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jorninezcl-my.sharepoint.com/personal/mmiranda_mejorninez_cl/Documents/Escritorio/Mejor Niñez 2021/Concurso OPD/Documentos para publicar/"/>
    </mc:Choice>
  </mc:AlternateContent>
  <xr:revisionPtr revIDLastSave="0" documentId="8_{9B23F11E-2AEB-4FD4-B568-32C74B1BFA88}" xr6:coauthVersionLast="47" xr6:coauthVersionMax="47" xr10:uidLastSave="{00000000-0000-0000-0000-000000000000}"/>
  <bookViews>
    <workbookView xWindow="-120" yWindow="-120" windowWidth="20730" windowHeight="11160" xr2:uid="{97C687AA-3CE1-43CB-B50F-660C51D3EBA6}"/>
  </bookViews>
  <sheets>
    <sheet name="ANEXO 1" sheetId="1" r:id="rId1"/>
  </sheets>
  <definedNames>
    <definedName name="_xlnm._FilterDatabase" localSheetId="0" hidden="1">'ANEXO 1'!$A$4:$O$50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L51" i="1" s="1"/>
  <c r="M51" i="1" s="1"/>
  <c r="K50" i="1"/>
  <c r="L50" i="1" s="1"/>
  <c r="M50" i="1" s="1"/>
  <c r="K40" i="1" l="1"/>
  <c r="L40" i="1" s="1"/>
  <c r="M40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M45" i="1" l="1"/>
  <c r="M36" i="1"/>
  <c r="M28" i="1"/>
  <c r="M20" i="1"/>
  <c r="M12" i="1"/>
  <c r="M35" i="1"/>
  <c r="M10" i="1"/>
  <c r="M42" i="1"/>
  <c r="M33" i="1"/>
  <c r="M25" i="1"/>
  <c r="M17" i="1"/>
  <c r="M9" i="1"/>
  <c r="M11" i="1"/>
  <c r="M18" i="1"/>
  <c r="M49" i="1"/>
  <c r="M41" i="1"/>
  <c r="M32" i="1"/>
  <c r="M24" i="1"/>
  <c r="M16" i="1"/>
  <c r="M8" i="1"/>
  <c r="M27" i="1"/>
  <c r="M26" i="1"/>
  <c r="M48" i="1"/>
  <c r="M39" i="1"/>
  <c r="M31" i="1"/>
  <c r="M23" i="1"/>
  <c r="M15" i="1"/>
  <c r="M7" i="1"/>
  <c r="M44" i="1"/>
  <c r="M43" i="1"/>
  <c r="M47" i="1"/>
  <c r="M38" i="1"/>
  <c r="M30" i="1"/>
  <c r="M22" i="1"/>
  <c r="M14" i="1"/>
  <c r="M6" i="1"/>
  <c r="M19" i="1"/>
  <c r="M34" i="1"/>
  <c r="M46" i="1"/>
  <c r="M37" i="1"/>
  <c r="M29" i="1"/>
  <c r="M21" i="1"/>
  <c r="M13" i="1"/>
  <c r="M5" i="1"/>
</calcChain>
</file>

<file path=xl/sharedStrings.xml><?xml version="1.0" encoding="utf-8"?>
<sst xmlns="http://schemas.openxmlformats.org/spreadsheetml/2006/main" count="393" uniqueCount="178">
  <si>
    <t xml:space="preserve">ANEXO Nº1 : PLAZAS A LICITAR Y FOCALIZACIÓN TERRITORIAL RESIDENCIAS </t>
  </si>
  <si>
    <t xml:space="preserve">REGIÓN </t>
  </si>
  <si>
    <t>CÓDIGO LICITACIÓN</t>
  </si>
  <si>
    <t>LÍNEA DE ACCIÓN</t>
  </si>
  <si>
    <t>MODELO</t>
  </si>
  <si>
    <t>COMUNA BASE PREFERENTE</t>
  </si>
  <si>
    <t>FOCALIZACIÓN</t>
  </si>
  <si>
    <t>COBERTURA</t>
  </si>
  <si>
    <t>EDAD</t>
  </si>
  <si>
    <t>SEXO</t>
  </si>
  <si>
    <t>ZONA</t>
  </si>
  <si>
    <t>COSTO NIÑO MES</t>
  </si>
  <si>
    <t>Monto Mensual</t>
  </si>
  <si>
    <t xml:space="preserve">MONTO ANUAL </t>
  </si>
  <si>
    <t>REGIÓN DE ARICA Y PARINACOTA</t>
  </si>
  <si>
    <t>O - OFICINAS DE PROTECCIÓN DE DERECHOS</t>
  </si>
  <si>
    <t>OPD</t>
  </si>
  <si>
    <t>PUTRE</t>
  </si>
  <si>
    <t>0 a 17 años, 11 meses y 29 días</t>
  </si>
  <si>
    <t>A</t>
  </si>
  <si>
    <t>REGIÓN DE TARAPACÁ</t>
  </si>
  <si>
    <t>OPD*</t>
  </si>
  <si>
    <t>ALTO HOSPICIO</t>
  </si>
  <si>
    <t>Comuna Alto Hospicio</t>
  </si>
  <si>
    <t>REGIÓN DE ANTOFAGASTA</t>
  </si>
  <si>
    <t>ANTOFAGASTA</t>
  </si>
  <si>
    <t>CALAMA</t>
  </si>
  <si>
    <t>MEJILLONES</t>
  </si>
  <si>
    <t>REGIÓN DE ATACAMA</t>
  </si>
  <si>
    <t>COPIAPÓ</t>
  </si>
  <si>
    <t>Comuna Copiapó</t>
  </si>
  <si>
    <t>REGIÓN DE COQUIMBO</t>
  </si>
  <si>
    <t>SALAMANCA</t>
  </si>
  <si>
    <t>Comuna Salamanca</t>
  </si>
  <si>
    <t>LA HIGUERA</t>
  </si>
  <si>
    <t>Comuna La Higuera</t>
  </si>
  <si>
    <t>COQUIMBO</t>
  </si>
  <si>
    <t>Comuna Coquimbo</t>
  </si>
  <si>
    <t>MONTE PATRIA</t>
  </si>
  <si>
    <t>Comuna Monte Patria</t>
  </si>
  <si>
    <t>REGIÓN DE VALPARAÍSO</t>
  </si>
  <si>
    <t>LLAILLAY</t>
  </si>
  <si>
    <t>Comuna Llay Llay</t>
  </si>
  <si>
    <t>ISLA DE PASCUA</t>
  </si>
  <si>
    <t>Comuna Isla de Pascua</t>
  </si>
  <si>
    <t>EL TABO</t>
  </si>
  <si>
    <t>Comuna El Tabo</t>
  </si>
  <si>
    <t>RINCONADA</t>
  </si>
  <si>
    <t>Comuna Rinconada</t>
  </si>
  <si>
    <t>REGIÓN DEL LIBERTADOR GENERAL BERNARDO O'HIGGINS</t>
  </si>
  <si>
    <t>MACHALÍ</t>
  </si>
  <si>
    <t>Comuna Machalí</t>
  </si>
  <si>
    <t>MALLOA</t>
  </si>
  <si>
    <t>Comuna Malloa</t>
  </si>
  <si>
    <t>PLACILLA</t>
  </si>
  <si>
    <t>Comuna Placilla</t>
  </si>
  <si>
    <t>REGIÓN DEL MAULE</t>
  </si>
  <si>
    <t>CONSTITUCIÓN</t>
  </si>
  <si>
    <t xml:space="preserve">Comunas Constitución - Empedrado  </t>
  </si>
  <si>
    <t>LICANTÉN</t>
  </si>
  <si>
    <t>Comunas Licantén - Hualañé</t>
  </si>
  <si>
    <t>MAULE</t>
  </si>
  <si>
    <t>Comuna Maule</t>
  </si>
  <si>
    <t>MOLINA</t>
  </si>
  <si>
    <t>Comuna Molina</t>
  </si>
  <si>
    <t>SAN CLEMENTE</t>
  </si>
  <si>
    <t>Comuna San Clemente</t>
  </si>
  <si>
    <t>ROMERAL</t>
  </si>
  <si>
    <t>Comuna Romeral</t>
  </si>
  <si>
    <t>REGIÓN DEL BIOBÍO</t>
  </si>
  <si>
    <t>ARAUCO</t>
  </si>
  <si>
    <t>CAÑETE</t>
  </si>
  <si>
    <t>HUALQUI</t>
  </si>
  <si>
    <t>LOS ÁNGELES</t>
  </si>
  <si>
    <t>LOTA</t>
  </si>
  <si>
    <t>TOMÉ</t>
  </si>
  <si>
    <t>CURANILAHUE</t>
  </si>
  <si>
    <t>REGIÓN DE LA ARAUCANÍA</t>
  </si>
  <si>
    <t>PITRUFQUÉN</t>
  </si>
  <si>
    <t>CARAHUE</t>
  </si>
  <si>
    <t>GORBEA</t>
  </si>
  <si>
    <t>REGIÓN DE LOS LAGOS</t>
  </si>
  <si>
    <t>OSORNO</t>
  </si>
  <si>
    <t>SAN PABLO</t>
  </si>
  <si>
    <t>REGIÓN DE AYSÉN DEL GENERAL CARLOS IBÁÑEZ DEL CAMPO</t>
  </si>
  <si>
    <t>COCHRANE</t>
  </si>
  <si>
    <t>CHILE CHICO</t>
  </si>
  <si>
    <t>REGIÓN METROPOLITANA DE SANTIAGO</t>
  </si>
  <si>
    <t>CONCHALÍ</t>
  </si>
  <si>
    <t>EL MONTE</t>
  </si>
  <si>
    <t>ISLA DE MAIPO</t>
  </si>
  <si>
    <t>PEÑAFLOR</t>
  </si>
  <si>
    <t>PUDAHUEL</t>
  </si>
  <si>
    <t>QUILICURA</t>
  </si>
  <si>
    <t>RECOLETA</t>
  </si>
  <si>
    <t>REGIÓN DE LOS RÍOS</t>
  </si>
  <si>
    <t>LAGO RANCO</t>
  </si>
  <si>
    <t>Comuna Lago Ranco</t>
  </si>
  <si>
    <t>VICHUQUÉN</t>
  </si>
  <si>
    <t>Comuna Vichuquén</t>
  </si>
  <si>
    <t>* Corresponden a modalidades asociadas al programa 24 Horas</t>
  </si>
  <si>
    <t>Comuna Conchalí</t>
  </si>
  <si>
    <t>Comuna El Monte</t>
  </si>
  <si>
    <t>Comuna Isla de Maipo</t>
  </si>
  <si>
    <t>Comuna Peñaflor</t>
  </si>
  <si>
    <t>Comuna Pudahuel</t>
  </si>
  <si>
    <t>Comuna Quilicura</t>
  </si>
  <si>
    <t>Comuna Recoleta</t>
  </si>
  <si>
    <t>Provincia de Parinacota y General lagos</t>
  </si>
  <si>
    <t>Comuna Arauco</t>
  </si>
  <si>
    <t>Comuna Cañete</t>
  </si>
  <si>
    <t>Comuna Hualqui</t>
  </si>
  <si>
    <t>Comuna Los Ángeles</t>
  </si>
  <si>
    <t>Comuna Lota</t>
  </si>
  <si>
    <t>Comuna Tomé</t>
  </si>
  <si>
    <t>Comuna Curanilahue</t>
  </si>
  <si>
    <t>Comuna Pitrufquén</t>
  </si>
  <si>
    <t>Comuna Carahue</t>
  </si>
  <si>
    <t>Comunas Gorbea - Loncoche</t>
  </si>
  <si>
    <t>Comuna Antofagasta</t>
  </si>
  <si>
    <t>Comuna Calama</t>
  </si>
  <si>
    <t>Comuna Mejillones</t>
  </si>
  <si>
    <t>Comuna Osorno</t>
  </si>
  <si>
    <t>Comuna San Pablo</t>
  </si>
  <si>
    <t>Comuna Cochrane</t>
  </si>
  <si>
    <t>Comuna Chile Chico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</si>
  <si>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</si>
  <si>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</si>
  <si>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</si>
  <si>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</si>
  <si>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</si>
  <si>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</si>
  <si>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</si>
  <si>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</si>
  <si>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</si>
  <si>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</si>
  <si>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</si>
  <si>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</si>
  <si>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</si>
  <si>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</si>
  <si>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</si>
  <si>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</si>
  <si>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</si>
  <si>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</si>
  <si>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</si>
  <si>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</si>
  <si>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</si>
  <si>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</si>
  <si>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</si>
  <si>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</si>
  <si>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</si>
  <si>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</si>
  <si>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</si>
  <si>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</si>
  <si>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</si>
  <si>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</si>
  <si>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</si>
  <si>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</si>
  <si>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</si>
  <si>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</si>
  <si>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</si>
  <si>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</si>
  <si>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</si>
  <si>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</si>
  <si>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</si>
  <si>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</si>
  <si>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</si>
  <si>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</si>
  <si>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</si>
  <si>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</si>
  <si>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</si>
  <si>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</si>
  <si>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Fecha de término de convenio</t>
  </si>
  <si>
    <t>Fecha de inicio convenio</t>
  </si>
  <si>
    <t>REGIÓN DE MAGALLANES Y DE LA ANTÁRTICA CHILENA</t>
  </si>
  <si>
    <t>0047</t>
  </si>
  <si>
    <t>PUNTA ARENAS</t>
  </si>
  <si>
    <t>Provincia de Magallanes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</si>
</sst>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42" fontId="3" fillId="0" borderId="6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4" borderId="0" xfId="0" applyFill="1"/>
    <xf numFmtId="0" fontId="4" fillId="6" borderId="2" xfId="0" applyFont="1" applyFill="1" applyBorder="1" applyAlignment="1">
      <alignment vertical="center" wrapText="1"/>
    </xf>
    <xf numFmtId="1" fontId="4" fillId="6" borderId="3" xfId="0" applyNumberFormat="1" applyFont="1" applyFill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6" borderId="2" xfId="0" applyFont="1" applyFill="1" applyBorder="1" applyAlignment="1">
      <alignment horizontal="left" vertical="center" wrapText="1"/>
    </xf>
    <xf numFmtId="42" fontId="3" fillId="0" borderId="7" xfId="0" applyNumberFormat="1" applyFont="1" applyBorder="1" applyAlignment="1">
      <alignment horizontal="center" vertical="center"/>
    </xf>
    <xf numFmtId="42" fontId="3" fillId="0" borderId="3" xfId="0" applyNumberFormat="1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4" fillId="4" borderId="3" xfId="0" applyNumberFormat="1" applyFont="1" applyFill="1" applyBorder="1" applyAlignment="1">
      <alignment horizontal="center" vertical="center" wrapText="1"/>
    </xf>
    <xf numFmtId="42" fontId="3" fillId="4" borderId="6" xfId="0" applyNumberFormat="1" applyFont="1" applyFill="1" applyBorder="1" applyAlignment="1">
      <alignment horizontal="center" vertical="center"/>
    </xf>
    <xf numFmtId="42" fontId="3" fillId="4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2" fontId="3" fillId="0" borderId="11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1403-F639-465D-96E6-C259ECE82A8B}">
  <dimension ref="A3:P53"/>
  <sheetViews>
    <sheetView tabSelected="1" topLeftCell="A7" zoomScale="68" workbookViewId="0">
      <selection activeCell="M12" sqref="M12"/>
    </sheetView>
  </sheetViews>
  <sheetFormatPr baseColWidth="10" defaultColWidth="9.140625" defaultRowHeight="15" x14ac:dyDescent="0.25"/>
  <cols>
    <col min="1" max="1" width="16.28515625" style="16" bestFit="1" customWidth="1"/>
    <col min="2" max="2" width="10.28515625" style="16" bestFit="1" customWidth="1"/>
    <col min="3" max="3" width="13" style="16" bestFit="1" customWidth="1"/>
    <col min="4" max="4" width="13.28515625" style="16" customWidth="1"/>
    <col min="5" max="5" width="16.42578125" style="16" bestFit="1" customWidth="1"/>
    <col min="6" max="6" width="15.7109375" style="16" customWidth="1"/>
    <col min="7" max="7" width="10.28515625" style="16" bestFit="1" customWidth="1"/>
    <col min="8" max="11" width="9.140625" style="16"/>
    <col min="12" max="12" width="12.42578125" style="16" bestFit="1" customWidth="1"/>
    <col min="13" max="13" width="14.7109375" style="16" bestFit="1" customWidth="1"/>
    <col min="14" max="14" width="12" style="16" bestFit="1" customWidth="1"/>
    <col min="15" max="15" width="14.42578125" style="16" bestFit="1" customWidth="1"/>
    <col min="16" max="16" width="9.140625" style="16" customWidth="1"/>
    <col min="17" max="16384" width="9.140625" style="16"/>
  </cols>
  <sheetData>
    <row r="3" spans="1:16" ht="18.75" x14ac:dyDescent="0.25">
      <c r="A3" s="58" t="s">
        <v>0</v>
      </c>
      <c r="B3" s="58"/>
      <c r="C3" s="58"/>
      <c r="D3" s="58"/>
      <c r="E3" s="58"/>
      <c r="F3" s="59"/>
      <c r="G3" s="58"/>
      <c r="H3" s="60"/>
      <c r="I3" s="58"/>
      <c r="J3" s="58"/>
      <c r="K3" s="58"/>
      <c r="L3" s="58"/>
      <c r="M3" s="61"/>
      <c r="N3" s="58"/>
      <c r="O3" s="58"/>
      <c r="P3" s="1"/>
    </row>
    <row r="4" spans="1:16" ht="38.2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173</v>
      </c>
      <c r="O4" s="3" t="s">
        <v>172</v>
      </c>
      <c r="P4" s="1"/>
    </row>
    <row r="5" spans="1:16" ht="51" x14ac:dyDescent="0.25">
      <c r="A5" s="4" t="s">
        <v>14</v>
      </c>
      <c r="B5" s="38" t="s">
        <v>126</v>
      </c>
      <c r="C5" s="5" t="s">
        <v>15</v>
      </c>
      <c r="D5" s="6" t="s">
        <v>16</v>
      </c>
      <c r="E5" s="7" t="s">
        <v>17</v>
      </c>
      <c r="F5" s="39" t="s">
        <v>108</v>
      </c>
      <c r="G5" s="8">
        <v>2500</v>
      </c>
      <c r="H5" s="9" t="s">
        <v>18</v>
      </c>
      <c r="I5" s="10" t="s">
        <v>19</v>
      </c>
      <c r="J5" s="11">
        <v>0.56000000000000005</v>
      </c>
      <c r="K5" s="28">
        <f>17240*(1+J5)*0.083</f>
        <v>2232.2352000000001</v>
      </c>
      <c r="L5" s="29">
        <f>K5*G5</f>
        <v>5580588</v>
      </c>
      <c r="M5" s="13">
        <f>L5*12</f>
        <v>66967056</v>
      </c>
      <c r="N5" s="14">
        <v>44594</v>
      </c>
      <c r="O5" s="14">
        <v>45291</v>
      </c>
    </row>
    <row r="6" spans="1:16" ht="51" x14ac:dyDescent="0.25">
      <c r="A6" s="17" t="s">
        <v>20</v>
      </c>
      <c r="B6" s="38" t="s">
        <v>127</v>
      </c>
      <c r="C6" s="5" t="s">
        <v>15</v>
      </c>
      <c r="D6" s="6" t="s">
        <v>21</v>
      </c>
      <c r="E6" s="7" t="s">
        <v>22</v>
      </c>
      <c r="F6" s="39" t="s">
        <v>23</v>
      </c>
      <c r="G6" s="18">
        <v>5000</v>
      </c>
      <c r="H6" s="9" t="s">
        <v>18</v>
      </c>
      <c r="I6" s="10" t="s">
        <v>19</v>
      </c>
      <c r="J6" s="11">
        <v>0.28000000000000003</v>
      </c>
      <c r="K6" s="12">
        <f t="shared" ref="K6:K49" si="0">17240*(1+J6)*0.083</f>
        <v>1831.5776000000001</v>
      </c>
      <c r="L6" s="29">
        <f t="shared" ref="L6:L49" si="1">K6*G6</f>
        <v>9157888</v>
      </c>
      <c r="M6" s="13">
        <f t="shared" ref="M6:M49" si="2">L6*12</f>
        <v>109894656</v>
      </c>
      <c r="N6" s="19">
        <v>44725</v>
      </c>
      <c r="O6" s="14">
        <v>45291</v>
      </c>
      <c r="P6" s="1"/>
    </row>
    <row r="7" spans="1:16" ht="51" x14ac:dyDescent="0.25">
      <c r="A7" s="4" t="s">
        <v>24</v>
      </c>
      <c r="B7" s="38" t="s">
        <v>128</v>
      </c>
      <c r="C7" s="5" t="s">
        <v>15</v>
      </c>
      <c r="D7" s="6" t="s">
        <v>21</v>
      </c>
      <c r="E7" s="7" t="s">
        <v>25</v>
      </c>
      <c r="F7" s="39" t="s">
        <v>119</v>
      </c>
      <c r="G7" s="8">
        <v>5500</v>
      </c>
      <c r="H7" s="9" t="s">
        <v>18</v>
      </c>
      <c r="I7" s="10" t="s">
        <v>19</v>
      </c>
      <c r="J7" s="11">
        <v>0.28000000000000003</v>
      </c>
      <c r="K7" s="12">
        <f t="shared" si="0"/>
        <v>1831.5776000000001</v>
      </c>
      <c r="L7" s="29">
        <f t="shared" si="1"/>
        <v>10073676.800000001</v>
      </c>
      <c r="M7" s="13">
        <f t="shared" si="2"/>
        <v>120884121.60000001</v>
      </c>
      <c r="N7" s="14">
        <v>44593</v>
      </c>
      <c r="O7" s="14">
        <v>45291</v>
      </c>
      <c r="P7" s="1"/>
    </row>
    <row r="8" spans="1:16" ht="51" x14ac:dyDescent="0.25">
      <c r="A8" s="17" t="s">
        <v>24</v>
      </c>
      <c r="B8" s="38" t="s">
        <v>129</v>
      </c>
      <c r="C8" s="5" t="s">
        <v>15</v>
      </c>
      <c r="D8" s="6" t="s">
        <v>16</v>
      </c>
      <c r="E8" s="7" t="s">
        <v>26</v>
      </c>
      <c r="F8" s="39" t="s">
        <v>120</v>
      </c>
      <c r="G8" s="18">
        <v>3700</v>
      </c>
      <c r="H8" s="9" t="s">
        <v>18</v>
      </c>
      <c r="I8" s="10" t="s">
        <v>19</v>
      </c>
      <c r="J8" s="11">
        <v>0.28000000000000003</v>
      </c>
      <c r="K8" s="12">
        <f t="shared" si="0"/>
        <v>1831.5776000000001</v>
      </c>
      <c r="L8" s="29">
        <f t="shared" si="1"/>
        <v>6776837.1200000001</v>
      </c>
      <c r="M8" s="13">
        <f t="shared" si="2"/>
        <v>81322045.439999998</v>
      </c>
      <c r="N8" s="14">
        <v>44593</v>
      </c>
      <c r="O8" s="14">
        <v>45291</v>
      </c>
      <c r="P8" s="1"/>
    </row>
    <row r="9" spans="1:16" ht="51" x14ac:dyDescent="0.25">
      <c r="A9" s="4" t="s">
        <v>24</v>
      </c>
      <c r="B9" s="38" t="s">
        <v>130</v>
      </c>
      <c r="C9" s="5" t="s">
        <v>15</v>
      </c>
      <c r="D9" s="6" t="s">
        <v>16</v>
      </c>
      <c r="E9" s="7" t="s">
        <v>27</v>
      </c>
      <c r="F9" s="39" t="s">
        <v>121</v>
      </c>
      <c r="G9" s="8">
        <v>2000</v>
      </c>
      <c r="H9" s="9" t="s">
        <v>18</v>
      </c>
      <c r="I9" s="10" t="s">
        <v>19</v>
      </c>
      <c r="J9" s="11">
        <v>0.28000000000000003</v>
      </c>
      <c r="K9" s="12">
        <f t="shared" si="0"/>
        <v>1831.5776000000001</v>
      </c>
      <c r="L9" s="29">
        <f t="shared" si="1"/>
        <v>3663155.2000000002</v>
      </c>
      <c r="M9" s="13">
        <f t="shared" si="2"/>
        <v>43957862.400000006</v>
      </c>
      <c r="N9" s="14">
        <v>44593</v>
      </c>
      <c r="O9" s="14">
        <v>45291</v>
      </c>
      <c r="P9" s="1"/>
    </row>
    <row r="10" spans="1:16" ht="51" x14ac:dyDescent="0.25">
      <c r="A10" s="4" t="s">
        <v>28</v>
      </c>
      <c r="B10" s="38" t="s">
        <v>131</v>
      </c>
      <c r="C10" s="5" t="s">
        <v>15</v>
      </c>
      <c r="D10" s="6" t="s">
        <v>21</v>
      </c>
      <c r="E10" s="7" t="s">
        <v>29</v>
      </c>
      <c r="F10" s="39" t="s">
        <v>30</v>
      </c>
      <c r="G10" s="8">
        <v>5700</v>
      </c>
      <c r="H10" s="9" t="s">
        <v>18</v>
      </c>
      <c r="I10" s="10" t="s">
        <v>19</v>
      </c>
      <c r="J10" s="11">
        <v>0.14000000000000001</v>
      </c>
      <c r="K10" s="12">
        <f t="shared" si="0"/>
        <v>1631.2488000000003</v>
      </c>
      <c r="L10" s="29">
        <f t="shared" si="1"/>
        <v>9298118.160000002</v>
      </c>
      <c r="M10" s="13">
        <f t="shared" si="2"/>
        <v>111577417.92000002</v>
      </c>
      <c r="N10" s="14">
        <v>44593</v>
      </c>
      <c r="O10" s="14">
        <v>45291</v>
      </c>
      <c r="P10" s="1"/>
    </row>
    <row r="11" spans="1:16" ht="51" x14ac:dyDescent="0.25">
      <c r="A11" s="17" t="s">
        <v>31</v>
      </c>
      <c r="B11" s="38" t="s">
        <v>132</v>
      </c>
      <c r="C11" s="5" t="s">
        <v>15</v>
      </c>
      <c r="D11" s="6" t="s">
        <v>16</v>
      </c>
      <c r="E11" s="7" t="s">
        <v>32</v>
      </c>
      <c r="F11" s="39" t="s">
        <v>33</v>
      </c>
      <c r="G11" s="18">
        <v>2900</v>
      </c>
      <c r="H11" s="9" t="s">
        <v>18</v>
      </c>
      <c r="I11" s="10" t="s">
        <v>19</v>
      </c>
      <c r="J11" s="11">
        <v>0.14000000000000001</v>
      </c>
      <c r="K11" s="12">
        <f t="shared" si="0"/>
        <v>1631.2488000000003</v>
      </c>
      <c r="L11" s="29">
        <f t="shared" si="1"/>
        <v>4730621.5200000005</v>
      </c>
      <c r="M11" s="13">
        <f t="shared" si="2"/>
        <v>56767458.24000001</v>
      </c>
      <c r="N11" s="14">
        <v>44593</v>
      </c>
      <c r="O11" s="14">
        <v>45291</v>
      </c>
      <c r="P11" s="1"/>
    </row>
    <row r="12" spans="1:16" ht="51" x14ac:dyDescent="0.25">
      <c r="A12" s="17" t="s">
        <v>31</v>
      </c>
      <c r="B12" s="38" t="s">
        <v>133</v>
      </c>
      <c r="C12" s="5" t="s">
        <v>15</v>
      </c>
      <c r="D12" s="6" t="s">
        <v>16</v>
      </c>
      <c r="E12" s="7" t="s">
        <v>34</v>
      </c>
      <c r="F12" s="39" t="s">
        <v>35</v>
      </c>
      <c r="G12" s="18">
        <v>2344</v>
      </c>
      <c r="H12" s="9" t="s">
        <v>18</v>
      </c>
      <c r="I12" s="10" t="s">
        <v>19</v>
      </c>
      <c r="J12" s="11">
        <v>0.14000000000000001</v>
      </c>
      <c r="K12" s="12">
        <f t="shared" si="0"/>
        <v>1631.2488000000003</v>
      </c>
      <c r="L12" s="29">
        <f t="shared" si="1"/>
        <v>3823647.1872000005</v>
      </c>
      <c r="M12" s="13">
        <f t="shared" si="2"/>
        <v>45883766.246400006</v>
      </c>
      <c r="N12" s="19">
        <v>44681</v>
      </c>
      <c r="O12" s="14">
        <v>45291</v>
      </c>
      <c r="P12" s="1"/>
    </row>
    <row r="13" spans="1:16" ht="51" x14ac:dyDescent="0.25">
      <c r="A13" s="17" t="s">
        <v>31</v>
      </c>
      <c r="B13" s="38" t="s">
        <v>134</v>
      </c>
      <c r="C13" s="5" t="s">
        <v>15</v>
      </c>
      <c r="D13" s="6" t="s">
        <v>21</v>
      </c>
      <c r="E13" s="7" t="s">
        <v>36</v>
      </c>
      <c r="F13" s="39" t="s">
        <v>37</v>
      </c>
      <c r="G13" s="18">
        <v>5700</v>
      </c>
      <c r="H13" s="9" t="s">
        <v>18</v>
      </c>
      <c r="I13" s="10" t="s">
        <v>19</v>
      </c>
      <c r="J13" s="11">
        <v>0.14000000000000001</v>
      </c>
      <c r="K13" s="12">
        <f t="shared" si="0"/>
        <v>1631.2488000000003</v>
      </c>
      <c r="L13" s="29">
        <f t="shared" si="1"/>
        <v>9298118.160000002</v>
      </c>
      <c r="M13" s="13">
        <f t="shared" si="2"/>
        <v>111577417.92000002</v>
      </c>
      <c r="N13" s="19">
        <v>44725</v>
      </c>
      <c r="O13" s="14">
        <v>45291</v>
      </c>
      <c r="P13" s="1"/>
    </row>
    <row r="14" spans="1:16" ht="51" x14ac:dyDescent="0.25">
      <c r="A14" s="17" t="s">
        <v>31</v>
      </c>
      <c r="B14" s="38" t="s">
        <v>135</v>
      </c>
      <c r="C14" s="5" t="s">
        <v>15</v>
      </c>
      <c r="D14" s="6" t="s">
        <v>16</v>
      </c>
      <c r="E14" s="7" t="s">
        <v>38</v>
      </c>
      <c r="F14" s="39" t="s">
        <v>39</v>
      </c>
      <c r="G14" s="18">
        <v>2900</v>
      </c>
      <c r="H14" s="9" t="s">
        <v>18</v>
      </c>
      <c r="I14" s="10" t="s">
        <v>19</v>
      </c>
      <c r="J14" s="11">
        <v>0.14000000000000001</v>
      </c>
      <c r="K14" s="12">
        <f t="shared" si="0"/>
        <v>1631.2488000000003</v>
      </c>
      <c r="L14" s="29">
        <f t="shared" si="1"/>
        <v>4730621.5200000005</v>
      </c>
      <c r="M14" s="13">
        <f t="shared" si="2"/>
        <v>56767458.24000001</v>
      </c>
      <c r="N14" s="19">
        <v>44689</v>
      </c>
      <c r="O14" s="14">
        <v>45291</v>
      </c>
      <c r="P14" s="1"/>
    </row>
    <row r="15" spans="1:16" ht="51" x14ac:dyDescent="0.25">
      <c r="A15" s="4" t="s">
        <v>40</v>
      </c>
      <c r="B15" s="38" t="s">
        <v>136</v>
      </c>
      <c r="C15" s="5" t="s">
        <v>15</v>
      </c>
      <c r="D15" s="6" t="s">
        <v>16</v>
      </c>
      <c r="E15" s="7" t="s">
        <v>41</v>
      </c>
      <c r="F15" s="39" t="s">
        <v>42</v>
      </c>
      <c r="G15" s="8">
        <v>2085</v>
      </c>
      <c r="H15" s="9" t="s">
        <v>18</v>
      </c>
      <c r="I15" s="10" t="s">
        <v>19</v>
      </c>
      <c r="J15" s="11">
        <v>0.14000000000000001</v>
      </c>
      <c r="K15" s="12">
        <f t="shared" si="0"/>
        <v>1631.2488000000003</v>
      </c>
      <c r="L15" s="29">
        <f t="shared" si="1"/>
        <v>3401153.7480000006</v>
      </c>
      <c r="M15" s="13">
        <f t="shared" si="2"/>
        <v>40813844.976000011</v>
      </c>
      <c r="N15" s="14">
        <v>44603</v>
      </c>
      <c r="O15" s="14">
        <v>45291</v>
      </c>
      <c r="P15" s="1"/>
    </row>
    <row r="16" spans="1:16" ht="51" x14ac:dyDescent="0.25">
      <c r="A16" s="20" t="s">
        <v>40</v>
      </c>
      <c r="B16" s="38" t="s">
        <v>137</v>
      </c>
      <c r="C16" s="21" t="s">
        <v>15</v>
      </c>
      <c r="D16" s="22" t="s">
        <v>16</v>
      </c>
      <c r="E16" s="7" t="s">
        <v>43</v>
      </c>
      <c r="F16" s="39" t="s">
        <v>44</v>
      </c>
      <c r="G16" s="23">
        <v>2500</v>
      </c>
      <c r="H16" s="9" t="s">
        <v>18</v>
      </c>
      <c r="I16" s="7" t="s">
        <v>19</v>
      </c>
      <c r="J16" s="24">
        <v>1</v>
      </c>
      <c r="K16" s="12">
        <f t="shared" si="0"/>
        <v>2861.84</v>
      </c>
      <c r="L16" s="29">
        <f t="shared" si="1"/>
        <v>7154600</v>
      </c>
      <c r="M16" s="13">
        <f t="shared" si="2"/>
        <v>85855200</v>
      </c>
      <c r="N16" s="14">
        <v>44593</v>
      </c>
      <c r="O16" s="14">
        <v>45291</v>
      </c>
      <c r="P16" s="26"/>
    </row>
    <row r="17" spans="1:16" ht="51" x14ac:dyDescent="0.25">
      <c r="A17" s="17" t="s">
        <v>40</v>
      </c>
      <c r="B17" s="38" t="s">
        <v>138</v>
      </c>
      <c r="C17" s="5" t="s">
        <v>15</v>
      </c>
      <c r="D17" s="6" t="s">
        <v>16</v>
      </c>
      <c r="E17" s="7" t="s">
        <v>45</v>
      </c>
      <c r="F17" s="39" t="s">
        <v>46</v>
      </c>
      <c r="G17" s="18">
        <v>2500</v>
      </c>
      <c r="H17" s="9" t="s">
        <v>18</v>
      </c>
      <c r="I17" s="10" t="s">
        <v>19</v>
      </c>
      <c r="J17" s="11">
        <v>0</v>
      </c>
      <c r="K17" s="12">
        <f t="shared" si="0"/>
        <v>1430.92</v>
      </c>
      <c r="L17" s="29">
        <f t="shared" si="1"/>
        <v>3577300</v>
      </c>
      <c r="M17" s="13">
        <f t="shared" si="2"/>
        <v>42927600</v>
      </c>
      <c r="N17" s="19">
        <v>44680</v>
      </c>
      <c r="O17" s="14">
        <v>45291</v>
      </c>
      <c r="P17" s="1"/>
    </row>
    <row r="18" spans="1:16" ht="51" x14ac:dyDescent="0.25">
      <c r="A18" s="17" t="s">
        <v>40</v>
      </c>
      <c r="B18" s="38" t="s">
        <v>139</v>
      </c>
      <c r="C18" s="5" t="s">
        <v>15</v>
      </c>
      <c r="D18" s="6" t="s">
        <v>16</v>
      </c>
      <c r="E18" s="7" t="s">
        <v>47</v>
      </c>
      <c r="F18" s="39" t="s">
        <v>48</v>
      </c>
      <c r="G18" s="18">
        <v>2500</v>
      </c>
      <c r="H18" s="9" t="s">
        <v>18</v>
      </c>
      <c r="I18" s="10" t="s">
        <v>19</v>
      </c>
      <c r="J18" s="11">
        <v>0</v>
      </c>
      <c r="K18" s="12">
        <f t="shared" si="0"/>
        <v>1430.92</v>
      </c>
      <c r="L18" s="29">
        <f t="shared" si="1"/>
        <v>3577300</v>
      </c>
      <c r="M18" s="13">
        <f t="shared" si="2"/>
        <v>42927600</v>
      </c>
      <c r="N18" s="19">
        <v>44680</v>
      </c>
      <c r="O18" s="14">
        <v>45291</v>
      </c>
      <c r="P18" s="1"/>
    </row>
    <row r="19" spans="1:16" ht="63.75" x14ac:dyDescent="0.25">
      <c r="A19" s="17" t="s">
        <v>49</v>
      </c>
      <c r="B19" s="38" t="s">
        <v>140</v>
      </c>
      <c r="C19" s="5" t="s">
        <v>15</v>
      </c>
      <c r="D19" s="6" t="s">
        <v>16</v>
      </c>
      <c r="E19" s="7" t="s">
        <v>50</v>
      </c>
      <c r="F19" s="39" t="s">
        <v>51</v>
      </c>
      <c r="G19" s="18">
        <v>2000</v>
      </c>
      <c r="H19" s="9" t="s">
        <v>18</v>
      </c>
      <c r="I19" s="10" t="s">
        <v>19</v>
      </c>
      <c r="J19" s="11">
        <v>0</v>
      </c>
      <c r="K19" s="12">
        <f t="shared" si="0"/>
        <v>1430.92</v>
      </c>
      <c r="L19" s="29">
        <f t="shared" si="1"/>
        <v>2861840</v>
      </c>
      <c r="M19" s="13">
        <f t="shared" si="2"/>
        <v>34342080</v>
      </c>
      <c r="N19" s="19">
        <v>44603</v>
      </c>
      <c r="O19" s="14">
        <v>45291</v>
      </c>
      <c r="P19" s="1"/>
    </row>
    <row r="20" spans="1:16" ht="63.75" x14ac:dyDescent="0.25">
      <c r="A20" s="17" t="s">
        <v>49</v>
      </c>
      <c r="B20" s="38" t="s">
        <v>141</v>
      </c>
      <c r="C20" s="5" t="s">
        <v>15</v>
      </c>
      <c r="D20" s="6" t="s">
        <v>16</v>
      </c>
      <c r="E20" s="7" t="s">
        <v>52</v>
      </c>
      <c r="F20" s="39" t="s">
        <v>53</v>
      </c>
      <c r="G20" s="18">
        <v>2500</v>
      </c>
      <c r="H20" s="9" t="s">
        <v>18</v>
      </c>
      <c r="I20" s="10" t="s">
        <v>19</v>
      </c>
      <c r="J20" s="11">
        <v>0</v>
      </c>
      <c r="K20" s="12">
        <f t="shared" si="0"/>
        <v>1430.92</v>
      </c>
      <c r="L20" s="29">
        <f t="shared" si="1"/>
        <v>3577300</v>
      </c>
      <c r="M20" s="13">
        <f t="shared" si="2"/>
        <v>42927600</v>
      </c>
      <c r="N20" s="19">
        <v>44680</v>
      </c>
      <c r="O20" s="14">
        <v>45291</v>
      </c>
      <c r="P20" s="1"/>
    </row>
    <row r="21" spans="1:16" ht="63.75" x14ac:dyDescent="0.25">
      <c r="A21" s="17" t="s">
        <v>49</v>
      </c>
      <c r="B21" s="38" t="s">
        <v>142</v>
      </c>
      <c r="C21" s="5" t="s">
        <v>15</v>
      </c>
      <c r="D21" s="6" t="s">
        <v>16</v>
      </c>
      <c r="E21" s="7" t="s">
        <v>54</v>
      </c>
      <c r="F21" s="39" t="s">
        <v>55</v>
      </c>
      <c r="G21" s="18">
        <v>2000</v>
      </c>
      <c r="H21" s="9" t="s">
        <v>18</v>
      </c>
      <c r="I21" s="10" t="s">
        <v>19</v>
      </c>
      <c r="J21" s="11">
        <v>0</v>
      </c>
      <c r="K21" s="12">
        <f t="shared" si="0"/>
        <v>1430.92</v>
      </c>
      <c r="L21" s="29">
        <f t="shared" si="1"/>
        <v>2861840</v>
      </c>
      <c r="M21" s="13">
        <f t="shared" si="2"/>
        <v>34342080</v>
      </c>
      <c r="N21" s="19">
        <v>44680</v>
      </c>
      <c r="O21" s="14">
        <v>45291</v>
      </c>
      <c r="P21" s="1"/>
    </row>
    <row r="22" spans="1:16" ht="51" x14ac:dyDescent="0.25">
      <c r="A22" s="17" t="s">
        <v>56</v>
      </c>
      <c r="B22" s="38" t="s">
        <v>143</v>
      </c>
      <c r="C22" s="5" t="s">
        <v>15</v>
      </c>
      <c r="D22" s="6" t="s">
        <v>16</v>
      </c>
      <c r="E22" s="7" t="s">
        <v>57</v>
      </c>
      <c r="F22" s="39" t="s">
        <v>58</v>
      </c>
      <c r="G22" s="18">
        <v>4500</v>
      </c>
      <c r="H22" s="9" t="s">
        <v>18</v>
      </c>
      <c r="I22" s="10" t="s">
        <v>19</v>
      </c>
      <c r="J22" s="11">
        <v>0</v>
      </c>
      <c r="K22" s="12">
        <f t="shared" si="0"/>
        <v>1430.92</v>
      </c>
      <c r="L22" s="29">
        <f t="shared" si="1"/>
        <v>6439140</v>
      </c>
      <c r="M22" s="13">
        <f t="shared" si="2"/>
        <v>77269680</v>
      </c>
      <c r="N22" s="19">
        <v>44603</v>
      </c>
      <c r="O22" s="14">
        <v>45291</v>
      </c>
      <c r="P22" s="1"/>
    </row>
    <row r="23" spans="1:16" ht="51" x14ac:dyDescent="0.25">
      <c r="A23" s="17" t="s">
        <v>56</v>
      </c>
      <c r="B23" s="38" t="s">
        <v>144</v>
      </c>
      <c r="C23" s="5" t="s">
        <v>15</v>
      </c>
      <c r="D23" s="6" t="s">
        <v>16</v>
      </c>
      <c r="E23" s="7" t="s">
        <v>59</v>
      </c>
      <c r="F23" s="39" t="s">
        <v>60</v>
      </c>
      <c r="G23" s="18">
        <v>3000</v>
      </c>
      <c r="H23" s="9" t="s">
        <v>18</v>
      </c>
      <c r="I23" s="10" t="s">
        <v>19</v>
      </c>
      <c r="J23" s="11">
        <v>0</v>
      </c>
      <c r="K23" s="12">
        <f t="shared" si="0"/>
        <v>1430.92</v>
      </c>
      <c r="L23" s="29">
        <f t="shared" si="1"/>
        <v>4292760</v>
      </c>
      <c r="M23" s="13">
        <f t="shared" si="2"/>
        <v>51513120</v>
      </c>
      <c r="N23" s="19">
        <v>44603</v>
      </c>
      <c r="O23" s="14">
        <v>45291</v>
      </c>
      <c r="P23" s="1"/>
    </row>
    <row r="24" spans="1:16" ht="51" x14ac:dyDescent="0.25">
      <c r="A24" s="4" t="s">
        <v>56</v>
      </c>
      <c r="B24" s="38" t="s">
        <v>145</v>
      </c>
      <c r="C24" s="5" t="s">
        <v>15</v>
      </c>
      <c r="D24" s="6" t="s">
        <v>16</v>
      </c>
      <c r="E24" s="7" t="s">
        <v>61</v>
      </c>
      <c r="F24" s="39" t="s">
        <v>62</v>
      </c>
      <c r="G24" s="8">
        <v>3000</v>
      </c>
      <c r="H24" s="9" t="s">
        <v>18</v>
      </c>
      <c r="I24" s="10" t="s">
        <v>19</v>
      </c>
      <c r="J24" s="11">
        <v>0</v>
      </c>
      <c r="K24" s="12">
        <f t="shared" si="0"/>
        <v>1430.92</v>
      </c>
      <c r="L24" s="29">
        <f t="shared" si="1"/>
        <v>4292760</v>
      </c>
      <c r="M24" s="13">
        <f t="shared" si="2"/>
        <v>51513120</v>
      </c>
      <c r="N24" s="19">
        <v>44603</v>
      </c>
      <c r="O24" s="14">
        <v>45291</v>
      </c>
      <c r="P24" s="1"/>
    </row>
    <row r="25" spans="1:16" ht="51" x14ac:dyDescent="0.25">
      <c r="A25" s="17" t="s">
        <v>56</v>
      </c>
      <c r="B25" s="38" t="s">
        <v>146</v>
      </c>
      <c r="C25" s="5" t="s">
        <v>15</v>
      </c>
      <c r="D25" s="6" t="s">
        <v>16</v>
      </c>
      <c r="E25" s="7" t="s">
        <v>63</v>
      </c>
      <c r="F25" s="39" t="s">
        <v>64</v>
      </c>
      <c r="G25" s="18">
        <v>3000</v>
      </c>
      <c r="H25" s="9" t="s">
        <v>18</v>
      </c>
      <c r="I25" s="10" t="s">
        <v>19</v>
      </c>
      <c r="J25" s="11">
        <v>0</v>
      </c>
      <c r="K25" s="12">
        <f t="shared" si="0"/>
        <v>1430.92</v>
      </c>
      <c r="L25" s="29">
        <f t="shared" si="1"/>
        <v>4292760</v>
      </c>
      <c r="M25" s="13">
        <f t="shared" si="2"/>
        <v>51513120</v>
      </c>
      <c r="N25" s="14">
        <v>44593</v>
      </c>
      <c r="O25" s="14">
        <v>45291</v>
      </c>
      <c r="P25" s="1"/>
    </row>
    <row r="26" spans="1:16" ht="51" x14ac:dyDescent="0.25">
      <c r="A26" s="4" t="s">
        <v>56</v>
      </c>
      <c r="B26" s="38" t="s">
        <v>147</v>
      </c>
      <c r="C26" s="5" t="s">
        <v>15</v>
      </c>
      <c r="D26" s="6" t="s">
        <v>16</v>
      </c>
      <c r="E26" s="7" t="s">
        <v>65</v>
      </c>
      <c r="F26" s="39" t="s">
        <v>66</v>
      </c>
      <c r="G26" s="8">
        <v>3500</v>
      </c>
      <c r="H26" s="9" t="s">
        <v>18</v>
      </c>
      <c r="I26" s="10" t="s">
        <v>19</v>
      </c>
      <c r="J26" s="11">
        <v>0</v>
      </c>
      <c r="K26" s="12">
        <f t="shared" si="0"/>
        <v>1430.92</v>
      </c>
      <c r="L26" s="29">
        <f t="shared" si="1"/>
        <v>5008220</v>
      </c>
      <c r="M26" s="13">
        <f t="shared" si="2"/>
        <v>60098640</v>
      </c>
      <c r="N26" s="19">
        <v>44603</v>
      </c>
      <c r="O26" s="14">
        <v>45291</v>
      </c>
      <c r="P26" s="1"/>
    </row>
    <row r="27" spans="1:16" ht="51" x14ac:dyDescent="0.25">
      <c r="A27" s="17" t="s">
        <v>56</v>
      </c>
      <c r="B27" s="38" t="s">
        <v>148</v>
      </c>
      <c r="C27" s="5" t="s">
        <v>15</v>
      </c>
      <c r="D27" s="6" t="s">
        <v>16</v>
      </c>
      <c r="E27" s="7" t="s">
        <v>67</v>
      </c>
      <c r="F27" s="39" t="s">
        <v>68</v>
      </c>
      <c r="G27" s="18">
        <v>2200</v>
      </c>
      <c r="H27" s="9" t="s">
        <v>18</v>
      </c>
      <c r="I27" s="10" t="s">
        <v>19</v>
      </c>
      <c r="J27" s="11">
        <v>0</v>
      </c>
      <c r="K27" s="12">
        <f t="shared" si="0"/>
        <v>1430.92</v>
      </c>
      <c r="L27" s="29">
        <f t="shared" si="1"/>
        <v>3148024</v>
      </c>
      <c r="M27" s="13">
        <f t="shared" si="2"/>
        <v>37776288</v>
      </c>
      <c r="N27" s="19">
        <v>44682</v>
      </c>
      <c r="O27" s="14">
        <v>45291</v>
      </c>
      <c r="P27" s="1"/>
    </row>
    <row r="28" spans="1:16" ht="51" x14ac:dyDescent="0.25">
      <c r="A28" s="17" t="s">
        <v>69</v>
      </c>
      <c r="B28" s="38" t="s">
        <v>149</v>
      </c>
      <c r="C28" s="5" t="s">
        <v>15</v>
      </c>
      <c r="D28" s="6" t="s">
        <v>16</v>
      </c>
      <c r="E28" s="7" t="s">
        <v>70</v>
      </c>
      <c r="F28" s="39" t="s">
        <v>109</v>
      </c>
      <c r="G28" s="18">
        <v>3100</v>
      </c>
      <c r="H28" s="9" t="s">
        <v>18</v>
      </c>
      <c r="I28" s="10" t="s">
        <v>19</v>
      </c>
      <c r="J28" s="11">
        <v>0.14000000000000001</v>
      </c>
      <c r="K28" s="12">
        <f t="shared" si="0"/>
        <v>1631.2488000000003</v>
      </c>
      <c r="L28" s="29">
        <f t="shared" si="1"/>
        <v>5056871.2800000012</v>
      </c>
      <c r="M28" s="13">
        <f t="shared" si="2"/>
        <v>60682455.360000014</v>
      </c>
      <c r="N28" s="14">
        <v>44593</v>
      </c>
      <c r="O28" s="14">
        <v>45291</v>
      </c>
      <c r="P28" s="1"/>
    </row>
    <row r="29" spans="1:16" ht="51" x14ac:dyDescent="0.25">
      <c r="A29" s="17" t="s">
        <v>69</v>
      </c>
      <c r="B29" s="38" t="s">
        <v>150</v>
      </c>
      <c r="C29" s="5" t="s">
        <v>15</v>
      </c>
      <c r="D29" s="6" t="s">
        <v>16</v>
      </c>
      <c r="E29" s="7" t="s">
        <v>71</v>
      </c>
      <c r="F29" s="39" t="s">
        <v>110</v>
      </c>
      <c r="G29" s="18">
        <v>3100</v>
      </c>
      <c r="H29" s="9" t="s">
        <v>18</v>
      </c>
      <c r="I29" s="10" t="s">
        <v>19</v>
      </c>
      <c r="J29" s="11">
        <v>0.14000000000000001</v>
      </c>
      <c r="K29" s="12">
        <f t="shared" si="0"/>
        <v>1631.2488000000003</v>
      </c>
      <c r="L29" s="29">
        <f t="shared" si="1"/>
        <v>5056871.2800000012</v>
      </c>
      <c r="M29" s="13">
        <f t="shared" si="2"/>
        <v>60682455.360000014</v>
      </c>
      <c r="N29" s="14">
        <v>44593</v>
      </c>
      <c r="O29" s="14">
        <v>45291</v>
      </c>
      <c r="P29" s="1"/>
    </row>
    <row r="30" spans="1:16" ht="51" x14ac:dyDescent="0.25">
      <c r="A30" s="17" t="s">
        <v>69</v>
      </c>
      <c r="B30" s="38" t="s">
        <v>151</v>
      </c>
      <c r="C30" s="5" t="s">
        <v>15</v>
      </c>
      <c r="D30" s="6" t="s">
        <v>16</v>
      </c>
      <c r="E30" s="7" t="s">
        <v>72</v>
      </c>
      <c r="F30" s="39" t="s">
        <v>111</v>
      </c>
      <c r="G30" s="18">
        <v>3100</v>
      </c>
      <c r="H30" s="9" t="s">
        <v>18</v>
      </c>
      <c r="I30" s="10" t="s">
        <v>19</v>
      </c>
      <c r="J30" s="11">
        <v>0.14000000000000001</v>
      </c>
      <c r="K30" s="12">
        <f t="shared" si="0"/>
        <v>1631.2488000000003</v>
      </c>
      <c r="L30" s="29">
        <f t="shared" si="1"/>
        <v>5056871.2800000012</v>
      </c>
      <c r="M30" s="13">
        <f t="shared" si="2"/>
        <v>60682455.360000014</v>
      </c>
      <c r="N30" s="19">
        <v>44603</v>
      </c>
      <c r="O30" s="14">
        <v>45291</v>
      </c>
      <c r="P30" s="1"/>
    </row>
    <row r="31" spans="1:16" ht="51" x14ac:dyDescent="0.25">
      <c r="A31" s="17" t="s">
        <v>69</v>
      </c>
      <c r="B31" s="38" t="s">
        <v>152</v>
      </c>
      <c r="C31" s="31" t="s">
        <v>15</v>
      </c>
      <c r="D31" s="32" t="s">
        <v>21</v>
      </c>
      <c r="E31" s="25" t="s">
        <v>73</v>
      </c>
      <c r="F31" s="40" t="s">
        <v>112</v>
      </c>
      <c r="G31" s="18">
        <v>5700</v>
      </c>
      <c r="H31" s="33" t="s">
        <v>18</v>
      </c>
      <c r="I31" s="15" t="s">
        <v>19</v>
      </c>
      <c r="J31" s="34">
        <v>0.14000000000000001</v>
      </c>
      <c r="K31" s="35">
        <f t="shared" si="0"/>
        <v>1631.2488000000003</v>
      </c>
      <c r="L31" s="36">
        <f t="shared" si="1"/>
        <v>9298118.160000002</v>
      </c>
      <c r="M31" s="37">
        <f t="shared" si="2"/>
        <v>111577417.92000002</v>
      </c>
      <c r="N31" s="14">
        <v>44593</v>
      </c>
      <c r="O31" s="14">
        <v>45291</v>
      </c>
      <c r="P31" s="1"/>
    </row>
    <row r="32" spans="1:16" ht="51" x14ac:dyDescent="0.25">
      <c r="A32" s="4" t="s">
        <v>69</v>
      </c>
      <c r="B32" s="38" t="s">
        <v>153</v>
      </c>
      <c r="C32" s="5" t="s">
        <v>15</v>
      </c>
      <c r="D32" s="6" t="s">
        <v>16</v>
      </c>
      <c r="E32" s="7" t="s">
        <v>74</v>
      </c>
      <c r="F32" s="39" t="s">
        <v>113</v>
      </c>
      <c r="G32" s="8">
        <v>2700</v>
      </c>
      <c r="H32" s="9" t="s">
        <v>18</v>
      </c>
      <c r="I32" s="10" t="s">
        <v>19</v>
      </c>
      <c r="J32" s="11">
        <v>0.28000000000000003</v>
      </c>
      <c r="K32" s="12">
        <f t="shared" si="0"/>
        <v>1831.5776000000001</v>
      </c>
      <c r="L32" s="29">
        <f t="shared" si="1"/>
        <v>4945259.5200000005</v>
      </c>
      <c r="M32" s="13">
        <f t="shared" si="2"/>
        <v>59343114.24000001</v>
      </c>
      <c r="N32" s="14">
        <v>44593</v>
      </c>
      <c r="O32" s="14">
        <v>45291</v>
      </c>
      <c r="P32" s="1"/>
    </row>
    <row r="33" spans="1:16" ht="51" x14ac:dyDescent="0.25">
      <c r="A33" s="17" t="s">
        <v>69</v>
      </c>
      <c r="B33" s="38" t="s">
        <v>154</v>
      </c>
      <c r="C33" s="5" t="s">
        <v>15</v>
      </c>
      <c r="D33" s="6" t="s">
        <v>16</v>
      </c>
      <c r="E33" s="7" t="s">
        <v>75</v>
      </c>
      <c r="F33" s="39" t="s">
        <v>114</v>
      </c>
      <c r="G33" s="18">
        <v>3100</v>
      </c>
      <c r="H33" s="9" t="s">
        <v>18</v>
      </c>
      <c r="I33" s="10" t="s">
        <v>19</v>
      </c>
      <c r="J33" s="11">
        <v>0.14000000000000001</v>
      </c>
      <c r="K33" s="12">
        <f t="shared" si="0"/>
        <v>1631.2488000000003</v>
      </c>
      <c r="L33" s="29">
        <f t="shared" si="1"/>
        <v>5056871.2800000012</v>
      </c>
      <c r="M33" s="13">
        <f t="shared" si="2"/>
        <v>60682455.360000014</v>
      </c>
      <c r="N33" s="19">
        <v>44603</v>
      </c>
      <c r="O33" s="14">
        <v>45291</v>
      </c>
      <c r="P33" s="1"/>
    </row>
    <row r="34" spans="1:16" ht="51" x14ac:dyDescent="0.25">
      <c r="A34" s="17" t="s">
        <v>69</v>
      </c>
      <c r="B34" s="38" t="s">
        <v>155</v>
      </c>
      <c r="C34" s="5" t="s">
        <v>15</v>
      </c>
      <c r="D34" s="6" t="s">
        <v>16</v>
      </c>
      <c r="E34" s="7" t="s">
        <v>76</v>
      </c>
      <c r="F34" s="39" t="s">
        <v>115</v>
      </c>
      <c r="G34" s="18">
        <v>2500</v>
      </c>
      <c r="H34" s="9" t="s">
        <v>18</v>
      </c>
      <c r="I34" s="10" t="s">
        <v>19</v>
      </c>
      <c r="J34" s="11">
        <v>0.14000000000000001</v>
      </c>
      <c r="K34" s="12">
        <f t="shared" si="0"/>
        <v>1631.2488000000003</v>
      </c>
      <c r="L34" s="29">
        <f t="shared" si="1"/>
        <v>4078122.0000000009</v>
      </c>
      <c r="M34" s="13">
        <f t="shared" si="2"/>
        <v>48937464.000000015</v>
      </c>
      <c r="N34" s="19">
        <v>44680</v>
      </c>
      <c r="O34" s="14">
        <v>45291</v>
      </c>
      <c r="P34" s="1"/>
    </row>
    <row r="35" spans="1:16" ht="51" x14ac:dyDescent="0.25">
      <c r="A35" s="17" t="s">
        <v>77</v>
      </c>
      <c r="B35" s="38" t="s">
        <v>156</v>
      </c>
      <c r="C35" s="5" t="s">
        <v>15</v>
      </c>
      <c r="D35" s="6" t="s">
        <v>16</v>
      </c>
      <c r="E35" s="7" t="s">
        <v>78</v>
      </c>
      <c r="F35" s="39" t="s">
        <v>116</v>
      </c>
      <c r="G35" s="18">
        <v>3000</v>
      </c>
      <c r="H35" s="9" t="s">
        <v>18</v>
      </c>
      <c r="I35" s="10" t="s">
        <v>19</v>
      </c>
      <c r="J35" s="11">
        <v>0.14000000000000001</v>
      </c>
      <c r="K35" s="12">
        <f t="shared" si="0"/>
        <v>1631.2488000000003</v>
      </c>
      <c r="L35" s="29">
        <f t="shared" si="1"/>
        <v>4893746.4000000013</v>
      </c>
      <c r="M35" s="13">
        <f t="shared" si="2"/>
        <v>58724956.800000012</v>
      </c>
      <c r="N35" s="19">
        <v>44680</v>
      </c>
      <c r="O35" s="14">
        <v>45291</v>
      </c>
      <c r="P35" s="1"/>
    </row>
    <row r="36" spans="1:16" ht="51" x14ac:dyDescent="0.25">
      <c r="A36" s="17" t="s">
        <v>77</v>
      </c>
      <c r="B36" s="38" t="s">
        <v>157</v>
      </c>
      <c r="C36" s="5" t="s">
        <v>15</v>
      </c>
      <c r="D36" s="6" t="s">
        <v>16</v>
      </c>
      <c r="E36" s="7" t="s">
        <v>79</v>
      </c>
      <c r="F36" s="39" t="s">
        <v>117</v>
      </c>
      <c r="G36" s="18">
        <v>3100</v>
      </c>
      <c r="H36" s="9" t="s">
        <v>18</v>
      </c>
      <c r="I36" s="10" t="s">
        <v>19</v>
      </c>
      <c r="J36" s="11">
        <v>0.14000000000000001</v>
      </c>
      <c r="K36" s="12">
        <f t="shared" si="0"/>
        <v>1631.2488000000003</v>
      </c>
      <c r="L36" s="29">
        <f t="shared" si="1"/>
        <v>5056871.2800000012</v>
      </c>
      <c r="M36" s="13">
        <f t="shared" si="2"/>
        <v>60682455.360000014</v>
      </c>
      <c r="N36" s="19">
        <v>44715</v>
      </c>
      <c r="O36" s="14">
        <v>45291</v>
      </c>
      <c r="P36" s="1"/>
    </row>
    <row r="37" spans="1:16" ht="51" x14ac:dyDescent="0.25">
      <c r="A37" s="17" t="s">
        <v>77</v>
      </c>
      <c r="B37" s="38" t="s">
        <v>158</v>
      </c>
      <c r="C37" s="5" t="s">
        <v>15</v>
      </c>
      <c r="D37" s="6" t="s">
        <v>16</v>
      </c>
      <c r="E37" s="7" t="s">
        <v>80</v>
      </c>
      <c r="F37" s="39" t="s">
        <v>118</v>
      </c>
      <c r="G37" s="18">
        <v>3900</v>
      </c>
      <c r="H37" s="9" t="s">
        <v>18</v>
      </c>
      <c r="I37" s="10" t="s">
        <v>19</v>
      </c>
      <c r="J37" s="11">
        <v>0.14000000000000001</v>
      </c>
      <c r="K37" s="12">
        <f t="shared" si="0"/>
        <v>1631.2488000000003</v>
      </c>
      <c r="L37" s="29">
        <f t="shared" si="1"/>
        <v>6361870.3200000012</v>
      </c>
      <c r="M37" s="13">
        <f t="shared" si="2"/>
        <v>76342443.840000018</v>
      </c>
      <c r="N37" s="19">
        <v>44715</v>
      </c>
      <c r="O37" s="14">
        <v>45291</v>
      </c>
      <c r="P37" s="1"/>
    </row>
    <row r="38" spans="1:16" ht="51" x14ac:dyDescent="0.25">
      <c r="A38" s="17" t="s">
        <v>81</v>
      </c>
      <c r="B38" s="38" t="s">
        <v>159</v>
      </c>
      <c r="C38" s="5" t="s">
        <v>15</v>
      </c>
      <c r="D38" s="6" t="s">
        <v>16</v>
      </c>
      <c r="E38" s="7" t="s">
        <v>82</v>
      </c>
      <c r="F38" s="39" t="s">
        <v>122</v>
      </c>
      <c r="G38" s="18">
        <v>4200</v>
      </c>
      <c r="H38" s="9" t="s">
        <v>18</v>
      </c>
      <c r="I38" s="10" t="s">
        <v>19</v>
      </c>
      <c r="J38" s="11">
        <v>0.14000000000000001</v>
      </c>
      <c r="K38" s="12">
        <f t="shared" si="0"/>
        <v>1631.2488000000003</v>
      </c>
      <c r="L38" s="29">
        <f t="shared" si="1"/>
        <v>6851244.9600000009</v>
      </c>
      <c r="M38" s="13">
        <f t="shared" si="2"/>
        <v>82214939.520000011</v>
      </c>
      <c r="N38" s="19">
        <v>44603</v>
      </c>
      <c r="O38" s="14">
        <v>45291</v>
      </c>
      <c r="P38" s="1"/>
    </row>
    <row r="39" spans="1:16" ht="51" x14ac:dyDescent="0.25">
      <c r="A39" s="17" t="s">
        <v>81</v>
      </c>
      <c r="B39" s="38" t="s">
        <v>160</v>
      </c>
      <c r="C39" s="5" t="s">
        <v>15</v>
      </c>
      <c r="D39" s="6" t="s">
        <v>16</v>
      </c>
      <c r="E39" s="7" t="s">
        <v>83</v>
      </c>
      <c r="F39" s="39" t="s">
        <v>123</v>
      </c>
      <c r="G39" s="18">
        <v>2000</v>
      </c>
      <c r="H39" s="9" t="s">
        <v>18</v>
      </c>
      <c r="I39" s="10" t="s">
        <v>19</v>
      </c>
      <c r="J39" s="11">
        <v>0.14000000000000001</v>
      </c>
      <c r="K39" s="12">
        <f t="shared" si="0"/>
        <v>1631.2488000000003</v>
      </c>
      <c r="L39" s="29">
        <f t="shared" si="1"/>
        <v>3262497.6000000006</v>
      </c>
      <c r="M39" s="13">
        <f t="shared" si="2"/>
        <v>39149971.200000003</v>
      </c>
      <c r="N39" s="19">
        <v>44680</v>
      </c>
      <c r="O39" s="14">
        <v>45291</v>
      </c>
      <c r="P39" s="1"/>
    </row>
    <row r="40" spans="1:16" ht="51" x14ac:dyDescent="0.25">
      <c r="A40" s="27" t="s">
        <v>84</v>
      </c>
      <c r="B40" s="38" t="s">
        <v>161</v>
      </c>
      <c r="C40" s="5" t="s">
        <v>15</v>
      </c>
      <c r="D40" s="6" t="s">
        <v>16</v>
      </c>
      <c r="E40" s="7" t="s">
        <v>85</v>
      </c>
      <c r="F40" s="39" t="s">
        <v>124</v>
      </c>
      <c r="G40" s="18">
        <v>2000</v>
      </c>
      <c r="H40" s="9" t="s">
        <v>18</v>
      </c>
      <c r="I40" s="10" t="s">
        <v>19</v>
      </c>
      <c r="J40" s="11">
        <v>0.84</v>
      </c>
      <c r="K40" s="12">
        <f t="shared" si="0"/>
        <v>2632.8928000000001</v>
      </c>
      <c r="L40" s="29">
        <f t="shared" si="1"/>
        <v>5265785.6000000006</v>
      </c>
      <c r="M40" s="13">
        <f t="shared" si="2"/>
        <v>63189427.200000003</v>
      </c>
      <c r="N40" s="19">
        <v>44593</v>
      </c>
      <c r="O40" s="14">
        <v>45291</v>
      </c>
      <c r="P40" s="1"/>
    </row>
    <row r="41" spans="1:16" ht="51" x14ac:dyDescent="0.25">
      <c r="A41" s="27" t="s">
        <v>84</v>
      </c>
      <c r="B41" s="38" t="s">
        <v>162</v>
      </c>
      <c r="C41" s="5" t="s">
        <v>15</v>
      </c>
      <c r="D41" s="6" t="s">
        <v>16</v>
      </c>
      <c r="E41" s="7" t="s">
        <v>86</v>
      </c>
      <c r="F41" s="39" t="s">
        <v>125</v>
      </c>
      <c r="G41" s="18">
        <v>2000</v>
      </c>
      <c r="H41" s="9" t="s">
        <v>18</v>
      </c>
      <c r="I41" s="10" t="s">
        <v>19</v>
      </c>
      <c r="J41" s="11">
        <v>0.84</v>
      </c>
      <c r="K41" s="12">
        <f t="shared" si="0"/>
        <v>2632.8928000000001</v>
      </c>
      <c r="L41" s="29">
        <f t="shared" si="1"/>
        <v>5265785.6000000006</v>
      </c>
      <c r="M41" s="13">
        <f t="shared" si="2"/>
        <v>63189427.200000003</v>
      </c>
      <c r="N41" s="14">
        <v>44593</v>
      </c>
      <c r="O41" s="14">
        <v>45291</v>
      </c>
      <c r="P41" s="1"/>
    </row>
    <row r="42" spans="1:16" ht="51" x14ac:dyDescent="0.25">
      <c r="A42" s="4" t="s">
        <v>87</v>
      </c>
      <c r="B42" s="38" t="s">
        <v>163</v>
      </c>
      <c r="C42" s="5" t="s">
        <v>15</v>
      </c>
      <c r="D42" s="6" t="s">
        <v>21</v>
      </c>
      <c r="E42" s="7" t="s">
        <v>88</v>
      </c>
      <c r="F42" s="39" t="s">
        <v>101</v>
      </c>
      <c r="G42" s="8">
        <v>8300</v>
      </c>
      <c r="H42" s="9" t="s">
        <v>18</v>
      </c>
      <c r="I42" s="10" t="s">
        <v>19</v>
      </c>
      <c r="J42" s="11">
        <v>0</v>
      </c>
      <c r="K42" s="12">
        <f t="shared" si="0"/>
        <v>1430.92</v>
      </c>
      <c r="L42" s="29">
        <f t="shared" si="1"/>
        <v>11876636</v>
      </c>
      <c r="M42" s="13">
        <f t="shared" si="2"/>
        <v>142519632</v>
      </c>
      <c r="N42" s="14">
        <v>44593</v>
      </c>
      <c r="O42" s="14">
        <v>45291</v>
      </c>
      <c r="P42" s="1"/>
    </row>
    <row r="43" spans="1:16" ht="51" x14ac:dyDescent="0.25">
      <c r="A43" s="17" t="s">
        <v>87</v>
      </c>
      <c r="B43" s="38" t="s">
        <v>164</v>
      </c>
      <c r="C43" s="5" t="s">
        <v>15</v>
      </c>
      <c r="D43" s="6" t="s">
        <v>16</v>
      </c>
      <c r="E43" s="7" t="s">
        <v>89</v>
      </c>
      <c r="F43" s="39" t="s">
        <v>102</v>
      </c>
      <c r="G43" s="18">
        <v>3000</v>
      </c>
      <c r="H43" s="9" t="s">
        <v>18</v>
      </c>
      <c r="I43" s="10" t="s">
        <v>19</v>
      </c>
      <c r="J43" s="11">
        <v>0</v>
      </c>
      <c r="K43" s="12">
        <f t="shared" si="0"/>
        <v>1430.92</v>
      </c>
      <c r="L43" s="29">
        <f t="shared" si="1"/>
        <v>4292760</v>
      </c>
      <c r="M43" s="13">
        <f t="shared" si="2"/>
        <v>51513120</v>
      </c>
      <c r="N43" s="19">
        <v>44603</v>
      </c>
      <c r="O43" s="14">
        <v>45291</v>
      </c>
      <c r="P43" s="1"/>
    </row>
    <row r="44" spans="1:16" ht="51" x14ac:dyDescent="0.25">
      <c r="A44" s="17" t="s">
        <v>87</v>
      </c>
      <c r="B44" s="38" t="s">
        <v>165</v>
      </c>
      <c r="C44" s="31" t="s">
        <v>15</v>
      </c>
      <c r="D44" s="32" t="s">
        <v>16</v>
      </c>
      <c r="E44" s="25" t="s">
        <v>90</v>
      </c>
      <c r="F44" s="40" t="s">
        <v>103</v>
      </c>
      <c r="G44" s="18">
        <v>3200</v>
      </c>
      <c r="H44" s="33" t="s">
        <v>18</v>
      </c>
      <c r="I44" s="15" t="s">
        <v>19</v>
      </c>
      <c r="J44" s="34">
        <v>0</v>
      </c>
      <c r="K44" s="35">
        <f t="shared" si="0"/>
        <v>1430.92</v>
      </c>
      <c r="L44" s="36">
        <f t="shared" si="1"/>
        <v>4578944</v>
      </c>
      <c r="M44" s="37">
        <f t="shared" si="2"/>
        <v>54947328</v>
      </c>
      <c r="N44" s="14">
        <v>44593</v>
      </c>
      <c r="O44" s="14">
        <v>45291</v>
      </c>
      <c r="P44" s="1"/>
    </row>
    <row r="45" spans="1:16" ht="51" x14ac:dyDescent="0.25">
      <c r="A45" s="17" t="s">
        <v>87</v>
      </c>
      <c r="B45" s="38" t="s">
        <v>166</v>
      </c>
      <c r="C45" s="5" t="s">
        <v>15</v>
      </c>
      <c r="D45" s="6" t="s">
        <v>16</v>
      </c>
      <c r="E45" s="7" t="s">
        <v>91</v>
      </c>
      <c r="F45" s="39" t="s">
        <v>104</v>
      </c>
      <c r="G45" s="18">
        <v>3500</v>
      </c>
      <c r="H45" s="9" t="s">
        <v>18</v>
      </c>
      <c r="I45" s="10" t="s">
        <v>19</v>
      </c>
      <c r="J45" s="11">
        <v>0</v>
      </c>
      <c r="K45" s="12">
        <f t="shared" si="0"/>
        <v>1430.92</v>
      </c>
      <c r="L45" s="29">
        <f t="shared" si="1"/>
        <v>5008220</v>
      </c>
      <c r="M45" s="13">
        <f t="shared" si="2"/>
        <v>60098640</v>
      </c>
      <c r="N45" s="14">
        <v>44593</v>
      </c>
      <c r="O45" s="14">
        <v>45291</v>
      </c>
      <c r="P45" s="1"/>
    </row>
    <row r="46" spans="1:16" ht="51" x14ac:dyDescent="0.25">
      <c r="A46" s="17" t="s">
        <v>87</v>
      </c>
      <c r="B46" s="38" t="s">
        <v>167</v>
      </c>
      <c r="C46" s="5" t="s">
        <v>15</v>
      </c>
      <c r="D46" s="6" t="s">
        <v>21</v>
      </c>
      <c r="E46" s="7" t="s">
        <v>92</v>
      </c>
      <c r="F46" s="39" t="s">
        <v>105</v>
      </c>
      <c r="G46" s="18">
        <v>7616</v>
      </c>
      <c r="H46" s="9" t="s">
        <v>18</v>
      </c>
      <c r="I46" s="10" t="s">
        <v>19</v>
      </c>
      <c r="J46" s="11">
        <v>0</v>
      </c>
      <c r="K46" s="12">
        <f t="shared" si="0"/>
        <v>1430.92</v>
      </c>
      <c r="L46" s="29">
        <f t="shared" si="1"/>
        <v>10897886.720000001</v>
      </c>
      <c r="M46" s="13">
        <f t="shared" si="2"/>
        <v>130774640.64000002</v>
      </c>
      <c r="N46" s="14">
        <v>44593</v>
      </c>
      <c r="O46" s="14">
        <v>45291</v>
      </c>
      <c r="P46" s="1"/>
    </row>
    <row r="47" spans="1:16" ht="51" x14ac:dyDescent="0.25">
      <c r="A47" s="17" t="s">
        <v>87</v>
      </c>
      <c r="B47" s="38" t="s">
        <v>168</v>
      </c>
      <c r="C47" s="5" t="s">
        <v>15</v>
      </c>
      <c r="D47" s="6" t="s">
        <v>21</v>
      </c>
      <c r="E47" s="7" t="s">
        <v>93</v>
      </c>
      <c r="F47" s="39" t="s">
        <v>106</v>
      </c>
      <c r="G47" s="18">
        <v>3000</v>
      </c>
      <c r="H47" s="9" t="s">
        <v>18</v>
      </c>
      <c r="I47" s="10" t="s">
        <v>19</v>
      </c>
      <c r="J47" s="11">
        <v>0</v>
      </c>
      <c r="K47" s="12">
        <f t="shared" si="0"/>
        <v>1430.92</v>
      </c>
      <c r="L47" s="29">
        <f t="shared" si="1"/>
        <v>4292760</v>
      </c>
      <c r="M47" s="13">
        <f t="shared" si="2"/>
        <v>51513120</v>
      </c>
      <c r="N47" s="19">
        <v>44629</v>
      </c>
      <c r="O47" s="14">
        <v>45291</v>
      </c>
      <c r="P47" s="1"/>
    </row>
    <row r="48" spans="1:16" ht="51" x14ac:dyDescent="0.25">
      <c r="A48" s="17" t="s">
        <v>87</v>
      </c>
      <c r="B48" s="38" t="s">
        <v>169</v>
      </c>
      <c r="C48" s="5" t="s">
        <v>15</v>
      </c>
      <c r="D48" s="6" t="s">
        <v>21</v>
      </c>
      <c r="E48" s="7" t="s">
        <v>94</v>
      </c>
      <c r="F48" s="39" t="s">
        <v>107</v>
      </c>
      <c r="G48" s="18">
        <v>7616</v>
      </c>
      <c r="H48" s="9" t="s">
        <v>18</v>
      </c>
      <c r="I48" s="10" t="s">
        <v>19</v>
      </c>
      <c r="J48" s="11">
        <v>0</v>
      </c>
      <c r="K48" s="12">
        <f t="shared" si="0"/>
        <v>1430.92</v>
      </c>
      <c r="L48" s="29">
        <f t="shared" si="1"/>
        <v>10897886.720000001</v>
      </c>
      <c r="M48" s="13">
        <f t="shared" si="2"/>
        <v>130774640.64000002</v>
      </c>
      <c r="N48" s="19">
        <v>44714</v>
      </c>
      <c r="O48" s="14">
        <v>45291</v>
      </c>
      <c r="P48" s="1"/>
    </row>
    <row r="49" spans="1:16" ht="51" x14ac:dyDescent="0.25">
      <c r="A49" s="17" t="s">
        <v>95</v>
      </c>
      <c r="B49" s="38" t="s">
        <v>170</v>
      </c>
      <c r="C49" s="5" t="s">
        <v>15</v>
      </c>
      <c r="D49" s="6" t="s">
        <v>16</v>
      </c>
      <c r="E49" s="7" t="s">
        <v>96</v>
      </c>
      <c r="F49" s="39" t="s">
        <v>97</v>
      </c>
      <c r="G49" s="18">
        <v>2000</v>
      </c>
      <c r="H49" s="9" t="s">
        <v>18</v>
      </c>
      <c r="I49" s="10" t="s">
        <v>19</v>
      </c>
      <c r="J49" s="11">
        <v>0.14000000000000001</v>
      </c>
      <c r="K49" s="12">
        <f t="shared" si="0"/>
        <v>1631.2488000000003</v>
      </c>
      <c r="L49" s="29">
        <f t="shared" si="1"/>
        <v>3262497.6000000006</v>
      </c>
      <c r="M49" s="13">
        <f t="shared" si="2"/>
        <v>39149971.200000003</v>
      </c>
      <c r="N49" s="19">
        <v>44622</v>
      </c>
      <c r="O49" s="14">
        <v>45291</v>
      </c>
      <c r="P49" s="1"/>
    </row>
    <row r="50" spans="1:16" ht="51" x14ac:dyDescent="0.25">
      <c r="A50" s="41" t="s">
        <v>56</v>
      </c>
      <c r="B50" s="42" t="s">
        <v>171</v>
      </c>
      <c r="C50" s="43" t="s">
        <v>15</v>
      </c>
      <c r="D50" s="44" t="s">
        <v>16</v>
      </c>
      <c r="E50" s="45" t="s">
        <v>98</v>
      </c>
      <c r="F50" s="46" t="s">
        <v>99</v>
      </c>
      <c r="G50" s="47">
        <v>2000</v>
      </c>
      <c r="H50" s="48" t="s">
        <v>18</v>
      </c>
      <c r="I50" s="49" t="s">
        <v>19</v>
      </c>
      <c r="J50" s="50">
        <v>0</v>
      </c>
      <c r="K50" s="51">
        <f t="shared" ref="K50" si="3">17240*(1+J50)*0.083</f>
        <v>1430.92</v>
      </c>
      <c r="L50" s="52">
        <f t="shared" ref="L50" si="4">K50*G50</f>
        <v>2861840</v>
      </c>
      <c r="M50" s="53">
        <f t="shared" ref="M50" si="5">L50*12</f>
        <v>34342080</v>
      </c>
      <c r="N50" s="54">
        <v>44593</v>
      </c>
      <c r="O50" s="54">
        <v>45291</v>
      </c>
    </row>
    <row r="51" spans="1:16" ht="51" x14ac:dyDescent="0.25">
      <c r="A51" s="55" t="s">
        <v>174</v>
      </c>
      <c r="B51" s="56" t="s">
        <v>175</v>
      </c>
      <c r="C51" s="10" t="s">
        <v>15</v>
      </c>
      <c r="D51" s="10" t="s">
        <v>16</v>
      </c>
      <c r="E51" s="30" t="s">
        <v>176</v>
      </c>
      <c r="F51" s="57" t="s">
        <v>177</v>
      </c>
      <c r="G51" s="30">
        <v>4000</v>
      </c>
      <c r="H51" s="7" t="s">
        <v>18</v>
      </c>
      <c r="I51" s="10" t="s">
        <v>19</v>
      </c>
      <c r="J51" s="11">
        <v>0.56000000000000005</v>
      </c>
      <c r="K51" s="29">
        <f t="shared" ref="K51" si="6">17240*(1+J51)*0.083</f>
        <v>2232.2352000000001</v>
      </c>
      <c r="L51" s="29">
        <f t="shared" ref="L51" si="7">K51*G51</f>
        <v>8928940.8000000007</v>
      </c>
      <c r="M51" s="13">
        <f t="shared" ref="M51" si="8">L51*12</f>
        <v>107147289.60000001</v>
      </c>
      <c r="N51" s="14">
        <v>44593</v>
      </c>
      <c r="O51" s="14">
        <v>45291</v>
      </c>
    </row>
    <row r="53" spans="1:16" x14ac:dyDescent="0.25">
      <c r="D53" s="1" t="s">
        <v>100</v>
      </c>
    </row>
  </sheetData>
  <autoFilter ref="A4:O50" xr:uid="{6CC01403-F639-465D-96E6-C259ECE82A8B}"/>
  <mergeCells count="1">
    <mergeCell ref="A3:O3"/>
  </mergeCells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4" ma:contentTypeDescription="Crear nuevo documento." ma:contentTypeScope="" ma:versionID="8d1c3188cf02d3482281ebfda3d0117c">
  <xsd:schema xmlns:xsd="http://www.w3.org/2001/XMLSchema" xmlns:xs="http://www.w3.org/2001/XMLSchema" xmlns:p="http://schemas.microsoft.com/office/2006/metadata/properties" xmlns:ns2="f45dad88-efb8-4883-81c9-f33e3e0e204b" targetNamespace="http://schemas.microsoft.com/office/2006/metadata/properties" ma:root="true" ma:fieldsID="bfe0c07bbd62fb94edd4ca4828908d45" ns2:_="">
    <xsd:import namespace="f45dad88-efb8-4883-81c9-f33e3e0e2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3D04B-059B-4EC8-9D58-1E9B99752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7C86F8-BDC2-4319-9888-BFBBA92BFB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610E49-BECF-4F25-91D6-7A0DDC0FA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dad88-efb8-4883-81c9-f33e3e0e2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Josefina Elsaca Merino</dc:creator>
  <cp:keywords/>
  <dc:description/>
  <cp:lastModifiedBy>Marcela Miranda</cp:lastModifiedBy>
  <cp:revision/>
  <dcterms:created xsi:type="dcterms:W3CDTF">2021-10-18T20:40:27Z</dcterms:created>
  <dcterms:modified xsi:type="dcterms:W3CDTF">2021-11-08T11:47:51Z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0x0101007D4EC1BBCB740D4683D37C0C503F5A53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