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24226"/>
  <mc:AlternateContent xmlns:mc="http://schemas.openxmlformats.org/markup-compatibility/2006">
    <mc:Choice Requires="x15">
      <x15ac:absPath xmlns:x15ac="http://schemas.microsoft.com/office/spreadsheetml/2010/11/ac" url="https://mejorninezcl-my.sharepoint.com/personal/shenriquez_mejorninez_cl/Documents/Escritorio/registro_colaboradores/01_planillas_registro/00_publicaciones_web/"/>
    </mc:Choice>
  </mc:AlternateContent>
  <xr:revisionPtr revIDLastSave="218" documentId="8_{3574223F-0E3B-4BC3-A812-45474D47EBC9}" xr6:coauthVersionLast="47" xr6:coauthVersionMax="47" xr10:uidLastSave="{E44DD639-1412-4D81-AE71-3925C402F596}"/>
  <bookViews>
    <workbookView xWindow="-120" yWindow="-120" windowWidth="20730" windowHeight="11160" tabRatio="599" xr2:uid="{00000000-000D-0000-FFFF-FFFF00000000}"/>
  </bookViews>
  <sheets>
    <sheet name="DICIEMBRE 2021" sheetId="17" r:id="rId1"/>
    <sheet name="CGR" sheetId="21" state="hidden" r:id="rId2"/>
    <sheet name="TRABAJO DICIEMBRE 2021" sheetId="6" state="hidden" r:id="rId3"/>
    <sheet name="BASE ACUMULADA DICIEMBRE" sheetId="18" state="hidden" r:id="rId4"/>
    <sheet name="BASE REGISTRO NOVIEMBRE" sheetId="14" state="hidden" r:id="rId5"/>
    <sheet name="Hoja1" sheetId="20" state="hidden" r:id="rId6"/>
    <sheet name="CORREGIR" sheetId="19" state="hidden" r:id="rId7"/>
  </sheets>
  <definedNames>
    <definedName name="_xlnm._FilterDatabase" localSheetId="4" hidden="1">'BASE REGISTRO NOVIEMBRE'!$B$1:$AB$890</definedName>
    <definedName name="_xlnm._FilterDatabase" localSheetId="0" hidden="1">'DICIEMBRE 2021'!$B$6:$AB$989</definedName>
    <definedName name="_xlnm._FilterDatabase" localSheetId="2" hidden="1">'TRABAJO DICIEMBRE 2021'!$A$6:$AA$7</definedName>
    <definedName name="Listado_web">#REF!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991" i="17" l="1"/>
  <c r="W991" i="17"/>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89"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557" i="6"/>
  <c r="O558" i="6"/>
  <c r="O559" i="6"/>
  <c r="O560" i="6"/>
  <c r="O561" i="6"/>
  <c r="O562" i="6"/>
  <c r="O563" i="6"/>
  <c r="O564" i="6"/>
  <c r="O565" i="6"/>
  <c r="O566" i="6"/>
  <c r="O567" i="6"/>
  <c r="O568" i="6"/>
  <c r="O569" i="6"/>
  <c r="O570" i="6"/>
  <c r="O571" i="6"/>
  <c r="O572" i="6"/>
  <c r="O573" i="6"/>
  <c r="O574" i="6"/>
  <c r="O575" i="6"/>
  <c r="O576" i="6"/>
  <c r="O577" i="6"/>
  <c r="O578" i="6"/>
  <c r="O579" i="6"/>
  <c r="O580" i="6"/>
  <c r="O581" i="6"/>
  <c r="O582" i="6"/>
  <c r="O583" i="6"/>
  <c r="O584" i="6"/>
  <c r="O585" i="6"/>
  <c r="O586" i="6"/>
  <c r="O587" i="6"/>
  <c r="O588" i="6"/>
  <c r="O589" i="6"/>
  <c r="O590" i="6"/>
  <c r="O591" i="6"/>
  <c r="O592" i="6"/>
  <c r="O593" i="6"/>
  <c r="O594" i="6"/>
  <c r="O595" i="6"/>
  <c r="O596" i="6"/>
  <c r="O597" i="6"/>
  <c r="O598" i="6"/>
  <c r="O599" i="6"/>
  <c r="O600" i="6"/>
  <c r="O601" i="6"/>
  <c r="O602" i="6"/>
  <c r="O603" i="6"/>
  <c r="O604" i="6"/>
  <c r="O605" i="6"/>
  <c r="O606" i="6"/>
  <c r="O607" i="6"/>
  <c r="O608" i="6"/>
  <c r="O609" i="6"/>
  <c r="O610" i="6"/>
  <c r="O611" i="6"/>
  <c r="O612" i="6"/>
  <c r="O613" i="6"/>
  <c r="O614" i="6"/>
  <c r="O615" i="6"/>
  <c r="O616" i="6"/>
  <c r="O617" i="6"/>
  <c r="O618" i="6"/>
  <c r="O619" i="6"/>
  <c r="O620" i="6"/>
  <c r="O621" i="6"/>
  <c r="O622" i="6"/>
  <c r="O623" i="6"/>
  <c r="O624" i="6"/>
  <c r="O625" i="6"/>
  <c r="O626" i="6"/>
  <c r="O627" i="6"/>
  <c r="O628" i="6"/>
  <c r="O629" i="6"/>
  <c r="O630" i="6"/>
  <c r="O631" i="6"/>
  <c r="O632" i="6"/>
  <c r="O633" i="6"/>
  <c r="O634" i="6"/>
  <c r="O635" i="6"/>
  <c r="O636" i="6"/>
  <c r="O637" i="6"/>
  <c r="O638" i="6"/>
  <c r="O639" i="6"/>
  <c r="O640" i="6"/>
  <c r="O641" i="6"/>
  <c r="O642" i="6"/>
  <c r="O643" i="6"/>
  <c r="O644" i="6"/>
  <c r="O645" i="6"/>
  <c r="O646" i="6"/>
  <c r="O647" i="6"/>
  <c r="O648" i="6"/>
  <c r="O649" i="6"/>
  <c r="O650" i="6"/>
  <c r="O651" i="6"/>
  <c r="O652" i="6"/>
  <c r="O653" i="6"/>
  <c r="O654" i="6"/>
  <c r="O655" i="6"/>
  <c r="O656" i="6"/>
  <c r="O657" i="6"/>
  <c r="O658" i="6"/>
  <c r="O659" i="6"/>
  <c r="O660" i="6"/>
  <c r="O661" i="6"/>
  <c r="O662" i="6"/>
  <c r="O663" i="6"/>
  <c r="O664" i="6"/>
  <c r="O665" i="6"/>
  <c r="O666" i="6"/>
  <c r="O667" i="6"/>
  <c r="O668" i="6"/>
  <c r="O669" i="6"/>
  <c r="O670" i="6"/>
  <c r="O671" i="6"/>
  <c r="O672" i="6"/>
  <c r="O673" i="6"/>
  <c r="O674" i="6"/>
  <c r="O675" i="6"/>
  <c r="O676" i="6"/>
  <c r="O677" i="6"/>
  <c r="O678" i="6"/>
  <c r="O679" i="6"/>
  <c r="O680" i="6"/>
  <c r="O681" i="6"/>
  <c r="O682" i="6"/>
  <c r="O683" i="6"/>
  <c r="O684" i="6"/>
  <c r="O685" i="6"/>
  <c r="O686" i="6"/>
  <c r="O687" i="6"/>
  <c r="O688" i="6"/>
  <c r="O689" i="6"/>
  <c r="O690" i="6"/>
  <c r="O691" i="6"/>
  <c r="O692" i="6"/>
  <c r="O693" i="6"/>
  <c r="O694" i="6"/>
  <c r="O695" i="6"/>
  <c r="O696" i="6"/>
  <c r="O697" i="6"/>
  <c r="O698" i="6"/>
  <c r="O699" i="6"/>
  <c r="O700" i="6"/>
  <c r="O701" i="6"/>
  <c r="O702" i="6"/>
  <c r="O703" i="6"/>
  <c r="O704" i="6"/>
  <c r="O705" i="6"/>
  <c r="O706" i="6"/>
  <c r="O707" i="6"/>
  <c r="O708" i="6"/>
  <c r="O709" i="6"/>
  <c r="O710" i="6"/>
  <c r="O711" i="6"/>
  <c r="O712" i="6"/>
  <c r="O713" i="6"/>
  <c r="O714" i="6"/>
  <c r="O715" i="6"/>
  <c r="O716" i="6"/>
  <c r="O717" i="6"/>
  <c r="O718" i="6"/>
  <c r="O719" i="6"/>
  <c r="O720" i="6"/>
  <c r="O721" i="6"/>
  <c r="O722" i="6"/>
  <c r="O723" i="6"/>
  <c r="O724" i="6"/>
  <c r="O725" i="6"/>
  <c r="O726" i="6"/>
  <c r="O727" i="6"/>
  <c r="O728" i="6"/>
  <c r="O729" i="6"/>
  <c r="O730" i="6"/>
  <c r="O731" i="6"/>
  <c r="O732" i="6"/>
  <c r="O733" i="6"/>
  <c r="O734" i="6"/>
  <c r="O735" i="6"/>
  <c r="O736" i="6"/>
  <c r="O737" i="6"/>
  <c r="O738" i="6"/>
  <c r="O739" i="6"/>
  <c r="O740" i="6"/>
  <c r="O741" i="6"/>
  <c r="O742" i="6"/>
  <c r="O743" i="6"/>
  <c r="O744" i="6"/>
  <c r="O745" i="6"/>
  <c r="O746" i="6"/>
  <c r="O747" i="6"/>
  <c r="O748" i="6"/>
  <c r="O749" i="6"/>
  <c r="O750" i="6"/>
  <c r="O751" i="6"/>
  <c r="O752" i="6"/>
  <c r="O753" i="6"/>
  <c r="O754" i="6"/>
  <c r="O755" i="6"/>
  <c r="O756" i="6"/>
  <c r="O757" i="6"/>
  <c r="O758" i="6"/>
  <c r="O759" i="6"/>
  <c r="O760" i="6"/>
  <c r="O761" i="6"/>
  <c r="O762" i="6"/>
  <c r="O763" i="6"/>
  <c r="O764" i="6"/>
  <c r="O765" i="6"/>
  <c r="O766" i="6"/>
  <c r="O767" i="6"/>
  <c r="O768" i="6"/>
  <c r="O769" i="6"/>
  <c r="O770" i="6"/>
  <c r="O771" i="6"/>
  <c r="O772" i="6"/>
  <c r="O773" i="6"/>
  <c r="O774" i="6"/>
  <c r="O775" i="6"/>
  <c r="O776" i="6"/>
  <c r="O777" i="6"/>
  <c r="O778" i="6"/>
  <c r="O779" i="6"/>
  <c r="O780" i="6"/>
  <c r="O781" i="6"/>
  <c r="O782" i="6"/>
  <c r="O783" i="6"/>
  <c r="O784" i="6"/>
  <c r="O785" i="6"/>
  <c r="O786" i="6"/>
  <c r="O787" i="6"/>
  <c r="O788" i="6"/>
  <c r="O789" i="6"/>
  <c r="O790" i="6"/>
  <c r="O791" i="6"/>
  <c r="O792" i="6"/>
  <c r="O793" i="6"/>
  <c r="O794" i="6"/>
  <c r="O795" i="6"/>
  <c r="O796" i="6"/>
  <c r="O797" i="6"/>
  <c r="O798" i="6"/>
  <c r="O799" i="6"/>
  <c r="O800" i="6"/>
  <c r="O801" i="6"/>
  <c r="O802" i="6"/>
  <c r="O803" i="6"/>
  <c r="O804" i="6"/>
  <c r="O805" i="6"/>
  <c r="O806" i="6"/>
  <c r="O807" i="6"/>
  <c r="O808" i="6"/>
  <c r="O809" i="6"/>
  <c r="O810" i="6"/>
  <c r="O811" i="6"/>
  <c r="O812" i="6"/>
  <c r="O813" i="6"/>
  <c r="O814" i="6"/>
  <c r="O815" i="6"/>
  <c r="O816" i="6"/>
  <c r="O817" i="6"/>
  <c r="O818" i="6"/>
  <c r="O819" i="6"/>
  <c r="O820" i="6"/>
  <c r="O821" i="6"/>
  <c r="O822" i="6"/>
  <c r="O823" i="6"/>
  <c r="O824" i="6"/>
  <c r="O825" i="6"/>
  <c r="O826" i="6"/>
  <c r="O827" i="6"/>
  <c r="O828" i="6"/>
  <c r="O829" i="6"/>
  <c r="O830" i="6"/>
  <c r="O831" i="6"/>
  <c r="O832" i="6"/>
  <c r="O833" i="6"/>
  <c r="O834" i="6"/>
  <c r="O835" i="6"/>
  <c r="O836" i="6"/>
  <c r="O837" i="6"/>
  <c r="O838" i="6"/>
  <c r="O839" i="6"/>
  <c r="O840" i="6"/>
  <c r="O841" i="6"/>
  <c r="O842" i="6"/>
  <c r="O843" i="6"/>
  <c r="O844" i="6"/>
  <c r="O845" i="6"/>
  <c r="O846" i="6"/>
  <c r="O847" i="6"/>
  <c r="O848" i="6"/>
  <c r="O849" i="6"/>
  <c r="O850" i="6"/>
  <c r="O851" i="6"/>
  <c r="O852" i="6"/>
  <c r="O853" i="6"/>
  <c r="O854" i="6"/>
  <c r="O855" i="6"/>
  <c r="O856" i="6"/>
  <c r="O857" i="6"/>
  <c r="O858" i="6"/>
  <c r="O859" i="6"/>
  <c r="O860" i="6"/>
  <c r="O861" i="6"/>
  <c r="O862" i="6"/>
  <c r="O863" i="6"/>
  <c r="O864" i="6"/>
  <c r="O865" i="6"/>
  <c r="O866" i="6"/>
  <c r="O867" i="6"/>
  <c r="O868" i="6"/>
  <c r="O869" i="6"/>
  <c r="O870" i="6"/>
  <c r="O871" i="6"/>
  <c r="O872" i="6"/>
  <c r="O873" i="6"/>
  <c r="O874" i="6"/>
  <c r="O875" i="6"/>
  <c r="O876" i="6"/>
  <c r="O877" i="6"/>
  <c r="O878" i="6"/>
  <c r="O879" i="6"/>
  <c r="O880" i="6"/>
  <c r="O881" i="6"/>
  <c r="O882" i="6"/>
  <c r="O883" i="6"/>
  <c r="O884" i="6"/>
  <c r="O885" i="6"/>
  <c r="O886" i="6"/>
  <c r="O887" i="6"/>
  <c r="O888" i="6"/>
  <c r="O889" i="6"/>
  <c r="O890" i="6"/>
  <c r="O891" i="6"/>
  <c r="O892" i="6"/>
  <c r="O893" i="6"/>
  <c r="O894" i="6"/>
  <c r="O895" i="6"/>
  <c r="O896" i="6"/>
  <c r="O897" i="6"/>
  <c r="O898" i="6"/>
  <c r="O899" i="6"/>
  <c r="O900" i="6"/>
  <c r="O901" i="6"/>
  <c r="O902" i="6"/>
  <c r="O903" i="6"/>
  <c r="O904" i="6"/>
  <c r="O905" i="6"/>
  <c r="O906" i="6"/>
  <c r="O907" i="6"/>
  <c r="O908" i="6"/>
  <c r="O909" i="6"/>
  <c r="O910" i="6"/>
  <c r="O911" i="6"/>
  <c r="O912" i="6"/>
  <c r="O913" i="6"/>
  <c r="O914" i="6"/>
  <c r="O915" i="6"/>
  <c r="O916" i="6"/>
  <c r="O917" i="6"/>
  <c r="O918" i="6"/>
  <c r="O919" i="6"/>
  <c r="O920" i="6"/>
  <c r="O921" i="6"/>
  <c r="O922" i="6"/>
  <c r="O923" i="6"/>
  <c r="O924" i="6"/>
  <c r="O925" i="6"/>
  <c r="O926" i="6"/>
  <c r="O927" i="6"/>
  <c r="O928" i="6"/>
  <c r="O929" i="6"/>
  <c r="O930" i="6"/>
  <c r="O931" i="6"/>
  <c r="O932" i="6"/>
  <c r="O933" i="6"/>
  <c r="O934" i="6"/>
  <c r="O935" i="6"/>
  <c r="O936" i="6"/>
  <c r="O937" i="6"/>
  <c r="O938" i="6"/>
  <c r="O939" i="6"/>
  <c r="O940" i="6"/>
  <c r="O941" i="6"/>
  <c r="O942" i="6"/>
  <c r="O943" i="6"/>
  <c r="O944" i="6"/>
  <c r="O945" i="6"/>
  <c r="O946" i="6"/>
  <c r="O947" i="6"/>
  <c r="O948" i="6"/>
  <c r="O949" i="6"/>
  <c r="O950" i="6"/>
  <c r="O951" i="6"/>
  <c r="O952" i="6"/>
  <c r="O953" i="6"/>
  <c r="O954" i="6"/>
  <c r="O955" i="6"/>
  <c r="O956" i="6"/>
  <c r="O957" i="6"/>
  <c r="O958" i="6"/>
  <c r="O959" i="6"/>
  <c r="O960" i="6"/>
  <c r="O961" i="6"/>
  <c r="O962" i="6"/>
  <c r="O963" i="6"/>
  <c r="O964" i="6"/>
  <c r="O965" i="6"/>
  <c r="O966" i="6"/>
  <c r="O967" i="6"/>
  <c r="O968" i="6"/>
  <c r="O969" i="6"/>
  <c r="O970" i="6"/>
  <c r="O971" i="6"/>
  <c r="O972" i="6"/>
  <c r="O973" i="6"/>
  <c r="O974" i="6"/>
  <c r="O975" i="6"/>
  <c r="O976" i="6"/>
  <c r="O977" i="6"/>
  <c r="O978" i="6"/>
  <c r="O979" i="6"/>
  <c r="O980" i="6"/>
  <c r="O981" i="6"/>
  <c r="O982" i="6"/>
  <c r="O983" i="6"/>
  <c r="O984" i="6"/>
  <c r="O985" i="6"/>
  <c r="O986" i="6"/>
  <c r="O987" i="6"/>
  <c r="O988" i="6"/>
  <c r="O989" i="6"/>
  <c r="O990"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557" i="6"/>
  <c r="M558" i="6"/>
  <c r="M559" i="6"/>
  <c r="M560" i="6"/>
  <c r="M561" i="6"/>
  <c r="M562" i="6"/>
  <c r="M563" i="6"/>
  <c r="M564" i="6"/>
  <c r="M565" i="6"/>
  <c r="M566" i="6"/>
  <c r="M567" i="6"/>
  <c r="M568" i="6"/>
  <c r="M569" i="6"/>
  <c r="M570" i="6"/>
  <c r="M571" i="6"/>
  <c r="M572" i="6"/>
  <c r="M573" i="6"/>
  <c r="M574" i="6"/>
  <c r="M575" i="6"/>
  <c r="M576" i="6"/>
  <c r="M577" i="6"/>
  <c r="M578" i="6"/>
  <c r="M579" i="6"/>
  <c r="M580" i="6"/>
  <c r="M581" i="6"/>
  <c r="M582" i="6"/>
  <c r="M583" i="6"/>
  <c r="M584" i="6"/>
  <c r="M585" i="6"/>
  <c r="M586" i="6"/>
  <c r="M587" i="6"/>
  <c r="M588" i="6"/>
  <c r="M589" i="6"/>
  <c r="M590" i="6"/>
  <c r="M591" i="6"/>
  <c r="M592" i="6"/>
  <c r="M593" i="6"/>
  <c r="M594" i="6"/>
  <c r="M595" i="6"/>
  <c r="M596" i="6"/>
  <c r="M597" i="6"/>
  <c r="M598" i="6"/>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M658" i="6"/>
  <c r="M659" i="6"/>
  <c r="M660" i="6"/>
  <c r="M661" i="6"/>
  <c r="M662" i="6"/>
  <c r="M663"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716" i="6"/>
  <c r="M717" i="6"/>
  <c r="M718" i="6"/>
  <c r="M719" i="6"/>
  <c r="M720" i="6"/>
  <c r="M721" i="6"/>
  <c r="M722" i="6"/>
  <c r="M723" i="6"/>
  <c r="M724" i="6"/>
  <c r="M725" i="6"/>
  <c r="M726" i="6"/>
  <c r="M727" i="6"/>
  <c r="M728" i="6"/>
  <c r="M729" i="6"/>
  <c r="M730" i="6"/>
  <c r="M731" i="6"/>
  <c r="M732" i="6"/>
  <c r="M733" i="6"/>
  <c r="M734" i="6"/>
  <c r="M735" i="6"/>
  <c r="M736" i="6"/>
  <c r="M737" i="6"/>
  <c r="M738" i="6"/>
  <c r="M739" i="6"/>
  <c r="M740" i="6"/>
  <c r="M741" i="6"/>
  <c r="M742" i="6"/>
  <c r="M743" i="6"/>
  <c r="M744" i="6"/>
  <c r="M745" i="6"/>
  <c r="M746" i="6"/>
  <c r="M747" i="6"/>
  <c r="M748" i="6"/>
  <c r="M749" i="6"/>
  <c r="M750" i="6"/>
  <c r="M751" i="6"/>
  <c r="M752" i="6"/>
  <c r="M753" i="6"/>
  <c r="M754" i="6"/>
  <c r="M755" i="6"/>
  <c r="M756" i="6"/>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87" i="6"/>
  <c r="M788" i="6"/>
  <c r="M789" i="6"/>
  <c r="M790" i="6"/>
  <c r="M791" i="6"/>
  <c r="M792" i="6"/>
  <c r="M793" i="6"/>
  <c r="M794" i="6"/>
  <c r="M795" i="6"/>
  <c r="M796" i="6"/>
  <c r="M797" i="6"/>
  <c r="M798" i="6"/>
  <c r="M799" i="6"/>
  <c r="M800" i="6"/>
  <c r="M801" i="6"/>
  <c r="M802" i="6"/>
  <c r="M803" i="6"/>
  <c r="M804" i="6"/>
  <c r="M805" i="6"/>
  <c r="M806" i="6"/>
  <c r="M807" i="6"/>
  <c r="M808" i="6"/>
  <c r="M809" i="6"/>
  <c r="M810" i="6"/>
  <c r="M811" i="6"/>
  <c r="M812" i="6"/>
  <c r="M813" i="6"/>
  <c r="M814" i="6"/>
  <c r="M815" i="6"/>
  <c r="M816" i="6"/>
  <c r="M817" i="6"/>
  <c r="M818" i="6"/>
  <c r="M819" i="6"/>
  <c r="M820" i="6"/>
  <c r="M821" i="6"/>
  <c r="M822" i="6"/>
  <c r="M823" i="6"/>
  <c r="M824" i="6"/>
  <c r="M825" i="6"/>
  <c r="M826" i="6"/>
  <c r="M827" i="6"/>
  <c r="M828" i="6"/>
  <c r="M829" i="6"/>
  <c r="M830" i="6"/>
  <c r="M831" i="6"/>
  <c r="M832" i="6"/>
  <c r="M833" i="6"/>
  <c r="M834" i="6"/>
  <c r="M835" i="6"/>
  <c r="M836" i="6"/>
  <c r="M837" i="6"/>
  <c r="M838" i="6"/>
  <c r="M839" i="6"/>
  <c r="M840" i="6"/>
  <c r="M841" i="6"/>
  <c r="M842" i="6"/>
  <c r="M843" i="6"/>
  <c r="M844" i="6"/>
  <c r="M845" i="6"/>
  <c r="M846" i="6"/>
  <c r="M847" i="6"/>
  <c r="M848" i="6"/>
  <c r="M849" i="6"/>
  <c r="M850" i="6"/>
  <c r="M851" i="6"/>
  <c r="M852" i="6"/>
  <c r="M853" i="6"/>
  <c r="M854" i="6"/>
  <c r="M855" i="6"/>
  <c r="M856" i="6"/>
  <c r="M857" i="6"/>
  <c r="M858" i="6"/>
  <c r="M859" i="6"/>
  <c r="M860" i="6"/>
  <c r="M861" i="6"/>
  <c r="M862" i="6"/>
  <c r="M863" i="6"/>
  <c r="M864" i="6"/>
  <c r="M865" i="6"/>
  <c r="M866" i="6"/>
  <c r="M867" i="6"/>
  <c r="M868" i="6"/>
  <c r="M869" i="6"/>
  <c r="M870" i="6"/>
  <c r="M871" i="6"/>
  <c r="M872" i="6"/>
  <c r="M873" i="6"/>
  <c r="M874" i="6"/>
  <c r="M875" i="6"/>
  <c r="M876" i="6"/>
  <c r="M877" i="6"/>
  <c r="M878" i="6"/>
  <c r="M879" i="6"/>
  <c r="M880" i="6"/>
  <c r="M881" i="6"/>
  <c r="M882" i="6"/>
  <c r="M883" i="6"/>
  <c r="M884" i="6"/>
  <c r="M885" i="6"/>
  <c r="M886" i="6"/>
  <c r="M887" i="6"/>
  <c r="M888" i="6"/>
  <c r="M889" i="6"/>
  <c r="M890" i="6"/>
  <c r="M891" i="6"/>
  <c r="M892" i="6"/>
  <c r="M893" i="6"/>
  <c r="M894" i="6"/>
  <c r="M895" i="6"/>
  <c r="M896" i="6"/>
  <c r="M897" i="6"/>
  <c r="M898" i="6"/>
  <c r="M899" i="6"/>
  <c r="M900" i="6"/>
  <c r="M901" i="6"/>
  <c r="M902" i="6"/>
  <c r="M903" i="6"/>
  <c r="M904" i="6"/>
  <c r="M905" i="6"/>
  <c r="M906" i="6"/>
  <c r="M907" i="6"/>
  <c r="M908" i="6"/>
  <c r="M909" i="6"/>
  <c r="M910" i="6"/>
  <c r="M911" i="6"/>
  <c r="M912" i="6"/>
  <c r="M913" i="6"/>
  <c r="M914" i="6"/>
  <c r="M915" i="6"/>
  <c r="M916" i="6"/>
  <c r="M917" i="6"/>
  <c r="M918" i="6"/>
  <c r="M919" i="6"/>
  <c r="M920" i="6"/>
  <c r="M921" i="6"/>
  <c r="M922" i="6"/>
  <c r="M923" i="6"/>
  <c r="M924" i="6"/>
  <c r="M925" i="6"/>
  <c r="M926" i="6"/>
  <c r="M927" i="6"/>
  <c r="M928" i="6"/>
  <c r="M929" i="6"/>
  <c r="M930" i="6"/>
  <c r="M931" i="6"/>
  <c r="M932" i="6"/>
  <c r="M933" i="6"/>
  <c r="M934" i="6"/>
  <c r="M935" i="6"/>
  <c r="M936" i="6"/>
  <c r="M937" i="6"/>
  <c r="M938" i="6"/>
  <c r="M939" i="6"/>
  <c r="M940" i="6"/>
  <c r="M941" i="6"/>
  <c r="M942" i="6"/>
  <c r="M943" i="6"/>
  <c r="M944" i="6"/>
  <c r="M945" i="6"/>
  <c r="M946" i="6"/>
  <c r="M947" i="6"/>
  <c r="M948" i="6"/>
  <c r="M949" i="6"/>
  <c r="M950" i="6"/>
  <c r="M951" i="6"/>
  <c r="M952" i="6"/>
  <c r="M953" i="6"/>
  <c r="M954" i="6"/>
  <c r="M955" i="6"/>
  <c r="M956" i="6"/>
  <c r="M957" i="6"/>
  <c r="M958" i="6"/>
  <c r="M959" i="6"/>
  <c r="M960" i="6"/>
  <c r="M961" i="6"/>
  <c r="M962" i="6"/>
  <c r="M963" i="6"/>
  <c r="M964" i="6"/>
  <c r="M965" i="6"/>
  <c r="M966" i="6"/>
  <c r="M967" i="6"/>
  <c r="M968" i="6"/>
  <c r="M969" i="6"/>
  <c r="M970" i="6"/>
  <c r="M971" i="6"/>
  <c r="M972" i="6"/>
  <c r="M973" i="6"/>
  <c r="M974" i="6"/>
  <c r="M975" i="6"/>
  <c r="M976" i="6"/>
  <c r="M977" i="6"/>
  <c r="M978" i="6"/>
  <c r="M979" i="6"/>
  <c r="M980" i="6"/>
  <c r="M981" i="6"/>
  <c r="M982" i="6"/>
  <c r="M983" i="6"/>
  <c r="M984" i="6"/>
  <c r="M985" i="6"/>
  <c r="M986" i="6"/>
  <c r="M987" i="6"/>
  <c r="M988" i="6"/>
  <c r="M989" i="6"/>
  <c r="M990"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T7" i="6" l="1"/>
  <c r="S7" i="6"/>
  <c r="R7" i="6"/>
  <c r="Q7" i="6"/>
  <c r="P7" i="6"/>
  <c r="O7" i="6"/>
  <c r="N7" i="6"/>
  <c r="M7" i="6"/>
  <c r="L7" i="6"/>
  <c r="K7" i="6"/>
  <c r="J7" i="6"/>
  <c r="I7" i="6"/>
  <c r="H7" i="6"/>
  <c r="G7" i="6"/>
  <c r="F7" i="6"/>
  <c r="E7" i="6"/>
  <c r="D7" i="6"/>
  <c r="C7" i="6"/>
  <c r="B7" i="6"/>
  <c r="P817" i="14" l="1"/>
  <c r="P793" i="14"/>
</calcChain>
</file>

<file path=xl/sharedStrings.xml><?xml version="1.0" encoding="utf-8"?>
<sst xmlns="http://schemas.openxmlformats.org/spreadsheetml/2006/main" count="38688" uniqueCount="9670">
  <si>
    <t>TRANSFERENCIAS A INSTITUCIONES COLABORADORAS AÑO 2020 - LEY Nº19.862</t>
  </si>
  <si>
    <t>(Esta información está confeccionada de acuerdo al artículo 5 del Reglamento N° 375 de la Ley N° 19.862)</t>
  </si>
  <si>
    <t xml:space="preserve">NOMBRE INSTITUCIÓN </t>
  </si>
  <si>
    <t>RUT INSTITUCIÓN</t>
  </si>
  <si>
    <t>NATURALEZA JURÍDICA</t>
  </si>
  <si>
    <t xml:space="preserve">CONSTITUCIÓN U OBTENCIÓN DE PERSONALIDAD JURÍDICA </t>
  </si>
  <si>
    <t>CERTIFICADO VIGENCIA</t>
  </si>
  <si>
    <t>OBJETO SOCIAL</t>
  </si>
  <si>
    <t>COMPOSICIÓN DE DIRECTORIO</t>
  </si>
  <si>
    <t>DURACIÓN DIRECTORIO</t>
  </si>
  <si>
    <t>ÚLTIMO DIRECTORIO</t>
  </si>
  <si>
    <t xml:space="preserve">NOMBRE REPRESENTANTE LEGAL </t>
  </si>
  <si>
    <t>DIRECCIÓN INSTITUCIÓN</t>
  </si>
  <si>
    <t>REGIÓN</t>
  </si>
  <si>
    <t>COMUNA</t>
  </si>
  <si>
    <t>TELEFONO</t>
  </si>
  <si>
    <t>CORREO ELECTRÓNICO</t>
  </si>
  <si>
    <t>Código Postal</t>
  </si>
  <si>
    <t>AREA ESPECIALIZACIÓN</t>
  </si>
  <si>
    <t xml:space="preserve">AÑO DE ANTECEDENTES FINANCIERO AUTORIZADOS SENAME </t>
  </si>
  <si>
    <t>FECHA INGRESO REGISTRO</t>
  </si>
  <si>
    <t>NÚMERO DE FOLIO</t>
  </si>
  <si>
    <t>MONTO MES DE AGOSTO</t>
  </si>
  <si>
    <t>MONTO ACUMULADO</t>
  </si>
  <si>
    <t>FECHA TRANSFERENCIA</t>
  </si>
  <si>
    <t>MARCO LEGAL DE APLICACIÓN</t>
  </si>
  <si>
    <t>OBJETO O DESTINO DE LA APLICACIÓN DE DICHOS FONDOS PÚBLICOS, CON INDICACIÓN DE TRABAJOS, ACTIVIDADES O COMISIONES ENCARGADAS</t>
  </si>
  <si>
    <t xml:space="preserve">REGION Y COMUNA DONDE LA TRANSFERENCIA DE FONDOS PUBLICOS SE MATERIALIZARA </t>
  </si>
  <si>
    <t>Iglesia Evangélica Asamblea de Dios Osorno.</t>
  </si>
  <si>
    <t>Corporación de Derecho Privado</t>
  </si>
  <si>
    <t>Otorgado por Decreto Supremo Nº 4.088, de fecha 6 de agosto de 1958, por el Ministerio de Justicia.</t>
  </si>
  <si>
    <t xml:space="preserve">Difundir todas las obras de predicación de acuerdo a los preceptos de la Iglesia.
El auxilio moral, espiritual y material a huérfanos, viudas y desamparados, dentro del límite de su posibilidad económica.
</t>
  </si>
  <si>
    <t>un año.</t>
  </si>
  <si>
    <t>Jenaro Segundo Bahamondes Urrutia      Poder especial: Claudio Bhamondes Sobarzo, RUT N 13.322.314-2 (Director Hogar El Alba)</t>
  </si>
  <si>
    <t xml:space="preserve">Los Carrera Nº 429, comuna y ciudad de Osorno,  
</t>
  </si>
  <si>
    <t>X</t>
  </si>
  <si>
    <t xml:space="preserve"> Osorno</t>
  </si>
  <si>
    <t>Teléfonos: (064) 234867 – 233314</t>
  </si>
  <si>
    <t>albahogar@yahoo.es</t>
  </si>
  <si>
    <t xml:space="preserve">93401: Instituciones de Asistencia Social.
</t>
  </si>
  <si>
    <t>LEY 20.032</t>
  </si>
  <si>
    <t>Asociación Cristiana de Jóvenes de Antofagasta (ACJ Antofagasta)</t>
  </si>
  <si>
    <t>Otorgado por Decreto Supremo Nº 1577, de 21 de agosto 1969, del Ministerio de Justicia.</t>
  </si>
  <si>
    <t xml:space="preserve">Certificado de Vigencia de Persona Jurídica Sin Fines de Lucro Folio N° 500396386348, emitido con fecha 01 de julio de 2021,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</si>
  <si>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Según consta en Certificado de Persona Jurídica Sin Fines de Lucro Folio N° 500396386308, emitido con fecha 01 de julio de 2021, por el Servicio de Registro Civil e Identificación.
</t>
  </si>
  <si>
    <t>: Durarán 2 años en sus cargos, renovándose por mitades cada año.</t>
  </si>
  <si>
    <t>Del 04.04.2019. Acompaña Ley N° 21.239, que prorroga mandatos a directores por COVI 19.</t>
  </si>
  <si>
    <t xml:space="preserve">Presidente: Karen Gallardo Barraza, 
En su ausencia, Roberto Rondon Villegas,  (Vice Presidente Primero)
Director Ejecutivo: 
Osvaldo Jesús Gallardo Gallardo, </t>
  </si>
  <si>
    <t xml:space="preserve">Copiapó Nº595, Antofagasta.
</t>
  </si>
  <si>
    <t>II</t>
  </si>
  <si>
    <t>Copiapó</t>
  </si>
  <si>
    <t xml:space="preserve">(55) 263040 </t>
  </si>
  <si>
    <t>93509: Otras asociaciones.</t>
  </si>
  <si>
    <t>Antecedentes financieros correspondientes al año 2020, aprobados por el Subdepartamento de Supervisión Financiera.</t>
  </si>
  <si>
    <t>Asociación Cristiana de Jóvenes de Valparaíso</t>
  </si>
  <si>
    <t>Corporación de Derecho Privado.</t>
  </si>
  <si>
    <t xml:space="preserve">Otorgado por Decreto Supremo Nº 17755, de fecha 18 de octubre de 1915, por el Ministerio de Justicia.  </t>
  </si>
  <si>
    <t>Certificado de vigencia de persona jurídica sin fines de lucro, folio N° 500400647593, emitido por el Servicio de Registro Civil e Identificación, con fecha 28 de julio de 2021.</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</si>
  <si>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</si>
  <si>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</si>
  <si>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Los directores duran tres años en sus cargos, pudiendo ser reelegidos por una sola vez y se renuevan anualmente por terceras partes.
</t>
  </si>
  <si>
    <t xml:space="preserve">Ultimo Directorio que consta escritura pública: Del período 2019-2020. Vigencia Mandato General de Administración y Facultades otorgado a don Rodrigo Cárcamo Morales y don Diego Trincado Araya: 30 de julio de 2021.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</si>
  <si>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</si>
  <si>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 xml:space="preserve">Blanco Nº1117, Valparaíso.Blanco N° 1117, Valparaíso, Región de Valparaíso. 
</t>
  </si>
  <si>
    <t>V</t>
  </si>
  <si>
    <t>Valparaíso</t>
  </si>
  <si>
    <t>(32) 2156900</t>
  </si>
  <si>
    <t xml:space="preserve">acjvalpo@gmail.com
</t>
  </si>
  <si>
    <t xml:space="preserve">Certificado de Antecedentes Financieros, correspondientes al año 2020, aprobados por el Subdepartamento de Supervisión Financiera Nacional.                                                                                                                                                                                                                                                                                                                                                                                                                                                                                                                                                                                                                                                                                                                                                                                                                                                                                                                                                                                                                                                                                      
</t>
  </si>
  <si>
    <t>QUILLOTA</t>
  </si>
  <si>
    <t>SAN FELIPE</t>
  </si>
  <si>
    <t>VALPARAISO</t>
  </si>
  <si>
    <t>VINA DEL MAR</t>
  </si>
  <si>
    <t>Asociación Hogar de Niños Arturo Prat</t>
  </si>
  <si>
    <t xml:space="preserve">Otorgado por Decreto Supremo Nº1033, de fecha 22 de agosto de 1922, por el Ministerio de Justicia.  </t>
  </si>
  <si>
    <t>Certificado de Vigencia de Persona Jurídica sin Fines de Lucro Folio N° 500237858010, de fecha 8 de julio de 2019, emitido por el Servicio de Registro Civil e Identificación.</t>
  </si>
  <si>
    <t>Mantener, sostener o colaborar en el funcionamiento de internados para niños.</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</si>
  <si>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</si>
  <si>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</si>
  <si>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Del 23 de abril de 2019 al 23 de abril de 2020</t>
  </si>
  <si>
    <t>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t>
  </si>
  <si>
    <t xml:space="preserve">Blanco Nº1623, oficina Nº403, Valparaíso.
</t>
  </si>
  <si>
    <t>32- 2541480</t>
  </si>
  <si>
    <t xml:space="preserve">asistentegerencia@haprat.cl </t>
  </si>
  <si>
    <t>Certificado de Antecedentes Financieros correspondiente al año 2020, aprobados por el Subdepartamento de Supervisión Financiera Nacional.</t>
  </si>
  <si>
    <t xml:space="preserve">Congregación del Buen Pastor </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</si>
  <si>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</si>
  <si>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</si>
  <si>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Indefinida.Certificado C/967/2021, de 07 de julio de 2021, emitido por doña Constanza Reyes Mauret, Vicecanciller del Arzobispado de Santiago.</t>
  </si>
  <si>
    <t>Actividades Religiosas.</t>
  </si>
  <si>
    <t>no tiene</t>
  </si>
  <si>
    <t>Sandra Bertha Suárez Cordero</t>
  </si>
  <si>
    <t xml:space="preserve">Mac – Iver Nº702, Santiago. 
</t>
  </si>
  <si>
    <t>XIII</t>
  </si>
  <si>
    <t>SANTIAGO</t>
  </si>
  <si>
    <t>Fono 6325682, fax 6385213.</t>
  </si>
  <si>
    <t>Mail: adelarey@gmail.com</t>
  </si>
  <si>
    <t xml:space="preserve">Casilla 51.918 </t>
  </si>
  <si>
    <t>93910: Organizaciones  Religiosas.</t>
  </si>
  <si>
    <t>Se remite Certificado de Antecedentes Financieros correspondientes al año 2020, aprobados por el al Subdepartamento de Supervisión Financiera Nacional</t>
  </si>
  <si>
    <t>CONCEPCION</t>
  </si>
  <si>
    <t>Organización Religiosa.</t>
  </si>
  <si>
    <t>Decreto Eclesiástico de la Arquidiócesis de la Serena  de 25 de noviembre de 2003.</t>
  </si>
  <si>
    <t>Indefinida.</t>
  </si>
  <si>
    <t xml:space="preserve">Superiora General Hna. Verónica del Carmen Collao Aguirre, </t>
  </si>
  <si>
    <t xml:space="preserve">Calle Padre Hurtado Nº 911, Parte Alta, Comuna de Coquimbo, Cuarta Región.
</t>
  </si>
  <si>
    <t>IV</t>
  </si>
  <si>
    <t>coquimbo</t>
  </si>
  <si>
    <t>51 - 2 315199
+56 940326716</t>
  </si>
  <si>
    <t>hnaveronicafranciscana@gmail.com
hogar.redes.direccion@gmail.com</t>
  </si>
  <si>
    <t>Se acompaña Certificado de Antecedentes Financieros correspondiente al año 2020, aprobados por el  Subdepartamento de Supervisión Financiera Nacional.</t>
  </si>
  <si>
    <t>COQUIMBO</t>
  </si>
  <si>
    <t>Compañía de las Hijas de la Caridad de San Vicente de Paul</t>
  </si>
  <si>
    <t>Erigida de acuerdo al Derecho Canónico, en la Arquidiócesis de Santiago.</t>
  </si>
  <si>
    <t>Hna. Rosana Cortés Castillo, (Ecónoma Provincial)</t>
  </si>
  <si>
    <t xml:space="preserve">Venecia Nº1640 C, comuna Independencia.
</t>
  </si>
  <si>
    <t>INDEPENDENCIA</t>
  </si>
  <si>
    <t>Teléfonos: 2-27370395 – 27376415</t>
  </si>
  <si>
    <t>Correo: enlacechile@hijasdelacaridad.net</t>
  </si>
  <si>
    <t>93910: Organizaciones Religiosas</t>
  </si>
  <si>
    <t xml:space="preserve">Certificado de antecedentes financieros correspondientes al año 2020 aprobados por el Subdepartamento de Supervisión Financiera Nacional </t>
  </si>
  <si>
    <t>Congregación Hijas de San José Protectoras de la Infancia</t>
  </si>
  <si>
    <t xml:space="preserve">Erigida de acuerdo al derecho Canónico, en la Arquidiócesis de Santiago.  </t>
  </si>
  <si>
    <t xml:space="preserve">Hna. Rosa Elena Bahamonde Rosas, </t>
  </si>
  <si>
    <t xml:space="preserve">Agustinas Nº2874, Santiago.
</t>
  </si>
  <si>
    <t>santiago</t>
  </si>
  <si>
    <t>Fono 226815658/984450893</t>
  </si>
  <si>
    <t xml:space="preserve"> conghsj@gmail.com
  rosabahamonde@gmail.com</t>
  </si>
  <si>
    <t>Antecedentes Financiero correspondientes al año 2020, aprobados por el Subdepartamento de Supervisión Financiera Nacional.</t>
  </si>
  <si>
    <t>MAULE</t>
  </si>
  <si>
    <t xml:space="preserve">Congregación Pequeñas Hermanas Misioneras de la Caridad-Don Orione </t>
  </si>
  <si>
    <t xml:space="preserve">Erigida de acuerdo al Derecho Canónico.  </t>
  </si>
  <si>
    <t>Indefinida.Consta en el Certificado C/1324/2020, emitido por doña Marcela Arriaza Morales, Notaria del Arzobispado de Santiago, con fecha 13 de noviembre de 2020</t>
  </si>
  <si>
    <t>Hna. María Eugenia Linco Linco,
Superiora Provincial: Mónica Aurora Izquierdo Yáñez</t>
  </si>
  <si>
    <t xml:space="preserve">El Almendro Nº533, comuna de Cerrillos. 
</t>
  </si>
  <si>
    <t>cerrillos</t>
  </si>
  <si>
    <t>Fono 5571330.</t>
  </si>
  <si>
    <t>Se acompaña Certificado de Antecedentes Financieros correspondiente al año 2020, aprobados por el Subdepartamento de Supervisión Financiera Nacional.</t>
  </si>
  <si>
    <t>BUIN</t>
  </si>
  <si>
    <t>Congregación Pequeña Obra de la Divina Providencia</t>
  </si>
  <si>
    <t xml:space="preserve">Indefinida. 
Consta en el Certificado C/922/2021, de 23 de junio de 2021, emitido por doña Constanza Reyes Mauret, Vicecanciller del Arzobispado de Santiago. 
</t>
  </si>
  <si>
    <t xml:space="preserve">Consejo:
Superior en Chile
R.P. Teófilo Calvo Pérez, Pasaporte N° PAH449311, R.P. 
Vicario
Gustavo Valencia Aguilera, RUN N° 8.074.724-1
Consejero:
R.P. Giacomo Valenza, RUN N° 14.652.396-K
Ecónomo
R.P. Hno. Juan Alberto Daza jara, RUN: 8.627.490-6
</t>
  </si>
  <si>
    <t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t>
  </si>
  <si>
    <t>XIII (sede central)</t>
  </si>
  <si>
    <t>cerrillos (sede central)</t>
  </si>
  <si>
    <t xml:space="preserve">5570495
Delegación Central: 225570495
Cottolengo Santiago: 225574783
Cottolengo Quintero: 32-29330568
(Cottolengo Rancagua: 72-2230761
</t>
  </si>
  <si>
    <t xml:space="preserve">Delegación Central: teocalper@hotmail.com
Cottolengo Santiago: pfelipefdp@gmail.com
Cottolengo Quintero: pfelipefdp@gmail.com
(Cottolengo Rancagua: aolivares.fdp@gmail.com
</t>
  </si>
  <si>
    <t>Se acompaña Certificado de Antecedentes Financieros, correspondiente al año 2020, aprobado por el Subdepartamento de Supervisión Financiera.</t>
  </si>
  <si>
    <t>15 de diciembre de 2003.</t>
  </si>
  <si>
    <t>CERRILLOS</t>
  </si>
  <si>
    <t xml:space="preserve">Congregación de Religiosas Adoratrices Esclavas del Santísimo Sacramento y de la Caridad. </t>
  </si>
  <si>
    <t xml:space="preserve">Erigida de acuerdo al Derecho Canónico, del Arzobispado de Santiago. 
Asimismo, se otorgó personalidad jurídica por Decreto Supremo Nº419, del  11 de abril de 1922, del Ministerio de Justicia.  
</t>
  </si>
  <si>
    <t>Indefinida.Certificado C/987/2021, de 12 de julio de 2021, autorizado por doña Constanza Reyes Mauret, Vicecanciller del Arzobispado de Santiago.</t>
  </si>
  <si>
    <t xml:space="preserve">Margarita Fabiola Sais Monserrat, 
</t>
  </si>
  <si>
    <t xml:space="preserve">Obispo Manuel Umaña Nº1356, comuna de Estación Central.
</t>
  </si>
  <si>
    <t>estacion central</t>
  </si>
  <si>
    <t>226834204 
71 - 2215375</t>
  </si>
  <si>
    <t>ppfmicaeliano@gmail.com</t>
  </si>
  <si>
    <t>93910: Organización Religiosa.</t>
  </si>
  <si>
    <t>Certificado de Antecedentes Financieros correspondientes al año 2020, aprobados por el Subdepartamento de Supervisión Financiera Nacional.</t>
  </si>
  <si>
    <t>TALCA</t>
  </si>
  <si>
    <t>Fundación de Beneficencia de los Sagrados Corazones  SSCC</t>
  </si>
  <si>
    <t>Fundación de Derecho Privado.</t>
  </si>
  <si>
    <t xml:space="preserve">Decreto Supremo Nº 444, de 04 de mayo de 1983, del Ministerio de Justicia. </t>
  </si>
  <si>
    <t xml:space="preserve">Certificado de Vigencia Folio Nº 500406636126, emitido por el Servicio de Registro Civil e Identificación, con fecha 01 de septiembre de 2021. </t>
  </si>
  <si>
    <t xml:space="preserve">Protección y asistencia de personas de escasos recursos, cualquiera sea su edad, sexo o religión.
</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</si>
  <si>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           Certificado de directorio de persona jurídico sin fines de lucro Folio Nº 500406636502, emitido por el Servicio de Registro Civil e Identificación, con fecha 01 de septiembre de 2021</t>
  </si>
  <si>
    <t>3 años en sus cargos.</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</si>
  <si>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</si>
  <si>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Presidenta: Irene del Carmen Arias Vielma, 
</t>
  </si>
  <si>
    <t xml:space="preserve">Amanda Labarca N° 4631, Población Jaime Eyzaguirre. Comuna de Macul, Región Metropolitana.
</t>
  </si>
  <si>
    <t>Macul</t>
  </si>
  <si>
    <t xml:space="preserve">Fono: 2715736, </t>
  </si>
  <si>
    <t>Se acompaña certificado de antecedentes financieros correspondientes al año 2020, remitido a USUFI.</t>
  </si>
  <si>
    <t>PUENTE ALTO</t>
  </si>
  <si>
    <t>Congregación Religiosos Terciarios Capuchinos de Nuestra Señora de los Dolores</t>
  </si>
  <si>
    <t>Erigida de acuerdo al Derecho Canónico, según consta en Certificado Nº722/2003, emitido por doña Sara Rodríguez Silva, Notario Eclesiástico del Obispado de Valparaíso, con fecha 17 de noviembre del 2003.</t>
  </si>
  <si>
    <t xml:space="preserve">Barros Arana N° 162, Oficina 101, Concepción, Región del Biobío. 
</t>
  </si>
  <si>
    <t>VIII</t>
  </si>
  <si>
    <t>Concepción</t>
  </si>
  <si>
    <t>Teléfonos: 412767056
Celular: +56974305923      Celular Esteban de Jesús González Yepes: +56963411072</t>
  </si>
  <si>
    <t xml:space="preserve">Correos electrónicos: eduardo.gut@gmail.com
                                        paula.quilodran@programasamigo.cl                        admin.centralizada@programasamigo.cl
estebangy1987@amigonianosj.org
</t>
  </si>
  <si>
    <t>93910: Organizaciones Religiosas.</t>
  </si>
  <si>
    <t xml:space="preserve">Certificado de antecedentes financieros, correspondientes al año 2020, aprobados por el Subdepartamento de Supervisión Financiera Nacional. </t>
  </si>
  <si>
    <t>ARICA</t>
  </si>
  <si>
    <t>CURANILAHUE</t>
  </si>
  <si>
    <t>IQUIQUE</t>
  </si>
  <si>
    <t>POZO ALMONTE</t>
  </si>
  <si>
    <t>Fundación Ciudad del Niño</t>
  </si>
  <si>
    <t>Fundación de Derecho Privado</t>
  </si>
  <si>
    <t>Otorgada por Decreto Supremo N° 629, de fecha 14 de febrero de 1938, del Ministerio de Justicia.</t>
  </si>
  <si>
    <t xml:space="preserve">Certificado de Vigencia de persona jurídica sin fines de lucro Folio N° 500395371500, emitido con fecha 24 de junio de 2021, del Servicio de Registro Civil e Identificación. </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</si>
  <si>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</si>
  <si>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t>
  </si>
  <si>
    <t>: 3 años.</t>
  </si>
  <si>
    <t xml:space="preserve">16-12-2020 hasta el 16-12-2023.
</t>
  </si>
  <si>
    <t>Presidente: José Pedro Silva Prado
Director Ejecutivo: Edmundo Crespo Pisano
Gerente/Director Administración y Finanzas: Julio Gutiérrez Campos,</t>
  </si>
  <si>
    <t xml:space="preserve">Paseo Pdte. Errázuriz Echaurren N° 2631, 5° piso, comuna de Providencia, Santiago, Región Metropolitana.
</t>
  </si>
  <si>
    <t>Providencia</t>
  </si>
  <si>
    <t>228737900 - 228737980</t>
  </si>
  <si>
    <t>http://www.ciudaddelnino.cl</t>
  </si>
  <si>
    <t>93401: Instituciones de Asistencia Social</t>
  </si>
  <si>
    <t xml:space="preserve">Se acompaña certificado de antecedentes financieros, correspondientes al año 2020 aprobador por el Subdepartamento de Supervisión Financiera Nacional.  </t>
  </si>
  <si>
    <t>ANCUD</t>
  </si>
  <si>
    <t>ANGOL</t>
  </si>
  <si>
    <t>CHIGUAYANTE</t>
  </si>
  <si>
    <t>CHILLAN</t>
  </si>
  <si>
    <t>CURICO</t>
  </si>
  <si>
    <t>ILLAPEL</t>
  </si>
  <si>
    <t>LA SERENA</t>
  </si>
  <si>
    <t>LAS CONDES</t>
  </si>
  <si>
    <t>MAIPU</t>
  </si>
  <si>
    <t>PAILLACO</t>
  </si>
  <si>
    <t>PANGUIPULLI</t>
  </si>
  <si>
    <t>QUELLON</t>
  </si>
  <si>
    <t>QUILICURA</t>
  </si>
  <si>
    <t>RENCA</t>
  </si>
  <si>
    <t>SAN ANTONIO</t>
  </si>
  <si>
    <t>TALAGANTE</t>
  </si>
  <si>
    <t>TEMUCO</t>
  </si>
  <si>
    <t>VALDIVIA</t>
  </si>
  <si>
    <t>VILLA ALEMANA</t>
  </si>
  <si>
    <t>YUMBEL</t>
  </si>
  <si>
    <t>PENAFLOR</t>
  </si>
  <si>
    <t>Corporación Iglesia Alianza Cristiana y Misionera</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</si>
  <si>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</si>
  <si>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</si>
  <si>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3 años</t>
  </si>
  <si>
    <t>14 de marzo de 2020 al 14 de marzo de 2023.</t>
  </si>
  <si>
    <t xml:space="preserve">Dinamarca Nº 711, Temuco, Novena Región. 
Bustamante N° 56, Providencia, RM
</t>
  </si>
  <si>
    <t>Temuco</t>
  </si>
  <si>
    <t xml:space="preserve">(45) 465726
+56977590129
</t>
  </si>
  <si>
    <t>secretaria@acym.cl</t>
  </si>
  <si>
    <t>93401: Instituciones de Asistencia Social.</t>
  </si>
  <si>
    <t>LA PINTANA</t>
  </si>
  <si>
    <t>Fundación COANIL</t>
  </si>
  <si>
    <t xml:space="preserve">Decreto Supremo Nº 213, de 17 de febrero de 1975, del Ministerio de Justicia. </t>
  </si>
  <si>
    <t>Certificado de Vigencia de persona jurídica sin fines de lucro Folio Nº 500395386540, de 24 de junio de 2021, emitido por el Servicio de Registro Civil e Identificación.</t>
  </si>
  <si>
    <t xml:space="preserve">Propender al desarrollo integral de los niños intelectualmente limitados hasta su incorporación a la vida del trabajo.
</t>
  </si>
  <si>
    <t>Presidente: 
Presidente: 
Felipe Arteaga Manieu, 
Vicepresidente: 
Edgar Witt Gebert
Secretario: 
Luis Lizama Portal
Tesorero: 
Rodrigo Pablo Roa
Directores:
Álvaro Agustín Morales Adaro
Carolina Beatriz Muñoz Guzmán
Sergio Espejo Yaksic</t>
  </si>
  <si>
    <t>Duran dos años en sus funciones. Renovación parcial anual de tres directores</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</si>
  <si>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</si>
  <si>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t>
  </si>
  <si>
    <t xml:space="preserve">Julio Prado N° 1761, comuna de Ñuñoa, Región Metropolitana
</t>
  </si>
  <si>
    <t>Ñuñoa</t>
  </si>
  <si>
    <t xml:space="preserve">4768500
</t>
  </si>
  <si>
    <t xml:space="preserve">gerenciageneral@coanil.cl
</t>
  </si>
  <si>
    <t>Se acompaña Certificado de Antecedentes Financieros de la Institución correspondiente al año 2020, aprobados USUFI</t>
  </si>
  <si>
    <t>COLINA</t>
  </si>
  <si>
    <t>HUALPEN</t>
  </si>
  <si>
    <t>LA REINA</t>
  </si>
  <si>
    <t>PAINE</t>
  </si>
  <si>
    <t>PROVIDENCIA</t>
  </si>
  <si>
    <t>SAN JOAQUIN</t>
  </si>
  <si>
    <t>Otorgado por Decreto Supremo Nº 500, de 18 de mayo de 2003, del Ministerio de Justicia.</t>
  </si>
  <si>
    <t>Certificado de vigencia de persona jurídica sin fines de lucro, folio Nº 500395373600, de fecha 24 DE JUNIO DE 2021, del Servicio de Registro Civil e Identificación.</t>
  </si>
  <si>
    <t>Su objeto será brindar una atención asistencial al menor sordo en situación irregular; y desarrollar iniciativas para impartir educación diferencial.</t>
  </si>
  <si>
    <t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t>
  </si>
  <si>
    <t xml:space="preserve">3 años. </t>
  </si>
  <si>
    <t>14 de enero de 2019 al 14 de enero de 2022.</t>
  </si>
  <si>
    <t xml:space="preserve">Alicia Cristina Véliz Ilabaca 
</t>
  </si>
  <si>
    <t xml:space="preserve">Willy Brandt N° 107, comuna La Florida, Región Metropolitana,
</t>
  </si>
  <si>
    <t>La Florida</t>
  </si>
  <si>
    <t xml:space="preserve">centralhellenkeller@gmail.com </t>
  </si>
  <si>
    <t>Se acompaña balance general del año 2020, aprobados por el Sub Departamento de Supervisión Financiera Nacional</t>
  </si>
  <si>
    <t>MACUL</t>
  </si>
  <si>
    <t>PEDRO AGUIRRE CERDA</t>
  </si>
  <si>
    <t>Corporación Gabriela Mistral.</t>
  </si>
  <si>
    <t xml:space="preserve">Otorgada por Decreto Supremo Nº 1027, de fecha 07 de noviembre de 1986, del Ministerio de Justicia, publicado en el Diario Oficial el día 22 de noviembre de 1986. </t>
  </si>
  <si>
    <t xml:space="preserve">Certificado de Vigencia Folio Nº 500396162528, de fecha 30 de junio de 2021, otorgado por el Servicio de Registro Civil e Identificación.
</t>
  </si>
  <si>
    <t>El desarrollo de actividades de prevención y tratamiento, que sirvan para mejorar la atención a los menores en situación irregular en la Cuarta Región.</t>
  </si>
  <si>
    <t>Presidente: Francisco León Henríquez Adaros
Vicepresidente: Marcelo Hidalgo Molina
Secretario: Carlos Manuel Calvo Muñoz
Tesorero : Jorge Brusher Mac- Farlane 
Directores:
María Lucrecia Rivera Muñoz
René Corbeaux Cruz</t>
  </si>
  <si>
    <t>Durarán 03 años en sus cargos.</t>
  </si>
  <si>
    <t>De 20 de Mayo de 2020 al 20  de Mayo de 2023.</t>
  </si>
  <si>
    <t xml:space="preserve">Presidente: Francisco León Henríquez Adaros, 
Directora Ejecutiva: María Cristina Meléndez Jiménez,
</t>
  </si>
  <si>
    <t xml:space="preserve">La Pampilla S/N, Casilla 98, Coquimbo.
</t>
  </si>
  <si>
    <t>Coquimbo</t>
  </si>
  <si>
    <t>(51) 2321039</t>
  </si>
  <si>
    <t xml:space="preserve">cgmistral07@yahoo.es              ugesco@gmail.com
</t>
  </si>
  <si>
    <t>Casilla 98</t>
  </si>
  <si>
    <t>93401: Institución de Asistencia Social</t>
  </si>
  <si>
    <t xml:space="preserve">Se acompaña certificado financiero correspondiente al año 2020 aprobada por el  Sub Departamento de Supervisión Financiera Nacional. </t>
  </si>
  <si>
    <t>COPIAPO</t>
  </si>
  <si>
    <t>FREIRINA</t>
  </si>
  <si>
    <t>OVALLE</t>
  </si>
  <si>
    <t>VICUNA</t>
  </si>
  <si>
    <t>Corporación Metodista</t>
  </si>
  <si>
    <t>Otorgada por Decreto Supremo N° 2929, de 15 de septiembre de 1996, por el Ministerio de Justicia.</t>
  </si>
  <si>
    <t>Certificado de Vigencia Folio N° 500404152599, de 17 de agosto de 2021, del Servicio de Registro Civil e Identificación</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</si>
  <si>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</si>
  <si>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t>
  </si>
  <si>
    <t>Un año en sus cargos.</t>
  </si>
  <si>
    <t>15 de mayo de 2019 a 15 de mayo de 2020. Se acompaña 
Ley N° 21239, que prorroga mandato de directorios por tiempos de pandemia</t>
  </si>
  <si>
    <t xml:space="preserve">Sargento Aldea N° 1041, comuna de Santiago, Región Metropolitana
</t>
  </si>
  <si>
    <t>Santiago</t>
  </si>
  <si>
    <t>225569454- 225517112</t>
  </si>
  <si>
    <t>cormetoficinalegal@gmail.com</t>
  </si>
  <si>
    <t xml:space="preserve">Se acompaña certificado financiero de la Institución, correspondiente a antecedentes del año 2020, aprobado por el Sub Depto Supervisión Financiera. </t>
  </si>
  <si>
    <t>PUNTA ARENAS</t>
  </si>
  <si>
    <t xml:space="preserve">Corporación Municipal de Conchalí  de Educación, Salud y Atención de Menores, CORESAM </t>
  </si>
  <si>
    <t xml:space="preserve">Decreto Supremo Nº 1226, de  7 de septiembre de 1981, del Ministerio de Justicia. </t>
  </si>
  <si>
    <t>Certificado de Vigencia, Folio Nº 500354573727, emitido con fecha 06 de noviembre de 2020, por el Servicio de Registro Civil e Identificación.</t>
  </si>
  <si>
    <t>Administrar y operar servicios en las áreas de educación, salud y atención de menores que haya tomado a su cargo la I. Municipalidad de Conchalí, adoptando las medidas necesarias para su dotación, ampliación y perfeccionamiento.</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</si>
  <si>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</si>
  <si>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 xml:space="preserve">Dos años en sus cargos.
</t>
  </si>
  <si>
    <t>14-03-2019 según consta en Certificado de persona jurídica sin fines de lucro, Folio Nº 50035457050, emitido con fecha 06 de noviembre de 2020</t>
  </si>
  <si>
    <t xml:space="preserve">Presidente: Rene de La Vega Fuentes, 
Secretaria General: Tania Alejandra Alvarado Sotomayor
</t>
  </si>
  <si>
    <t xml:space="preserve">Avda. Guanaco N° 2531, Recoleta, Región Metropolitana
</t>
  </si>
  <si>
    <t>Recoleta</t>
  </si>
  <si>
    <t>Fono: 7307900-7307902,</t>
  </si>
  <si>
    <t xml:space="preserve"> coresam@gmail.com</t>
  </si>
  <si>
    <t>Corporación para la Orientación, Protección y Rehabilitación del Menor PROMESI</t>
  </si>
  <si>
    <t>Corporación de Derecho Privado.Decreto Supremo N° 10, de 5 de enero de 1982, del Ministerio de Justicia.</t>
  </si>
  <si>
    <t>Certificado de Vigencia de Persona Jurídica sin Fines de Lucro, folio N° 500397281206, de fecha 07 de julio de 2021, emitido por el Servicio de Registro Civil e Identificación.</t>
  </si>
  <si>
    <t>Asistencia, protección, orientación, capacitación y rehabilitación de menores en situación irregular y/o con desajustes conductuales.</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</si>
  <si>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</si>
  <si>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Anual. Reelección indefinida.
</t>
  </si>
  <si>
    <t>Directorio elegido con fecha 12 de julio de 2021.</t>
  </si>
  <si>
    <t xml:space="preserve">Presidenta: Josefina Andrea Riveaux García Huidobro, 
Directora Ejecutiva: Bernardita García – Huidobro Catalan, 
Sub Directora Ejecutiva: Karina Rojas Arancibia
</t>
  </si>
  <si>
    <t xml:space="preserve">Los Cerezos N° 91, comuna de Ñuñoa, Región Metropolitana.
</t>
  </si>
  <si>
    <t xml:space="preserve"> Ñuñoa</t>
  </si>
  <si>
    <t xml:space="preserve">promesidireccion@gmail.com
dierccion@promesi.cl
</t>
  </si>
  <si>
    <t>Se acompaña Certificado financiero correspondiente al año 2020, aprobado por el Subdepartamento de Supervisión Financiera de la Dirección Nacional.</t>
  </si>
  <si>
    <t>PENALOLEN</t>
  </si>
  <si>
    <t>Cruz Roja Chilena</t>
  </si>
  <si>
    <t>Persona jurídica regida por la Ley N° 3.924.</t>
  </si>
  <si>
    <t>Otorgada por la Ley N° 3.924.</t>
  </si>
  <si>
    <t xml:space="preserve">Mejoramiento de la salud pública, educación higiénica, asistencia y bienestar social y sanitario, y al alivio del sufrimiento humano.
</t>
  </si>
  <si>
    <t xml:space="preserve"> 4 años.</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</si>
  <si>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</si>
  <si>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</si>
  <si>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Avda. Santa María 0150, comuna de Providencia, Región Metropolitana.
</t>
  </si>
  <si>
    <t xml:space="preserve">cruzroja@cruzroja.cl
www.cruzroja.cl
</t>
  </si>
  <si>
    <t>BULNES</t>
  </si>
  <si>
    <t>Fundación de Beneficencia Aldea de Niños Cardenal Raúl Silva Henríquez</t>
  </si>
  <si>
    <t>Fundación de Derecho Público.</t>
  </si>
  <si>
    <t>Erigida de acuerdo al Derecho Canónico, por Decreto N° 314, del Arzobispado de Santiago, de fecha 1 de octubre de 1999.</t>
  </si>
  <si>
    <t>Certificado del Arzobispado de Santiago C/1090/2021, de fecha 10 de agosto de 2021, emitido por el Arzobispado de Santiago.</t>
  </si>
  <si>
    <t xml:space="preserve">Dar hogar a los niños desamparados que carecen de él; educarlos y prepararlos para la vida. </t>
  </si>
  <si>
    <t xml:space="preserve">Presidente: Rodrigo Dominguez Wagner, 
Vicepresidente Ejecutivo: Pablo de Iruarrizaga Samaniego,
Directores: 
Teresa Izquierdo Walker, 
Raúl Rencoret Domínguez, 
María Luisa Sepúlveda Edwards, 
María Teresa Correa Fontecilla,
Adriana Swett Lira
</t>
  </si>
  <si>
    <t>Durarán 3 años en sus cargos.</t>
  </si>
  <si>
    <t>3 años, hasta el 24 de septiembre de 2022.</t>
  </si>
  <si>
    <t xml:space="preserve">
Rodrigo Dominguez Wagner,   Poder: Soraya Marcela Hernández Lemus, RUT N° 12.882.805-7
</t>
  </si>
  <si>
    <t xml:space="preserve">Camino del Pastor s/n, comuna de El Quisco
</t>
  </si>
  <si>
    <t>El Quisco</t>
  </si>
  <si>
    <t>ALDEACARDENAL.DIRECCION@GMAIL.COM</t>
  </si>
  <si>
    <t>93401: Institución de Asistencia Social.</t>
  </si>
  <si>
    <t>Antecedentes Financieros correspondientes al año 2020, aprobados por el  Sub Departamento de Supervisión Financiera Nacional</t>
  </si>
  <si>
    <t>EL QUISCO</t>
  </si>
  <si>
    <t>Fundación Ciudad del Niño Ricardo Espinosa</t>
  </si>
  <si>
    <t>Fundación de Derecho Público</t>
  </si>
  <si>
    <t>Erigida de acuerdo al Derecho Canónico. Fundada por la autoridad eclesiástica del Arzobispado de Concepción por Decretos N°s. 1563, 1564 y 1565, del 14 de julio de 1958.</t>
  </si>
  <si>
    <t>Indefinida</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</si>
  <si>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</si>
  <si>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</si>
  <si>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</si>
  <si>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</si>
  <si>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 xml:space="preserve">Padre José Teodoro Cartes Gómez 
</t>
  </si>
  <si>
    <t xml:space="preserve">Arteaga Alemparte S/N, comuna de Hualpen
</t>
  </si>
  <si>
    <t>Hualpen</t>
  </si>
  <si>
    <t xml:space="preserve"> administracion@fundacioncdn.cl</t>
  </si>
  <si>
    <t>Se acompañan Antecedentes financieros del año 2020, aprobados por el  Subdepartamento de Supervisión  Financiera Nacional.</t>
  </si>
  <si>
    <t>Corporación de Desarrollo Social de la Asociación Cristiana de Jóvenes de Santiago. (ACJ de Santiago)</t>
  </si>
  <si>
    <t>Otorgada por Decreto Supremo Nº 528, de fecha 16 de mayo de 1991, del Ministerio de Justicia, publicado en el Diario Oficial el día 19 de noviembre de 1991.</t>
  </si>
  <si>
    <t>Certificado de vigencia Folio Nº 500401142878, de fecha 30 de julio de 2021, emitido por el Servicio de Registro Civil e Identificación.</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</si>
  <si>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</si>
  <si>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t>
  </si>
  <si>
    <t>Tres años.</t>
  </si>
  <si>
    <t xml:space="preserve">De 13 de junio de 2019 al 13 de junio de 2022. 
</t>
  </si>
  <si>
    <t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t>
  </si>
  <si>
    <t xml:space="preserve">Santa Isabel Nº 345, Santiago, Región Metropolitana. 
</t>
  </si>
  <si>
    <t>2228893- 2225181     Jaime Enrique Vilches González: 992386370- oficina: 226346252</t>
  </si>
  <si>
    <t xml:space="preserve">corporacion.central@gmail.com
vilches.jaime@gmail.com
</t>
  </si>
  <si>
    <t xml:space="preserve">Se acompaña certificado de antecedentes financieros, correspondiente al año 2020 aprobados por el Sub Departamento de Supervisión Financiera Nacional. </t>
  </si>
  <si>
    <t>RECOLETA</t>
  </si>
  <si>
    <t>SAN BERNARDO</t>
  </si>
  <si>
    <t>Parroquia Sagrado Corazón de Jesús de Coronel</t>
  </si>
  <si>
    <t>Institución eclesiástica</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</si>
  <si>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</si>
  <si>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</si>
  <si>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Pbro. Ricardo Andrés Oliva Salazar, 
</t>
  </si>
  <si>
    <t xml:space="preserve">Manuel Montt N° 01180, Villa Mora, comuna de Coronel, Octava Región
</t>
  </si>
  <si>
    <t>Coronel</t>
  </si>
  <si>
    <t>. Fono: 41-2711094.</t>
  </si>
  <si>
    <t>Se acompaña Certificado de Antecedentes Financieros, correspondiente al año 2020, aprobados por el Departamento de Administración y Finanzas.</t>
  </si>
  <si>
    <t>Parroquia San Pablo</t>
  </si>
  <si>
    <t>Erigida de acuerdo al Derecho Canónico</t>
  </si>
  <si>
    <t xml:space="preserve">Actividad religiosa
</t>
  </si>
  <si>
    <t xml:space="preserve">Pbro. Juan Carlos Hernandez Mansilla, 
</t>
  </si>
  <si>
    <t xml:space="preserve">Janequeo esq Diego Portales s/n, Población Bdo O’Higgins, Puerto Montt.
</t>
  </si>
  <si>
    <t xml:space="preserve"> Puerto Montt</t>
  </si>
  <si>
    <t>652260103-652251031.</t>
  </si>
  <si>
    <t>infosanpablo@gmail.com</t>
  </si>
  <si>
    <t>Se acompañan antecedentes financieros correspondientes al año 2019, aprobados por el Sub departamento de Supervisión Nacional.</t>
  </si>
  <si>
    <t>Fundación de Beneficencia Hogar de Cristo</t>
  </si>
  <si>
    <t xml:space="preserve">Decreto Supremo Nº1688, de 09 de abril de 1945, del Ministerio de Justicia. </t>
  </si>
  <si>
    <t>Certificado de Vigencia Folio Nº 500399136909, emitido por el Servicio de Registro Civil e Identificación con fecha 19 de julio de 2021.</t>
  </si>
  <si>
    <t xml:space="preserve">La creación y mantenimiento de obras de beneficencia y educación popular gratuita, especialmente por medio de hogares para indigentes, centros abiertos, guarderías y salas cuna.
</t>
  </si>
  <si>
    <t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t>
  </si>
  <si>
    <t>Durarán 2 años en sus funciones. Renovación del Directorio cada año, por parcialidades de cuatro directores a la vez.
Duración de Mesa Directiva: Cada año.</t>
  </si>
  <si>
    <t>Dos años de duración.
Fecha nombramiento: 12-11-2020.</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</si>
  <si>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t>
  </si>
  <si>
    <t xml:space="preserve">Hogar de Cristo N° 3812, comuna de Estación Central, Región Metropolitana
</t>
  </si>
  <si>
    <t>Estación Central</t>
  </si>
  <si>
    <t xml:space="preserve"> hogardecristo@hogardecristo.cl  </t>
  </si>
  <si>
    <t xml:space="preserve">Certificado de Antecedentes financieros, correspondientes al año 2020, aprobados por  USUFI </t>
  </si>
  <si>
    <t>Fundación Hogar Infantil Club de Leones de Talca</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</si>
  <si>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</si>
  <si>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</si>
  <si>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</si>
  <si>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</si>
  <si>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</si>
  <si>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Hasta el 25 de enero de 2021</t>
  </si>
  <si>
    <t xml:space="preserve">Américo Águila Uribe,
</t>
  </si>
  <si>
    <t xml:space="preserve">1 Norte N° 541,  comuna de Talca, Séptima Región.
</t>
  </si>
  <si>
    <t>VII</t>
  </si>
  <si>
    <t>Talca</t>
  </si>
  <si>
    <t>Fono: 685986</t>
  </si>
  <si>
    <t xml:space="preserve">funhogarinfantil@hotmail.com
</t>
  </si>
  <si>
    <t xml:space="preserve">Se acompañan antecedentes financieros correspondientes al año 2019, aprobados Subdepartamento de Supervisión Financiera Nacional
</t>
  </si>
  <si>
    <t xml:space="preserve">Fundación Mi Casa </t>
  </si>
  <si>
    <t>Fundación de derecho privado</t>
  </si>
  <si>
    <t>Otorgado por Decreto Supremo Nº 1360, de fecha 22 de febrero de 1952, del Ministerio de Justicia.</t>
  </si>
  <si>
    <t xml:space="preserve">Certificado de Vigencia extendido por el SRCeI, folio Nº 
500395957973, de fecha 29 de junio de 2021.
</t>
  </si>
  <si>
    <t>Readaptar  y moralizar a niños y jóvenes vagos o desamparados.</t>
  </si>
  <si>
    <t>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t>
  </si>
  <si>
    <t>5 años.</t>
  </si>
  <si>
    <t xml:space="preserve"> 5 años
24 de octubre de 2019 al 24 de octubre del 2024
</t>
  </si>
  <si>
    <t xml:space="preserve">Gerente General: Delia María Del Gatto Reyes       
Presidente: Fernando Enrique Correa Ríos, 
Representante Legal:  Luis Mario Riquelme Navarro            
Mandataria: Paulina Andrea Herrera Godoy            
</t>
  </si>
  <si>
    <t xml:space="preserve">Luis Barros Valdes Nº 775, comuna de Providencia, Santiago.
</t>
  </si>
  <si>
    <t xml:space="preserve">02-7903800
</t>
  </si>
  <si>
    <t>•	info@fundacionmicasa.cl</t>
  </si>
  <si>
    <t>Se acompaña certificado financiero correspondiente al año 2020, aprobados por el Subdepartamento de Supervisión Financiera Nacional.</t>
  </si>
  <si>
    <t>CALBUCO</t>
  </si>
  <si>
    <t>COCHRANE</t>
  </si>
  <si>
    <t>LAMPA</t>
  </si>
  <si>
    <t>PETORCA</t>
  </si>
  <si>
    <t>PEUMO</t>
  </si>
  <si>
    <t xml:space="preserve">Fundación Mi Hogar de Cauquenes
</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</si>
  <si>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</si>
  <si>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</si>
  <si>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2 años</t>
  </si>
  <si>
    <t xml:space="preserve">Avenida Doctor Meza Nº 1699, Cauquenes, Séptima Región, </t>
  </si>
  <si>
    <t>Cauquenes</t>
  </si>
  <si>
    <t>E-mail: fmihogarcauquenes@gmail.com</t>
  </si>
  <si>
    <t>Fundación Niño y Patria</t>
  </si>
  <si>
    <t>Otorgada por Decreto Supremo Nº 2940, de 10 de octubre de 1963, del Ministerio de Justicia</t>
  </si>
  <si>
    <t xml:space="preserve">Certificado de directorio de persona jurídica, folio N° 500397327428, de fecha 7 de julio de 2021, emitido por el Servicio de Registro Civil e Identificación. </t>
  </si>
  <si>
    <t>Colaborar con los organismos públicos y privados en la solución de los problemas relacionados con la protección de menores en situación irregular. Velar por la prevención de la delincuencia.</t>
  </si>
  <si>
    <t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t>
  </si>
  <si>
    <t>4 años, según certificado de directorio de persona jurídica, folio N° 500342804846, de fecha 27 de agosto de 2020, emitido por el Servicio de Registro Civil e Identificación</t>
  </si>
  <si>
    <t>10 de marzo de 2021 al 10 de marzo de 2025</t>
  </si>
  <si>
    <t xml:space="preserve">Erica Marianela Ponce Figueroa, </t>
  </si>
  <si>
    <t xml:space="preserve">Valenzuela Castillo N° 1520, oficina 101, Providencia
</t>
  </si>
  <si>
    <t xml:space="preserve"> Providencia</t>
  </si>
  <si>
    <t>contacto@fundacionninoypatria.cl</t>
  </si>
  <si>
    <t xml:space="preserve">93401: Instituciones de Asistencia Social </t>
  </si>
  <si>
    <t>Se  acompaña certificado de antecedentes financieros correspondiente al año 2020, aprobados por el  Subdepartamento de Supervisión Financiera Nacional.</t>
  </si>
  <si>
    <t>ISLA DE PASCUA</t>
  </si>
  <si>
    <t>NATALES</t>
  </si>
  <si>
    <t xml:space="preserve">
Fundación Padre Semería
</t>
  </si>
  <si>
    <t>Otorgado por Decreto Supremo Nº 954, de fecha 7 de noviembre de 1984, del Ministerio de Justicia.</t>
  </si>
  <si>
    <t xml:space="preserve">Certificado de Vigencia, folio 500399768033, de fecha 22 de JULIO de 2021 del Servicio de Registro Civil e Identificación.
</t>
  </si>
  <si>
    <t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</si>
  <si>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Los miembros del Directorio durarán en sus cargos indefinidamente, sin perjuicio de que los titulares de los cargos de Presidente, Vicepresidente, Tesorero y Secretario duarán en sus cargos por tres años, pudiendo ser reelegidos indefinidamente.</t>
  </si>
  <si>
    <t>07 de septiembre de 2020, duración indefinida.</t>
  </si>
  <si>
    <t xml:space="preserve">Presidente:
Mario Santiago Manríquez Santa Cruz, 
Director Ejecutivo:
Benjamín Rodríguez Larraín, 
Secretario: 
Eduardo Sergio Silva Donoso, 
Javiera Errázuriz Dell´Oro
</t>
  </si>
  <si>
    <t xml:space="preserve">Avenida Gabriela 02980, La Pintana. 
</t>
  </si>
  <si>
    <t>La Pintana.</t>
  </si>
  <si>
    <t>Telefono 56-2- 23815540</t>
  </si>
  <si>
    <t>Http://www.padresemeria.cl</t>
  </si>
  <si>
    <t xml:space="preserve">Certificado de Antecedentes Financieros del año 2020 aprobados por el Sub Departamento Supervisión Financiera
</t>
  </si>
  <si>
    <t>Fundación Paula Jaraquemada Alquízar</t>
  </si>
  <si>
    <t xml:space="preserve">Decreto Supremo Nº 1554, de 2 de septiembre de 1976, del ministerio de Justicia. </t>
  </si>
  <si>
    <t>Certificado de Vigencia, folio Nº 500395081620, emitido por el SRCeI con fecha 23 de junio de 2021.</t>
  </si>
  <si>
    <t>La capacitación y formación integral de personas de escasos recursos, sin costo para ellos y sin discriminación de ninguna especie, a fin de que puedan integrarse al desarrollo del país.</t>
  </si>
  <si>
    <t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</si>
  <si>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</si>
  <si>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</si>
  <si>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</si>
  <si>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Avenida 11 de septiembre Nº2250, oficina Nº1025, comuna de Providencia, Región Metropolitana.
</t>
  </si>
  <si>
    <t xml:space="preserve"> fundacion@paulajaraquemada.tie.cl</t>
  </si>
  <si>
    <t>Se acompaña certificado financiero correspondiente al año 2020 aprobados por USUFI</t>
  </si>
  <si>
    <t>LEBU</t>
  </si>
  <si>
    <t>LINARES</t>
  </si>
  <si>
    <t>PARRAL</t>
  </si>
  <si>
    <t>SAN CLEMENTE</t>
  </si>
  <si>
    <t>SAN MIGUEL</t>
  </si>
  <si>
    <t>VILCUN</t>
  </si>
  <si>
    <t>Fundación Refugio de Cristo</t>
  </si>
  <si>
    <t>Decreto Supremo Nº 2410, de 15 de mayo de 1953, del Ministerio de Justicia.</t>
  </si>
  <si>
    <t>Certificado de Vigencia de Persona Jurídica sin fines de lucro folio 500394944764, de fecha 22-06-2021, emitido por el Servicio de Registro Civil e Identificación</t>
  </si>
  <si>
    <t>La creación y mantenimiento de obras de beneficencia y educación gratuita por medio de asilos para dirigentes y de escuelas tanto diurnas como nocturnas.</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</si>
  <si>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</si>
  <si>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</si>
  <si>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</si>
  <si>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</si>
  <si>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</si>
  <si>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</si>
  <si>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</si>
  <si>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Certificado financiero correspondiente al año 2020 APROBADOS POR EL  Subdepartamento de Supervisión Financiero. </t>
  </si>
  <si>
    <t>LIMACHE</t>
  </si>
  <si>
    <t>Municipalidad</t>
  </si>
  <si>
    <t>Constitución Política de la República, art. 107.</t>
  </si>
  <si>
    <t>Según Ley Orgánica Nº 18.695, arts. 1º al 4º.</t>
  </si>
  <si>
    <t>Carlos Patricio Gatica Villegas</t>
  </si>
  <si>
    <t>Francisco Bilbao Nº357, Coyhaique, Undécima Región.</t>
  </si>
  <si>
    <t>XI</t>
  </si>
  <si>
    <t>Coyhaique</t>
  </si>
  <si>
    <t xml:space="preserve">67-2675100 (Oficina de Partes)
67-2675103 (Secretaría Administración Municipal)
67-2675104 (Secretaría Alcaldía)
</t>
  </si>
  <si>
    <t xml:space="preserve">Correo electrónico: carlosgatica@coyhaique.cl
anasandoval@coyhaique.cl (Secretaria de Alcaldía)
partes@coyhaique.cl (Oficina de partes)
</t>
  </si>
  <si>
    <t xml:space="preserve">No se acompañan. Aplica Informe Jurídico Nº 09, de  fecha 14 de marzo de 2011 del Departamento Jurídico y Dictamen Nº 070791, de 2009, de la Contraloría General de la República.  
</t>
  </si>
  <si>
    <t xml:space="preserve">
I. Municipalidad de La Florida
</t>
  </si>
  <si>
    <t xml:space="preserve">Rodolfo Carter Fernández, </t>
  </si>
  <si>
    <t xml:space="preserve">Serafín Zamora Nº 6600, La Florida, Región Metropolitana. </t>
  </si>
  <si>
    <t>Teléfono: 6365000;</t>
  </si>
  <si>
    <t xml:space="preserve">Prelatura de Illapel (Obispado de Illapel)  </t>
  </si>
  <si>
    <t xml:space="preserve">Institución eclesiástica.
</t>
  </si>
  <si>
    <t xml:space="preserve">Institución eclesiastica. Erigida conforme al derecho canónico Bula “Ad Similitudem Hominis”
</t>
  </si>
  <si>
    <t xml:space="preserve">Indefinida
</t>
  </si>
  <si>
    <t xml:space="preserve">Organización religiosa.
</t>
  </si>
  <si>
    <t xml:space="preserve">Luis Sigfredo Lazo Díaz </t>
  </si>
  <si>
    <t xml:space="preserve">Constitución N°0 020, comuna Illapel, Región de Coquimbo. 
</t>
  </si>
  <si>
    <t xml:space="preserve"> Illapel</t>
  </si>
  <si>
    <t>Fono 53 521143</t>
  </si>
  <si>
    <t>illapel@episcopado.cl</t>
  </si>
  <si>
    <t xml:space="preserve">93910 Organizaciones religiosas </t>
  </si>
  <si>
    <t>Certificado financiero correspondiente al año 2020, aprobado por el Sub Departamento de Supervisión Financiera.</t>
  </si>
  <si>
    <t>SALAMANCA</t>
  </si>
  <si>
    <t>Corporación Obra Don Guanella</t>
  </si>
  <si>
    <t xml:space="preserve">Decreto Supremo Nº2440, de 23 de abril de 1951, del Ministerio de Justicia. </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</si>
  <si>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</si>
  <si>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</si>
  <si>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</si>
  <si>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</si>
  <si>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</si>
  <si>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xml:space="preserve">Panamericana Norte Km. 25, Batuco, Lampa, Región Metropolitana
</t>
  </si>
  <si>
    <t>Lampa</t>
  </si>
  <si>
    <t>F. 7331581</t>
  </si>
  <si>
    <t>: hogarsanricardo@gmail.com</t>
  </si>
  <si>
    <t xml:space="preserve">Organización religiosa.
</t>
  </si>
  <si>
    <t xml:space="preserve">Institución eclesiastica. Erigida de acuerdo al Derecho Canónico, en la Arquidiócesis de Santiago.
</t>
  </si>
  <si>
    <t xml:space="preserve">Indefinida.Consta en el Certificado C/14143/2019 y 1302/2020, de fecha 17 de octubre de 2019, autorizado por doña Marcela Arriaza Morales, Notaria del Arzobispado de Santiago.
</t>
  </si>
  <si>
    <t>Actividad religiosa.</t>
  </si>
  <si>
    <t>Mario Andres Salas Becerra      Viviana Contreras Menodoza (representante legal del Hogar San Pedro Armengol y Residencia San pedro Armengol El Salto en lo relativo a contratos con SENAME en la Región Metropolitana)</t>
  </si>
  <si>
    <t xml:space="preserve">Huérfanos Nº 669, of 614, Casilla 525, 
</t>
  </si>
  <si>
    <t xml:space="preserve">Santiago </t>
  </si>
  <si>
    <t>Teléfono 02-6395684</t>
  </si>
  <si>
    <t>93910 Organizaciones religiosas.</t>
  </si>
  <si>
    <t xml:space="preserve">Se acompaña Certificado de Antecedentes Financieros, correspondiente al año 2020, aprobado por el Subdepartamento de Supervisión Financiera.
</t>
  </si>
  <si>
    <t>Sanatorio Marítimo San Juan de Dios</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</si>
  <si>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</si>
  <si>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</si>
  <si>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</si>
  <si>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</si>
  <si>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Viña del Mar</t>
  </si>
  <si>
    <t>Teléfono: (32) 460220.</t>
  </si>
  <si>
    <t>Se acompaña certificado financiero, correspondiente al año 2020,aprobado por el  Departamento de Administración y Finanzas.</t>
  </si>
  <si>
    <t>Fundación Patronato de los Sagrados Corazones de Valparaíso</t>
  </si>
  <si>
    <t xml:space="preserve">Decreto Supremo 2431, de fecha 31 de agosto de 1905, del Ministerio de Justicia. </t>
  </si>
  <si>
    <t xml:space="preserve">Certificado de vigencia de persona jurídica sin fines de lucro, folio 500396675594, de fecha 08 de julio de 2021, emitido por el Servicio de de Registro Civil e Identificación.
</t>
  </si>
  <si>
    <t>Procurar el mayor bien religioso, intelectual y moral de los miembros de la clase obrera, por medio de la caridad de la clase acomodada, y de la protección mutua que aquellos mismos se presten.</t>
  </si>
  <si>
    <t xml:space="preserve">Presidente: 
Carlos Ernesto Celedón Riquelme
Vicepresidente: 
Sergio Manuel Reyes Cajas
Secretario:
Mónica Isabel Cortez Muñoz
Directores:
Mónica Isabel Cortez Muñoz
Sergio Manuel Reyes Cajas
Mario Soto Medel, 
Claudio Ansaldo Moggia, </t>
  </si>
  <si>
    <t xml:space="preserve">2 años.
</t>
  </si>
  <si>
    <t>Desde el 11 de mayo de 2021 al 11 de mayo de 2023</t>
  </si>
  <si>
    <t>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t>
  </si>
  <si>
    <t xml:space="preserve">Las Heras Nº 785, comuna de Valparaíso
</t>
  </si>
  <si>
    <t>Fono: 32- 214336-2218274-2214336</t>
  </si>
  <si>
    <t>laviles@patronatosscc.cl
Emoyano@patronatosscc.cl
secretaria@patronatosscc.cl</t>
  </si>
  <si>
    <t xml:space="preserve">Se acompaña Certificado Financiero correspondiente al año 2020 aprobado por el Sub Departamento de Supervisión Financiera Nacional.
</t>
  </si>
  <si>
    <t>Sociedad de Asistencia y Capacitación (antes denominada Sociedad Protectora de la Infancia)</t>
  </si>
  <si>
    <t xml:space="preserve">Otorgado por Decreto Supremo Nº 180, de fecha 7 de febrero de 1895, por el Ministerio de Justicia.  </t>
  </si>
  <si>
    <t xml:space="preserve">Certificado de vigencia de Persona Jurídica sin fines de lucro, Folio N° 500395280894, de 24 de junio del 2021, del Servicio de Registro Civil e Identificación.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</si>
  <si>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</si>
  <si>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</si>
  <si>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dos años</t>
  </si>
  <si>
    <t>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t>
  </si>
  <si>
    <t xml:space="preserve">Alicia  Amunátegui  Monckeberg   
María Inés Ross Amunategui.       
Gerente General:  Francisco Javier Loeser Bravo. 
</t>
  </si>
  <si>
    <t xml:space="preserve">Concha y Toro Nº 2188, Metro Protectora de la Infancia, comuna de Puente Alto (dirección según última carta remitida por la institución).
Concha y Toro 1898, P.34 ½ Vic. Mackenna, comuna de Puente Alto.
</t>
  </si>
  <si>
    <t>comuna de Puente Alto</t>
  </si>
  <si>
    <t>Teléfono: 4848800 - 4848900</t>
  </si>
  <si>
    <t>secretaria.presidencia@protectora.cl
Secretario.gerencia@protectora.cl            floeser@protectora.cl</t>
  </si>
  <si>
    <t>Antecedentes financieros correspondientes al año 2020, aprobados por el Sub Depto de Supervisión Financiera Nacional.</t>
  </si>
  <si>
    <t>HUECHURABA</t>
  </si>
  <si>
    <t>Sociedad de Beneficencia Hogar del Niño</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</si>
  <si>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</si>
  <si>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</si>
  <si>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t>
  </si>
  <si>
    <t xml:space="preserve">17 de noviembre de 2016 al 17 de noviembre de 2021.
</t>
  </si>
  <si>
    <t xml:space="preserve">Presidente: Amelia Lina Barba Rouse, </t>
  </si>
  <si>
    <t xml:space="preserve">Balmaceda N° 6030, Collico, Valdivia.
</t>
  </si>
  <si>
    <t>XIV</t>
  </si>
  <si>
    <t>Valdivia.</t>
  </si>
  <si>
    <t>Fono: 63-2214894</t>
  </si>
  <si>
    <t>huidif.esc.hog@gmail.com</t>
  </si>
  <si>
    <t>Corporación Municipal de Desarrollo Social de Los Muermos</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</si>
  <si>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</si>
  <si>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</si>
  <si>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</si>
  <si>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 xml:space="preserve">Avenida Padre Nelson Aguilar S/N, comuna de Los Muermos, Región de Los Lagos, casilla 112.
</t>
  </si>
  <si>
    <t>Los Muermos</t>
  </si>
  <si>
    <t xml:space="preserve">Fono:652336252- 997293345
</t>
  </si>
  <si>
    <t>E mail: losmuermosresidenciarenacer@gmail.com- alcalde@muermos.cl</t>
  </si>
  <si>
    <t>Corporación Municipal para el Desarrollo Social de Villa Alemana</t>
  </si>
  <si>
    <t xml:space="preserve">Decreto Supremo Nº 931, de 14 de septiembre de 1982, del Ministerio de Justicia. </t>
  </si>
  <si>
    <t>Certificado de Vigencia Folio Nº 500402117827, de 05 de agosto de 2021, del Servicio de Registro Civil e Identificación.</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</si>
  <si>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</si>
  <si>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t>
  </si>
  <si>
    <t>El Presidente de la Corporación, que es el Alcalde, durará mientras esté en ejercicio de funciones. Los Directores durarán dos años en sus cargos.</t>
  </si>
  <si>
    <t>Última renovación de Directorio: 28.11.2011.
Elección Alcalde: 29 de junio de 2021 a 06 de diciembre de 2024.</t>
  </si>
  <si>
    <t xml:space="preserve">Por estatuto, el Presidente es Alcalde: 
Javiera Toledo Muñoz,  
Secretaria General: 
Lilia Ayala Rojas, 
</t>
  </si>
  <si>
    <t xml:space="preserve">Avda. Quinta N° 050, comuna de Villa Alemana, Quinta Región
</t>
  </si>
  <si>
    <t>Villa Alemana</t>
  </si>
  <si>
    <t>Se acompaña Certificado Financiero del año 2020, aprobados por el Subdepartamento de Supervisión Financiera Nacional.</t>
  </si>
  <si>
    <t>no aparece</t>
  </si>
  <si>
    <t xml:space="preserve">Institución eclesiastica. Erigida conforme al derecho canónico
</t>
  </si>
  <si>
    <t>Gonzalo Bravo Álvarez,</t>
  </si>
  <si>
    <t xml:space="preserve">Merced N° 812 – Casilla 197, San Felipe
</t>
  </si>
  <si>
    <t>San felipe</t>
  </si>
  <si>
    <t xml:space="preserve">Fono: (34) 2510121
</t>
  </si>
  <si>
    <t>asanfelipe@iglesia.cl</t>
  </si>
  <si>
    <t>Casilla 197</t>
  </si>
  <si>
    <t>Certificado de antecedentes financieros, correspondientes al año 2020 aprobados por el  Sub Departamento de Supervisión Nacional.</t>
  </si>
  <si>
    <t>LOS ANDES</t>
  </si>
  <si>
    <t>Fundación Nacional para la Defensa Ecológica del Menor de Edad-Fundación DEM</t>
  </si>
  <si>
    <t>Otorgada por Decreto Supremo Nº 1314, de 28 de diciembre de 1987, del Ministerio de Justicia.</t>
  </si>
  <si>
    <t xml:space="preserve">Certificado de Vigencia, folio Nº 500397042278, emitido con fecha 06 de julio de 2021, por el Servicio de Registro Civil e Identificación.
</t>
  </si>
  <si>
    <t xml:space="preserve">Promover a través de la iniciativa privada, la defensa ecológica del menor de edad, principalmente en relación a los valores, conocimientos, aprendizaje, bienestar, seguridad, dignidad, justicia, equidad y espiritualidad. </t>
  </si>
  <si>
    <t>Presidente:   
Daniela Yáñez Meneses, 
Vicepresidente:
Mirta Daniela Montti Ulloa, 
Tesorero:
Rodrigo Sepúlveda Prado
Secretaria:
Alicia Ibarra Medina,
Directoras/es:
Carlos Cifuentes Fernández
María Cristina Concha Wagenknecht
María Eliana Sandoval Díaz</t>
  </si>
  <si>
    <t>1 año.</t>
  </si>
  <si>
    <t>01 año. Último Directorio data de fecha 01 de julio de 2021.</t>
  </si>
  <si>
    <t xml:space="preserve">Daniela Yáñez Meneses, 
Juan Eduardo Parry Morabec, (Desde el día 02 agosto de 2021)
Carla Polanco Mercado, 
</t>
  </si>
  <si>
    <t xml:space="preserve">Marina de Gaete Nº 755, comuna de Santiago, Región Metropolitana.
</t>
  </si>
  <si>
    <t>222150200 
+56971407762</t>
  </si>
  <si>
    <t>directorio@fundaciondem.cl
juan.parry@fundaciondem.cl
coordinacionejecutiva@fundaciondem.cl
administracioncentral@fundaciondem.cl</t>
  </si>
  <si>
    <t>Se acompaña certificado financiero correspondiente al año 2020, aprobados por el Subdepartamento de Supervisión Financiera.</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</si>
  <si>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</si>
  <si>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</si>
  <si>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Presidente: Clemente Muñiz Trigo   
Vicepdte: María Teresa Herrera Azocar
Tesorero: Félix Vergara Ruiz         
Secretaria: María Luisa Leuthner Wanner
Director: Gaspar Handgraaf Schaaper  Certificado de Directorio de fecha 24 de julio de 2021, emitido por el SRCI, Folio N° 500400028937.</t>
  </si>
  <si>
    <t>: Durarán en sus cargos cuatro años, y se renovarán por parcialidades</t>
  </si>
  <si>
    <t>El 09 de marzo de 2019, según Certificado de Directorio de Persona Jurídica Sin Fines de Lucro, Folio N° 500340924676, emitido por el Servicio de Registro Civil de Identificación, de fecha 17 de agosto de 2020.</t>
  </si>
  <si>
    <t xml:space="preserve">Clemente Muñiz Trigo      </t>
  </si>
  <si>
    <t>Avenida Vicuña Mackenna Nº 3153, Peñaflor</t>
  </si>
  <si>
    <t>Peñaflor</t>
  </si>
  <si>
    <t>Fono 228120757 – 228115687</t>
  </si>
  <si>
    <t>aldeamisamigos@yahoo.es</t>
  </si>
  <si>
    <t>Se acompaña certificado financiero correspondiente al año 2020, aprobados por parte del Subdepartamento de Supervisión Financiera Nacional</t>
  </si>
  <si>
    <t>Corporación de Oportunidad y Acción Solidaria OPCIÓN</t>
  </si>
  <si>
    <t xml:space="preserve">Otorgada por Decreto Supremo Nº 972, de fecha 25 de julio de  1990, del Ministerio de Justicia, publicado en el Diario Oficial el día 13 de agosto de 1990. </t>
  </si>
  <si>
    <t xml:space="preserve">Certificado de vigencia, folio Nº 50038906023, de fecha 17 de mayo de 2021, del Servicio de Registro Civil e Identificación.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</si>
  <si>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</si>
  <si>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</si>
  <si>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</si>
  <si>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21 de marzo de 2019 a 21 de marzo de 2022</t>
  </si>
  <si>
    <t xml:space="preserve">Directora Ejecutiva: María Consuelo Contreras Largo
Sub Directora Ejecutiva: Milagros Isabel Neghme Cristi,                                 Podrán actuar conjunta o separadamente.
Presidente: Exequiel González Balbontín, 
Poderes especiales: 
Alejandro Andrés Astorga Arancibia, 
</t>
  </si>
  <si>
    <t xml:space="preserve">Carlos Justiniano Nº 1123, comuna de Providencia, Región Metropolitana.
</t>
  </si>
  <si>
    <t>Fono 223393900- 223393901</t>
  </si>
  <si>
    <t>Certificado Financiero, correspondiente al año 2020, arpobado por el Sub Departamento de Supervisión Financiera Nacional.</t>
  </si>
  <si>
    <t>ALTO HOSPICIO</t>
  </si>
  <si>
    <t>CERRO NAVIA</t>
  </si>
  <si>
    <t>Corporación Hogar de Menores Cardenal José María Caro</t>
  </si>
  <si>
    <t xml:space="preserve">Decreto Supremo Nº1079, de 04 de noviembre de 1987, del Ministerio de Justicia. </t>
  </si>
  <si>
    <t>Certificado de Vigencia folio Nº 500399136862, emitido por el SRCeI, con fecha 19 de julio de 2021.</t>
  </si>
  <si>
    <t xml:space="preserve">Dar un hogar, cuidado, atención, educación y alimentación a menores en situación irregular.
</t>
  </si>
  <si>
    <t>Presidente: Pilar Larraín Undurraga, 
Secretario: Ignacio Correa Munita, 
Tesorero: René Saavedra Contreras, 
Director: Rodrigo Eduardo Medina Gómez 
Director: Luisa Angélica Yevilaf Chancaqueo,</t>
  </si>
  <si>
    <t>Durará un año en sus cargos</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</si>
  <si>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</si>
  <si>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</si>
  <si>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</si>
  <si>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</si>
  <si>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 xml:space="preserve">F. 2-25428116- 9-73322020
</t>
  </si>
  <si>
    <t>Correo electrónico: mreyesgaldames@gmail.com</t>
  </si>
  <si>
    <t xml:space="preserve">Se acompaña certificado financiero correspondiente al año 2020, aprobado por el Sub Departamento de Supervisión Financiera Nacional. </t>
  </si>
  <si>
    <t>Parroquia San Juan Bautista de Hualqui</t>
  </si>
  <si>
    <t>Institución Eclesiástica</t>
  </si>
  <si>
    <t>Erigida de acuerdo al Derecho Canónico, por el Arzobispado de Concepción.</t>
  </si>
  <si>
    <t>Indefinida.                                Erigida de acuerdo al Derecho Canónico, por el Arzobispado de Concepción, según Certificado Prot. PDF 027/2020, de fecha 07 de julio de 2020, emanado del Arzobispado de la Santísima Concepción.</t>
  </si>
  <si>
    <t>Actividad Religiosa</t>
  </si>
  <si>
    <t xml:space="preserve">Rvdo. Prbo. Bismarck de Jesús Valle Palacios,  </t>
  </si>
  <si>
    <t>Manuel Bulnes Nº525, Hualqui</t>
  </si>
  <si>
    <t>Hualqui</t>
  </si>
  <si>
    <t>Certificado de la Institución, correspondiente a antecedentes financieros del año 2020, aprobados por el Subdepartamento de Supervisión Financiera.</t>
  </si>
  <si>
    <t xml:space="preserve">Institución eclesiastica. 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</si>
  <si>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</si>
  <si>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Organización religiosa.</t>
  </si>
  <si>
    <t>No aplica.</t>
  </si>
  <si>
    <t xml:space="preserve">Gonzalo Espina Peruyero 
Mandato Especial: Elena Velasco Estero, 
</t>
  </si>
  <si>
    <t xml:space="preserve">Maipú N° 168, Casilla 520, Valdivia, Región de Los Ríos. 
</t>
  </si>
  <si>
    <t>Valdivia</t>
  </si>
  <si>
    <t xml:space="preserve">Fono 63/213296 </t>
  </si>
  <si>
    <t>valdivia@episcopado.cl</t>
  </si>
  <si>
    <t>Casilla 520</t>
  </si>
  <si>
    <t>Certificado de Antecedentes Financieros, año 2019 aprobados  Subdepartamento de Supervisión financiera.</t>
  </si>
  <si>
    <t>Fundación Hogares de Menores Verbo Divino</t>
  </si>
  <si>
    <t xml:space="preserve">Decreto Supremo Nº1302, de 22 de diciembre de 1987, del Ministerio de Justicia. </t>
  </si>
  <si>
    <t>Certificado de Vigencia folio Nº 500396882015, de fecha 05 de julio de 2021, del Servicio de Registro Civil e Identificación.</t>
  </si>
  <si>
    <t xml:space="preserve">Ayuda material y espiritual a las personas de escasos recursos.
</t>
  </si>
  <si>
    <t xml:space="preserve">Presidente:
Oukate Kpandja. 
Vicepresidente
Bernardo Serrano Spoerer
Secretario
Jaime Solar Beazer. 
Directores
Juan Pablo Rodríguez Court. 
Ernesto Correa Elizalde. 
Matías Mackenna García Huidobro. 
Enrique Aguilar Castro. </t>
  </si>
  <si>
    <t xml:space="preserve">Durarán 3 años en sus funciones. </t>
  </si>
  <si>
    <t>17 de noviembre de 2020 al 17 de noviembre de 2023.</t>
  </si>
  <si>
    <t>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t>
  </si>
  <si>
    <t xml:space="preserve">San Ignacio N° 979, comuna de Puerto Varas, Décima Región.
</t>
  </si>
  <si>
    <t>Puerto Varas</t>
  </si>
  <si>
    <t>F. 65-232931, 065-233834</t>
  </si>
  <si>
    <t>Correos electrónicos fvdcasacentral@gmail.com, fvdsocial@gmail.com</t>
  </si>
  <si>
    <t>Casilla 699</t>
  </si>
  <si>
    <t>Certificado financiero correspondiente al año 2020, aprobados por por el Subdepartamento de Supervisión Financiera Nacional.</t>
  </si>
  <si>
    <t>Comunidad La Roca</t>
  </si>
  <si>
    <t>Otorgado por Decreto Supremo Nº65, 22 de enero de 1991, por el Ministerio de Justicia.</t>
  </si>
  <si>
    <t>Certificado de Vigencia de persona jurídica sin fines de lucro, Folio N° 500394403291, emitido con fecha 18 de junio de 2021, por el Servicio de Registro Civil e Identificación</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</si>
  <si>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</si>
  <si>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</si>
  <si>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t>
  </si>
  <si>
    <t xml:space="preserve">Juan Enrique Vargas Roa, 
Fernando Iván Alvarado Vega, 
</t>
  </si>
  <si>
    <t xml:space="preserve">Avenida Errázuriz N° 2710, Valparaíso
</t>
  </si>
  <si>
    <t xml:space="preserve">Teléfono: 2626924
</t>
  </si>
  <si>
    <t>Correo: comunidadlaroca@yahoo.com</t>
  </si>
  <si>
    <t>Antecedentes financieros correspondientes al año 2020, aprobados por el Subdepartamento de Supervisión Financiera</t>
  </si>
  <si>
    <t>Corporación de Formación Laboral al Adolescente- CORFAL.</t>
  </si>
  <si>
    <t xml:space="preserve">Otorgada por Decreto Supremo Nº 248, de fecha 07 de febrero de 1990. </t>
  </si>
  <si>
    <t xml:space="preserve">Certificado de vigencia, folio Nº500396922889, de 05 de julio de 2021, del Servicio de Registro Civil e Identificación.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</si>
  <si>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</si>
  <si>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t>
  </si>
  <si>
    <t>Dos años</t>
  </si>
  <si>
    <t>24 de noviembre de 2020 al mes de noviembre del año 2021 (se prórroga directorio vigente hasta la celebración de la próxima Asamblea General Ordinaria de Socios, fijada para el mes de noviembre de 2021 (artículo vigésimo tercero de los Estatutos).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</si>
  <si>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</si>
  <si>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</si>
  <si>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XV</t>
  </si>
  <si>
    <t>arica</t>
  </si>
  <si>
    <t>Fono (58) 2- 246387 - +56966559270</t>
  </si>
  <si>
    <t>directorio@corfal.com</t>
  </si>
  <si>
    <t>Certificado financiero firmado ante notario público correspondiente al año 2020 y balance general consolidado al 31 de diciembre de 2020 aprobados por el Subdepartamento de Supervisión Financiera Nacional.</t>
  </si>
  <si>
    <t>Fundación Esperanza</t>
  </si>
  <si>
    <t>Erigida de acuerdo al Derecho Canónico, por el Decreto Episcopal N° 041/92, del Obispado de Punta Arenas.</t>
  </si>
  <si>
    <t>Certificado Nº 01/2021, de fecha 03 de febrero de 2021,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</si>
  <si>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</si>
  <si>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</si>
  <si>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Duran dos años en sus funciones.</t>
  </si>
  <si>
    <t xml:space="preserve"> Última elección (ratificación) es de fecha 17 de marzo de 2021.</t>
  </si>
  <si>
    <t xml:space="preserve">Ángelo Humberto Gamín Salas, en su calidad de Vice-Presidente, conforme al artículo 15 de los Estatutos. 
Asterio Andrade Gallardo, 
</t>
  </si>
  <si>
    <t xml:space="preserve">Chiloé  N° 1156, comuna de Punta Arenas, Duodécima Región.
</t>
  </si>
  <si>
    <t>XII</t>
  </si>
  <si>
    <t>Punta Arenas</t>
  </si>
  <si>
    <t>Teléfonos: 61-613474 y 61-613479</t>
  </si>
  <si>
    <t>administracion@fundacionesperanza.cl</t>
  </si>
  <si>
    <t xml:space="preserve">Certificado de antecedentes financieros del año 2020, aprobados por el Subdepartamento de Supervisión Financiera.
</t>
  </si>
  <si>
    <t>PORVENIR</t>
  </si>
  <si>
    <t>Corporación de Apoyo a la Niñez y Juventud en Riesgo Social “Corporación Llequén”.</t>
  </si>
  <si>
    <t>Otorgada por Decreto Supremo Nº 1429, de fecha 27 de noviembre  de 1991, del Ministerio de Justicia, publicado en el Diario Oficial el día 16 de enero de 1992.</t>
  </si>
  <si>
    <t xml:space="preserve">Certificado de Vigencia de Persona Jurídica sin Fines de Lucro Folio N° 500382827673, de 14 de abril de 2021, emitido por el Servicio de Registro Civil e Identificación. </t>
  </si>
  <si>
    <t>Atender a los jóvenes en citación de riesgo social, proponiendo dar atención integral, con miras a prevenir conductas desadaptativas que los lleven a involucrase posteriormente en actos delictivos.</t>
  </si>
  <si>
    <t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t>
  </si>
  <si>
    <t>Se elegirán cada dos años.</t>
  </si>
  <si>
    <t xml:space="preserve">desde el 07 de abril de 2021 al 07 de abril del 2023.  </t>
  </si>
  <si>
    <t xml:space="preserve">Presidente: Luis Antonio Ruíz Sumaret, 
Directora Ejecutiva: Yerka Aguilera Olivares, 
</t>
  </si>
  <si>
    <t xml:space="preserve">Avenida O´Higgins N° 1271, Chillan. 
</t>
  </si>
  <si>
    <t>XVI</t>
  </si>
  <si>
    <t>chillán</t>
  </si>
  <si>
    <t xml:space="preserve"> 42-2426627 y 42-2426628-    Celular: 978072945</t>
  </si>
  <si>
    <t xml:space="preserve"> Correo electrónico: directorio@corporacionllequen.cl, llequencentral4@gmail.com             yerkaguileracorporacionllequen@gmail.com</t>
  </si>
  <si>
    <t xml:space="preserve">Se acompañan antecedentes financieros correspondientes al año 2020,  aprobados por el Subdepartamento de Supervisión Financiera Nacional. </t>
  </si>
  <si>
    <t>ARAUCO</t>
  </si>
  <si>
    <t>PENCO</t>
  </si>
  <si>
    <t xml:space="preserve">Luis Omar Vera Castro    </t>
  </si>
  <si>
    <t>Avenida Ramón Barros Luco Nº1881, Barrancas, San Antonio, Quinta Región.</t>
  </si>
  <si>
    <t>San Antonio</t>
  </si>
  <si>
    <t xml:space="preserve">No se acompañan. Aplica Informe Jurídico Nº 09, de  fecha 14 de marzo de 2011 del Departamento Jurídico y Dictamen Nº 070791, de 2009, de la Contraloría General de la República.  
.
</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</si>
  <si>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</si>
  <si>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</si>
  <si>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</si>
  <si>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</si>
  <si>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Fundación Centro Regional de Asistencia Técnica y Empresarial o Fundación CRATE</t>
  </si>
  <si>
    <t xml:space="preserve">Otorgada por Decreto Supremo Nº 668, de 03  de mayo de 1979, del Ministerio de Justicia. </t>
  </si>
  <si>
    <t>Certificado de Vigencia Folio Nº 500402665102, de 09-08-2021, otorgado por el Servicio de Registro Civil e Identificación.</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</si>
  <si>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</si>
  <si>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</si>
  <si>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</si>
  <si>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</si>
  <si>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 xml:space="preserve">Gerente: Jorge Miguel Brito Obreque, 
</t>
  </si>
  <si>
    <t xml:space="preserve">1 norte n° 550, 4to piso, Talca, Región del Maule
</t>
  </si>
  <si>
    <t>Fonos: 71-2231052 71-2210857
71-2231065</t>
  </si>
  <si>
    <t>dirección@crate.cl</t>
  </si>
  <si>
    <t>Se acompaña Certificado de la Institución, correspondiente a antecedentes financieros del año 2020, aprobados por USUFI</t>
  </si>
  <si>
    <t xml:space="preserve">Otorgado por Decreto Supremo Nº 81, del 24 de enero de 1991, del Ministerio de Justicia. </t>
  </si>
  <si>
    <t xml:space="preserve">Certificado de Vigencia, folio N°500399852901, de 23 de julio de 2021, del Servicio de Registro Civil e Identificación.
</t>
  </si>
  <si>
    <t xml:space="preserve">Promover y recuperar las líneas de formación, organización y producción entre los pobladores del sector urbano.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</si>
  <si>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</si>
  <si>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Durarán dos años en los cargos</t>
  </si>
  <si>
    <t>9 de septiembre de 2020 al 9 de septiembre del 2022.</t>
  </si>
  <si>
    <t xml:space="preserve">Presidente: Manuel Alejandro Vega Alarcón, RUT: 15.671.215-9
</t>
  </si>
  <si>
    <t>Avenida Primera Transversal Nº 2630, Maipú.</t>
  </si>
  <si>
    <t>Maipú</t>
  </si>
  <si>
    <t>02-24196882</t>
  </si>
  <si>
    <t>ideco@corporacionideco.cl</t>
  </si>
  <si>
    <t>Se acompañan antecedentes Financieros correspondientes al año 2020, aprobados por el Subdepartamento de  Supervisión Financiera Nacional</t>
  </si>
  <si>
    <t>Corporación Municipal de Melipilla para la Educación, Salud., Atención de Menores y Deportes y Recreación</t>
  </si>
  <si>
    <t xml:space="preserve">Decreto Supremo Nº 772, de 4 de agosto de 1982, del Ministerio de Justicia. </t>
  </si>
  <si>
    <t>Certificado de Vigencia Folio Nº 500395515709, de 25 de junio de 2021, del Servicio de Registro Civil e Identificación.</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</si>
  <si>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</si>
  <si>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</si>
  <si>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</si>
  <si>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De 28 de Abril de 2010 hasta el 28 de Abril de 2012.
Última designación Gerente General: 28 de junio de 2018. 
</t>
  </si>
  <si>
    <t xml:space="preserve">Presidente: Mario Rodolfo Gebauer Bringas, 
Gerente General: César José Araos Aguirre,
</t>
  </si>
  <si>
    <t xml:space="preserve">Eleuterio Ramírez s/n, Población Manuel Rodríguez, comuna de Melipilla, Región Metropolitana
</t>
  </si>
  <si>
    <t>Melipilla,</t>
  </si>
  <si>
    <t xml:space="preserve">Fono: 224897900- 224897901
</t>
  </si>
  <si>
    <t xml:space="preserve">E mail: gerencia@cormumel.cl </t>
  </si>
  <si>
    <t>Se acompaña Certificado de la Institución, correspondiente a antecedentes financieros del año 2020, aprobado por el Sub Departamento de Supervisión Financiera Nacional.</t>
  </si>
  <si>
    <t>Corporación Crecer Mejor (ex Corporación Demos una Oportunidad al Menor- Crédito al Menor)</t>
  </si>
  <si>
    <t xml:space="preserve">Otorgada por Decreto Supremo Nº 1392, de fecha 19 de noviembre de 1991, del Ministerio de Justicia. </t>
  </si>
  <si>
    <t>Certificado de vigencia de persona jurídica sin fines de lucro, folio Nº 500401467711, de fecha 02 de agosto de 2021, emitido por el Servicio de Registro Civil e Identificación.</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</si>
  <si>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</si>
  <si>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 xml:space="preserve">Presidente: Álvaro Pezoa Bissieres, 
Secretaria: Vivian Nazal Zedan, 
Tesorera: Mº Inés Nilo Guerrero, 
Directores: 
Luis Orellana Covarrubias, 
Jorge Javier Obregón Kuhn, 
Paola Silvana Alvano Contador, 
Sergio Andrés Bianchi Echeñique, </t>
  </si>
  <si>
    <t>28 de abril de 2021 al 28 de abril de 2024.</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</si>
  <si>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</si>
  <si>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 xml:space="preserve">Lautaro Nº 2755, comuna de La Pintana, Villa Jorge Yarur Banna, Región Metropolitana.
</t>
  </si>
  <si>
    <t>La Pintana</t>
  </si>
  <si>
    <t>225451947-96645763</t>
  </si>
  <si>
    <t xml:space="preserve">contacto@corporacionccm.cl
</t>
  </si>
  <si>
    <t>Se acompañan antecedentes financieros, correspondientes al año 2020, aprobados por el  Sub Departamento de Supervisión Financiera Nacional.</t>
  </si>
  <si>
    <t>Corporación de Educación, Rehabilitación, Capacitación, Atención de Menores y Perfeccionamiento ( C.E.R.C.A.P.)</t>
  </si>
  <si>
    <t>Otorgada por Decreto Supremo Nº 1109, de 19 de diciembre de 1984, del Ministerio de Justicia.</t>
  </si>
  <si>
    <t>Certificado de vigencia de persona jurídica sin fines de lucro, folio Nº 500401095562, de fecha 30 de julio de 2021, del Servicio de Registro Civil e Identificación.</t>
  </si>
  <si>
    <t>Administrar y operar servicios en las áreas de educación y de atención de menores, elaborar y ejecutar programas de educación, formación profesional, capacitación, rehabilitación y perfeccionamiento.</t>
  </si>
  <si>
    <t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t>
  </si>
  <si>
    <t xml:space="preserve">5 años
</t>
  </si>
  <si>
    <t xml:space="preserve">30 de septiembre de 2017 a 30 de septiembre de 2022.
</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</si>
  <si>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</si>
  <si>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El Overo N° 175, Villa Alemana. Región de Valparaíso</t>
  </si>
  <si>
    <t>32-2532283</t>
  </si>
  <si>
    <t>cercap@cercap.cl</t>
  </si>
  <si>
    <t>Certificado financiero firmado ante notario público correspondiente al año 2019 y balance general al 31 de diciembre de 2020, aprobado por el Subdepartamento de Supervisión Financiera Nacional.</t>
  </si>
  <si>
    <t>PUCHUNCAVI</t>
  </si>
  <si>
    <t>PUTAENDO</t>
  </si>
  <si>
    <t>Corporación Agencia Adventista de Desarrollo y Recursos Asistenciales (ADRA-CHILE)</t>
  </si>
  <si>
    <t>Otorgado por Decreto Supremo Nº 727, de fecha 23 de mayo de 1990, por el Ministerio de Justicia.</t>
  </si>
  <si>
    <t xml:space="preserve">Certificado de Vigencia de Persona Jurídica sin Fines de Lucro, Folio N°500400878148, emitido con fecha 29 de julio de 2021, por el Servicio de Registro Civil e Identificación. </t>
  </si>
  <si>
    <t xml:space="preserve">Atender y proteger física y mentalmente a menores en situación irregular, discapacitados, ancianos u otros grupos necesitados. </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</si>
  <si>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</si>
  <si>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Cada dos años.</t>
  </si>
  <si>
    <t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t>
  </si>
  <si>
    <t xml:space="preserve">Presidente: 
Aldo Arely Muñoz Perrin, 
Mandato General de Administración y Facultades:
Diego Trincado Araya, 
Aarón Baruc Castillo Rodríguez, </t>
  </si>
  <si>
    <t xml:space="preserve">Calle Cruz del Sur N° 150, Las condes </t>
  </si>
  <si>
    <t xml:space="preserve">2) 3244 5640 
Móvil: 569-500 67 212 (Secretaría ADRA) </t>
  </si>
  <si>
    <t>adrachile@adra.cl - Página web: www.adra.cl</t>
  </si>
  <si>
    <t>C.P. 7931090</t>
  </si>
  <si>
    <t>CURACAVI</t>
  </si>
  <si>
    <t>Corporación de Rehabilitación de Menores Adictos Amanecer de Calama.</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</si>
  <si>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</si>
  <si>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</si>
  <si>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Vicepresidenta: Verónica Alavia Ticona
Tesorera: Sara Carreño Campos, 
Secretaria: Jacqueline Araya Álvarez, 
</t>
  </si>
  <si>
    <t>Durarán 02 años en sus cargos.</t>
  </si>
  <si>
    <t xml:space="preserve">22 de octubre de 2019 a 22 de octubre de 2021
</t>
  </si>
  <si>
    <t xml:space="preserve">Presidenta: Eva Soledad Salvador Beltrán, 
</t>
  </si>
  <si>
    <t xml:space="preserve">Avenida Tocopilla Nº 3792, Gustavo Le Peige, ciudad de Calama, Segunda Región  </t>
  </si>
  <si>
    <t>calama</t>
  </si>
  <si>
    <t>Se acompaña certificado financiero correspondiente al año 2019 aprobados por el Subdepartamento de Supervisión Financiera Nacional .</t>
  </si>
  <si>
    <t>Otorgado por Decreto Supremo Nº 33, de fecha 3 de enero de 1963, del Ministerio de Justicia.</t>
  </si>
  <si>
    <t xml:space="preserve">Certificado de Vigencia, folio Nº 500396835453, de fecha 05 de julio de 2021, emitido por el Servicio de Registro Civil e Identificación.
</t>
  </si>
  <si>
    <t>Propiciar la investigación, educación y asistencia social especialmente en la zona llamada “de la Frontera”, en beneficio de su progreso humano y desarrollo económico social.</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</si>
  <si>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</si>
  <si>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</si>
  <si>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</si>
  <si>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</si>
  <si>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 xml:space="preserve">El Bosque N° 620, ciudad de Temuco, Región de la Araucanía.
</t>
  </si>
  <si>
    <t>IX</t>
  </si>
  <si>
    <t>fono (45) 226031/ 215342/ 2215342.</t>
  </si>
  <si>
    <t>direccionejecutiva@fundacionlafrontera.cl
eleal@fundacionlafrontera.cl
ecastro@fundacionlafrontera.cl
aborquez@uct.cl</t>
  </si>
  <si>
    <t xml:space="preserve">Se acompaña certificado de antecedentes financieros, correspondiente al 2020, aprobado por el   Subdepartamento de Supervisión Financiera 
</t>
  </si>
  <si>
    <t>NUEVA IMPERIAL</t>
  </si>
  <si>
    <t>Corporación de Derecho Público</t>
  </si>
  <si>
    <t>Otorgado por Decreto Supremo Nº 1965, del  17 de marzo de 1960, del Ministerio de Justicia.</t>
  </si>
  <si>
    <t>indefinida</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</si>
  <si>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</si>
  <si>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Durarán tres años en sus cargos, pudiendo ser reelegidos de forma indefinida.
</t>
  </si>
  <si>
    <t>Directorio prorrogado por un año, a contar del 27 de febrero de 2021 al 27 de febrero de 2024.</t>
  </si>
  <si>
    <t>Julio Salazar Veloso, 
Luis Elías Jara Martínez, 
Marco Durán Roa, 
(Podrán actuar conjunta o indistintamente).</t>
  </si>
  <si>
    <t xml:space="preserve">Cousiño N°137, comuna de Coronel, Región del Biobío
</t>
  </si>
  <si>
    <t>Teléfonos:  41 2876235 – 41 2871238</t>
  </si>
  <si>
    <t>director.mesp@gmail.com</t>
  </si>
  <si>
    <t xml:space="preserve">ANTECEDENTES CORRESPONDIENTES AL AÑO 2020, aprobado por el SUB DEPARTAMENTO DE SUPERVISIÓN FINANCIERA </t>
  </si>
  <si>
    <t>Fundación Familia Nazareth</t>
  </si>
  <si>
    <t>Otorgado por Decreto Supremo Nº 00712, de fecha 01 de junio 2011, del Ministerio de Justicia.</t>
  </si>
  <si>
    <t>Certificado de vigencia de Persona Jurídica Sin Fines de Lucro, emitido por el Servicio de Registro Civil e Identificación, folio N° 500340188464, emitido con fecha 12 de agosto de 2020.</t>
  </si>
  <si>
    <t>La atención integral en una plena concepción cristiana del menor en situación irregular.</t>
  </si>
  <si>
    <t xml:space="preserve">Presidenta:
María Beatriz del Carmen Torres Maldonado
Vice-Presidenta:
María Teresa Bolívar Jirón
Secretaria:
Jessica Elvira Del Pilar Bobadilla Soto
Tesorera:
Gabriela Jirón Droguett
Directora:
Iris Elena Andrades Villalobos
</t>
  </si>
  <si>
    <t>Durarán un año en sus cargos, pudiendo reelegirse indefinidamente. Renovación parcial, anual de dos Directores.</t>
  </si>
  <si>
    <t>16.06.2020 al 16.06.2021</t>
  </si>
  <si>
    <t xml:space="preserve">María Beatriz Torres Maldonado       
</t>
  </si>
  <si>
    <t>Villa Rauquen, Los Peumos 513, Curicó, Región del Maule.</t>
  </si>
  <si>
    <t>Curicó</t>
  </si>
  <si>
    <t>752381944.</t>
  </si>
  <si>
    <t>f.nazarethcco@gmail.com</t>
  </si>
  <si>
    <t>Se acompaña certificado de antecedentes financieros correspondiente al año 2019, aprobados por Sub Depto. Supervisión Financiera Nacional</t>
  </si>
  <si>
    <t>Corporación Servicio Paz y Justicia, SERPAJ-CHILE</t>
  </si>
  <si>
    <t xml:space="preserve">Decreto Supremo Nº 1472, de 03 de noviembre de 1992, del Ministerio de Justicia. </t>
  </si>
  <si>
    <t>Certificado de Vigencia Folio Nº 500396542869, de fecha 02 de julio de 2021, del Servicio de Registro Civil e Identificación.</t>
  </si>
  <si>
    <t>Formación, promoción, cooperación y prestación de servicios para el desarrollo económico, social, cultural y espiritual de la comunidad, en el área de los derechos humanos del niño, entre otras.</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</si>
  <si>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</si>
  <si>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</si>
  <si>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 xml:space="preserve">Patricio Marcelo Labra Guzmán, 
</t>
  </si>
  <si>
    <t xml:space="preserve">Calle Orella N° 1015, comuna y ciudad de Valparaíso, Quinta Región  
</t>
  </si>
  <si>
    <t>32-2156239</t>
  </si>
  <si>
    <t>serpaj@serpajchile.cl</t>
  </si>
  <si>
    <t>Se acompaña certificado de antecedentes financieros, correspondiente al  año 2020 aprobados por USUFI</t>
  </si>
  <si>
    <t>CARTAGENA</t>
  </si>
  <si>
    <t>CONCON</t>
  </si>
  <si>
    <t>PELARCO</t>
  </si>
  <si>
    <t>TOCOPILLA</t>
  </si>
  <si>
    <t>CHANARAL</t>
  </si>
  <si>
    <t>Corporación Educacional Abate Molina de Talca.</t>
  </si>
  <si>
    <t xml:space="preserve">Otorgada por Decreto Supremo Nº 750, de fecha 12 de mayo de 1994, del Ministerio de Justicia, publicado en el Diario Oficial el día 03 de octubre de 1996. </t>
  </si>
  <si>
    <t>Certificado de vigencia, folio N° 500402248383, de 06 de agosto de 2021, emitido por el Servicio de Registro Civil e Identificación.</t>
  </si>
  <si>
    <t>La prestación de toda clase de servicios y la ejecución de todo tipo de actividades conducentes al desarrollo integral de los niños y jóvenes socio-culturales.</t>
  </si>
  <si>
    <t>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t>
  </si>
  <si>
    <t xml:space="preserve">De 31 de julio de 2020 al 31 de julio de 2022. </t>
  </si>
  <si>
    <t xml:space="preserve">Presidente: Guido Gossens Roell, 
Directora Ejecutiva: Claudia Silvana Pinochet Muñoz, 
</t>
  </si>
  <si>
    <t xml:space="preserve">14 Sur, Pasaje 5 Poniente A, N° 270, ciudad de Talca, Región del Maule.
</t>
  </si>
  <si>
    <t>talca</t>
  </si>
  <si>
    <t>71)  2220285</t>
  </si>
  <si>
    <t xml:space="preserve">corporacioneducacionalabatemolina@ceam.cl
www.ceam.cl
</t>
  </si>
  <si>
    <t>Se acompaña certificado financiero correspondiente al año 2020, aprobados por el Sub Departamento de Supervisión Financiera Nacional</t>
  </si>
  <si>
    <t xml:space="preserve">Organización Comunitaria Funcional Centro Cultural y Educacional Arcadia. 
</t>
  </si>
  <si>
    <t>Organización Comunitaria Funcional.</t>
  </si>
  <si>
    <t>Regida por la Ley 19.418, registrada en el Folio 180 Libro 02 del Registro O.C.F.T. de la I. Municipalidad de San Antonio, con fecha 16  de marzo de 1995.</t>
  </si>
  <si>
    <t>Certificado de prórroga de vigencia N° 3663-SSMM, de 14 de julio de 2021, de la Ilustre Municipalidad de San Antonio.</t>
  </si>
  <si>
    <t xml:space="preserve">1. La elevación y perfeccionamiento intelectual de sus asociados.
2. La satisfacción y realización artística, cultural y educacional en sus distintas manifestaciones.
</t>
  </si>
  <si>
    <t>Presidente: 
Miguel Luis Huerta Ortiz
Secretario: 
Jeanette Mariela Muga Álvarez 
Tesorero: 
Araceli Carrasco Henríquez 
Suplentes: 
1er Director: 
Luz Marina Huerta Ortiz 1
2do Director: 
Teresa Del Carmen Gonzalez Caceres 
3er Director: 
Michelle Jeanette Huerta Muga</t>
  </si>
  <si>
    <t>Durarán tres años en sus cargos.</t>
  </si>
  <si>
    <t xml:space="preserve">28 de marzo de 2018 al 28 de marzo del 2021
</t>
  </si>
  <si>
    <t xml:space="preserve">Miguel Huerta Ortiz                                             
</t>
  </si>
  <si>
    <t xml:space="preserve">Calle Sanfuentes Nº 2271, San Antonio. Región de Valparaíso
</t>
  </si>
  <si>
    <t xml:space="preserve">F: 35-2285651
</t>
  </si>
  <si>
    <t xml:space="preserve"> Certificado de Antecedentes Financieros del año 2020, aprobados por el Subdepartamento de Supervisión Financiera Nacional</t>
  </si>
  <si>
    <t>Corporación Comunidad Jesús Niño</t>
  </si>
  <si>
    <t xml:space="preserve">Otorgada por Decreto Supremo Nº 992, de fecha 25 de octubre de 1985, del Ministerio de Justicia, publicado en el Diario Oficial el día 02 de diciembre de 1985. </t>
  </si>
  <si>
    <t>Certificado de vigencia de Personas Jurídicas sin fines de lucro Folio Nº50039706673, de 06 de julio de 2021, del Servicio de Registro Civil e Identificación.</t>
  </si>
  <si>
    <t>Atender los diversos problemas que puedan afectar a los menores en situación irregular, procurando lograr su desarrollo integral en la comunidad cristiana y en la sociedad</t>
  </si>
  <si>
    <t>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t>
  </si>
  <si>
    <t>: Durarán 02 años en sus cargos</t>
  </si>
  <si>
    <t>10 de diciembre de 2018 al 10 de diciembre de 2020</t>
  </si>
  <si>
    <t>Graciela Haydee Suarez Pérez</t>
  </si>
  <si>
    <t>Camino Las Mariposas, km.7, ciudad de Chillán, Región del Ñuble,</t>
  </si>
  <si>
    <t xml:space="preserve">chillan </t>
  </si>
  <si>
    <t xml:space="preserve">fono (41) 227206, </t>
  </si>
  <si>
    <t xml:space="preserve">comunidadjesusniño@hotmail.com
</t>
  </si>
  <si>
    <t>Certificado financiero correspondiente al año 2020, aprobados por el Subdepartamento de Supervisión Financiera Nacional.</t>
  </si>
  <si>
    <t>Corporación Misión de María</t>
  </si>
  <si>
    <t>Otorgada por Decreto Supremo N° 1208, de 29 de agosto de 1994, por el Ministerio de Justicia.</t>
  </si>
  <si>
    <t>Certificado de Vigencia Folio N° 500395551308, de 25 de junio de 2021,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</si>
  <si>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</si>
  <si>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t>
  </si>
  <si>
    <t>06 de mayo de 2021 al 06 de mayo de 2022</t>
  </si>
  <si>
    <t xml:space="preserve">Bremen N° 1316, comuna de Ñuñoa, Región Metropolitana
</t>
  </si>
  <si>
    <t>Metropolitana</t>
  </si>
  <si>
    <t>222276725 – 964839708</t>
  </si>
  <si>
    <t xml:space="preserve">direccion@hogarmisiondemaria.cl
                aporte@hogarmisiondemaria.cl
</t>
  </si>
  <si>
    <t>Otorgada por Decreto Supremo N° 1135, de 13 de diciembre de 1985, por el Ministerio de Justicia.</t>
  </si>
  <si>
    <t>Certificado de vigencia de persona jurídica sin fines de lucro folio 500404226671, emitido por el Servicio de Registro Civil e Identificación, con fecha 18-08-2021.</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</si>
  <si>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</si>
  <si>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t>
  </si>
  <si>
    <t>3 AÑOS</t>
  </si>
  <si>
    <t xml:space="preserve">24 de junio de 2021 al 24 de junio de 2021.
</t>
  </si>
  <si>
    <t xml:space="preserve">Presidente: José Gabriel Aldea Salazar, 
Directora Ejecutiva: Alejandra Cecilia Ramírez Lema, 
</t>
  </si>
  <si>
    <t xml:space="preserve">Viña del Mar N° 050, comuna de Providencia, Región Metropolitana
</t>
  </si>
  <si>
    <t xml:space="preserve">tel 26652139 26652150
Cel 8.5022337 </t>
  </si>
  <si>
    <t>: fadop@ctcinternet.cl</t>
  </si>
  <si>
    <t xml:space="preserve">Certificado de antecedentes financieros correspondientes al año 2020, aprobados por el Sub Departamento de Supervisión Financiera .
</t>
  </si>
  <si>
    <t>Corporación para la Atención Integral del Maltrato al menor en la región del Bío-Bío CATIM</t>
  </si>
  <si>
    <t>Otorgada por Decreto Supremo N° 1298, de 8 de noviembre de 1993, del Ministerio de Justicia.</t>
  </si>
  <si>
    <t>Certificado de Vigencia Folio 500396152244, de fecha 30 de junio de 2021, emitido por el Servicio de Registro Civil e Identificación.</t>
  </si>
  <si>
    <t xml:space="preserve">Promover, coordinar, implementar y ejecutar acciones dirigidas a la atención y protección de niños/as víctimas de maltrato.
</t>
  </si>
  <si>
    <t xml:space="preserve">Presidente: Rodrigo Riquelme Lepez
Secretaria: María Rodríguez Tastests 
Tesorera: Claudia Abusleme Ramos 
</t>
  </si>
  <si>
    <t>Un año en sus cargos, pudiendo ser reelegidos indefinidamente</t>
  </si>
  <si>
    <t xml:space="preserve">23 DE ABRIL DE 2019 A 23 DE ABRIL DE 2020   Se pidió la documentación donde conste nombramiento de Directorio vigente a la fecha.
</t>
  </si>
  <si>
    <t xml:space="preserve">Presidente: Rodrigo Riquelme Lepez
Directora Ejecutiva: Sandra Castro Salazar, </t>
  </si>
  <si>
    <t xml:space="preserve">O’Higgins # 445 oficina 501, Concepción, Región del Biobío.
</t>
  </si>
  <si>
    <t xml:space="preserve"> Biobío.</t>
  </si>
  <si>
    <t>Fono: 41-2247078</t>
  </si>
  <si>
    <t xml:space="preserve">jflores@catim.cl - ralburquenque@catim.cl          corporacion@catim.cl
</t>
  </si>
  <si>
    <t xml:space="preserve">Se acompañan antecedentes financieros correspondientes al año 2020, aprobados por el Sub Departamento de Supervisión Financiera Nacional. </t>
  </si>
  <si>
    <t>Parroquia Nuestra Señora de la Merced, de Petorca</t>
  </si>
  <si>
    <t>Institución Religiosa</t>
  </si>
  <si>
    <t>Actividades Religiosas</t>
  </si>
  <si>
    <t xml:space="preserve">Ernesto Albornoz Mena, </t>
  </si>
  <si>
    <t xml:space="preserve">Matriz Nº 135, Petorca, Quinta Región, </t>
  </si>
  <si>
    <t>Petorca</t>
  </si>
  <si>
    <t>(56) 342510121</t>
  </si>
  <si>
    <t>sanfelipe@episcopado.cl</t>
  </si>
  <si>
    <t>Se acompaña Certificado de Antecedentes Financieros del año 2019, aprobados por el Subdepartamento de Supervisión Nacional.</t>
  </si>
  <si>
    <t>Otorgado por Decreto Supremo Nº 591, de fecha 19 de junio de 1995, del Ministerio de Justicia</t>
  </si>
  <si>
    <t>Certificado de Vigencia de Persona Jurídica sin fines de lucro, del Servicio de Registro Civil e Identificación, Folio Nº 500397682113, de fecha 9 de julio de 2021.</t>
  </si>
  <si>
    <t>Promoción del desarrollo, especialmente de las personas, familias, grupos y comunidades que viven en condiciones de pobreza y/o marginalidad</t>
  </si>
  <si>
    <t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t>
  </si>
  <si>
    <t xml:space="preserve">Durarán dos años en los cargos. </t>
  </si>
  <si>
    <t>(20 de marzo de 2020-20 de marzo de 2022)</t>
  </si>
  <si>
    <t xml:space="preserve">Secretaria Ejecutiva:
Maria Irene Duarte Figueroa                    
</t>
  </si>
  <si>
    <t xml:space="preserve">Condell N° 1176, Piso 14, Departamento N° 144, Comuna de Valparaíso, Región de Valparaíso
</t>
  </si>
  <si>
    <t xml:space="preserve">Valparaíso. </t>
  </si>
  <si>
    <t>32-2239757</t>
  </si>
  <si>
    <t>Email: administracion@mariaacoge.cl
contabilidad@mariaacoge.cl</t>
  </si>
  <si>
    <t>Se acompaña Certificado Financiero año 2020, aprobado por el Subdepartamento de Supervisión Financiera Nacional.</t>
  </si>
  <si>
    <t xml:space="preserve">Fundación San José para la Adopción Familiar Cristiana </t>
  </si>
  <si>
    <t xml:space="preserve">Fundación de Derecho Público </t>
  </si>
  <si>
    <t>Decreto Arzobispado de Santiago Nº 369, de 16 de noviembre de 1994.</t>
  </si>
  <si>
    <t>Certificado de vigencia de personalidad jurídica canónica N° C/966/2021, de 06 de julio de 2021 del Arzobispado de Santiago.</t>
  </si>
  <si>
    <t>Prestar ayuda material y espiritual especialmente a las personas de escasos recursos económicos en forma gratuita.</t>
  </si>
  <si>
    <t>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t>
  </si>
  <si>
    <t xml:space="preserve">Durarán cuatro años en sus cargos. (artículo 12 de los Estatutos). 
</t>
  </si>
  <si>
    <t>09-11-2019 al 09-11-2023</t>
  </si>
  <si>
    <t>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t>
  </si>
  <si>
    <t xml:space="preserve">Latadía Nº 4602, comuna de Las Condes </t>
  </si>
  <si>
    <t xml:space="preserve">Las Condes </t>
  </si>
  <si>
    <t xml:space="preserve">E-Mail: pilarmedina@fundacionsanjose.cl </t>
  </si>
  <si>
    <t xml:space="preserve">Certificado de antecedentes financieros correspondiente al año 2020, aprobados por el Subdepartamento de Supervisión Financiera.
</t>
  </si>
  <si>
    <t>Corporación Ahora (ex Corporación Menores de la Calle Ahora)</t>
  </si>
  <si>
    <t xml:space="preserve">Decreto Supremo Nº 1218, de 30 de noviembre de 1995, del Ministerio de Justicia. </t>
  </si>
  <si>
    <t xml:space="preserve">Certificado de vigencia Folio N° 500396514078, de 02 de julio de 2021, emitido por el Servicio de Registro Civil e Identificación. </t>
  </si>
  <si>
    <t xml:space="preserve">Representar y promover en forma integral y en todos sus ámbitos, las inquietudes y aspiraciones de los llamados menores de la calle o en la calle, proponiendo soluciones a sus requerimientos, necesidades y problemas.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</si>
  <si>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t>
  </si>
  <si>
    <t>16 de octubre de 2019 al 16 de octubre de 2021.</t>
  </si>
  <si>
    <t xml:space="preserve">Presidenta: Claudia Christa Bartelsman Koke
en caso de ausencia o impedimento Vicepresidenta:Ana Inés Siegmund González
</t>
  </si>
  <si>
    <t>Sector Nilhue s/n, Comuna de Máfil, Región de Los Ríos</t>
  </si>
  <si>
    <t>Máfil</t>
  </si>
  <si>
    <t>residenciaahora@gmail.com
Presidenta y Representante legal: Claudia Bartelsman, Correo-e: claubartelsman@gmail.com
Secretaria: Erika Gesche, correo-e: erikagesche@gmail.com</t>
  </si>
  <si>
    <t>Se acompaña Certificado de antecedentes financieros año 2020, aprobados por el Sub Departamento Supevrisión Financiera Nacional.</t>
  </si>
  <si>
    <t>Sociedad Juntos E.V.</t>
  </si>
  <si>
    <t>Otorgado por Decreto Supremo Nº 445, de fecha 20 de abril de 1993, por el Ministerio de Justicia.  Publicado en el Diario Oficial con fecha 23 de junio de 1993.</t>
  </si>
  <si>
    <t>Certificado de Vigencia Nº 02, de fecha 02 de julio de 2021, emitido por el Departamento de Personas Jurídicas de la SEREMI de Justicia y Derechos Humanos de la Región de Valparaíso.</t>
  </si>
  <si>
    <t>La promoción de niños y jóvenes necesitados de ayuda social en Chile.</t>
  </si>
  <si>
    <t xml:space="preserve">Primera Presidenta:
Beatrix Edith Loos                    
Vicepresidente:
Carola Reyes
Gerente en Alemania: 
Rüdiger Loos.
Gerente en Chile:
Sandra Irene Lucila Urquiza Salgado.              </t>
  </si>
  <si>
    <t>Durarán en sus cargos dos años.</t>
  </si>
  <si>
    <t>De 13 de abril de 2019 a 13 de abril de 2021</t>
  </si>
  <si>
    <t xml:space="preserve"> Primera Presidenta y Mandataria de la Institución en Chile:
Beatrix Edith Loos                            </t>
  </si>
  <si>
    <t>Parcela 43 A-3, El Cajón de San Pedro, Quillota, Quinta Región.</t>
  </si>
  <si>
    <t>Quillota</t>
  </si>
  <si>
    <t xml:space="preserve">332-316776 / 9 5443243 / 9 647 6538 </t>
  </si>
  <si>
    <t>sociedadjuntos@yahoo.es</t>
  </si>
  <si>
    <t>93509: Otras Asociaciones.</t>
  </si>
  <si>
    <t>Se acompañan antecedentes financieros actualizados al año 2020,  aprobados por el Departamento de Administración y Finanzas.</t>
  </si>
  <si>
    <t>Corporación Centro de Iniciativa Empresarial- CIEM Villarrica.</t>
  </si>
  <si>
    <t>Otorgada por Decreto Supremo Nº 586, de fecha 05 de junio  de 1996, del Ministerio de Justicia.</t>
  </si>
  <si>
    <t xml:space="preserve">Certificado de Vigencia de Persona Jurídica Sin Fines de Lucro, Folio N° 500403451439, de 13 de agosto de 2021, del Servicio de Registro Civil e Identificación. </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</si>
  <si>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</si>
  <si>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t>
  </si>
  <si>
    <t>Se elegirá cada dos años.</t>
  </si>
  <si>
    <t>Del 10 de agosto de 2020 al 10 de agosto 2022.</t>
  </si>
  <si>
    <t xml:space="preserve">Presidente: 
Alex Saul Moenen-Locoz Medina, 
Directora Ejecutiva: 
Ingrid Eliana Prambs Klocker,
</t>
  </si>
  <si>
    <t xml:space="preserve">Avenida Pedro de Valdivia Nº 0335, comuna de Villarrica, Novena Región.
</t>
  </si>
  <si>
    <t xml:space="preserve"> Villarrica</t>
  </si>
  <si>
    <t>452598188
Celular:
Ingrid Prambs: 994302213
Alex Moenen-Locoz: 996438541
Mauricio Gaete: 98570334
Carlos Romero: 985315447
Rodrigo Sandoval:989213536
Marixa Ortega:962270453
David Bascur:96653805
Heraldo Mora: 968236913</t>
  </si>
  <si>
    <t>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t>
  </si>
  <si>
    <t>Certificado de antecedentes financieros del año 2020, aprobados por el Subdepartamento de Supervisión Financiera Nacional.</t>
  </si>
  <si>
    <t>PITRUFQUEN</t>
  </si>
  <si>
    <t>Corporación Programa de Atención a Niños y Jóvenes Chasqui</t>
  </si>
  <si>
    <t xml:space="preserve">Decreto Supremo Nº853, de 24 de agosto de 1995, del Ministerio de Justicia. </t>
  </si>
  <si>
    <t>Certificado de Vigencia Folio Nº 500233763494, de 19 de JUNIO de 2019, emitido por el Servicio de Registro Civil e Identificación</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</si>
  <si>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</si>
  <si>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</si>
  <si>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Dos años en sus cargos.</t>
  </si>
  <si>
    <t>27 de abril de 2019 al 27 de abril de 2021</t>
  </si>
  <si>
    <t>Mandato General:
Presidenta: Victor Hugo Aranguiz Cabrera,
Secretaria Ejecutiva: Marianela Beatriz Apablaza Gómez, 
Para actuar sea en forma conjunta  o sea separada e indistintamente.</t>
  </si>
  <si>
    <t xml:space="preserve">Arturo Prat N° 9, comuna de San Bernardo, Región  Metropolitana
</t>
  </si>
  <si>
    <t xml:space="preserve"> San Bernardo</t>
  </si>
  <si>
    <t xml:space="preserve">F: 9183032, </t>
  </si>
  <si>
    <t xml:space="preserve">:corporación@chasqui.cl
</t>
  </si>
  <si>
    <t>Se acompaña certificado de antecedentes financieros correspondiente al año 2019, aprobado por el Sub departamento de Supervisión Financeira Nacional</t>
  </si>
  <si>
    <t>Corporación Hogar Belén.</t>
  </si>
  <si>
    <t xml:space="preserve">Otorgada por Decreto Supremo Nº 163, de fecha 03 de febrero 1995, del Ministerio de Justicia, publicado en el Diario Oficial el día 03 de octubre de 1996. </t>
  </si>
  <si>
    <t xml:space="preserve">Certificado de vigencia, folio Nº 500394842500, de fecha 22 de junio de 2021, del Servicio de Registro Civil e Identificación.
</t>
  </si>
  <si>
    <t xml:space="preserve">Buscar la solución integral a los problemas que afectan a personas discapacitadas física, mental y sensorialmente y proporcionarles hogar a los que se encuentran en situación de abandono o de riesgo físico o moral.
</t>
  </si>
  <si>
    <t>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t>
  </si>
  <si>
    <t>Durarán 04 años en sus cargos.</t>
  </si>
  <si>
    <t xml:space="preserve">Del 15 de marzo de 2019 al 15 de marzo de 2023. </t>
  </si>
  <si>
    <t xml:space="preserve">Presidenta: María Matilde Pozo Álvarez
</t>
  </si>
  <si>
    <t xml:space="preserve"> 10 Sur 31 y 32 Oriente Nº  1345, Población Carlos Trupp, Talca, VII Región.
</t>
  </si>
  <si>
    <t>fono (71)  2241065</t>
  </si>
  <si>
    <t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t>
  </si>
  <si>
    <t>Se acompaña certificado financiero, correspondiente al año 2020 aprobado por el Sub Departamento de Supervisión Financiera Nacional.</t>
  </si>
  <si>
    <t xml:space="preserve">. Servicio Público.Otorgado por Decreto Ley N° 2460, de 1979.
</t>
  </si>
  <si>
    <t xml:space="preserve">Según Ley N° 2460, de 1979, art. 13 inciso segundo.
</t>
  </si>
  <si>
    <t>Sergio Antonio Muñoz Yáñez. CI 10.671.970-5</t>
  </si>
  <si>
    <t xml:space="preserve">General Mackenna N° 1314, Santiago, Región Metropolitana. 
</t>
  </si>
  <si>
    <t>Teléfono: 227080156</t>
  </si>
  <si>
    <t xml:space="preserve">Correo electrónico: dirgral@investigaciones.cl
</t>
  </si>
  <si>
    <t xml:space="preserve">91001 Administración Pública </t>
  </si>
  <si>
    <t>No se acompañan. Aplica Informe Jurídico Nº 09, de  fecha 14 de marzo de 2011 del Departamento Jurídico y Dictamen Nº 070791, de 2009, de la Contraloría General de la República</t>
  </si>
  <si>
    <t xml:space="preserve">Corporación de Derecho Privado.
</t>
  </si>
  <si>
    <t>Otorgado por Decreto Supremo Nº222, de fecha 20 de febrero de 1995, del Ministerio de Justicia.</t>
  </si>
  <si>
    <t xml:space="preserve">Certificado de Vigencia de Persona Jurídica sin Fines de Lucro, emitido por el SRCEI, de fecha 30 de junio de 2021. FOLIO : 500396174876
</t>
  </si>
  <si>
    <t>Promoción del desarrollo, especialmente de las personas, familias, grupos y comunidades que viven en condiciones de pobreza y/o marginalidad.</t>
  </si>
  <si>
    <t xml:space="preserve">Presidente: Erica del Carmen Palma Cid                               
Secretario: Claudio Aguirre Muñoz          
Tesorero: Carla Lorena Figueroa Arancibia
</t>
  </si>
  <si>
    <t>Cada cinco Años</t>
  </si>
  <si>
    <t>De fecha  22 de enero de 2016  al 22 de enero de 2021.De fecha  22 de enero de 2016  al 22 de enero de 2021.
(Directorio electo permanece en funciones por aplicación del artículo único de la Ley N° 21.239, en tanto dure el estado de catástrofe)</t>
  </si>
  <si>
    <t xml:space="preserve">Presidente: Erica Palma Cid, 
Secretario Ejecutivo: Roberto Varela Arriagada 
</t>
  </si>
  <si>
    <t xml:space="preserve">Balmaceda Nº 116, oficina 13, Llay Llay, Quinta Región 
</t>
  </si>
  <si>
    <t>Llay Llay</t>
  </si>
  <si>
    <t>(34) 2611381</t>
  </si>
  <si>
    <t>admcongllayllay@yahoo.es</t>
  </si>
  <si>
    <t xml:space="preserve">Certificado Financiero al año 2020, aprobado del Subdepartamento de Supervisión Financiera de SENAME
</t>
  </si>
  <si>
    <t>Fundación Tierra de Esperanza</t>
  </si>
  <si>
    <t>Otorgado por Decreto Supremo Nº 262, de fecha 2 de abril de 1997, por el Ministerio de Justicia. Publicado en el Diario Oficial con fecha 24 de abril de 1997.</t>
  </si>
  <si>
    <t>Certificado de Vigencia inscripción Nº7421 de fecha 02 de abril de 1997. Folio N° 500394531618 emitido por el Servicio de Registro Civil e Identificación, de fecha 18 de junio de 2021.</t>
  </si>
  <si>
    <t xml:space="preserve">Ayudar a la infancia desvalida sin distinción de sexo, sin distinción racial, creencia religiosa o política.
</t>
  </si>
  <si>
    <t xml:space="preserve">Presidente: 
Simona de la Barra Cruzat, 
Secretario:
Leoncio Toro Araya., 
Tesorero: 
Carlos Javier Contzen Fuentes, 
Director: 
Felipe Andrés Venegas Pozo, 
Director:
Gonzalo Sandoval Zambrano, 
</t>
  </si>
  <si>
    <t>El Consejo durará tres años en sus cargos y se renovará tácita y sucesivamente cada tres años, salvo que la mayoría absoluta de los demás consejeros, resuelva su exclusión.</t>
  </si>
  <si>
    <t>Nombramiento 12 de diciembre de 2019 y cesación 12 de diciembre de 2022.</t>
  </si>
  <si>
    <t xml:space="preserve">Simona de la Barra Cruzat
Rafael Mella Gallegos.
Podrán actuar conjunta o separadamente.
</t>
  </si>
  <si>
    <t>Exeter Nº 540-D, Concepción.</t>
  </si>
  <si>
    <t>Concepción.</t>
  </si>
  <si>
    <t xml:space="preserve"> 41-2106-850
</t>
  </si>
  <si>
    <t>contacto@tdesperanza.cl</t>
  </si>
  <si>
    <t>93401.</t>
  </si>
  <si>
    <t>PADRE LAS CASAS</t>
  </si>
  <si>
    <t>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t>
  </si>
  <si>
    <t>22 de Mayo Nº 351, Quellón, Décima Región.</t>
  </si>
  <si>
    <t>Quellón</t>
  </si>
  <si>
    <t>652-686801</t>
  </si>
  <si>
    <t>info@muniquellon.cl</t>
  </si>
  <si>
    <t>Fundación Instituto de Educación Popular IEP</t>
  </si>
  <si>
    <t>Fundación de derecho público</t>
  </si>
  <si>
    <t>Decreto Eclesiástico del Obispado de Copiapó Nº 003/01, de 9 de marzo de 2001.</t>
  </si>
  <si>
    <t xml:space="preserve">Certificado de Vigencia SOC/163/2021, de fecha 13 de julio de 2021, del Obispado de Copiapó.
</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</si>
  <si>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</si>
  <si>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</si>
  <si>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Según los Estatutos, los miembros del Directorio deben durar dos años en sus cargos, sin perjuicio de la posibilidad de confirmación sucesiva por parte del Obispo.  </t>
  </si>
  <si>
    <t>19 de diciembre de 2018 al 19 de diciembre de 2019</t>
  </si>
  <si>
    <t xml:space="preserve">Presidente: Jorge Alfaro Colmans
Directora Ejecutiva: Carla Brown Prato
</t>
  </si>
  <si>
    <t xml:space="preserve">Calle O’Higgins Nº 555, depto. 1 y 2, comuna de Copiapó, Región de Atacama.
</t>
  </si>
  <si>
    <t>III</t>
  </si>
  <si>
    <t>svallejos@fundiep.cl</t>
  </si>
  <si>
    <t>Se acompaña certificado financiero correspondiente al 2020 aprobados por el Subdepartamento de Supervisión Financiera</t>
  </si>
  <si>
    <t>I. Municipalidad de Puerto Varas</t>
  </si>
  <si>
    <t>Constitución Política de la República, artículo 107</t>
  </si>
  <si>
    <t>Según ley Orgánica N° 18.695, artículos 1° al 4°</t>
  </si>
  <si>
    <t xml:space="preserve">Álvaro Gonzalo Berger Schmidt,
</t>
  </si>
  <si>
    <t xml:space="preserve">San Francisco N° 413, comuna de Puerto Varas, Décima Región
</t>
  </si>
  <si>
    <t>Fonos: (56-65) 2361100 – 2361336 - 2361218</t>
  </si>
  <si>
    <t>Página web: www.ptovaras.cl</t>
  </si>
  <si>
    <t>No se acompañan. Aplica Informe Jurídico Nº 09, de fecha 14 de marzo de 2011 del Departamento Jurídico y Dictamen Nº 070791, de 2009, de la Contraloría General de la República.</t>
  </si>
  <si>
    <t>Corporación de Asociación de Padres y Amigos de los Autistas V Región.</t>
  </si>
  <si>
    <t xml:space="preserve">Otorgada por Decreto Supremo Nº 492, de fecha 12 de mayo de 1989, del Ministerio de Justicia. </t>
  </si>
  <si>
    <t>Certificado de vigencia Folio N° 500396161581, emitido con fecha 30 de junio de 2021, por el Servicio de Registro Civil e Identificación.</t>
  </si>
  <si>
    <t>Preocuparse en forma integral del problema que plantea la persona autista y propiciar los servicios que cubren toda la vida del inválido.</t>
  </si>
  <si>
    <t>Presidenta: Elizabeth Valencia González
Secretaria: Teresa Núñez San Martín
Tesorera: Libertad Pons Aravena
Directoras: 
Delfina Nancy Prado Farías
Jeannette Díaz Pinedo</t>
  </si>
  <si>
    <t>Durarán 2 años en sus cargos.</t>
  </si>
  <si>
    <t>17 de marzo de 2021 al 17 de marzo de 2023</t>
  </si>
  <si>
    <t xml:space="preserve">Presidenta: Elizabeth Valencia González, </t>
  </si>
  <si>
    <t xml:space="preserve">Avenida Santa Inés N° 2606, esquina Gorrión, Población Libertad, Viña del Mar, Quinta Región.
</t>
  </si>
  <si>
    <t>(32)  2694515- - 2686494</t>
  </si>
  <si>
    <t>aspautquintaregion@gmail.com</t>
  </si>
  <si>
    <t>Se acompaña Certificado de Antecedentes Financieros años 2020 aprobados por el Subdepartamento de Supervisión Financiera Nacional.</t>
  </si>
  <si>
    <t xml:space="preserve">Luis Felipe Delpin Aguilar 
</t>
  </si>
  <si>
    <t xml:space="preserve">Avenida Américo Vespucio 002, paradero 25, comuna de La Granja, Región Metropolitana.
</t>
  </si>
  <si>
    <t>La Granja</t>
  </si>
  <si>
    <t>Fono 5503700</t>
  </si>
  <si>
    <t>Felipe Muñoz Vallejos</t>
  </si>
  <si>
    <t>Av. Libertador Bernardo O¨Higgins Nº3920, Estación Central, Región Metropolitana.</t>
  </si>
  <si>
    <t>felipemunoz@estacioncentral.cl</t>
  </si>
  <si>
    <t>Organización No Gubernamental de Desarrollo Humano ONG Proyecta</t>
  </si>
  <si>
    <t>Otorgado por Decreto Supremo Nº 241, de fecha 31 de marzo de 1997, del Ministerio de Justicia.</t>
  </si>
  <si>
    <t>Certificado de Vigencia  de personas jurídicas sin fines de lucro folio Nº 500402310740, del 6 de agosto de 2021, emitido por SRCeI.</t>
  </si>
  <si>
    <t xml:space="preserve">Presidenta: Magdalena Toro Montecino x
Vice presidente: Pablo Ríos Toro          
Secretaria: Marcela Yañez Ruiz            
Tesorera: Carla Ríos Toro                    
Directoras:
Ximena  Ferrada Blank                        
Berta Blank Oyaneder                         
</t>
  </si>
  <si>
    <t xml:space="preserve">Durarán dos años en sus cargos.
</t>
  </si>
  <si>
    <t>De 23 de mayo de 2020 al 23 de mayo de 2022.</t>
  </si>
  <si>
    <t xml:space="preserve">Presidenta:  Magdalena Toro Montecino 
Representante de la Presidenta y el Directorio: María Alejandra Paulina Ríos Toro, (Coordinadora Institucional)
En la región de Los Lagos: Carlos Eduardo Vargas Rodríguez, 
</t>
  </si>
  <si>
    <t xml:space="preserve">Puren Nº 541, comuna de Angol, IX Región de La Araucanía.
</t>
  </si>
  <si>
    <t xml:space="preserve"> Angol</t>
  </si>
  <si>
    <t xml:space="preserve"> ongproyecta@yahoo.es</t>
  </si>
  <si>
    <t>Recepción de antecedentes financieros del año 2020, aprobados por el Subdepartamento de Supervisión Financiera Nacional.</t>
  </si>
  <si>
    <t>Corporación Asociación Chilena Pro derechos de los Niños y Jóvenes PRODENI.</t>
  </si>
  <si>
    <t>Otorgada por Decreto Supremo Nº 1187, de fecha 19 de agosto de 1994, del Ministerio de Justicia, publicado en el Diario Oficial el día 13 de septiembre de 1994.</t>
  </si>
  <si>
    <t xml:space="preserve">Certificado de vigencia de Persona Jurídica sin fines de lucro, Folio N° 500406447929, de 31 de agosto de 2021, del Servicio de Registro Civil e Identificación.  
</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</si>
  <si>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</si>
  <si>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Guido Romo Costamaillere, 
Vicepresidenta: Rocío Alorda Zelada, 
Secretaria: María Cecilia Jaramillo Becker, 
Tesorera: María Gracia Casanova Jaramillo, 
Directores: 
Pablo Andrés Cajales Loaiza, 
Patricio Vejar Mercado,                                            Alejandro Varas Barboza, </t>
  </si>
  <si>
    <t>Durarán 02 años en sus cargos</t>
  </si>
  <si>
    <t>29 de diciembre de 2020 al 29 de diciembre de 2022</t>
  </si>
  <si>
    <t xml:space="preserve">Poderes para que actúen conjunta, separada e indistintamente a nombre de a institución: 
Presidente: Guido Romo Costamaillere,  y,
Directora Ejecutiva: Francis Valverde Mosquera, 
Delegación de Poderes:
Patricia Rosa Larrea Bosshardt,  </t>
  </si>
  <si>
    <t xml:space="preserve">Providencia 835, oficina 17, comuna de Providencia.
</t>
  </si>
  <si>
    <t>achnu@achnu.cl 
franscisvalverde@achnu.cl</t>
  </si>
  <si>
    <t>fonos (02)- 2743150</t>
  </si>
  <si>
    <t xml:space="preserve">Se acompaña certificado financiero, correspondiente al año 2020, aprobado por el Subdepartamento de Supervisión Financiera Nacional. </t>
  </si>
  <si>
    <t xml:space="preserve">Fundación Paicaví </t>
  </si>
  <si>
    <t>Otorgado por Decreto Supremo Nº 742 de fecha 13 de julio de 1989, del Ministerio de Justicia.</t>
  </si>
  <si>
    <t>Certificado de Vigencia folio Nº 500356609686, emitido por el SRCeI, con fecha 17 de noviembre de 2020.</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</si>
  <si>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</si>
  <si>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</si>
  <si>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Permanecerán en sus cargos indefinidamente y serán reemplazados en caso de impedimento o renuncia.
El Presidente, Secretario y Tesorero: duran 3 años en sus cargos.
</t>
  </si>
  <si>
    <t>02 de noviembre de 2020 al 02 de noviembre del 2023</t>
  </si>
  <si>
    <t xml:space="preserve">Presidente. Ricardo Leiva Romero, 
</t>
  </si>
  <si>
    <t xml:space="preserve">Avate Molina Nº623, Localidad de Maipo, comuna de Buin, región Metropolitana
</t>
  </si>
  <si>
    <t>Maipo</t>
  </si>
  <si>
    <t xml:space="preserve">9855136069 Administración
992225747 REM PER Quillahua </t>
  </si>
  <si>
    <t>hogarquillahua@yahoo.es</t>
  </si>
  <si>
    <t xml:space="preserve">Certificado de Antecedentes Financieros del año 2020, aprobados por el Subdepartamento de Supervisión Nacional. </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</si>
  <si>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</si>
  <si>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</si>
  <si>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Certificado de vigencia de fecha 02 de julio de 2021, emitido por el Servicio de Registro Civil e Identificación, folio N° 85292393.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</si>
  <si>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</si>
  <si>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t>
  </si>
  <si>
    <t>Del 03 de noviembre de 2020 al 03 de noviembre del 2022; de acuerdo a Acta de Sesión Extraordinaria de Asamblea de Socios de fecha 03 de noviembre de 2020. Se solicita por correo electrónico escritura pública de asamblea, con fecha 17 de diciembre de 2020.</t>
  </si>
  <si>
    <t xml:space="preserve">Irma Inés Riroroko Paoa. </t>
  </si>
  <si>
    <t xml:space="preserve">Heki’l s/n, Sector Mataveri, I. de Pascua, Región de Valparaíso.
</t>
  </si>
  <si>
    <t>I. de Pascua</t>
  </si>
  <si>
    <t>32) 2100563</t>
  </si>
  <si>
    <t xml:space="preserve">programappf.isladepascua@gmail.com
hakapupa2009@gmail.com </t>
  </si>
  <si>
    <t>93401 Institución de Asistencia Social.</t>
  </si>
  <si>
    <t>Comunidad Papa Juan XXIII</t>
  </si>
  <si>
    <t>Asociación de reconocimiento pontificio</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</si>
  <si>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</si>
  <si>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</si>
  <si>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 xml:space="preserve">Silvia Andrea Quintanilla Vera
Juan Acuña Montero
</t>
  </si>
  <si>
    <t xml:space="preserve">Toesca Nº1970, Santiago.
</t>
  </si>
  <si>
    <t>Fono 6960491 – 5441198</t>
  </si>
  <si>
    <t xml:space="preserve">apjxxiiisec@yahoo.es
apexxiiigianni@yahoo.es
</t>
  </si>
  <si>
    <t xml:space="preserve">Juan Francisco Calbucoy Guerrero
</t>
  </si>
  <si>
    <t xml:space="preserve">Federico Errázuriz Nº 210, Calbuco, Décima Región
</t>
  </si>
  <si>
    <t>Calbuco</t>
  </si>
  <si>
    <t>Fono: 065- 2460701</t>
  </si>
  <si>
    <t>Correo electrónico: didecocalbuco@entelchile.net</t>
  </si>
  <si>
    <t xml:space="preserve">Julio Esteban Confucio Uribe Alvarado
</t>
  </si>
  <si>
    <t xml:space="preserve">Esmeralda Nº 607, Aysén.
</t>
  </si>
  <si>
    <t>Aysén</t>
  </si>
  <si>
    <t>67-2336500.-</t>
  </si>
  <si>
    <t>Correos electrónicos de la institución.  juribe@puertoaysen.cl (Sr Alcalde)   - mconuecar@puertoaysen.cl (Jefe gabinete)  lmera@puertoaysen.cl (Secretaria Alcaldía)</t>
  </si>
  <si>
    <t>Otorgado por Decreto Supremo Nº223, de fecha 23 de febrero de 2001, del Ministerio de Justicia.</t>
  </si>
  <si>
    <t>Certificado de Vigencia de Persona Jurídica sin Fines de Lucro Nº de Folio 500396931507, de 5 de julio de 2021, del Servicio de Registro Civil e Identificación.</t>
  </si>
  <si>
    <t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t>
  </si>
  <si>
    <t>Cada dos Años</t>
  </si>
  <si>
    <t>Inicia el 01-09-2020</t>
  </si>
  <si>
    <t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t>
  </si>
  <si>
    <t xml:space="preserve">11 Norte 967, Viña del Mar. Quinta Región </t>
  </si>
  <si>
    <t xml:space="preserve"> Viña del Mar</t>
  </si>
  <si>
    <t xml:space="preserve">Fono: (32) 2881777; 32/2683887; 32/2694140
Fono Director Ejecutivo Sr. Iván Zamora Zapata: 92401822
Fono Secretaria. Srta. Patricia Nanjari Valenzuela: 92541986
      </t>
  </si>
  <si>
    <t>paicabi@paicabi.cl</t>
  </si>
  <si>
    <t xml:space="preserve">Certificado Financiero correspondiente al año 2020, aprobado por USUFI
</t>
  </si>
  <si>
    <t>Otorgado por Decreto Supremo Nº 256, de fecha 09 de Marzo de 1995, del Ministerio de Justicia.</t>
  </si>
  <si>
    <t>Se acompaña Certificado de Vigencia Folio 500402099520, de fecha 5 de agosto de 2021, del SRCEI</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</si>
  <si>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</si>
  <si>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Presidente: Marcelo Cristian Zambra Yáñez,         
Vicepresidente: Francisco Prado Oyarzo, 
Secretaria: Luz María Loreto Baghetti Gómez, 
Tesorero: José Guillermo Ríos Campos,           
Directora: María Elena Campusano Bakovic,</t>
  </si>
  <si>
    <t>Durarán dos años en sus cargos</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</si>
  <si>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</si>
  <si>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</si>
  <si>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t xml:space="preserve">Carmen Covarrubias número 213, Comuna de Ñuñoa.
</t>
  </si>
  <si>
    <t xml:space="preserve">Fono 56-2-22693942
</t>
  </si>
  <si>
    <t xml:space="preserve">info@grada.cl  onggrada@gmail.com </t>
  </si>
  <si>
    <t xml:space="preserve">
93401
</t>
  </si>
  <si>
    <t xml:space="preserve">Se acompaña Certificado Financiero al año 2020, el cual ha sido aprobado por USUFI. Se hace presente que éste no ha sido autorizado ante notario. </t>
  </si>
  <si>
    <t>Otorgado por Decreto Supremo Nº496, de fecha 18 de mayo de 1999, del Ministerio de Justicia.</t>
  </si>
  <si>
    <t xml:space="preserve">Certificado de Vigencia folio Nº 500401914204, de fecha 04-08-2021, emitido por el Servicio de Registro Civil e Identificación. </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</si>
  <si>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</si>
  <si>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</si>
  <si>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</si>
  <si>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10 de julio de 2017, según Certificado de directorio de persona jurídica, folio Nº 500348005479, de fecha 29 de septiembre de 2020, emitido por el Servicio de Registro Civil e Identificación</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</si>
  <si>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</si>
  <si>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</si>
  <si>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</si>
  <si>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984991231 y red fija 224731095</t>
  </si>
  <si>
    <t>lisette@fundacionmariadelaluz.cl 
gerente@fmdl.cl</t>
  </si>
  <si>
    <t>93401: Instituciones de asistencia social.</t>
  </si>
  <si>
    <t>Decreto Supremo Nº 739, de 7 de septiembre de 1999, del Ministerio de Justicia.</t>
  </si>
  <si>
    <t>Certificado de Vigencia Folio Nº 500403860751, 16 de agosto de 2021, emitido por el Servicio de Registro Civil e Identificación.</t>
  </si>
  <si>
    <t xml:space="preserve">Promoción y desarrollo, especialmente de las personas, familias, grupos y comunidades que viven en condiciones de pobreza y/o marginalidad.  </t>
  </si>
  <si>
    <t xml:space="preserve">Presidente: Marcelo Ovalle Briones, 
Vicepresidente: Emma Alejandra Miranda Luna, 
Secretario: Marjorie Alejandra Martínez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</si>
  <si>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</si>
  <si>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t>
  </si>
  <si>
    <t xml:space="preserve">Presidente: Marcelo Ovalle Briones 
Ercilia Bereniche Silva Barra, 
</t>
  </si>
  <si>
    <t xml:space="preserve">Teatinos N°371 OF 401, comuna de Santiago, Región Metropolitana. 
</t>
  </si>
  <si>
    <t>569-8807662 y 569-93296189</t>
  </si>
  <si>
    <t>jvelasquezt@ongsurcos.cl/ bsilvabarra@gmail.com</t>
  </si>
  <si>
    <t>Certificado de antecedentes financieros correspondientes al año 2020 aprobados por el Subdepartamento de Supervisión Nacional.</t>
  </si>
  <si>
    <t>Decreto Nº 1222, de 29 de noviembre de 1996, del Ministerio de Justicia.</t>
  </si>
  <si>
    <t>Certificado de Vigencia  de persona jurídica sin fines de lucro, folio Nº 500395543196, emitido el 25 de junio de 2021 por el SRCeI</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</si>
  <si>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</si>
  <si>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</si>
  <si>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</si>
  <si>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</si>
  <si>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t>
  </si>
  <si>
    <t xml:space="preserve">
Antecedentes financieros del año 2020, aprobados por el Subbdepartamento de Supervisión Financiera.-
</t>
  </si>
  <si>
    <t>Fundación de Beneficencia Hogar de Niños San José</t>
  </si>
  <si>
    <t xml:space="preserve">Decreto Supremo Nº2962, de 15 de octubre de 1964, del Ministerio de Justicia. </t>
  </si>
  <si>
    <t>Certificado de Vigencia Folio Nº 500396356941, de fecha 01 de julio de 2021, del Servicio de Registro Civil e Identificación.</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</si>
  <si>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</si>
  <si>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Presidente: José Esteban Raúl Ahumada Figueroa, 
Secretario: Martín Santa María Oyanadel, 
Tesorero: Ricardo Majluf Sapag, 
Consejeros:
Pablo Vicente Gonzalez Figari 
Daniel Panchot Schaefer 
Ximena Osorio Urzúa 
Paulina Soto Calisto 
</t>
  </si>
  <si>
    <t xml:space="preserve">Los religiosos duran 3 años en sus cargos y los laicos, 4 años.
Renovación parcial anual.
</t>
  </si>
  <si>
    <t xml:space="preserve">13 de abril de 2021 al 13 de abril de 2024.
</t>
  </si>
  <si>
    <t xml:space="preserve">José Esteban Raúl Ahumada Figueroa, 
Poder de Representación:
María Jesús Egaña Velarde, 
María Dolores González Ramírez, 
Daniel Anthony Panchot Schaefer, 
Directora Ejecutiva: Carola Judith Gana Ahumada,
</t>
  </si>
  <si>
    <t xml:space="preserve">Egaña N°940, comuna de Peñalolen, Región Metropolitana
</t>
  </si>
  <si>
    <t>Peñalolen</t>
  </si>
  <si>
    <t>222273131 – 222273036</t>
  </si>
  <si>
    <t>fundamor@fundamor.cl
e-mdoloresama@hotmail.com
mdolores@fundamor.cl
proyectos@fundamor.cl</t>
  </si>
  <si>
    <t>Antecedentes Financieros correspondientes al año 2020 aprobados por el Subdepartamento de Supervisión Financiera Nacional.</t>
  </si>
  <si>
    <t>Corporación de Educación y Desarrollo Popular “El Trampolín”</t>
  </si>
  <si>
    <t>Otorgada por Decreto Supremo Nº 833, de fecha 31 de mayo de 1994, del Ministerio de Justicia, publicado en el Diario Oficial el día 27 de julio de 1994.</t>
  </si>
  <si>
    <t>Certificado de directorio de persona jurídica sin fines de lucro, donde consta su vigencia, folio Nº 500393971944, de fecha 16 de junio de 2021, del Servicio de Registro Civil e Identificación.</t>
  </si>
  <si>
    <t xml:space="preserve">La promoción del desarrollo, especialmente de las personas, famitas, grupos y comunidades que viven en condiciones de pobreza y/o marginalidad.  </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</si>
  <si>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</si>
  <si>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Durarán 01 año en sus cargos.
</t>
  </si>
  <si>
    <t>14 de abril de 2021 al 14 de abril de 2022</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</si>
  <si>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</si>
  <si>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La Candelaria Nº 1998,Villa San Luis IV,  comuna de Maipú, Región Metropolitana,  </t>
  </si>
  <si>
    <t>maipú</t>
  </si>
  <si>
    <t>trampolinad1@gmail.com</t>
  </si>
  <si>
    <t xml:space="preserve">Se acompaña certificado financiero, correspondiente al año 2020 y balance general año 2020, aprobado por el Sub Departamento de Supervisión Financiera Nacional. </t>
  </si>
  <si>
    <t>Constitución Política de la República, art. 118</t>
  </si>
  <si>
    <t xml:space="preserve">Jorge Enrique Castro Múñoz, </t>
  </si>
  <si>
    <t>Condell Nº 1490, Valparaíso, Quinta Región.</t>
  </si>
  <si>
    <t>I. Municipalidad de Talcahuano</t>
  </si>
  <si>
    <t xml:space="preserve">Henry Campos Coa,                 </t>
  </si>
  <si>
    <t>Sargento Aldea Nº250, Talcahuano, Octava Región.</t>
  </si>
  <si>
    <t xml:space="preserve"> Talcahuano</t>
  </si>
  <si>
    <t xml:space="preserve">Teléfonos: 41-3835302- 98088293
</t>
  </si>
  <si>
    <t>alcaldia@talcahuano.cl
Ximena.pantoja@talcahuano.cl</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</si>
  <si>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</si>
  <si>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</si>
  <si>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</si>
  <si>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Andrés Maxim Roldan Grez</t>
  </si>
  <si>
    <t xml:space="preserve">Urriola Nº26, Rengo, Sexta Región. </t>
  </si>
  <si>
    <t>VI</t>
  </si>
  <si>
    <t>Rengo</t>
  </si>
  <si>
    <t>Teléfono (72) 512060</t>
  </si>
  <si>
    <t xml:space="preserve">Mauro Elias Tamayo Rozas, </t>
  </si>
  <si>
    <t xml:space="preserve">Del Consistorial Nº 6645, comuna de Cerro Navia, Región Metropolitana.
</t>
  </si>
  <si>
    <t>Cerro Navia</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</si>
  <si>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</si>
  <si>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</si>
  <si>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 xml:space="preserve">Paulina Rebeca Bobadilla Navarrete
</t>
  </si>
  <si>
    <t xml:space="preserve">José Francisco Vergara Nº450, Quilicura, Región Metropolitana. </t>
  </si>
  <si>
    <t>Fono mesa central 3666700, Dideco 3666730.</t>
  </si>
  <si>
    <t xml:space="preserve">Roberto Francisco Neira Aburto
</t>
  </si>
  <si>
    <t xml:space="preserve">Arturo Prat Nº 650, Temuco, Novena Región.
</t>
  </si>
  <si>
    <t xml:space="preserve"> Temuco,</t>
  </si>
  <si>
    <t>Teléfono: 452973427- 453973437</t>
  </si>
  <si>
    <t>rneira@temuco.cl</t>
  </si>
  <si>
    <t>Según Ley Orgánica N° 18.695, artículos 1°al 4°</t>
  </si>
  <si>
    <t xml:space="preserve">Oscar Rodolfo Calderón Sánchez
</t>
  </si>
  <si>
    <t xml:space="preserve">Maipú N°330, comuna de Quillota, Quinta Región.
</t>
  </si>
  <si>
    <t>332291134
332291138</t>
  </si>
  <si>
    <t>Oscar.calderon@quillota.cl
Luz.sepulveda@quillota.cl</t>
  </si>
  <si>
    <t xml:space="preserve">No se acompañan. Aplica Informe Jurídico Nº 09, de  fecha 14 de marzo de 2011 del Departamento Jurídico y Dictamen Nº 070791, de 2009, de la Contraloría General de la República.  </t>
  </si>
  <si>
    <t xml:space="preserve">Cristina Emilia Rios Saavedra </t>
  </si>
  <si>
    <t>Avenida Irarrázaval Nº3550, Ñuñoa, Región Metropolitana.</t>
  </si>
  <si>
    <t>232407050/ 232407005</t>
  </si>
  <si>
    <t xml:space="preserve">Correo electrónico: alcalde@nunoa.cl
</t>
  </si>
  <si>
    <t xml:space="preserve">Corporación de Desarrollo Privado.
</t>
  </si>
  <si>
    <t xml:space="preserve">Otorgado por Decreto Supremo Nº 1118 de 24 de junio de 1968, del Ministerio de Justicia.
</t>
  </si>
  <si>
    <t xml:space="preserve">Certificado de Vigencia Folio Nº 500399826033, de 23 de julio de 2021, emitido por el Servicio de Registro Civil e Identificación..
</t>
  </si>
  <si>
    <t xml:space="preserve">Promover el desarrollo educacional, social, cultural y comunitario de todos sus asociados y de todos los habitantes del país.
</t>
  </si>
  <si>
    <t xml:space="preserve">Presidente: 
Carlos Espinoza Villanueva 
Vice Presidenta: 
Patricia Caselli de la Carrera. 
Secretario:
Francisco Gallegos Vivanco.
Tesorero:
Jaime Hueraleo Vega.
Director: 
Juan Carlos Figueroa Huenumilla. </t>
  </si>
  <si>
    <t>Directorio dura dos años</t>
  </si>
  <si>
    <t>De 7 de junio de 2021 a 7 de junio de 2023.</t>
  </si>
  <si>
    <t xml:space="preserve">Presidente: Carlos Espinoza Villanueva 
</t>
  </si>
  <si>
    <t xml:space="preserve">José Miguel Carrera Nº 027, Quilicura, Región Metropolitana.
</t>
  </si>
  <si>
    <t>Teléfonos: Patricia Caselli de la carrera: Representante legal –  973042713
Carlos Espinoza Villanueva: Vicepresidente
95776114
Oficina: 232541305 Central
PIE JOVEN EN RED MAIPU: 22 9208838
PIE ENACCION JOVEN QUILICURA: 22 8130821
TELÉFONO:  22 681 6762
ANEXO 605</t>
  </si>
  <si>
    <t xml:space="preserve">
corporacion.carloscasanueva@gmail.com acentral.ccc@gmail.com</t>
  </si>
  <si>
    <t>Certificado correspondiente al año 2020, aprobado por el Sub Departamento de Supervisión Financiera.</t>
  </si>
  <si>
    <t xml:space="preserve">Maximiliano Ríos Galleguillos. </t>
  </si>
  <si>
    <t>Avenida San Pablo Nº5959, Lo Prado, Región Metropolitana.</t>
  </si>
  <si>
    <t>Lo Prado</t>
  </si>
  <si>
    <t>223887679-223887678</t>
  </si>
  <si>
    <t>alcaldiaq@loprado.cl</t>
  </si>
  <si>
    <t>Ali Manuel Manouchehri Moghadam Kashan Lobos ,</t>
  </si>
  <si>
    <t xml:space="preserve">Bilbao Nº 348, ciudad de Coquimbo, Cuarta Región.
</t>
  </si>
  <si>
    <t>Fono 51- 335300</t>
  </si>
  <si>
    <t xml:space="preserve">Organización No Gubernamental de Desarrollo Corporación Educación El Quijote O.N.G. El Quijote
</t>
  </si>
  <si>
    <t>Otorgado por Decreto Supremo Nº 646, de fecha 29 de junio de 2001, del Ministerio de Justicia.</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</si>
  <si>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</si>
  <si>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</si>
  <si>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Durarán dos años en sus cargos.</t>
  </si>
  <si>
    <t>Periodo 6 de octubre del 2018 al 6 de octubre del 2020.</t>
  </si>
  <si>
    <t xml:space="preserve"> Presidente: María Cecilia Sarmiento Videla  
</t>
  </si>
  <si>
    <t xml:space="preserve">CalleAlmirante Cristobal Colón N° 523, Quilicura, Región Metropolitana.
</t>
  </si>
  <si>
    <t>elquijote5@gmail.com</t>
  </si>
  <si>
    <t>Acompañó Certificado financiero correspondiente al año 2019, aprobado por el Sub Departamento de Supervisión Financiera</t>
  </si>
  <si>
    <t>Corporación Municipal de Castro para la Educación, Salud y Atención al Menor</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</si>
  <si>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</si>
  <si>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</si>
  <si>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 xml:space="preserve">Bernardo O´Higgins N° 557,  comuna de Castro, Décima Región 
</t>
  </si>
  <si>
    <t>Castro</t>
  </si>
  <si>
    <t xml:space="preserve">652537501 - 652537502
Fax: 531101
 </t>
  </si>
  <si>
    <t xml:space="preserve">secretaria@corpocas.cl
Correo Marcelo Fuentes García (Secretario General) mfuentes@corpocas.cl 
</t>
  </si>
  <si>
    <t xml:space="preserve">Municipalidad
</t>
  </si>
  <si>
    <t xml:space="preserve">Indefinida.
</t>
  </si>
  <si>
    <t xml:space="preserve">Gonzalo Eugenio Montoya Riquelme  </t>
  </si>
  <si>
    <t xml:space="preserve">Avenida Los Plátanos Nº3130, Macul, Región Metropolitana.
</t>
  </si>
  <si>
    <t>Fono: 56) - (2) - 28100600</t>
  </si>
  <si>
    <t xml:space="preserve">gmontoya@munimacul.cl
acampos@munimacul.cl
evaldesm@munimacul.cl
</t>
  </si>
  <si>
    <t xml:space="preserve">CHRISTOPHER ANTNIO WITHE BAHAMONDES
</t>
  </si>
  <si>
    <t xml:space="preserve">Eyzaguirre Nº 450, San Bernardo, Región Metropolitana.
</t>
  </si>
  <si>
    <t>San Bernardo</t>
  </si>
  <si>
    <t xml:space="preserve">Fono: 2927 0000 – 2927 0724
</t>
  </si>
  <si>
    <t>Marcos Rodrigo López Rivera</t>
  </si>
  <si>
    <t>91001: Administración Pública</t>
  </si>
  <si>
    <t xml:space="preserve">Se acompañan Balance de comprobación y de Saldos, correspondientes al año 2009, aprobados por la Unidad de Supervisión Financiera Nacional. </t>
  </si>
  <si>
    <t>Corporación Educacional y de Beneficencia Cristo Joven</t>
  </si>
  <si>
    <t>Otorgada por Decreto Supremo Nº 93, de fecha 23 de enero de 1995, del Ministerio de Justicia, publicado en el Diario Oficial el día 23 de enero de 1995.</t>
  </si>
  <si>
    <t xml:space="preserve">Certificado de vigencia, folio Nº 500400217696, de fecha 26 de julio de 2021, del Servicio de Registro Civil e Identificación. </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</si>
  <si>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</si>
  <si>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t>
  </si>
  <si>
    <t>De 26 de junio de 2020 al 26 de junio de 2021</t>
  </si>
  <si>
    <t xml:space="preserve">Presidenta: Ana María Ordenes Lopez 
Director Ejecutivo: Justo Pastor Valdes Manzanares
</t>
  </si>
  <si>
    <t xml:space="preserve">Venezuela Nº 5950, Lo Hermida, comuna de Peñalolén, Región Metropolitana. 
</t>
  </si>
  <si>
    <t>Peñalolén</t>
  </si>
  <si>
    <t>(02) 2728144- 2716913</t>
  </si>
  <si>
    <t xml:space="preserve">corporación@cristojoven.cl
www.cristojoven.cl 
</t>
  </si>
  <si>
    <t>Se acompaña certificado financiero correspondiente al año 2020 aprobado por el  Sub Departamento de Supervisión Financiera Nacional.</t>
  </si>
  <si>
    <t xml:space="preserve">Organización No Gubernamental de Desarrollo socialcreativa -  O.N.G. SocialCreativa (ex ONG Cordillera).
</t>
  </si>
  <si>
    <t>Otorgado por Decreto Supremo Nº 1314, de fecha 10 de diciembre de 1998, del Ministerio de Justicia.</t>
  </si>
  <si>
    <t xml:space="preserve">Certificado de Vigencia de persona jurídica sin fines de lucro, folio Nº 500396182733, emitido el 30 de junio de  2021 por el SRCEI </t>
  </si>
  <si>
    <t>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t>
  </si>
  <si>
    <t>Del 19 de julio de 2018 al 19 de julio de 2020, de manera que el Directorio se encuentra vencido.
Obs: Se solicitarán antecedentes mediante correo electrónico.</t>
  </si>
  <si>
    <t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t>
  </si>
  <si>
    <t xml:space="preserve">Juan de Pineda 7580, La Florida, Santiago
</t>
  </si>
  <si>
    <t xml:space="preserve">224000227.
</t>
  </si>
  <si>
    <t>direccionadministrativa@socialcreativa.cl</t>
  </si>
  <si>
    <t xml:space="preserve">Antecedentes financieros correspondientes al año 2020, aprobados por el Subdepartamento de Supervisión Financiera Nacional. </t>
  </si>
  <si>
    <t xml:space="preserve">Roberto Eliecer Daniel Chamorro Vargas
</t>
  </si>
  <si>
    <t>Vicuña Mackenna Nº 2001, Calama.</t>
  </si>
  <si>
    <t>Calama</t>
  </si>
  <si>
    <t xml:space="preserve">Teléfono Alcaldía: (52-2) 890296 – 890201.
</t>
  </si>
  <si>
    <t>E-Mail: alcaldia@municipalidadcalama.cl.</t>
  </si>
  <si>
    <t xml:space="preserve">Victor Patricio Marchant Ulloa </t>
  </si>
  <si>
    <t xml:space="preserve">Pedro Aguirre Cerda Nº302, Lota, Octava Región.
</t>
  </si>
  <si>
    <t>Lota</t>
  </si>
  <si>
    <t xml:space="preserve">Mesa Central: (41) 2405000 </t>
  </si>
  <si>
    <t xml:space="preserve"> comunicaciones@lota.cl </t>
  </si>
  <si>
    <t xml:space="preserve">Claudio Rafael Segovia Cofré </t>
  </si>
  <si>
    <t>Plaza de Armas S/Nº, Graneros, Sexta Región.</t>
  </si>
  <si>
    <t xml:space="preserve"> Graneros</t>
  </si>
  <si>
    <t xml:space="preserve">No se acompañan. Aplica Informe Jurídico Nº 09, de fecha 14 de marzo de 2011 del Departamento Jurídico y Dictamen Nº 070791, de 2009, de la Contraloría General de la República.  
</t>
  </si>
  <si>
    <t xml:space="preserve">Carla Andrea Amtmann Fecci
</t>
  </si>
  <si>
    <t>Independencia Nº 455, Valdivia, Décima Cuarta Región</t>
  </si>
  <si>
    <t xml:space="preserve">José Miguel Hernández Saffirio       </t>
  </si>
  <si>
    <t>Independencia Nº 90, Galvarino, Novena Región</t>
  </si>
  <si>
    <t>Galvarino</t>
  </si>
  <si>
    <t>Se acompaña Certificado Financiero correspondiente al 2008, aprobado por la Unidad de Supervisión Nacional.</t>
  </si>
  <si>
    <t>Corporación “Chile Derechos Centro de Estudios y Desarrollo Social”, CHILE DERECHOS o CHIDERE.</t>
  </si>
  <si>
    <t>Otorgado por Decreto Supremo Nº 13, de fecha 8 de enero de 2003, por el Ministerio de Justicia.  Publicado en el Diario Oficial con fecha 24 de enero de 2003</t>
  </si>
  <si>
    <t>Certificado de Vigencia de Persona Jurídica Sin Fines de Lucro Folio Nº 500398149755, de fecha 12 de julio de 2021, emitido por el Servicio de Registro Civil e Identificación.</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</si>
  <si>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</si>
  <si>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</si>
  <si>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</si>
  <si>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</si>
  <si>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Litoral Nº 6225, Lo Hermida, Peñalolén
</t>
  </si>
  <si>
    <t xml:space="preserve">Peñañolén </t>
  </si>
  <si>
    <t xml:space="preserve">chilederecho@gmail.com
direccion@chilederechos.cl .     
mepderecho@gmail.com
</t>
  </si>
  <si>
    <t>Se acompaña certificado financiero correspondiente al año 202o, aprobado por el Sub Departamento de Supervisión Financiera Nacional.</t>
  </si>
  <si>
    <t xml:space="preserve">Ítalo Andrés Bravo Lizana
</t>
  </si>
  <si>
    <t>San Pablo Nº 8444, Pudahuel, Región Metropolitana.</t>
  </si>
  <si>
    <t>Pudahuel</t>
  </si>
  <si>
    <t>Alcalde: Ricardo Sanhueza Pirce,</t>
  </si>
  <si>
    <t xml:space="preserve">Basilio Urrutia Nº914, Traiguén, Novena Región.
</t>
  </si>
  <si>
    <t xml:space="preserve"> Traiguén</t>
  </si>
  <si>
    <t>4522886731
4522885517</t>
  </si>
  <si>
    <t xml:space="preserve">alcaldesanhuezap@mtraiguen.cl
municipalidad@traiguen.cl 
</t>
  </si>
  <si>
    <t>91001: Administración Pública.</t>
  </si>
  <si>
    <t>I. Municipalidad de Puerto Montt</t>
  </si>
  <si>
    <t xml:space="preserve">Carlos Armando Soto Ojeda
</t>
  </si>
  <si>
    <t xml:space="preserve">San Felipe N° 80, tercer piso, comuna de Puerto Montt, Décima Región
Casilla 77
</t>
  </si>
  <si>
    <t>Puerto Montt</t>
  </si>
  <si>
    <t>F. 261741</t>
  </si>
  <si>
    <t xml:space="preserve">Email: contamont.@puertomonttchile.cl
</t>
  </si>
  <si>
    <t xml:space="preserve">Se acompaña certificado de antecedentes financiero, aprobado por la Unidad de Supervisión Financiera Nacional.
Patrimonio: $23.672.771.000.-(no actualizado)
</t>
  </si>
  <si>
    <t xml:space="preserve">Patricio Daniel Pallares Valenzuela, </t>
  </si>
  <si>
    <t>Portales Nº 555, La Ligua, Quinta Región.</t>
  </si>
  <si>
    <t>La Ligua</t>
  </si>
  <si>
    <t xml:space="preserve">Germán Codina Powers  </t>
  </si>
  <si>
    <t>José Manuel Balmaceda Nº 265, Edificio Consistorial, Puente Alto, Región Metropolitana.</t>
  </si>
  <si>
    <t>Puente Alto</t>
  </si>
  <si>
    <t>22-8101600
 22-8101602
 22-7315418
 22-7315332
 22-7315303
 22-7315333</t>
  </si>
  <si>
    <t>mailto:municipalidadpuentealto@mpuentealto.cl
mailto:Francisca.lincoleo@mpuentealto.cl
mailto:opdpuentealto@mpuentealto.cl
mailto:emilio.solis@mpuentealto.cl
mailto:maribel.torres@mpuentealto.cl
mailto:kattia.duran@mpuentealto.cl</t>
  </si>
  <si>
    <t xml:space="preserve">Denis Enrique Cortés Vargas </t>
  </si>
  <si>
    <t>Constitución 24, Illapel, Cuarta Región.</t>
  </si>
  <si>
    <t>denis.cortes@municipalidadillapel.cl</t>
  </si>
  <si>
    <t xml:space="preserve">Roberto Elías Jacob Jure, </t>
  </si>
  <si>
    <t>Arturo Prat Nº 451, comuna de La Serena, Cuarta Región.</t>
  </si>
  <si>
    <t>La Serena</t>
  </si>
  <si>
    <t xml:space="preserve">Fono: 51-2-206501 y Fono: 51-2-427859 </t>
  </si>
  <si>
    <t xml:space="preserve">roberto.iacob@laserena.cl
margarita.riveros@laserena.cl 
Jefa Depto. de la Familia
</t>
  </si>
  <si>
    <t xml:space="preserve">Carmen Gloria Fernández Valenzuela  
</t>
  </si>
  <si>
    <t xml:space="preserve">Avenida Carrascal Nº 4447, Quinta Normal, Región Metropolitana. 
</t>
  </si>
  <si>
    <t>Quinta Normal</t>
  </si>
  <si>
    <t xml:space="preserve">Fono: 22-8928802; 22-8928803; 22-8928808
</t>
  </si>
  <si>
    <t>alcaldesa@quintanormal.cl</t>
  </si>
  <si>
    <t xml:space="preserve">Manuel Eduardo Rivera Martínez  </t>
  </si>
  <si>
    <t>Esmeralda Nº536, Los Andes, Quinta Región.</t>
  </si>
  <si>
    <t>Los Andes</t>
  </si>
  <si>
    <t>34-250-7753</t>
  </si>
  <si>
    <t>nquero@munilosandes.cl</t>
  </si>
  <si>
    <t xml:space="preserve">Carlos Reinaldo Barra Matamala </t>
  </si>
  <si>
    <t>O´Higgins 483, Pucón, Novena Región.</t>
  </si>
  <si>
    <t>Pucón</t>
  </si>
  <si>
    <t xml:space="preserve">No se acompañan. Aplica Informe Jurídico Nº 09, de  fecha 14 de marzo de 2011 del Departamento Jurídico y Dictamen Nº 070791, de 2009, de la Contraloría General de la República </t>
  </si>
  <si>
    <t xml:space="preserve">Boris Felipe Chamorro Rebolledo.
</t>
  </si>
  <si>
    <t>Bannen 70, Coronel, Octava Región.</t>
  </si>
  <si>
    <t>No se acompañan. Aplica Informe Jurídico Nº 09, de  fecha 14 de marzo de 2011 del Departamento Jurídico y Dictamen Nº 070791, de 2009, de la Contraloría General de la República.</t>
  </si>
  <si>
    <t xml:space="preserve">Jorge Alejandro Soria Quiroga, </t>
  </si>
  <si>
    <t>Tarapacá Nº 477, Iquique, Primera Región.</t>
  </si>
  <si>
    <t>I</t>
  </si>
  <si>
    <t>Iquique</t>
  </si>
  <si>
    <t>I. Municipalidad de San Carlos</t>
  </si>
  <si>
    <t>Constitución Política de la República, art. 107</t>
  </si>
  <si>
    <t xml:space="preserve">Según Ley Orgánica N° 18.695, art 1 a 4
</t>
  </si>
  <si>
    <t xml:space="preserve">Williams Gastón Suazo Soto
</t>
  </si>
  <si>
    <t xml:space="preserve">Vicuña Mackenna N° 436, comuna de San Carlos
</t>
  </si>
  <si>
    <t>San Carlos</t>
  </si>
  <si>
    <t>41-201300</t>
  </si>
  <si>
    <t>Fundación Social Novo Millennio</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</si>
  <si>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</si>
  <si>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</si>
  <si>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</si>
  <si>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</si>
  <si>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</si>
  <si>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</si>
  <si>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 xml:space="preserve">Calle Castellón Nº1438, Concepción, Región del Biobío. 
</t>
  </si>
  <si>
    <t xml:space="preserve">Teléfono: 41-2293100
</t>
  </si>
  <si>
    <t xml:space="preserve">Correo electrónico: psocialconce@gmail.com
</t>
  </si>
  <si>
    <t xml:space="preserve">Se acompaña Certificado Financiero, correspondiente al año 2020, remitidos para aprobación del Sub Depto. de Supervisión Financiera Nacional.
</t>
  </si>
  <si>
    <t>Según Ley Orgánica Constitucional Nº 18.695, arts. 1º al 4º.</t>
  </si>
  <si>
    <t xml:space="preserve">Jaime Alberto Bertin Valenzuela   
</t>
  </si>
  <si>
    <t>Mackenna Nº 851, comuna de Osorno, Décima Región</t>
  </si>
  <si>
    <t>Osorno</t>
  </si>
  <si>
    <t xml:space="preserve">Fono: (64) 2264200/ (64) 2264201/ (64) 2264204
</t>
  </si>
  <si>
    <t>Correo electrónico: alcaldia@imo.cl
                             rocio.castro@imo.cl</t>
  </si>
  <si>
    <t xml:space="preserve">Servicio de Salud Magallanes </t>
  </si>
  <si>
    <t>Servicio Público</t>
  </si>
  <si>
    <t>Según Decreto Ley Nº 2763 del año 1979, que forma los Servicios de Salud, reglamentado por el Decreto Nº 42, del año 1981.</t>
  </si>
  <si>
    <t>Administrar prestaciones de salud pública.</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</si>
  <si>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</si>
  <si>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 xml:space="preserve">Lautaro Navarro Nº1223, comuna y provincia de Punta Arenas.  
</t>
  </si>
  <si>
    <t xml:space="preserve">F:291100-291117
</t>
  </si>
  <si>
    <t xml:space="preserve">Organización Comunitaria Funcional Centro de Ayuda al Niño Bernardita Serrano. 
</t>
  </si>
  <si>
    <t>Regida por la Ley 19.418, e inscrita bajo el Nº 338 con fecha 29 de abril de 2003, en los Registros de la Secretaría de la I. Municipalidad de San Pedro de la Paz.</t>
  </si>
  <si>
    <t xml:space="preserve">Certificado Nº 417 emitido por Renzo Riffo Lillo, Secretario Municipal de la I. Municipalidad de San Pedro de la Paz, de fecha 18 de noviembre de 2019. </t>
  </si>
  <si>
    <t xml:space="preserve">a) Brindar atención integral a los niños en riesgo social.
b) Lograr la reinserción del niño en su familia de origen.
c) Favorecer la toma de conciencia de la realidad familiar.
</t>
  </si>
  <si>
    <t xml:space="preserve">
Presidente: Giovanni Pastorini Riquelme,
Secretaria: Rossana Tapia Paredes, 
Tesorera: Valentina Paz Sandoval Díaz, 
Suplente: Verónica Pastorini Riquelme, 
Suplente: Sergio Bermedo Pérez, 
Suplente: Gisela Sanhueza Tapia, 
</t>
  </si>
  <si>
    <t>30 de octubre de 2019 al 30 de octubre de 2021. Observación: Se adjunta copia de documento denominado Copia autorizada por el secretario municipal de San Pedro de la Paz, que certifica la elección de directorio, de fecha 30 de octubre de 2019, no obstante, indica que durarán en sus cargos hasta el 30 de octubre del 2022, pero de acuerdo a los estatutos de la Institución, específicamente en su artículo 29, señala que el directorio tendrá una duración de 2 años.</t>
  </si>
  <si>
    <t xml:space="preserve">Giovanni Pastorini Riquelme                
</t>
  </si>
  <si>
    <t>Enrique Soro 1998, San Pedro de la Paz, Octava Región.</t>
  </si>
  <si>
    <t>San Pedro de la Paz</t>
  </si>
  <si>
    <t>041-2947165</t>
  </si>
  <si>
    <t xml:space="preserve">Se acompaña Certificado correspondiente a los antecedentes financieros del año 2019, aprobados por el Subdepartamento de Supervisión Financiera Nacional. </t>
  </si>
  <si>
    <t xml:space="preserve">Juan Carlos Díaz Avendaño </t>
  </si>
  <si>
    <t>1 Norte Nº 797, comuna de Talca, Séptima Región.</t>
  </si>
  <si>
    <t xml:space="preserve"> Talca</t>
  </si>
  <si>
    <t>Teléfonos: (71) 2212344 / (71) 2203651</t>
  </si>
  <si>
    <t>Correo Electrónico: jdiaz@talca.cl / alcaldia@talca.cl</t>
  </si>
  <si>
    <t>Fundación Casa Esperanza E.V.</t>
  </si>
  <si>
    <t xml:space="preserve">Decreto Supremo Nº 372, de 31 de marzo de 2003, del Ministerio de Justicia. </t>
  </si>
  <si>
    <t>Certificado de Vigencia Folio Nº 500396270877, de fecha 01 de julio de 2021, emitido por el Servicio de Registro Civil e Identificación.</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</si>
  <si>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</si>
  <si>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No tiene</t>
  </si>
  <si>
    <t xml:space="preserve">Germán Enrique Briceño Molina,  
</t>
  </si>
  <si>
    <t xml:space="preserve">Angachilla, Km. 5, Parcela Arquenco, S/N,  Valdivia, 
</t>
  </si>
  <si>
    <t>Fono: 63-2204154</t>
  </si>
  <si>
    <t xml:space="preserve">parras@terra.cl    residencialaspasrras@gmail.com
</t>
  </si>
  <si>
    <t xml:space="preserve">Antecedentes Financieros correspondientes al año 2020, aprobados por el Subdepartamento de Supervisión Financiera de la Dirección Nacional.
</t>
  </si>
  <si>
    <t>“Corporación de Apoyo Integral para el Adulto Mayor” y/o “Corporación Laureles”.</t>
  </si>
  <si>
    <t xml:space="preserve">Otorgada por Decreto Exento Nº 31, de fecha 12 de enero de 2004,  por el Ministerio de Justicia.  </t>
  </si>
  <si>
    <t>Certificado de vigencia Nº 728/2019, de fecha 03 de mayo de 2019 del Secretario Municipal de la Ilustre Municipalidad de Antofagasta.</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</si>
  <si>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</si>
  <si>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 xml:space="preserve">Presidenta: Patricia González Bravo 
Vicepresidente: Raúl Rodríguez Cortés
Secretaria: Edith Reyes Villazón
Tesorero: Herman Mundaca Alfaro
</t>
  </si>
  <si>
    <t>16 de abril de 2021</t>
  </si>
  <si>
    <t>Washington N° 2675, Depto.  702, Antofagasta</t>
  </si>
  <si>
    <t>Antofagasta</t>
  </si>
  <si>
    <t xml:space="preserve">Se acompaña Certificado de antecedentes financieros correspondientes al año 2016, aprobados por el Subdepartamento de Supervisión Financiera. </t>
  </si>
  <si>
    <t>Corporación de Beneficencia María Ayuda</t>
  </si>
  <si>
    <t>Otorgada por Decreto Supremo Nº 1042, de fecha 30 de noviembre de 1984, del Ministerio de Justicia, publicado en el Diario Oficial el día  29 de diciembre de 1984.</t>
  </si>
  <si>
    <t>Certificado de vigencia, folio Nº500394910197, de 22 de junio de 2021, del Servicio de Registro Civil e Identificación</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</si>
  <si>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</si>
  <si>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t>
  </si>
  <si>
    <t>Durarán 02 años en sus cargos. En caso de que no se nombre Asamblea, permanece la que esta nombrada.</t>
  </si>
  <si>
    <t>30 de mayo de 2018</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</si>
  <si>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</si>
  <si>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Colombia Nº 7742, comuna de La Florida, Región Metropolitana.</t>
  </si>
  <si>
    <t xml:space="preserve">02) 23280100, </t>
  </si>
  <si>
    <t xml:space="preserve">mariaayuda@mariaayuda.cl
www.mariaayuda.cl
</t>
  </si>
  <si>
    <t xml:space="preserve">Certificado financiero correspondiente al año 2020, aprobado por el Subdepartamento de Supervisión Financiera Nacional 
</t>
  </si>
  <si>
    <t>José Alejandro Flores Osorio</t>
  </si>
  <si>
    <t xml:space="preserve">O’Higgins Nº 376, Codegua, provincia de Cachapoal, Sexta Región.
</t>
  </si>
  <si>
    <t>Codegua</t>
  </si>
  <si>
    <t xml:space="preserve">Alcaldía: 1) alcalde@municipalidaddecodegua.cl 2) alcaldia@municipalidaddecodegua.cl. Fono: (72)-2 973500 y (72)-2 973513.
POD: opdconveniocordillera@gmail.com. Fono: (72)-2 973521 y Fono: (72)-2 973522
</t>
  </si>
  <si>
    <t xml:space="preserve"> soporte@municipalidaddecodegua.cl</t>
  </si>
  <si>
    <t xml:space="preserve">Organización No Gubernamental de Desarrollo Raíces u ONG Raíces Santiago
</t>
  </si>
  <si>
    <t>Otorgado por Decreto Supremo Nº 1285, de fecha 2 de diciembre de 1998, del Ministerio de Justicia.</t>
  </si>
  <si>
    <t xml:space="preserve">Certificado de Vigencia de Persona Jurídica sin fines de Lucro Nº de Folio 500394981077, de 22 de junio de 2021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</si>
  <si>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t>
  </si>
  <si>
    <t>Cada 5 Años</t>
  </si>
  <si>
    <t>De fecha 12 de marzo de 2019 a 12 de marzo de 2024.</t>
  </si>
  <si>
    <t xml:space="preserve">Presidenta: Rosa Parissi Morales, 
Secretaria Ejecutiva: Denisse Araya Castelli, 
</t>
  </si>
  <si>
    <t xml:space="preserve">Moneda Nº 812, oficina 1014, Santiago, Región Metropolitana Situación CORONAVIRUS: Calle Santa Isabel, N° 41, departamento 607. Comuna de Santiago, Stgo
</t>
  </si>
  <si>
    <t>raices@tie.cl
www.ongraices.org</t>
  </si>
  <si>
    <t xml:space="preserve">
Certificado financiero correspondiente al año 2020, aprobado por el Sub Departamento de Supervisión Nacional de SENAME.
</t>
  </si>
  <si>
    <t>I. Municipalidad de Peñalolén</t>
  </si>
  <si>
    <t xml:space="preserve">Carolina Leitao Alvarez Salamanca, 
</t>
  </si>
  <si>
    <t xml:space="preserve">Avda. Grecia N° 8735, comuna de Peñalolén, Región Metropolitana.
</t>
  </si>
  <si>
    <t>22 486 8050 / +56 9 98888803</t>
  </si>
  <si>
    <t>alcaldesa@penalolen.cl
 nmaray@penalolen.cl
cleitao@penalolen.cl</t>
  </si>
  <si>
    <t xml:space="preserve">Patricio Ferreira Rivera  </t>
  </si>
  <si>
    <t>Avenida Los Álamos esquina calle Los Nogales, S/N, Alto Hospicio</t>
  </si>
  <si>
    <t xml:space="preserve">Jessica Paola del Carmen Mualim Fajuri.
</t>
  </si>
  <si>
    <t xml:space="preserve">Francisco Costabal Nº 78, comuna de María Pinto, Región Metropolitana. 
</t>
  </si>
  <si>
    <t>María Pinto</t>
  </si>
  <si>
    <t>Fonos: 8354252/8351936</t>
  </si>
  <si>
    <t>www.municipalidaddemariapinto.cl</t>
  </si>
  <si>
    <t>MARIA PINTO</t>
  </si>
  <si>
    <t>Corporación Nuestra Ayuda Inspirada en María-Curicó, también denominada Corporación Naim Curicó.</t>
  </si>
  <si>
    <t xml:space="preserve">Otorgada por Decreto Supremo N° 1803, de fecha 11 de mayo de 2004, del Ministerio de Justicia.
</t>
  </si>
  <si>
    <t xml:space="preserve">Certificado de Vigencia Folio N° 500398514539, de fecha 14 de julio de 2021, del Servicio de Registro Civil e Identificación. 
                                                                                                                                                                                                                                                                                                                                                          </t>
  </si>
  <si>
    <t xml:space="preserve">Fundación y mantenimiento de obras de beneficencia y educación al servicio de los más postergados, principalmente de los niños que han abandonado sus estudios formales o están en peligro de hacerlo. </t>
  </si>
  <si>
    <t>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t>
  </si>
  <si>
    <t>: 2 años en sus cargos.</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</si>
  <si>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</si>
  <si>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</si>
  <si>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Avenida Licantén S/N, Población Aguas Negras, comuna de Curicó, Región del Maule.
</t>
  </si>
  <si>
    <t xml:space="preserve">75-325297, 
</t>
  </si>
  <si>
    <t xml:space="preserve">naimcurico@gmail.com
clopez@cabud.cl
</t>
  </si>
  <si>
    <t>Se acompaña Certificado Financiero de la Institución, correspondiente al año 2020, aprobados por el Subdepartamento de Supervisión Financiera Nacional.</t>
  </si>
  <si>
    <t xml:space="preserve">Jorge Andres Romero Martínez </t>
  </si>
  <si>
    <t xml:space="preserve">Ramón Freire Nº 590, comuna de Gorbea, Provincia de Cautín, IX Región.
</t>
  </si>
  <si>
    <t xml:space="preserve"> Gorbea</t>
  </si>
  <si>
    <t xml:space="preserve">Teléfonos: (45) 201900 </t>
  </si>
  <si>
    <t xml:space="preserve">No se acompañan. Aplica Informe Jurídico Nº 09, de  fecha 14 de marzo de 2011 del Departamento Jurídico y Dictamen Nº 070791, de 2009, de la Contraloría General de la República.  
</t>
  </si>
  <si>
    <t xml:space="preserve">Claudio Fermín Rentería Larrondo, </t>
  </si>
  <si>
    <t>Vicuña Mackenna Nº441, comuna de Ovalle, provincia del Limari IV Región,</t>
  </si>
  <si>
    <t>Ovalle</t>
  </si>
  <si>
    <t xml:space="preserve"> Fono: 53-2-627361/ 53-2-661202/ 53-2-661209
</t>
  </si>
  <si>
    <t>Correo electrónico: gabineteovalle@gmail.com
                             opdmuniovaalle@gmail.com
                      hflores@municipalidaddeovallle.cl</t>
  </si>
  <si>
    <t xml:space="preserve">
No se acompañan. Aplica Informe Jurídico Nº 09, de  fecha 14 de marzo de 2011 del Departamento Jurídico y Dictamen Nº 070791, de 2009, de la Contraloría General de la República.  
</t>
  </si>
  <si>
    <t>Tomás Vodanovic Escudero,</t>
  </si>
  <si>
    <t xml:space="preserve">Avda. 5 de abril Nº 0260, comuna Maipú, Región Metropolitana.
</t>
  </si>
  <si>
    <t xml:space="preserve">Teléfonos: 677 6000 – 677 6092 – 677 6095. </t>
  </si>
  <si>
    <t>oficinadepartes@maipu.cl</t>
  </si>
  <si>
    <t xml:space="preserve">Victor Manuel Isla Lutz
</t>
  </si>
  <si>
    <t xml:space="preserve">Plaza Nº 25, comuna de Vallenar, provincia de Huasco, Tercera Región.
</t>
  </si>
  <si>
    <t>Vallenar</t>
  </si>
  <si>
    <t>Teléfono: (51) 611320</t>
  </si>
  <si>
    <t xml:space="preserve">contacto@vallenar.cl
</t>
  </si>
  <si>
    <t>César Hipólito Sepúlveda Huerta,</t>
  </si>
  <si>
    <t xml:space="preserve">Arturo Prat Nº 65, comuna de Nueva Imperial, Novena Región, 
</t>
  </si>
  <si>
    <t xml:space="preserve"> Nueva Imperial,</t>
  </si>
  <si>
    <t>fono (45)611006 – 611054,</t>
  </si>
  <si>
    <t xml:space="preserve"> municipalidad@nuevaimperial.cl</t>
  </si>
  <si>
    <t xml:space="preserve">Sandra Berna Martínez     </t>
  </si>
  <si>
    <t xml:space="preserve">Gustavo Le Paige Nº 328, casco antiguo, comuna de San Pedro de Atacama, provincia El Loa, II Región de Antofagasta.
</t>
  </si>
  <si>
    <t>San Pedro de Atacama</t>
  </si>
  <si>
    <t>Teléfonos: (55) 851041 – 851019 – 851103 – 851316 – 851317.</t>
  </si>
  <si>
    <t xml:space="preserve"> alcaldiaspa@gmail.com </t>
  </si>
  <si>
    <t xml:space="preserve">No se acompañan. Aplica Informe Jurídico Nº 09, de  fecha 14 de marzo de 2011 del Departamento Jurídico y Dictamen Nº 070791, de 2009, de la Contraloría General de la República.  
. 
</t>
  </si>
  <si>
    <t xml:space="preserve">Francisco Roncagliolo Lepio   </t>
  </si>
  <si>
    <t>Rafael Sotomayor Nº191, comuna de Cisnes, Provincia de Aysén, Undécima Región de Aysén.</t>
  </si>
  <si>
    <t>Cisnes</t>
  </si>
  <si>
    <t>I. Municipalidad de Rancagua</t>
  </si>
  <si>
    <t>Según Ley Orgánica N° 18.695, artículos 1° al 4°</t>
  </si>
  <si>
    <t xml:space="preserve">Juan Ramón Godoy Muñoz
</t>
  </si>
  <si>
    <t xml:space="preserve">Plaza Los Héroes N° 445, comuna de Rancagua, Sexta Región.
</t>
  </si>
  <si>
    <t>Rancagua</t>
  </si>
  <si>
    <t xml:space="preserve">Teléfono: 722-443529/ 722-443533
</t>
  </si>
  <si>
    <t>sec.alcalde@rancagua.cl
sec.juridica@rancagua.cl
rjara@rancagua.cl
juan.godoy@rancagua.cl</t>
  </si>
  <si>
    <t xml:space="preserve">José Enrique Neira Neira    </t>
  </si>
  <si>
    <t xml:space="preserve">Pedro Aguirre Cerda Nº509, Angol.
</t>
  </si>
  <si>
    <t>Angol</t>
  </si>
  <si>
    <t xml:space="preserve">Fono (45) 2657056.
</t>
  </si>
  <si>
    <t>E-Mail: enrique.neira@angol.cl</t>
  </si>
  <si>
    <t>No se acompañan. Aplica Informe Jurídico Nº09 de  fecha 14 de marzo de 2011 del Departamento Jurídico y Dictamen Nº 070791, de 2009, de la Contraloría General de la República.</t>
  </si>
  <si>
    <t>Constitución Política de la República, artículo 107.</t>
  </si>
  <si>
    <t xml:space="preserve">Ivonne Rivas Ortíz.
</t>
  </si>
  <si>
    <t xml:space="preserve">Ignacio Serrano N° 1185, , comuna de Tomé, Octava Región del Bío – Bío.
</t>
  </si>
  <si>
    <t>Tomé</t>
  </si>
  <si>
    <t>Fono: (41) 2406400 - (41) 2406410</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</si>
  <si>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</si>
  <si>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No procede</t>
  </si>
  <si>
    <t>Fundación Cáritas Diocesana de Linares</t>
  </si>
  <si>
    <t xml:space="preserve">Canon 114-1 del Código de Derecho Canónico y Decreto Episcopal N° 27, de 30 de noviembre de 1994, emitido por el Obispo de Linares, Monseñor Carlos Camus Larenas. </t>
  </si>
  <si>
    <t>Indefinida. Certificado emitido por Pbro. Silvio Jara Ramírez, Vicario General del Obispado de San Ambrosio de Linares, de noviembre de 2020.</t>
  </si>
  <si>
    <t xml:space="preserve">Promover y coordinar las obras de caridad y solidaridad cristiana, y la defensa y promoción de la vida a través de un servicio efectivo a las personas y el fortalecimiento de la familia como eje central de la sociedad.
</t>
  </si>
  <si>
    <t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</si>
  <si>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</si>
  <si>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Último Consejo Directivo: 16 de junio de 2021</t>
  </si>
  <si>
    <t xml:space="preserve">Mandato General: Director Ejecutivo: Judith Ivonne Villagrán Molina, y Humberto Barrera Ruz.
</t>
  </si>
  <si>
    <t xml:space="preserve">Freire N° 434, Linares
</t>
  </si>
  <si>
    <t>Linares</t>
  </si>
  <si>
    <t>073-627226- 627227</t>
  </si>
  <si>
    <t xml:space="preserve">Correo electrónico : caritas@caritaslinares.cl
</t>
  </si>
  <si>
    <t>Se acompaña certificado financiero correspondiente al año 2020, aprobados por el Sub Departamento de Supervisión Financiera Nacional.</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</si>
  <si>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</si>
  <si>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</si>
  <si>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</si>
  <si>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Presidente: Cristóbal Bascuñán Illanes, 
Vicepresidente: Mireya Lambert Cañón, 
Tesorero: Ricardo Rivero Velarde, 
Secretario: Carlos Abarzúa Villegas, 
Directores:
Claudia Loreto Salazar Alasevic, 
Alfonso José Mancilla Avendaño, 
Belinda Ann Mac Leay Coop,</t>
  </si>
  <si>
    <t>Dos (2) años en sus funciones, según Estatutos.</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</si>
  <si>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</si>
  <si>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Avda. España N° 1101, Punta Arenas, Región de Magallanes.
</t>
  </si>
  <si>
    <t>Según Ley Orgánica Nº 18.695, artículos 1º al 4º.</t>
  </si>
  <si>
    <t xml:space="preserve">Alcalde Titular: Sergio Vega Venegas
</t>
  </si>
  <si>
    <t xml:space="preserve">Francisco Antonio Pinto Nº 200, comuna de Mejillones, Región de Antofagasta.
</t>
  </si>
  <si>
    <t>Mejillones,</t>
  </si>
  <si>
    <t>Fonos: 55-557300 - 55-557390 - 55-557308</t>
  </si>
  <si>
    <t xml:space="preserve"> informaciones@mejillones.cl
alcaldia@mejillones.cl</t>
  </si>
  <si>
    <t xml:space="preserve">Rodrigo Alexander Contreras Gutierrez 
</t>
  </si>
  <si>
    <t xml:space="preserve">Avenida General Baquedano Nº490, Paine.
</t>
  </si>
  <si>
    <t>Paine</t>
  </si>
  <si>
    <t xml:space="preserve">Fono Alcaldia: 228218615
Fono DIDECO: 226940214- 226940220-229640203 
</t>
  </si>
  <si>
    <t>Correo electrónico alcaldía: alcaldia@paine.cl
Correo electrónico DIDECO:dideco@paine.cl</t>
  </si>
  <si>
    <t xml:space="preserve">Reginaldo Santiago Rebolledo Pizarro    </t>
  </si>
  <si>
    <t xml:space="preserve">Pedro Aguirre Cerda Nº0161, La Cisterna.
</t>
  </si>
  <si>
    <t>La Cisterna</t>
  </si>
  <si>
    <t>Fono 225407541- 225407586</t>
  </si>
  <si>
    <t>secmunicipal@cisterna.cl</t>
  </si>
  <si>
    <t xml:space="preserve">Gerardo Andrés Rojas Escudero   </t>
  </si>
  <si>
    <t xml:space="preserve">Manuel Bulnes Nº599, comuna de Salamanca.
</t>
  </si>
  <si>
    <t>Salamanca.</t>
  </si>
  <si>
    <t>Fono (53) 2448600 – (53) 2448601 – (53)-2448539</t>
  </si>
  <si>
    <t xml:space="preserve">
oirs@salamanca.cl alcaldia@salamanca.cl ncruz@salamanca.cl</t>
  </si>
  <si>
    <t xml:space="preserve">Miguel Leonardo Araya Lobos </t>
  </si>
  <si>
    <t xml:space="preserve">Carlos Condell Nº415, comuna de Buin.
</t>
  </si>
  <si>
    <t>Buin</t>
  </si>
  <si>
    <t xml:space="preserve">Manuel Francisco Zúñiga Aguilar  </t>
  </si>
  <si>
    <t xml:space="preserve">Alejandro Guzmán Nº735, comuna de El Bosque.
</t>
  </si>
  <si>
    <t>El Bosque.</t>
  </si>
  <si>
    <t>22-4107888
22-5292131
977761841</t>
  </si>
  <si>
    <t>manuel.zuniga@municipalidadelbosque.cl
alejandra.roias@municípalidadelbosque.cl</t>
  </si>
  <si>
    <t>César Iván Crot Vargas</t>
  </si>
  <si>
    <t xml:space="preserve">Pedro Montt Nº249, comuna de Purranque.
</t>
  </si>
  <si>
    <t>Purranque.</t>
  </si>
  <si>
    <t xml:space="preserve">Fono: 642351133/ 642351129 
</t>
  </si>
  <si>
    <t xml:space="preserve">Correo electrónico: hector.barria@purranque.cl 
                              gabinete@purranque.cl
                              partes@purranque.cl
</t>
  </si>
  <si>
    <t xml:space="preserve">Erasmo Agustín Valenzuela Santibáñez, </t>
  </si>
  <si>
    <t xml:space="preserve">Avenida Calera de Tango  Nº 345, comuna de Calera de Tango, Región Metropolitana.
</t>
  </si>
  <si>
    <t>Calera de Tango</t>
  </si>
  <si>
    <t>Fono: 8108900</t>
  </si>
  <si>
    <t>I. Municipalidad de San Miguel</t>
  </si>
  <si>
    <t xml:space="preserve">Luis Humberto Sanhueza Bravo, 
</t>
  </si>
  <si>
    <t xml:space="preserve">Gran Avenida José Miguel Carrera N° 3418, comuna de San Miguel, Región Metropolitana.
</t>
  </si>
  <si>
    <t>San Miguel</t>
  </si>
  <si>
    <t xml:space="preserve">Fono: 26789131-232419301
</t>
  </si>
  <si>
    <t xml:space="preserve">Correo electrónico: alcaldiasanmiguel@sanmiguel.cl </t>
  </si>
  <si>
    <t xml:space="preserve">Carlos Daniel Álvarez Esteban 
</t>
  </si>
  <si>
    <t xml:space="preserve">21 de Mayo Nº 875, Talagante.
</t>
  </si>
  <si>
    <t>Talagante</t>
  </si>
  <si>
    <t xml:space="preserve">Fonos: 225989284
</t>
  </si>
  <si>
    <t xml:space="preserve">
Correo electrónico: alcaldia@talagante.cl
</t>
  </si>
  <si>
    <t xml:space="preserve">Luis Hernán Pezoa Alvarez            </t>
  </si>
  <si>
    <t xml:space="preserve">Camino El Volcán Nº19775, San José de Maipo.
</t>
  </si>
  <si>
    <t>marteaga@sanjosedemaipo.cl</t>
  </si>
  <si>
    <t>I. Municipalidad de Recoleta</t>
  </si>
  <si>
    <t xml:space="preserve">Oscar Daniel Jadue Jadue 
</t>
  </si>
  <si>
    <t xml:space="preserve">Avda. Recoleta N° 676, comuna de Recoleta, Región Metropolitana.
</t>
  </si>
  <si>
    <t>Recoleta,</t>
  </si>
  <si>
    <t xml:space="preserve">daniel.jadue@recoleta.cl </t>
  </si>
  <si>
    <t>I. Municipalidad de San Felipe</t>
  </si>
  <si>
    <t xml:space="preserve">Carmen Gisele Castillo Taucher
</t>
  </si>
  <si>
    <t xml:space="preserve">Salinas N° 1211, comuna y provincia de San Felipe, Quinta Región
</t>
  </si>
  <si>
    <t>San Felipe</t>
  </si>
  <si>
    <t>Fonos: (34) -509000- 510077</t>
  </si>
  <si>
    <t>rrhh@sanfe.cl, secretaria@sanfe.cl              ccastillo@munisanfelipe.cl</t>
  </si>
  <si>
    <t xml:space="preserve">Carlos César Luis Cuadrado Prats   
Alcalde
</t>
  </si>
  <si>
    <t xml:space="preserve">Avenida Premio Nobel Nº5555, comuna de Huechuraba.
</t>
  </si>
  <si>
    <t xml:space="preserve"> Huechuraba</t>
  </si>
  <si>
    <t>Fono 27511100</t>
  </si>
  <si>
    <t>alcaldecuadrado@huechuraba.cl</t>
  </si>
  <si>
    <t xml:space="preserve">No se acompañan. Aplica Informe Jurídico Nº 09, de  fecha 14 de marzo de 2011 del Departamento Jurídico y Dictamen Nº 070791, de 2009, de la Contraloría General de la República.
</t>
  </si>
  <si>
    <t xml:space="preserve">José Fernando Muñoz Cáceres              </t>
  </si>
  <si>
    <t xml:space="preserve">Balmaceda Nº 276, comuna de Pozo Almonte, Primera Región.
</t>
  </si>
  <si>
    <t>Pozo Almonte</t>
  </si>
  <si>
    <t>Fonos: 57-751477  57-751220</t>
  </si>
  <si>
    <t xml:space="preserve">Emilio Cerda Sagurie
</t>
  </si>
  <si>
    <t xml:space="preserve">Av. Hermosilla N°11, comuna de San Pedro, provincia de Melipilla, Región Metropolitana.
</t>
  </si>
  <si>
    <t>San Pedro</t>
  </si>
  <si>
    <t xml:space="preserve">Fonos: 228405961 Anexo 16
</t>
  </si>
  <si>
    <t>alcaldia@munisanpedro.cl 
oficinapartes@munisanpedro.cl</t>
  </si>
  <si>
    <t xml:space="preserve">Diaguitas 31, comuna de Monte Patria, provincia de Limarí, Cuarta Región.
</t>
  </si>
  <si>
    <t>Monte Patria</t>
  </si>
  <si>
    <t xml:space="preserve">(532) 354400 anexo 211-214 </t>
  </si>
  <si>
    <t xml:space="preserve">Correo electrónico de representante legal: 
cristianherrera@mpatria.cl 
Correo electrónico de proyecto: ppfmontepatria@gmail.com
</t>
  </si>
  <si>
    <t xml:space="preserve">Claus Pedro Lindemann Vierth,     </t>
  </si>
  <si>
    <t>Philippi Nº 753, comuna de Frutillar, Provincia de Llanquihue, Décima Región de Los Lagos.</t>
  </si>
  <si>
    <t>Frutillar</t>
  </si>
  <si>
    <t xml:space="preserve">Iván Manuel Infante Chacón      </t>
  </si>
  <si>
    <t xml:space="preserve">Plaza de Armas Nº 20, comuna de Pica, Primera Región.
</t>
  </si>
  <si>
    <t>Pica</t>
  </si>
  <si>
    <t>Fonos: 57-741310 - 57-741340 – 57-741593</t>
  </si>
  <si>
    <t>www.pica.cl        alcaldía@pica.cl</t>
  </si>
  <si>
    <t>Se acompaña Balance General año 2004, aprobado por Unidad de Auditoría.</t>
  </si>
  <si>
    <t xml:space="preserve">Cristian Balmaceda Undurraga, 
</t>
  </si>
  <si>
    <t xml:space="preserve">
 Av. Concha y Toro 02548, Pirque
</t>
  </si>
  <si>
    <t>Pirque</t>
  </si>
  <si>
    <t xml:space="preserve">Mesa Central (56 02) 385 8500 </t>
  </si>
  <si>
    <t xml:space="preserve">JONATHAN OPAZO CARRASCO </t>
  </si>
  <si>
    <t xml:space="preserve">Baquedano Nº 824, comuna de Lampa, Región Metropolitana.
</t>
  </si>
  <si>
    <t xml:space="preserve">Fonos: 2586100 – 2586115 /226568500/226568501
 Fax:  8422622 – 8422652
</t>
  </si>
  <si>
    <t xml:space="preserve">alcaldia@lampa.cl
www.lampa.cl
</t>
  </si>
  <si>
    <t xml:space="preserve">Isaías Florencio Zavala Torres, </t>
  </si>
  <si>
    <t xml:space="preserve">Juan Martínez Nº 1403, comuna de Diego de Almagro, Tercera Región, casilla 13.
</t>
  </si>
  <si>
    <t>Diego de Almagro</t>
  </si>
  <si>
    <t>Fonos (52) 441049- 441534- 441027</t>
  </si>
  <si>
    <t>Francisco Javier Riquelme López</t>
  </si>
  <si>
    <t xml:space="preserve">Constitución N°111, comuna de Casablanca, provincia de Valparaíso, Quinta Región.
</t>
  </si>
  <si>
    <t>Casablanca</t>
  </si>
  <si>
    <t>Fonos: 32-277-400</t>
  </si>
  <si>
    <t xml:space="preserve">Isaac Mauricio Carrasco Pardo </t>
  </si>
  <si>
    <t xml:space="preserve">Normandie 1916, comuna de Quintero, Quinta Región.
</t>
  </si>
  <si>
    <t>Quintero</t>
  </si>
  <si>
    <t xml:space="preserve">Fono: 2379709710/ 2379615/ 2379655 
</t>
  </si>
  <si>
    <t>Correo electrónico: mcarrasco@muniquintero.cl
                             mvillarroel@muniquintero.cl
                             dideco@muniquintero.cl
                             plucarelli@muniquintero.cl</t>
  </si>
  <si>
    <t>Constitución Política de la República, artículo 118.</t>
  </si>
  <si>
    <t xml:space="preserve">Ignacio Gamalier Villalobos Henriquez
</t>
  </si>
  <si>
    <t>Calle Cuartel  Nº225, comuna de Petorca, V Región.</t>
  </si>
  <si>
    <t>Lorena Leonor Facuse Rojas</t>
  </si>
  <si>
    <t xml:space="preserve">Piloto Lazo Nº 120, comuna de Cerrillos, Región Metropolitana.
</t>
  </si>
  <si>
    <t>Cerrillos</t>
  </si>
  <si>
    <t>sec_alcalde@mcerrillos.cl – alcaldiacerrillos@gmail.com</t>
  </si>
  <si>
    <t xml:space="preserve">Rodrigo Eduardo Díaz Brito Rut: 12.599.701-5    </t>
  </si>
  <si>
    <t xml:space="preserve">Calle Borjas García Huidobro Nº 025, comuna de Catemu,  provincia de Valparaíso, Quinta Región.
</t>
  </si>
  <si>
    <t xml:space="preserve"> Catemu</t>
  </si>
  <si>
    <t>342631316-342631363</t>
  </si>
  <si>
    <t>rdiazb@municatemu.cl</t>
  </si>
  <si>
    <t xml:space="preserve">Brunilda Clementina Gonzalez Anjel, </t>
  </si>
  <si>
    <t xml:space="preserve">Cousiño Nº 395, comuna de Caldera, Tercera Región, casilla 24.
</t>
  </si>
  <si>
    <t>Caldera</t>
  </si>
  <si>
    <t>Fonos (52) 315234- 315260- 535560</t>
  </si>
  <si>
    <t xml:space="preserve">Correo electrónico: alcaldia@caldera.cl </t>
  </si>
  <si>
    <t xml:space="preserve">Gonzalo Durán Baronti, </t>
  </si>
  <si>
    <t xml:space="preserve">Avda. Independencia Nº 834, comuna de Independencia,  Región Metropolitana .
</t>
  </si>
  <si>
    <t>Independencia</t>
  </si>
  <si>
    <t>Fono: 4442000</t>
  </si>
  <si>
    <t xml:space="preserve">relacionespublicas@independencia.cl
</t>
  </si>
  <si>
    <t xml:space="preserve">Elizabeth Noemí Marican Rivas  </t>
  </si>
  <si>
    <t xml:space="preserve">Covadonga Nº527, comuna de Arauco, Octava Región.
</t>
  </si>
  <si>
    <t xml:space="preserve"> Arauco</t>
  </si>
  <si>
    <t xml:space="preserve">412 168071 - 412 168072
</t>
  </si>
  <si>
    <t>alcaldia@muniarauco.cl</t>
  </si>
  <si>
    <t xml:space="preserve">Manuel Jesús Macaya Ramírez,  </t>
  </si>
  <si>
    <t xml:space="preserve">Avenida Saavedra Sur Nº 1355, comuna de Collipulli, Región de la Araucanía.
</t>
  </si>
  <si>
    <t>Collipulli</t>
  </si>
  <si>
    <t>Fono: 45- 993052 / 918464 / 918460 
/ 2918460</t>
  </si>
  <si>
    <t>leopoldorosales@gmail.com
direcfinanzas@municipalidadcollipulli.cl</t>
  </si>
  <si>
    <t>COLLIPULLI</t>
  </si>
  <si>
    <t xml:space="preserve">Luis Gabriel Vásquez Gálvez 
</t>
  </si>
  <si>
    <t xml:space="preserve">Balmaceda Nº 350, comuna de Maule, Séptima Región.
</t>
  </si>
  <si>
    <t xml:space="preserve"> Maule</t>
  </si>
  <si>
    <t xml:space="preserve">Fonos: 71-715244 – 71-715278 </t>
  </si>
  <si>
    <t xml:space="preserve"> munmaule@mi.terra.cl
wwwmunicipalidaddemaule.cl</t>
  </si>
  <si>
    <t xml:space="preserve">Juan Carlos Abud Parra. </t>
  </si>
  <si>
    <t xml:space="preserve">Plaza de Armas Nº11, comuna de Machalí, Sexta Región.
</t>
  </si>
  <si>
    <t>Machalí</t>
  </si>
  <si>
    <t>Fono (72) 2411210, (72) 2746740, (72) 2330300</t>
  </si>
  <si>
    <t>Juan Pablo Olave Cámbara,</t>
  </si>
  <si>
    <t xml:space="preserve">Alcalde David López N°009, comuna de Isla de Maipo, región Metropolitana
</t>
  </si>
  <si>
    <t>Isla de Maipo</t>
  </si>
  <si>
    <t xml:space="preserve">56-2-8769100
</t>
  </si>
  <si>
    <t>contaco@islademaipo.cl
jolave@islademaipo.cl</t>
  </si>
  <si>
    <t>ISLA DE MAIPO</t>
  </si>
  <si>
    <t>Constitución Política de la República, artículo Nº 107.</t>
  </si>
  <si>
    <t xml:space="preserve">Juan de Dios Paillafil Calfulen,  </t>
  </si>
  <si>
    <t xml:space="preserve">Ejército Nº 1424, comuna de Saavedra, Novena Región.
</t>
  </si>
  <si>
    <t>Saavedra</t>
  </si>
  <si>
    <t>452655398-452655399
452655392</t>
  </si>
  <si>
    <t>alcalde@municipiodesaavedra.cl
oficinapartesaavedra@gmail.com</t>
  </si>
  <si>
    <t xml:space="preserve">
I. Municipalidad de Cauquenes
</t>
  </si>
  <si>
    <t xml:space="preserve">Juan Carlos Muñoz Rojas, </t>
  </si>
  <si>
    <t xml:space="preserve">Antonio Varas Nº466, comuna de Cauquenes, Séptima Región
</t>
  </si>
  <si>
    <t xml:space="preserve"> Cauquenes</t>
  </si>
  <si>
    <t>Fonos (73) 2563000, 2563002</t>
  </si>
  <si>
    <t xml:space="preserve">Javier Enrique Guíñez Castro
</t>
  </si>
  <si>
    <t xml:space="preserve">Los Acacios Nº 43, Villa San Pedro, comuna de San Pedro de la Paz,  Octava Región.
</t>
  </si>
  <si>
    <t>Fono Municipalidad: 412505000
Fono OPD : 938860132</t>
  </si>
  <si>
    <t>e-mail  alcalde :  javier.guiñez@sanpedrodelapaz.cl
e-mail OPD:  opdsanpedrodelapaz@gmail.com</t>
  </si>
  <si>
    <t xml:space="preserve">Patricio Eugenio Cepeda Santibáñez-
</t>
  </si>
  <si>
    <t xml:space="preserve">18 de Septiembre Nº 3214, comuna de Chépica,  Sexta Región.
</t>
  </si>
  <si>
    <t xml:space="preserve"> Chépica</t>
  </si>
  <si>
    <t>(72) 817269- 817299- 817213</t>
  </si>
  <si>
    <t>opdsembrandoderechos@gmail.com</t>
  </si>
  <si>
    <t xml:space="preserve">Luis Astudillo Peiretti
</t>
  </si>
  <si>
    <t xml:space="preserve">Avenida Salvador Allende N° 2929, comuna de Pedro Aguirre Cerda. Región Metropolitana.
</t>
  </si>
  <si>
    <t>Pedro Aguirre Cerda</t>
  </si>
  <si>
    <t xml:space="preserve">22396503 
22396504 </t>
  </si>
  <si>
    <t>lastudillo@pedroaguirrecerda.cl
jguzman@pedroaguirrecerda.cl</t>
  </si>
  <si>
    <t>Según Ley Orgánica Nº 18.695, artículos 1º al  4º</t>
  </si>
  <si>
    <t xml:space="preserve">Waldo Antonio Valdivia Montecinos
</t>
  </si>
  <si>
    <t xml:space="preserve">Calle Comercio N°121, comuna de Requinoa,  provincia de Cachapoal, Sexta Región.
</t>
  </si>
  <si>
    <t xml:space="preserve"> Requinoa</t>
  </si>
  <si>
    <t>Teléfono Nº85958315</t>
  </si>
  <si>
    <t xml:space="preserve">Juan Carlos Alfaro Aravena
</t>
  </si>
  <si>
    <t xml:space="preserve">Plaza Videla N°50, comuna de Andacollo, provincia de Elqui, Cuarta Región.
</t>
  </si>
  <si>
    <t>Andacollo</t>
  </si>
  <si>
    <t xml:space="preserve">Isabel Margarita Valenzuela Ahumada 
</t>
  </si>
  <si>
    <t xml:space="preserve">Avenida Colina 700, comuna de Colina, Región Metropolitana
</t>
  </si>
  <si>
    <t>Colina</t>
  </si>
  <si>
    <t xml:space="preserve">Fonos (02) 7073300, </t>
  </si>
  <si>
    <t>alcaldia@colina.cl</t>
  </si>
  <si>
    <t xml:space="preserve">Nelson  Patricio Barrios Oróstegui         </t>
  </si>
  <si>
    <t xml:space="preserve">Manuel Flores Nº50, comuna de Quinta de Tilcoco, Sexta Región
</t>
  </si>
  <si>
    <t>Quinta de Tilcoco</t>
  </si>
  <si>
    <t>Fonos (72) 2541116, 2541128</t>
  </si>
  <si>
    <t>www.municipalidadquintadetilcoco.cl</t>
  </si>
  <si>
    <t xml:space="preserve">Camilo Benavente Jimenez </t>
  </si>
  <si>
    <t xml:space="preserve">18 de septiembre Nº 510, comuna de Chillán
</t>
  </si>
  <si>
    <t>Chillán</t>
  </si>
  <si>
    <t>Fonos (42) 433300</t>
  </si>
  <si>
    <t>Se acompañan Antecedentes Financieros correspondientes al año 2009, aprobados por el Subdepartamento  de Supervisión Financiera Nacional.</t>
  </si>
  <si>
    <t xml:space="preserve">Carlos Roberto Toloza Soto 
Alcalde
</t>
  </si>
  <si>
    <t xml:space="preserve">Freire Nº 614, comuna de Nacimiento, Octava  Región. 
</t>
  </si>
  <si>
    <t>Nacimiento</t>
  </si>
  <si>
    <t xml:space="preserve">Fonos  (56 43 2) 534267
</t>
  </si>
  <si>
    <t xml:space="preserve">OIRS@Nacimiento.cl </t>
  </si>
  <si>
    <t>NACIMIENTO</t>
  </si>
  <si>
    <t xml:space="preserve">Javier Antonio Muñoz Riquelme </t>
  </si>
  <si>
    <t xml:space="preserve">Estado Nº 279, piso 2, comuna de Curicó, Séptima Región
</t>
  </si>
  <si>
    <t>(75) 547500 – (75) 547513 – (75) 547519</t>
  </si>
  <si>
    <t xml:space="preserve"> secretariamunicipal@curico.cl</t>
  </si>
  <si>
    <t xml:space="preserve">Raúl Alberto Schifferli Díaz.  </t>
  </si>
  <si>
    <t xml:space="preserve">Bernardo O’Higgins 1032, c. IX Región de la Araucanía
</t>
  </si>
  <si>
    <t xml:space="preserve">Lautaro </t>
  </si>
  <si>
    <t>Secretaria Alcaldía 452-591426
Secretaria Administración 452-519417
Jefa Programa Sociales 452-591562
OPD Cautín Norte 452-591580</t>
  </si>
  <si>
    <t>Alcalde alcalde@munilautaro.cl
Administrador Municipal mpoveda@munilautaro.cl
Jefa Programa Sociales vmora@munilautaro.cl
OPD Cautín Norte opdcautinnorte@gmail.com</t>
  </si>
  <si>
    <t xml:space="preserve">Miguel Ángel Aguilera Sanhueza
</t>
  </si>
  <si>
    <t xml:space="preserve">Ossa Nº 1771, comuna de San Ramón, Región Metropolitana.
</t>
  </si>
  <si>
    <t>San Ramón</t>
  </si>
  <si>
    <t>Fonos 25161298 - 23909108 161298298298</t>
  </si>
  <si>
    <t xml:space="preserve">Oscar Marcelo Fernández Vilos 
</t>
  </si>
  <si>
    <t xml:space="preserve">Juan Esteban Montero N°25, comuna de Licantén,  provincia de Curicó, Séptima Región.
</t>
  </si>
  <si>
    <t xml:space="preserve"> Licantén</t>
  </si>
  <si>
    <t xml:space="preserve">Alejandro Rodrigo Pedreros Urrutia. </t>
  </si>
  <si>
    <t xml:space="preserve">Pedro León Gallo N°609, comuna de Coelemu
</t>
  </si>
  <si>
    <t>Coelemu</t>
  </si>
  <si>
    <t xml:space="preserve">No se acompañan. Aplica Informe Jurídico Nº 09, de fecha 14 de marzo de 2011 del Departamento Jurídico y Dictamen Nº 070791, de 2009, de la Contraloría General de la República.
</t>
  </si>
  <si>
    <t>COELEMU</t>
  </si>
  <si>
    <t>I. Municipalidad de Quirihue</t>
  </si>
  <si>
    <t xml:space="preserve">Richard Patricio Irribarra Ramírez
</t>
  </si>
  <si>
    <t xml:space="preserve">Esmeralda N° 698, comuna de Quirihue
</t>
  </si>
  <si>
    <t>Quirihue</t>
  </si>
  <si>
    <t>F. 042-531221</t>
  </si>
  <si>
    <t>dquirihue@yahoo.es</t>
  </si>
  <si>
    <t xml:space="preserve">Héctor Alejandro Sáez Véliz
</t>
  </si>
  <si>
    <t xml:space="preserve">Portales Nº295, Carahue, Novena Región.
</t>
  </si>
  <si>
    <t>Carahue</t>
  </si>
  <si>
    <t>Fonos (45) 651874</t>
  </si>
  <si>
    <t>Daniel Sebastián Salamanca Pérez</t>
  </si>
  <si>
    <t xml:space="preserve">Rosas Nº 160, comuna de Santa Bárbara,  Octava Región.
Casilla 216
</t>
  </si>
  <si>
    <t xml:space="preserve"> Santa Bárbara</t>
  </si>
  <si>
    <t>SANTA BARBARA</t>
  </si>
  <si>
    <t xml:space="preserve">Jorge James Radonich Barra  </t>
  </si>
  <si>
    <t xml:space="preserve">Arturo Prat 220, comuna de Cañete, VIII Región del Bío Bío.
</t>
  </si>
  <si>
    <t>Bío Bío</t>
  </si>
  <si>
    <t>Mesa Central Municipalidad 41-2209000
Alcaldía 41-2209049
Administración 41-2209045 Dideco 41-2209010</t>
  </si>
  <si>
    <t>Municipalidad de Cañete
alcaldia@municanete.cl
Jorge	Radonich	Barra alcalderadonich@municanete.cl
Marcia Ordenes  Navarro  administracion@municanete.cl
 Claudia Agurto Martínez 
dideco@municanete.cl</t>
  </si>
  <si>
    <t>Estéban Krause Salazar</t>
  </si>
  <si>
    <t xml:space="preserve">Caupolicán Nº 399, comuna de Los Ángeles, Octava Región.
</t>
  </si>
  <si>
    <t>Los Ángele</t>
  </si>
  <si>
    <t>Fonos (43) 409400- 409501- 409502</t>
  </si>
  <si>
    <t xml:space="preserve">No corresponde.
</t>
  </si>
  <si>
    <t xml:space="preserve">Alcalde Titular: Rafael Arcangel Cifuentes Rodríguez, 
</t>
  </si>
  <si>
    <t xml:space="preserve">Esmeralda Nº 380, comuna de Yungay
</t>
  </si>
  <si>
    <t xml:space="preserve"> Yungay</t>
  </si>
  <si>
    <t>Fonos (42) 2205601 (42) 2205602</t>
  </si>
  <si>
    <t>Correo Electrónico: alcaldia@yungay.cl</t>
  </si>
  <si>
    <t xml:space="preserve">KATHERINNE MIGUELES MUÑOZ.
</t>
  </si>
  <si>
    <t xml:space="preserve">Lord Cochrane Nº 255, comuna de Vilcún, Novena Región.
</t>
  </si>
  <si>
    <t>Vilcún,</t>
  </si>
  <si>
    <t>Fono: (45) 918360</t>
  </si>
  <si>
    <t>cwolff@vilcun.cl
              egalarce@vilcun.cl</t>
  </si>
  <si>
    <t xml:space="preserve">Jorge Ignacio Silva Sepúlveda
</t>
  </si>
  <si>
    <t>Arturo Prat Nº 2490, San Javier, Séptima Región.</t>
  </si>
  <si>
    <t>San Javier</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</si>
  <si>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</si>
  <si>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</si>
  <si>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</si>
  <si>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</si>
  <si>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Miguel Alfonso Peña Jara</t>
  </si>
  <si>
    <t>18 de Septiembre Nº250, comuna de Quillón</t>
  </si>
  <si>
    <t xml:space="preserve"> Quillón</t>
  </si>
  <si>
    <t xml:space="preserve"> Fonos: (42) 2207132</t>
  </si>
  <si>
    <t xml:space="preserve">Juan Raúl Rojas Vergara    </t>
  </si>
  <si>
    <t xml:space="preserve">Carlos Silva Renard Nº46, San Clemente , VII Región.
</t>
  </si>
  <si>
    <t>San Clemente</t>
  </si>
  <si>
    <t>Fonos (71) 621570</t>
  </si>
  <si>
    <t xml:space="preserve">Priscilla Castillo Gerli, </t>
  </si>
  <si>
    <t xml:space="preserve">Yerbas Buenas Nº1389, comuna de Molina, VII Región.
</t>
  </si>
  <si>
    <t>Molina</t>
  </si>
  <si>
    <t>Fonos (75) 491994</t>
  </si>
  <si>
    <t xml:space="preserve">Francisco Javier Gómez Ramirez 
Alcalde 
</t>
  </si>
  <si>
    <t xml:space="preserve">Avenida Los Libertadores Nº 277, comuna de El Monte,   Región Metropolitana.
</t>
  </si>
  <si>
    <t>El Monte</t>
  </si>
  <si>
    <t>Secretaria: 225609702
Jefa Gabinete: 225609704</t>
  </si>
  <si>
    <t>Alcalde: Alcalde@munielmonte.cl
Partes: Partes@munielmonte.cl
Jefa Gabinete: vmerino@munielmonte.cl</t>
  </si>
  <si>
    <t xml:space="preserve">Sergio Belmor Orellana Montejo. </t>
  </si>
  <si>
    <t xml:space="preserve">Arturo Prat 515, comuna de Tal Tal, Segunda Región
</t>
  </si>
  <si>
    <t>Tal Tal</t>
  </si>
  <si>
    <t xml:space="preserve">Mesa Central: (55) 2683000
DIDECO: (55) 2683010 (55) 2683057
</t>
  </si>
  <si>
    <t xml:space="preserve">Municipalidad: alcaldia@taltal.cl
Directora de DIDECO: ingrid.penaloza@gmail.com
</t>
  </si>
  <si>
    <t xml:space="preserve">Cristian Peña Morales   </t>
  </si>
  <si>
    <t xml:space="preserve">Andres Bello Nº 233, comuna de Lebu, Octava Región
</t>
  </si>
  <si>
    <t xml:space="preserve"> Lebu</t>
  </si>
  <si>
    <t>Fonos (41)551221 / (41) 2866704/ (41) 2866705</t>
  </si>
  <si>
    <t>alcalde@lebu.cl</t>
  </si>
  <si>
    <t>Miguel Rivera Morales</t>
  </si>
  <si>
    <t xml:space="preserve">Calle Patria Nueva #1035 sector Perla del Bio Bio, comuna de Hualpén, región del Biobío. 
</t>
  </si>
  <si>
    <t>Hualpén</t>
  </si>
  <si>
    <t xml:space="preserve">Fonos (41) 425501
</t>
  </si>
  <si>
    <t xml:space="preserve">Se acompaña Certificado Financiero de fecha 29 de agosto del 2008, correspondiente al año 2007, aprobado por la Unidad de Supervisión Financiera Nacional. 
Patrimonio $4.363.178.059.-
</t>
  </si>
  <si>
    <t>I. Municipalidad de Penco</t>
  </si>
  <si>
    <t xml:space="preserve">Víctor Hugo Figueroa Rebolledo,
</t>
  </si>
  <si>
    <t xml:space="preserve">Bernardo O’Higgins N° 500, comuna de Penco, Octava Región
Casilla 2
</t>
  </si>
  <si>
    <t xml:space="preserve"> Penco</t>
  </si>
  <si>
    <t>Teléfono: (41) 2261453</t>
  </si>
  <si>
    <t>Correo electrónico: vh.figueroa@penco.cl</t>
  </si>
  <si>
    <t xml:space="preserve">Álvaro Andrés Ortiz Vera. </t>
  </si>
  <si>
    <t xml:space="preserve">O’ Higgins Nº 525, comuna de Concepción, Octava Región.
Casilla 107- C
</t>
  </si>
  <si>
    <t>Fonos (41) 266500</t>
  </si>
  <si>
    <t xml:space="preserve">Carlos Heriberto Gomez Miranda    Subrogante desde el 16-04-21 al 16-05-2021: Iván Alexis Latorre Herrera </t>
  </si>
  <si>
    <t xml:space="preserve">Blanco Encalada Nº 660, comuna de Ancud, comuna de Chiloé, Décima Región
</t>
  </si>
  <si>
    <t>Ancud</t>
  </si>
  <si>
    <t>Fonos  (65) 622335- 628141</t>
  </si>
  <si>
    <t xml:space="preserve">Acompaña certificado de antecedentes financieros correspondientes al año 2013, enviados para ser aprobados por el departamento de Administración y finanzas.
</t>
  </si>
  <si>
    <t xml:space="preserve">Paula del Carmen Retamal Urrutia, </t>
  </si>
  <si>
    <t xml:space="preserve">Dieciocho N°720, comuna de Parral, provincia de Linares, Séptima Región.
</t>
  </si>
  <si>
    <t>Parral</t>
  </si>
  <si>
    <t>Fono  (73) 637700</t>
  </si>
  <si>
    <t xml:space="preserve">Jorge Eliecer Roa Villegas  </t>
  </si>
  <si>
    <t xml:space="preserve">Arturo Prat N º 675 Comuna de Florida, Región del Bío Bío.
</t>
  </si>
  <si>
    <t>Florida</t>
  </si>
  <si>
    <t>Teléfono: 2668900</t>
  </si>
  <si>
    <t xml:space="preserve"> info@muniflorida.cl – jroa@muniflorida.cl</t>
  </si>
  <si>
    <t xml:space="preserve">Pablo Santiago Astete Mermoud 
</t>
  </si>
  <si>
    <t xml:space="preserve">Pedro de Valdivia N°810, comuna de Villarrica, Novena Región.
</t>
  </si>
  <si>
    <t>Villarrica</t>
  </si>
  <si>
    <t xml:space="preserve">Rafael Enrique Vera Castillo.
</t>
  </si>
  <si>
    <t xml:space="preserve">San Martín N° 275, comuna de Vicuña, Cuarta Región.
</t>
  </si>
  <si>
    <t>Vicuña</t>
  </si>
  <si>
    <t>512-670316
+56982599003</t>
  </si>
  <si>
    <t>alcaldia@munivicuna.cl; opd@munivicuna.cl</t>
  </si>
  <si>
    <t xml:space="preserve">Baldomero Santos Vidal
 </t>
  </si>
  <si>
    <t xml:space="preserve">Balmaceda Nº 410,ct, IX Región.
</t>
  </si>
  <si>
    <t>Teodoro Schmidt</t>
  </si>
  <si>
    <t>45-2-922714 - 45-2-922731   45-2-922713</t>
  </si>
  <si>
    <t>agendalacaldeteodoro@gmail.com
             adm.muniteodoro@gmail.com
             correspondencia.parte@gmail.com</t>
  </si>
  <si>
    <t xml:space="preserve">Victor Manuel Barrera Barrera </t>
  </si>
  <si>
    <t xml:space="preserve">O’ Higgins  Nº 796, comuna de Curacautín, Novena Región
Casilla 100 
</t>
  </si>
  <si>
    <t>Curacautín</t>
  </si>
  <si>
    <t>Fonos (45) 881226 882902</t>
  </si>
  <si>
    <t>alcaldecuracautin@yahoo.es</t>
  </si>
  <si>
    <t>casilla 100</t>
  </si>
  <si>
    <t xml:space="preserve">Bernardo O’ Higgins Nº 333, comuna de Chile Chico, Décima Región
</t>
  </si>
  <si>
    <t>Chile Chico</t>
  </si>
  <si>
    <t>Fonos (67) 411268- 411359</t>
  </si>
  <si>
    <t xml:space="preserve">Mario Regino Marillanca Ramírez, </t>
  </si>
  <si>
    <t xml:space="preserve">Balmaceda 174, comuna de Llay Llay, Quinta Región.
</t>
  </si>
  <si>
    <t>Fonos (34) 498600</t>
  </si>
  <si>
    <t xml:space="preserve">CRISTIÁN POZO PARRAGUEZ
</t>
  </si>
  <si>
    <t xml:space="preserve">Av. Costanera Nº170, comuna de Pichilemu, VI Región.
</t>
  </si>
  <si>
    <t>Pichilemu</t>
  </si>
  <si>
    <t xml:space="preserve">Fono: 72 - 976530 </t>
  </si>
  <si>
    <t>alcalde@pichilemu.cl</t>
  </si>
  <si>
    <t xml:space="preserve">José Rolando Linco Garrido
</t>
  </si>
  <si>
    <t xml:space="preserve">Avda Costanera Nº 080, comuna de Tirúa, Octava Región.
</t>
  </si>
  <si>
    <t>Tirúa</t>
  </si>
  <si>
    <t>Fonos: 41-614040 – 41-614026 – 41-2445800</t>
  </si>
  <si>
    <t>irisperez@munitirua.com</t>
  </si>
  <si>
    <t xml:space="preserve">Jorge Alejandro Contanzo Bravo     </t>
  </si>
  <si>
    <t xml:space="preserve">Freire Nº 351, comuna de, Octava Región.
</t>
  </si>
  <si>
    <t>Fonos fax: 41-780213 – 41-780424 – 41-780454</t>
  </si>
  <si>
    <t xml:space="preserve"> alcaldia@hualqui.cl</t>
  </si>
  <si>
    <t xml:space="preserve">Marathon Nº312, comuna de La Calera, quinta Región 
</t>
  </si>
  <si>
    <t xml:space="preserve"> La Calera</t>
  </si>
  <si>
    <t xml:space="preserve">Luis Rodrigo García Tapia.
</t>
  </si>
  <si>
    <t xml:space="preserve">Av. Casanova Nº 210, 
</t>
  </si>
  <si>
    <t>Cartagena</t>
  </si>
  <si>
    <t xml:space="preserve"> Central Telefónica +56 35 200 700  </t>
  </si>
  <si>
    <t xml:space="preserve">alcaldia@cartagena-chile.cl </t>
  </si>
  <si>
    <t>Constitución Política de la República, Art. 107.</t>
  </si>
  <si>
    <t>Según Ley Orgánica Nº 18.695, Arts. 1º al 4º.</t>
  </si>
  <si>
    <t xml:space="preserve">Virginia María del Carmen Reginato Bozzo             
</t>
  </si>
  <si>
    <t>Arlegui N º 615, Viña del Mar.</t>
  </si>
  <si>
    <t xml:space="preserve">Teléfonos directos alcaldía: 32-2185002/32-2185003/32-2185005
Otros: 32-2185000/800377700
</t>
  </si>
  <si>
    <t xml:space="preserve">virginia.reginato@munvina.cl
julia.pincheira@munvina.cl
patricia.frias@munvina.cl
Jeannette.donoso@munvina.cl
</t>
  </si>
  <si>
    <t>Corporación PRODEL</t>
  </si>
  <si>
    <t xml:space="preserve">Decreto Supremo Nº3328, de 18 de octubre de 2005, del Ministerio de Justicia. </t>
  </si>
  <si>
    <t xml:space="preserve">Certificado de Vigencia folio Nº 500395076352, emitido el 23 de junio de 2021, por el Servicio de Registro Civil e Identificación.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</si>
  <si>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</si>
  <si>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t>
  </si>
  <si>
    <t xml:space="preserve">Durarán dos años en sus cargos. </t>
  </si>
  <si>
    <t>19 de marzo de 2021 al 19 de marzo 2023.</t>
  </si>
  <si>
    <t xml:space="preserve">Presidente: Guillermo Montecinos Rojas,  
</t>
  </si>
  <si>
    <t xml:space="preserve">4 Oriente Nº 143, comuna de Viña del Mar, Quinta Región. 
</t>
  </si>
  <si>
    <t>Teléfono: 32-2110125- 32-2518572 / 73 / 74</t>
  </si>
  <si>
    <t xml:space="preserve"> prodelquinta@yahoo.es</t>
  </si>
  <si>
    <t>Se acompaña certificado financiero de la Institución correspondientes al año 2020, aprobado por el Sub Departamento de Supervisión Financiera Nacional .</t>
  </si>
  <si>
    <t xml:space="preserve">Organización Comunitaria Funcional “Centro Cultural y Social Centro de Apoyo al Niño y la Familia”  </t>
  </si>
  <si>
    <t xml:space="preserve">Organización Comunitaria de carácter funcional. </t>
  </si>
  <si>
    <t xml:space="preserve">Decreto Alcaldicio Nº 3546, de fecha 12 de agosto de 2005, que le otorga el beneficio de gozar de personalidad jurídica, quedando registrado en el folio Nº 103, Libro 06, del registro O.C.F.T. con esa misma fecha. 
</t>
  </si>
  <si>
    <t>Certificado de Vigencia, folio Nº 500397630975, de 08 de julio de 2021, del Servicio de Registro Civil e Identificación.</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</si>
  <si>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</si>
  <si>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 xml:space="preserve">Presidenta:   Bernarda Malgüe Pavez                               
Secretaria:    Rebeca Gómez García
Tesorero: Juan Agustín Valenzuela Sarmiento     
Cargos suplentes: 
1° Director:  Olga Cárcamo Solis de Ovando
2° Director: Raúl Romero Santis
</t>
  </si>
  <si>
    <t xml:space="preserve"> Durarán tres años en sus cargos, pudiendo ser reelegidos las veces que la asamblea estime conveniente (artículo 27 del estatuto de la OCF)</t>
  </si>
  <si>
    <t xml:space="preserve">De 27 de junio de 2018 a 27 de junio de 2021.
</t>
  </si>
  <si>
    <t xml:space="preserve">Bernarda Malgüe Pavez,           
Poder Coordinadora Institucional: Vanessa Evelyn Vidal Malgüe, 
</t>
  </si>
  <si>
    <t xml:space="preserve">Avda. El Molo Nº 171, Barrancas, comuna de San Antonio, Quinta Región.
</t>
  </si>
  <si>
    <t>322) 231184-231134-216552-977640343</t>
  </si>
  <si>
    <t xml:space="preserve"> centroapoyoninoyfamilia@gmail.com</t>
  </si>
  <si>
    <t>Antecedentes financieros correspondientes al año 2020 aprobados por el Sub Departamento de Supervisión Financiera</t>
  </si>
  <si>
    <t>Fundación León Bloy para la Promoción Integral de la Familia</t>
  </si>
  <si>
    <t>Otorgado por Decreto Supremo Nº 3080, de fecha 21 de septiembre de 2004, por el Ministerio de Justicia.</t>
  </si>
  <si>
    <t xml:space="preserve">Certificado de Vigencia, folio Nº 500395976348, de 29 de junio de 2021, emitido por el Servicio de Registro Civil e Identificación.
</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</si>
  <si>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</si>
  <si>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</si>
  <si>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</si>
  <si>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</si>
  <si>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</si>
  <si>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</si>
  <si>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6385219</t>
  </si>
  <si>
    <t xml:space="preserve">contacto@fundacionleonbloy.cl 
www.fundacionleonbloy.cl
</t>
  </si>
  <si>
    <t xml:space="preserve">Certificado Financiero correspondiente al año 2020, aprobados por el Subdepartamento de Supervisión Financiera. </t>
  </si>
  <si>
    <t>Organización No Gubernamental de Desarrollo Corporación de Desarrollo Social El Conquistador.</t>
  </si>
  <si>
    <t>Otorgado por Decreto Supremo Nº 170, de fecha 19 de febrero de 2001, del Ministerio de Justicia.</t>
  </si>
  <si>
    <t>Certificado de Vigencia de Persona Jurídica sin Fines de Lucro, emitido por el SRCEI, de fecha 24 de junio de 2021, folio 500395275955</t>
  </si>
  <si>
    <t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t>
  </si>
  <si>
    <t>Se renueva cada dos años.</t>
  </si>
  <si>
    <t>De 1 de mayo de 2021 a 1 de mayo de 2023</t>
  </si>
  <si>
    <t xml:space="preserve">Presidente: Carlos Eduardo Placencia Zapata             </t>
  </si>
  <si>
    <t>Ortiz de Rosas N° 395, Oficina N° 23 A, comuna de Quirihue, Provincia de Ñuble, Décimo Sexta Región.</t>
  </si>
  <si>
    <t>Ñuble</t>
  </si>
  <si>
    <t>96456966-7498981</t>
  </si>
  <si>
    <t xml:space="preserve">corpelconquistador@gmail.com
corpelconquistador@yahoo.es </t>
  </si>
  <si>
    <t xml:space="preserve">93401: Institución de Asistencia Social  </t>
  </si>
  <si>
    <t>Certificado de Antecedentes Financieros correspondiente al año 2020, aprobados por el Subdepartamento de Supervisión Nacional.</t>
  </si>
  <si>
    <t>LOS ALAMOS</t>
  </si>
  <si>
    <t xml:space="preserve">Felipe Muñoz Heredia 
</t>
  </si>
  <si>
    <t xml:space="preserve">Avenida San Alberto Hurtado Nº3295 (ex camino a Melipilla), comuna de Padre Hurtado, Región Metropolitana.
</t>
  </si>
  <si>
    <t>Padre Hurtado</t>
  </si>
  <si>
    <t>Fono: 430 6000</t>
  </si>
  <si>
    <t xml:space="preserve"> contacto@mph.cl
</t>
  </si>
  <si>
    <t>Aldo Rodrigo Pinuer Solis      Alcaldesa(S): Loreto Cabezas Soto (desde 12-03-2021 al 12-04-2021)</t>
  </si>
  <si>
    <t xml:space="preserve">Arturo Prat  N° 680, comuna de La Unión, Décima Región.
</t>
  </si>
  <si>
    <t xml:space="preserve"> La Unión</t>
  </si>
  <si>
    <t>Fonos (64) 322441- 322445</t>
  </si>
  <si>
    <t>I. Municipalidad de San Pablo</t>
  </si>
  <si>
    <t xml:space="preserve">Omar Alvarado Agüero </t>
  </si>
  <si>
    <t xml:space="preserve">Calle Bolivia N° 498, comuna de San Pablo,  Décima Región.
</t>
  </si>
  <si>
    <t>San Pablo</t>
  </si>
  <si>
    <t>Fonos (64) 381425-381429</t>
  </si>
  <si>
    <t>Decreto Nº 3636, de 9 de noviembre de 2006, del Ministerio de Justicia.</t>
  </si>
  <si>
    <t>Certificado de Vigencia Nº 500396400816, de 1 de julio de 2021, del SRCI.</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</si>
  <si>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</si>
  <si>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 xml:space="preserve">Presidente: Miguel Fonseca Carrillo 
Vicepdte.: Alfredo Jacob Feres Reyes 
Secretaria: Rosa Carrillo Salas 
Tesorero: Washington Lizama Ormazábal 
Director: Alejandro Ignacio Ortiz Quintana </t>
  </si>
  <si>
    <t>Durarán dos años en sus cargos (según sus estatutos).</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</si>
  <si>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</si>
  <si>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 xml:space="preserve">Presidente: Miguel Fonseca Carrillo 
</t>
  </si>
  <si>
    <t>Doctor Eduardo Cruz Coke N° 372, Santiago Región Metropolitana.</t>
  </si>
  <si>
    <t>dirección@onglacasona.cl</t>
  </si>
  <si>
    <t xml:space="preserve">Se acompañan Certificado de Antecedentes Financieros Institucionales del año 2020, aprobados por el Sub-Departamento de Supervisión Financiera Nacional, del SENAME.
</t>
  </si>
  <si>
    <t xml:space="preserve">Organización No Gubernamental de Desarrollo, Acción Cultural y Comunitaria de Reivindicación de Derechos – 
O.N.G. ACCORDES. 
</t>
  </si>
  <si>
    <t>Organización No Gubernamental.</t>
  </si>
  <si>
    <t>Otorgado por Decreto Supremo Nº 3084, de fecha 21 de Septiembre de 2004,  por el Ministerio de Justicia.</t>
  </si>
  <si>
    <t xml:space="preserve">Certificado de Vigencia Folio Nº 500395681214, de fecha 27 de junio de 2021, del Servicio de Registro Civil. </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</si>
  <si>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</si>
  <si>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Vicepresidente: 
Bárbara Angélica Vásquez Elos; 
Secretaria:
Eva Barselisa Gamboa Castillo; 
Tesorera:
Janela Viviana Vicencio Cepeda; </t>
  </si>
  <si>
    <t>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t>
  </si>
  <si>
    <t xml:space="preserve">Presidente: 
Delfina Amalia Ibacache Estay                
</t>
  </si>
  <si>
    <t xml:space="preserve">Calle Cuartel Nº 65, Hijuelas, Provincia de Quillota, Quinta Región.
</t>
  </si>
  <si>
    <t>Teléfono: (56-33) 271219</t>
  </si>
  <si>
    <t xml:space="preserve"> ongaccordes@gmail.com</t>
  </si>
  <si>
    <t>Certificado de antecedente financiero año 2020, aprobado por el Sub Departamento de Supervisión Financiera Nacional.</t>
  </si>
  <si>
    <t>Fundación Vida Compartida.</t>
  </si>
  <si>
    <t>Fundación.</t>
  </si>
  <si>
    <t>Otorgado por Decreto Supremo Nº 1293, de fecha 20 de Abril de 2004,  por el Ministerio de Justicia.</t>
  </si>
  <si>
    <t>Certificado de Vigencia Folio Nº 500405884659, de fecha 27 de agosto de 2021, del Servicio de Registro Civil e Identificación.</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</si>
  <si>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</si>
  <si>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t>
  </si>
  <si>
    <t>19 de mayo de 2020 al 19 de mayo de 2023</t>
  </si>
  <si>
    <t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t>
  </si>
  <si>
    <t xml:space="preserve">Alameda Libertador Bernardo O’Higgins N°2361, Comuna de Santiago, Región Metropolitana.
</t>
  </si>
  <si>
    <t>Teléfono: (56-2) 6970245-6963687</t>
  </si>
  <si>
    <t>Certificado financiero año 2020, aprobados por el Sub Departamento de Supervisión Financiera Nacional .</t>
  </si>
  <si>
    <t xml:space="preserve">Decreto Nº 1427, de fecha 27 de noviembre de 1991, del Ministerio de Justicia.
</t>
  </si>
  <si>
    <t>Certificado de Vigencia folio N° 500402796278, emitido el 10 de agosto de 2021, por el Servicio de Registro Civil e Identificación.</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</si>
  <si>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</si>
  <si>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</si>
  <si>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Cuatro años</t>
  </si>
  <si>
    <t>07-08-2020 al 07-08-2024.</t>
  </si>
  <si>
    <t xml:space="preserve">Presidenta: Ximena Oyarzo Mancilla, 
Directora Ejecutiva: 
Claudia Briones Tribiño
</t>
  </si>
  <si>
    <t xml:space="preserve">Avenida Manuel Antonio Matta Nº 784, comuna de Santiago, Región Metropolitana.
</t>
  </si>
  <si>
    <t xml:space="preserve">56-2 9126775                       
+5699555087 </t>
  </si>
  <si>
    <t>directora@fundacionlauravicuna.cl</t>
  </si>
  <si>
    <t>Se acompaña Certificado Financiero correspondiente al  año 2020, aprobados por el SubDepartamento de Supervisión Financiera Nacional.</t>
  </si>
  <si>
    <t>Aldeas Infantiles S.O.S. Chile.</t>
  </si>
  <si>
    <t>Otorgado por Decreto Supremo Nº 171, de 26 de febrero 1997, del Ministerio de Justicia.</t>
  </si>
  <si>
    <t xml:space="preserve">Certificado de vigencia Folio N° 5003722101472 de 19 de febrero de 2021, emitido por el Servicio de Registro Civil e Identificación. </t>
  </si>
  <si>
    <t>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t>
  </si>
  <si>
    <t>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t>
  </si>
  <si>
    <t>2 años.</t>
  </si>
  <si>
    <t xml:space="preserve">29 de marzo de 2019 al 29 de marzo de 2021, según lo que indica Certificado de directorio de persona jurídica sin fines lucro Folio N° 500372101475, de 19 de febrero de 2021, emitido por el Servicio de Registro Civil e Identificación. </t>
  </si>
  <si>
    <t xml:space="preserve">María Cecilia Suárez Indart 
Director Nacional: 
CARLOS ARACENA MELLADO
Jorge Lavanderos Svec
</t>
  </si>
  <si>
    <t>Los Leones Nº382, Oficina 501, Providencia.</t>
  </si>
  <si>
    <t>Correo: recepcion@aldeasinfantiles.cl Joel.valenzuela@aldeasinfantiles.cl                    Carlos.aracena@aldeasinfantiles.cl Director Nacional de Aldeas Infantiles
Diego.romero@aldeasinfantiles.cl  Jefe de finanzas</t>
  </si>
  <si>
    <t>Certificado de antecedentes financieros correspondientes al año 2020, aprobados por el Subdepartamento de Supervisión Financiera Nacional. (ante notario público)</t>
  </si>
  <si>
    <t xml:space="preserve">Corporación de derecho privado.
</t>
  </si>
  <si>
    <t xml:space="preserve">Otorgado por Decreto Supremo N° 1885, de 25 de junio de 2007, del Ministerio de Justicia.
</t>
  </si>
  <si>
    <t>Certificado de Vigencia de Persona Jurídica sin fines de lucro Folio N° 500395479101, de 25 de junio de 2021, emitido por el Servicio de Registro Civil e Identificación.</t>
  </si>
  <si>
    <t xml:space="preserve">La promoción del desarrollo, especialmente de las personas, familias, grupos y comunidades que viven en condiciones de pobreza y/o marginalidad.
</t>
  </si>
  <si>
    <t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t>
  </si>
  <si>
    <t xml:space="preserve">dura dos años en su cargo. </t>
  </si>
  <si>
    <t>30-3-2020 hasta el 30-3-2022</t>
  </si>
  <si>
    <t>Adolfo Andrés Farías Salgado,                            Nicolás Elías Marín Machuca</t>
  </si>
  <si>
    <t xml:space="preserve">Avenida Salvador Allende N° 92, Oficina 10, comuna de San Joaquín
</t>
  </si>
  <si>
    <t>San Joaquín</t>
  </si>
  <si>
    <t>adolfo.farias@ongrenuevo.cl/ central@ongrenuevo.cl</t>
  </si>
  <si>
    <t>Certificado Financiero 2020, aprobado por el Subdepartamento de Supervisión financiera Nacional.</t>
  </si>
  <si>
    <t xml:space="preserve">Victor Donoso Oyanedel Huerta, </t>
  </si>
  <si>
    <t xml:space="preserve">Avenida Humeres Nº 499, comuna de Cabildo, Quinta Región.
</t>
  </si>
  <si>
    <t>Cabildo</t>
  </si>
  <si>
    <t>33- 762100 anexos 204 o 202</t>
  </si>
  <si>
    <t xml:space="preserve">alcaldia@municipiocabildo.cl
oirs@municipiocabildo.cl </t>
  </si>
  <si>
    <t>Corporación Privada de Desarrollo Social IX Región, CORPRIX</t>
  </si>
  <si>
    <t>Otorgada por Decreto Exento N° 1297, de 14 de octubre de 1977, modificado por Decreto Exento N° 199, ambos del Ministerio de Justicia.</t>
  </si>
  <si>
    <t>Certificado de Vigencia de persona jurídica sin fines de lucro folio N° 500396972685, de fecha 05 de julio de 2021, emitido por el Servicio de Registro Civil e Identificación.</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</si>
  <si>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</si>
  <si>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Presidente: 
Ermes Andrade Barría, 
Vice Presidenta: 
María Victoria Gyllen López
Tesorero: 
Iris Chávez Chaparro
-Renuncia de doña Mariana González Cabezas, con fecha 26 de octubre de 2020.</t>
  </si>
  <si>
    <t>De 31 de octubre de 2018 a 31 de octubre de 2020.</t>
  </si>
  <si>
    <t xml:space="preserve">Presidente: Ermes Andrade Barría,
</t>
  </si>
  <si>
    <t xml:space="preserve">Arturo Prat N° 350, oficina 404, Ciudad de Temuco
</t>
  </si>
  <si>
    <t>942645681 – 986042080</t>
  </si>
  <si>
    <t xml:space="preserve">corprix@gmail.cl
</t>
  </si>
  <si>
    <t>Se acompaña certificado financiero correspondiente al año 2020, aprobado por el Subdepartamento de Supervisión Financiera Nacional.</t>
  </si>
  <si>
    <t xml:space="preserve">Mario Alejandro Meza Vásquez  </t>
  </si>
  <si>
    <t xml:space="preserve">Calle Kurt Moller Nº 391, comuna de Linares, Séptima Región.
</t>
  </si>
  <si>
    <t xml:space="preserve">Fono: (73) 634513 - </t>
  </si>
  <si>
    <t>Javiera Paz Reyes Jara,</t>
  </si>
  <si>
    <t xml:space="preserve">Avenida Central Raúl Silva Henríquez N° 8321, Lo Espejo, Región Metropolitana.
</t>
  </si>
  <si>
    <t>Lo Espejo</t>
  </si>
  <si>
    <t>2248560 00 - Central telefónica.
22485 60 11 – Alcaldía
22485 6329 – Recepción OPD</t>
  </si>
  <si>
    <t xml:space="preserve">alcaldía@loespejo.cl      
municipalidad@loespejo.cl
</t>
  </si>
  <si>
    <t xml:space="preserve">Pablo Silva Pérez
</t>
  </si>
  <si>
    <t xml:space="preserve">Calle  Argomedo Nº 480, comuna de San Fernando, Región del Libertador Bernardo O`Higgins.
</t>
  </si>
  <si>
    <t>San Fernando</t>
  </si>
  <si>
    <t>Otorgada mediante Decreto Supremo N°4924, de fecha 29 de diciembre de 2006.</t>
  </si>
  <si>
    <t>Certificado de Vigencia, folio Nº 500370879168, emitido por el SRCeI con fecha 12 de febrero de 2021.</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</si>
  <si>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</si>
  <si>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Presidente y Representante Legal: 
Sergio Maureira Arzich, 
Vicepresidente: 
Jorge Lagos Munizaga, 
Secretaria:
Lucia Evanjelina Rojas Silva, 
Prosecretario:
Rodrigo Galleguillos Contreras, 
Tesorero:
Luis Martínez Martínez, 
Pro Tesorero:
Juan Carlos Alfaro Herrera, </t>
  </si>
  <si>
    <t xml:space="preserve">2 años. 
</t>
  </si>
  <si>
    <t>15 de marzo de 2021 al 15 de marzo del año 2023</t>
  </si>
  <si>
    <t xml:space="preserve">Presidente y Representante Legal: 
 Sergio Maureira Arzich,          
El Presidente de la Fundación tendrá la representación judicial y extrajudicial de la institución.
</t>
  </si>
  <si>
    <t xml:space="preserve">Domicilio: calle Bellavista N°3846, ciudad de Antofagasta, 
</t>
  </si>
  <si>
    <t>teléfono 798858</t>
  </si>
  <si>
    <t>tabor@vtr.net</t>
  </si>
  <si>
    <t>Antecedentes Financieros correspondientes al año 2020, aprobados por el Subdepartamento de Supervisión Financiera de la Dirección Nacional.</t>
  </si>
  <si>
    <t xml:space="preserve">
Municipalidad
</t>
  </si>
  <si>
    <t xml:space="preserve">
Constitución Política de la República, artículo 107
</t>
  </si>
  <si>
    <t xml:space="preserve">
Según ley Orgánica N° 18.695, artículos 1° al 4°
</t>
  </si>
  <si>
    <t xml:space="preserve">CLAUDIO NICOLAS CASTRO SALAS,   </t>
  </si>
  <si>
    <t xml:space="preserve">Avenida Blanco Encalada N°1335, comuna de Renca, Región Metropolitana.
</t>
  </si>
  <si>
    <t>Renca</t>
  </si>
  <si>
    <t>Fonos:  685 66 00 / 800-202-836</t>
  </si>
  <si>
    <t>Página web: www.renca.cl</t>
  </si>
  <si>
    <t xml:space="preserve">No se acompañan. Aplica Informe Jurídico Nº 09, de fecha 14 de marzo de 2011 del Departamento Jurídico y Dictamen Nº 070791, de 2009, de la Contraloría General de la República.  </t>
  </si>
  <si>
    <t>Jorge Jil Herrera</t>
  </si>
  <si>
    <t xml:space="preserve">Calle Prat N° 12, comuna de Olmué, Quinta Región.
</t>
  </si>
  <si>
    <t>Fono: (56-33) 44 24 48</t>
  </si>
  <si>
    <t xml:space="preserve"> dideco@olmue.cl
</t>
  </si>
  <si>
    <t xml:space="preserve">Jorge Andres del Pozo Pastene, 
</t>
  </si>
  <si>
    <t xml:space="preserve">Serrano Nº 300, comuna de Chillán Viejo
</t>
  </si>
  <si>
    <t>Chillán Viejo</t>
  </si>
  <si>
    <t>Fono: 42-2201502</t>
  </si>
  <si>
    <t>alcaldia@chillanviejo.cl</t>
  </si>
  <si>
    <t xml:space="preserve">PEDRO JAVIER BURGOS VÁSQUEZ
</t>
  </si>
  <si>
    <t>Calle Bernardo O¨Higgins Nº 793, comuna de Valdivia, Región de Los Ríos.</t>
  </si>
  <si>
    <t xml:space="preserve"> Valdivia</t>
  </si>
  <si>
    <t>Teléfono: 2232251-2232252</t>
  </si>
  <si>
    <t>Corporación Municipal de Peñalolén Para el Desarrollo Social  CORMUP</t>
  </si>
  <si>
    <t xml:space="preserve">Decreto Supremo Nº 639, de 16 de Julio de 1985, del Ministerio de Justicia. </t>
  </si>
  <si>
    <t>Certificado de Vigencia Folio Nº 500355630326, 11 de noviembre de 2020, del Servicio de Registro Civil e Identificación.</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</si>
  <si>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</si>
  <si>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</si>
  <si>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</si>
  <si>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16 de diciembre de 2014</t>
  </si>
  <si>
    <t xml:space="preserve">Secretario General y Representante Legal: Cristian Eduardo Olea Azar,
</t>
  </si>
  <si>
    <t>Avenida Oriental  N°6958, comuna de Peñalolén, ciudad de Santiago.</t>
  </si>
  <si>
    <t xml:space="preserve">29397000 - 222928745
</t>
  </si>
  <si>
    <t>equipopdcpenalolen@gmail.com</t>
  </si>
  <si>
    <t>Se acompaña Certificado de Antecedentes Financieros año  2019, aprobado por  el Subdepartamento de Supervisión Financiera Nacional.</t>
  </si>
  <si>
    <t>Ricardo Soto Said</t>
  </si>
  <si>
    <t xml:space="preserve">Bernardo O`Higgins Nº 740, comuna de Palena, Región de Los Lagos. </t>
  </si>
  <si>
    <t>Palena</t>
  </si>
  <si>
    <t xml:space="preserve">Fono: 652-741702
</t>
  </si>
  <si>
    <t>Correo electrónico: alcalde@municipalidadpalena.cl</t>
  </si>
  <si>
    <t>PALENA</t>
  </si>
  <si>
    <t>Municipalidad. Constitución Política de la República, art. 107.</t>
  </si>
  <si>
    <t>Víctor Hugo Rice Sánchez</t>
  </si>
  <si>
    <t xml:space="preserve">Arturo Prat N° 202,  comuna de San Nicolás
</t>
  </si>
  <si>
    <t xml:space="preserve"> San Nicolás</t>
  </si>
  <si>
    <t xml:space="preserve">Fonos:42-2-561416 / 42-2561443 / Celular Alcalde 95728771
</t>
  </si>
  <si>
    <t xml:space="preserve"> Email: municipalidadsannicolas@hotmail.com
ALCALDERICESANNICOLAS@GMAIL.COM</t>
  </si>
  <si>
    <t xml:space="preserve">Otorgado por Decreto Supremo N° 1920, de 20 de abril de 2011, del Ministerio de Justicia.
</t>
  </si>
  <si>
    <t xml:space="preserve">Certificado de Vigencia Folio Nº 500355985442, de 13 de noviembre de 2020, emitido por el Servicio de Registro Civil e Identificación.
</t>
  </si>
  <si>
    <t xml:space="preserve">Presidente: Alejandro Thomas Bas
Vicepdte: Luis Felipe Ovalle Valdés
Secretaria: Catalina Larraín Geisse
</t>
  </si>
  <si>
    <t>Directorio dura dos años en su cargo</t>
  </si>
  <si>
    <t xml:space="preserve">De 06 de junio de 2019 a 06 de junio de 2022.
</t>
  </si>
  <si>
    <t>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t>
  </si>
  <si>
    <t xml:space="preserve">Juan Castellón N° 4005, Quinta Normal, Santiago, Región Metropolitana. 
</t>
  </si>
  <si>
    <t>Teléfono 8944614</t>
  </si>
  <si>
    <t xml:space="preserve">Certificado correspondiente al año 2020, aprobado por el Sub Departamento de Supervisión Financiera.
</t>
  </si>
  <si>
    <t xml:space="preserve">Nibaldo Favio Meza Garfia.  </t>
  </si>
  <si>
    <t xml:space="preserve">Calle Luis Araya Cereceda N°1215, comuna de Peñaflor, Región Metropolitana.
</t>
  </si>
  <si>
    <t xml:space="preserve"> Peñaflor</t>
  </si>
  <si>
    <t>Teléfono: 56-24327700</t>
  </si>
  <si>
    <t>No corresponde.</t>
  </si>
  <si>
    <t>Corporación Comunidad Terapéutica Esperanza</t>
  </si>
  <si>
    <t>Otorgada por Decreto Exento  Nº 3782, de fecha 29 de Agosto de  2011, del Ministerio de Justicia.</t>
  </si>
  <si>
    <t xml:space="preserve">Certificado de vigencia de persona jurídica sin fines de lucro, folio N° 85423095, emitido por el SRCeI con fecha 08 de julio de 2021. 
</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</si>
  <si>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</si>
  <si>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t>
  </si>
  <si>
    <t xml:space="preserve">2 años. </t>
  </si>
  <si>
    <t>Del 15 de junio de 2021 al 15 de junio de 2023</t>
  </si>
  <si>
    <t xml:space="preserve">Presidente: Rodrigo  Escobar  Olmedo </t>
  </si>
  <si>
    <t xml:space="preserve">Calle Merced N° 741, sector centro, ciudad y comuna de Vallenar, Provincia  de Huasco, Región de Atacama.
</t>
  </si>
  <si>
    <t>huasco</t>
  </si>
  <si>
    <t>Teléfono: 51 (2) 612617</t>
  </si>
  <si>
    <t>Correo electrónico: piehusco@hotmail.com
                            comesperanza@gmail.com</t>
  </si>
  <si>
    <t>Certificado Financiero, correspondiente al año 2020, aprobados por el Sub Departamento de Supervisión Fiannciera Nacional.</t>
  </si>
  <si>
    <t>Nicolás Cox Urrejola</t>
  </si>
  <si>
    <t xml:space="preserve">Germán Riesco Nº 399,  comuna de Zapallar, Región de Valparaíso.
</t>
  </si>
  <si>
    <t xml:space="preserve"> Zapallar</t>
  </si>
  <si>
    <t>Fono (33) 741040- 742000</t>
  </si>
  <si>
    <t>ZAPALLAR</t>
  </si>
  <si>
    <t>Corporación  de Ayuda a la Familia</t>
  </si>
  <si>
    <t>Otorgada por Decreto Exento  Nº 314, de fecha 30  de marzo  de  2001, del Ministerio de Justicia.</t>
  </si>
  <si>
    <t>Certificado de Vigencia de persona jurídica sin fines de lucro, folio N° 500395541683, de 25 de junio de 2021, emitido por el Servicio de Registro Civil e Identificación</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</si>
  <si>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</si>
  <si>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 xml:space="preserve">Presidente:
Gastón Francisco José Pinochet Donoso, 
Vice Presidenta:
Carmen Luz Vidal Molina,
Secretario:
Patricio Alexis Villarreal Guajardo, 
Tesorero: 
Ricardo Rivano Vera, 
Director:
Fidel Antonio Aravena Zamudio, </t>
  </si>
  <si>
    <t>Dos años. Si, por cualquier causa no se efectúa oportunamente la elección de Directorio, se entenderá renovado el mandato de quienes se encuentran en funciones hasta que se realice la correspondiente elección.</t>
  </si>
  <si>
    <t>De 04 de marzo de 2021 a 04 de marzo de 2023.</t>
  </si>
  <si>
    <t xml:space="preserve">Uno Oriente N°1550, comuna de Talca, Región del Maule. </t>
  </si>
  <si>
    <t>71 2 235092</t>
  </si>
  <si>
    <t>569 50000481</t>
  </si>
  <si>
    <t xml:space="preserve">Certificado de antecedentes financieros, correspondientes al año 2020, APROBADOS POR El Subdepartamento de Supervisión Financiera Nacional. </t>
  </si>
  <si>
    <t xml:space="preserve">Corporación Municipal de Desarrollo Social de San Joaquín
</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</si>
  <si>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</si>
  <si>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</si>
  <si>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</si>
  <si>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</si>
  <si>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</si>
  <si>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 xml:space="preserve">Avenida Santa Rosa N° 2606, 3° piso, comuna de San Joaquín, Región Metropolitana
</t>
  </si>
  <si>
    <t>Correo Electrónico: alvaromedina@cormusanjoaquin.cl</t>
  </si>
  <si>
    <t>Se acompaña certificado financiero correspondiente al año 2019, remitido para aprobación del Sub Departamento de Supervisión Financiera Nacional.</t>
  </si>
  <si>
    <t>Fundación Creseres</t>
  </si>
  <si>
    <t xml:space="preserve">Registro Nacional de Personas Jurídicas Nº860, del Servicio de Registro Civil e Identificación.
Fecha de concesión de Personalidad Jurídica: 19 de julio de 2012.
</t>
  </si>
  <si>
    <t>Certificado de Vigencia Folio Nº 500402711821, de fecha 09 de agosto de 2020, del Servicio de Registro Civil e Identificación.</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</si>
  <si>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</si>
  <si>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t>
  </si>
  <si>
    <t xml:space="preserve">Dos años </t>
  </si>
  <si>
    <t xml:space="preserve">                         Última Elección de Directorio: 31 de marzo de 2020.
Duración: agosto 2020 a agosto de 2022.
</t>
  </si>
  <si>
    <t xml:space="preserve">Carmen Gloria Hidalgo Belmar 
</t>
  </si>
  <si>
    <t>O'higgins 416A comuna de Temuco, región de La Araucanía.</t>
  </si>
  <si>
    <t xml:space="preserve">: dirección@fundacioncreseres.cl </t>
  </si>
  <si>
    <t>Se acompaña certificado de antecedentes financiares año 2020  aprobado por el Departamento de Supervisión financiera</t>
  </si>
  <si>
    <t xml:space="preserve">Iraci Luiza Hassler Jacob
</t>
  </si>
  <si>
    <t xml:space="preserve">Plaza de Armas s/n, Casilla 52/D, comuna de Santiago, Región Metropolitana.
</t>
  </si>
  <si>
    <t xml:space="preserve">Fono (02) 27136602-228271161
</t>
  </si>
  <si>
    <t>santiago@munstgo.cl, santiago@munistgo.cl</t>
  </si>
  <si>
    <t xml:space="preserve">Pedro Miguel Angel Castillo </t>
  </si>
  <si>
    <t xml:space="preserve">Plaza de Armas Nº 438, provincia de Limarí, comuna de Combarbalá, Región de Coquimbo.
</t>
  </si>
  <si>
    <t>Combarbalá</t>
  </si>
  <si>
    <t>Fono (53) 741033
        (53) 741133
        (53) 741007</t>
  </si>
  <si>
    <t>COMBARBALA</t>
  </si>
  <si>
    <t>Fundación de Derecho Privado, Sin Fines de Lucro</t>
  </si>
  <si>
    <t xml:space="preserve">Decreto Exento Nº 3715, de fecha 24 de agosto del 2011. </t>
  </si>
  <si>
    <t>Certificado de Vigencia folio N° 500404385794, de fecha 19-08-2021, del Servicio de Registro Civil e Identificación.</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</si>
  <si>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</si>
  <si>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Presidente:
Agustín Riesco Guzmán
Vicepresidente:
Rafael Rodríguez Walker
Tesorero:
Trinidad Luengo Montt
Secretario:
Andrés Cabello Violic,
Directora Ejecutiva: 
Soledad Burgos Errázuriz
Directores:
Nicolás Valdivieso Undurraga
</t>
  </si>
  <si>
    <t xml:space="preserve">Tres años, conforme al texto refundido de los Estatutos, según da cuenta la escritura pública de fecha 29 de junio de 2017, Repertorio 14.859-2017, del Notario Público Eduardo Diez Morello. </t>
  </si>
  <si>
    <t xml:space="preserve">09 de julio de 2019 a 09 de julio de 2022.
De conformidad al Acta Extraordinaria de Directorio, de fecha 09 de julio de 2019, reducida a escritura pública de fecha 31 de julio de 2019, ante la Notaría de doña María Soledad Lascar Merino, Notaria Pública de Santiago.                                                      </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</si>
  <si>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</si>
  <si>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Calle Andres de Fuenzalida N° 22, 
comuna de Providencia, Región Metropolitana..
</t>
  </si>
  <si>
    <t>562 228647320</t>
  </si>
  <si>
    <t xml:space="preserve">Correo electrónico: contacto@proyectob.cl </t>
  </si>
  <si>
    <t xml:space="preserve">
Se acompaña certificado financiero correspondiente al 2020, aprobado por el Subdepartamento de Supervisión Financiera.</t>
  </si>
  <si>
    <t xml:space="preserve">Alejandra Burgos Bizama
</t>
  </si>
  <si>
    <t xml:space="preserve">Ernesto Riquelme Nº701, comuna de Curanilahue
</t>
  </si>
  <si>
    <t>Curanilahue</t>
  </si>
  <si>
    <t>Fono (41) - 2405900</t>
  </si>
  <si>
    <t xml:space="preserve">curanil@munichue.cl
alcalde@minichue.cl, Beatriz.arnado@munichue.cl, secretaria.alcaldia@munichue.cl.
</t>
  </si>
  <si>
    <t>Organización No Gubernamental de Desarrollo - Corporación de Apoyo y Promoción de la Equidad e Inclusión Social, (O.N.G. COORPORACIÓN CAPREIS)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</si>
  <si>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</si>
  <si>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</si>
  <si>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xml:space="preserve">Presidente: Denisse Vanessa Araya Gallardo, 
Tesorera: Viviana Andrea Morales Aranda
Secretaria: María Fernanda Codina Cáceres
Director Ejecutivo: Ramiro Rodrigo González Figueroa,
</t>
  </si>
  <si>
    <t>3 años.</t>
  </si>
  <si>
    <t>De 06 de junio de 2019 a 06 de junio de 2022.</t>
  </si>
  <si>
    <t xml:space="preserve">Presidente: Denisse Vanessa Araya Gallardo
Director Ejecutivo: Ramiro Rodrigo González Figueroa
</t>
  </si>
  <si>
    <t xml:space="preserve">General Velásquez Nº 1516, Villa Carmen y Dolores, San Felipe, Región de Valparaíso. 
</t>
  </si>
  <si>
    <t>Teléfonos: (34) 2359956
Celular: 56 (9) 81498358</t>
  </si>
  <si>
    <t>: capreis@capreis.cl</t>
  </si>
  <si>
    <t xml:space="preserve">César Alberto Figueroa Betancourt.
</t>
  </si>
  <si>
    <t xml:space="preserve">Avenida Manuel Jesús Ortíz N° 599, San Ignacio, Provincia de Ñuble
</t>
  </si>
  <si>
    <t>San Ignacio</t>
  </si>
  <si>
    <t xml:space="preserve">Fono: (042) 651006/651032/651007/651014. </t>
  </si>
  <si>
    <t xml:space="preserve">alcaldia@munisanignacio.cl
 www.municipalidadsanignacio.cl
</t>
  </si>
  <si>
    <t xml:space="preserve">José Miguel Cárdenas Barría
</t>
  </si>
  <si>
    <t xml:space="preserve">San Francisco Nº 124, comuna de Fresia, Región de Los Lagos.
</t>
  </si>
  <si>
    <t>Fresia</t>
  </si>
  <si>
    <t xml:space="preserve">Alcaldía: 652772701 
 Oficina de partes: 652772700 
DIDECO: 652772680 
OPD Fresia: +569 66186472 </t>
  </si>
  <si>
    <t>Alcaldía: mcardenas@munifresia.cl 
Oficina de partes: alcaldemunifresia@gmail.com  DIDECO: didecofresia@gmail.com 
OPD Fresia:  opdfresia@hotmail.com</t>
  </si>
  <si>
    <t xml:space="preserve">Daniel Morales Espíndola, </t>
  </si>
  <si>
    <t xml:space="preserve">Avenida Palmira Romano N° 340. Limache
</t>
  </si>
  <si>
    <t xml:space="preserve"> Limache</t>
  </si>
  <si>
    <t xml:space="preserve">Fono: 03-297200
</t>
  </si>
  <si>
    <t xml:space="preserve">José Antonio Rivas Villalobos. </t>
  </si>
  <si>
    <t xml:space="preserve">Orozimbo Barbosa Nº 104, comuna de Chiguayante, Región del Biobío.
</t>
  </si>
  <si>
    <t>Chiguayante</t>
  </si>
  <si>
    <t xml:space="preserve">Fono: 41-2508100
         41-2508123
</t>
  </si>
  <si>
    <t>Otorgada mediante  Inscripción en el Registro Nacional de Personas Jurídicas sin fines de lucro, a cargo del Registro Civil e Identificación; Nº de Inscripción 145131, con fecha 28 de agosto de 2013; al amparo de la Ley Nº 20.500 de 2011.</t>
  </si>
  <si>
    <t xml:space="preserve">
Certificado de Vigencia, Folio Nº 500348002683, de fecha 29 de septiembre de 2020, emitido por el Servicio de Registro Civil e Identificación 
</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</si>
  <si>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</si>
  <si>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</si>
  <si>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</si>
  <si>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</si>
  <si>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 xml:space="preserve">Yasna Cancino Rosson
</t>
  </si>
  <si>
    <t xml:space="preserve">Calle Patricio Lynch N° 108, de la ciudad de Linares. </t>
  </si>
  <si>
    <t xml:space="preserve">Linares. </t>
  </si>
  <si>
    <t xml:space="preserve">73-2212168 y (984722392).  </t>
  </si>
  <si>
    <t xml:space="preserve">cvf.renacer@gmail.com </t>
  </si>
  <si>
    <t xml:space="preserve">
93401: Instituciones de Asistencia Social.
</t>
  </si>
  <si>
    <t xml:space="preserve">Mario Hernán González Rebolledo
</t>
  </si>
  <si>
    <t xml:space="preserve">Maquehue Nº1441, comuna de Padre Las Casas, Región de La Araucanía.
</t>
  </si>
  <si>
    <t xml:space="preserve"> Padre Las Casas</t>
  </si>
  <si>
    <t>Fono: 45-2- 590000</t>
  </si>
  <si>
    <t xml:space="preserve"> alcaldía@padrelascasas.cl</t>
  </si>
  <si>
    <t>No corresponde</t>
  </si>
  <si>
    <t xml:space="preserve">Fundación Reinventarse </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</si>
  <si>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</si>
  <si>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</si>
  <si>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</si>
  <si>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 xml:space="preserve">Representante Legal: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
</t>
  </si>
  <si>
    <t xml:space="preserve">Fonos 223653276, 223653197, 989067827. 
</t>
  </si>
  <si>
    <t xml:space="preserve">Correos bernardo.vasquez@reinventarse.cl y jonathan.monsalve@reinventarse.cl
</t>
  </si>
  <si>
    <t>Organización No Gubernamental de Desarrollo - COVACHA</t>
  </si>
  <si>
    <t>Asociación de Derecho Privado.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</si>
  <si>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</si>
  <si>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500404069377, de 17 de agosto de 2021,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</si>
  <si>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</si>
  <si>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</si>
  <si>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Ultimo Directorio: 04 de noviembre de 2015 al 04 de noviembre de 2020.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</si>
  <si>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 xml:space="preserve">Presidente: Alejandro Renato Tapia Cerda  
</t>
  </si>
  <si>
    <t xml:space="preserve">Rucapedrera Nº 287, comuna de El Quisco, Región de Valparaíso.
</t>
  </si>
  <si>
    <t xml:space="preserve"> El Quisco</t>
  </si>
  <si>
    <t xml:space="preserve">Teléfonos: 35-2474371- 56-98412553 </t>
  </si>
  <si>
    <t xml:space="preserve"> alejandro@covacha.cl</t>
  </si>
  <si>
    <t>Certificado Antecedentes financieros año 2019, aprobados por el Sub Departamento de Supervisión Financiera Nacional</t>
  </si>
  <si>
    <t>Corporación Social y Educacional Renasci</t>
  </si>
  <si>
    <t xml:space="preserve">Corporación </t>
  </si>
  <si>
    <t>Otorgado mediante Certificado Nº 012/2013, de la Ilustre Municipalidad de Copiapó.</t>
  </si>
  <si>
    <t>Certificado Folio Nº 500402578038, emitido por SRCeI con fecha 09 de agosto de 2021.</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</si>
  <si>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</si>
  <si>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Presidente: 
Carlos Mauricio Gacitúa Godoy, 
Vicepresidente: 
Sofia Macarena Baez Herrera, 
Secretario:
Rodolfo Osses Baez, 
Tesorero:
Paola Agley Pérez Zamora, 
Certificado de Directorio de fecha 24 de julio de 2021, Folio N° 500400061563, del SRCI.</t>
  </si>
  <si>
    <t xml:space="preserve">Durarán 5 años* en sus cargos, pudiendo ser reelegidos.
(*hay reforma de estatutos)
</t>
  </si>
  <si>
    <t>04-03-2021 al 04-03-2024.</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</si>
  <si>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</si>
  <si>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</si>
  <si>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</si>
  <si>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967036066, 982748395, 522-240385, 522231057</t>
  </si>
  <si>
    <t>corporacionrenasci@gmail.com
 supervisoratecnicarenasci@gmail.com</t>
  </si>
  <si>
    <t>José Manuel Palacios Parra ,</t>
  </si>
  <si>
    <t xml:space="preserve">Avenida Alcalde Fernando Castillo Velasco N° 9925, La Reina.
</t>
  </si>
  <si>
    <t>La Reina.</t>
  </si>
  <si>
    <t xml:space="preserve">Fono: 25927211/ 225927277
</t>
  </si>
  <si>
    <t>Correo Electrónico: jpalacios@mlareina.cl</t>
  </si>
  <si>
    <t>Ramona Reyes Painequeo,</t>
  </si>
  <si>
    <t xml:space="preserve">Vicuña Mackenna N° 340, Comuna de Paillaco.
</t>
  </si>
  <si>
    <t>Paillaco.</t>
  </si>
  <si>
    <t xml:space="preserve">Fonos: 63-2426700 / 670101.
</t>
  </si>
  <si>
    <t xml:space="preserve"> web@munipaillaco.cl</t>
  </si>
  <si>
    <t xml:space="preserve">Luis Manuel Barra Villanueva
RUN: 7.956.842-2  </t>
  </si>
  <si>
    <t xml:space="preserve">Avenida Bernardo O´Higgins N° 525, Malloa.
</t>
  </si>
  <si>
    <t>Malloa</t>
  </si>
  <si>
    <t xml:space="preserve">
Fono: 72 2 38 7078 
</t>
  </si>
  <si>
    <t>Correo electrónico: contacto@comunamalloa.cl</t>
  </si>
  <si>
    <t>Fundación CREA EQUIDAD</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</si>
  <si>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</si>
  <si>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</si>
  <si>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</si>
  <si>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t>
  </si>
  <si>
    <t xml:space="preserve">Durarán tres años en sus cargos por estatutos.  </t>
  </si>
  <si>
    <t xml:space="preserve">De 30.05.2019 a 30.05.2022.
</t>
  </si>
  <si>
    <t xml:space="preserve">Presidente: 
Ignacio Andres Celedón Bulnes,
Secretario:  
Roberto Manuel Celedón Bulnes, 
</t>
  </si>
  <si>
    <t xml:space="preserve">Paseo Phillips Nº 16, piso 4, oficina X, comuna de Santiago, Región Metropolitana.
</t>
  </si>
  <si>
    <t xml:space="preserve">Teléfono: 232780640
</t>
  </si>
  <si>
    <t xml:space="preserve">E-Mail: roberto.celedon@creaequidad.cl
           claudio.tobar@creaequidad.cl
</t>
  </si>
  <si>
    <t>Se acompaña certificado financiero, correspondiente al año 2020, aprobados por el Sub Departamento de Supervisión Financiera Nacional.</t>
  </si>
  <si>
    <t xml:space="preserve">Marcelo Orlando Santana Vargas
</t>
  </si>
  <si>
    <t xml:space="preserve">Carlos Soza Nº161 Puerto Ibáñez, Comuna de rio Ibáñez, Región de Aysén, </t>
  </si>
  <si>
    <t>rio Ibáñez</t>
  </si>
  <si>
    <t>672-423369                        56979590865</t>
  </si>
  <si>
    <t>alcaldía@rioibanez.cl           marcelo.santana@rioibanez.cl</t>
  </si>
  <si>
    <t xml:space="preserve">José Andrés Bartolo Vinaya, </t>
  </si>
  <si>
    <t xml:space="preserve">Vicuña Mackenna S/N°, Comuna de Huara, Provincia de Tamarugal, Región de Tarapacá.
</t>
  </si>
  <si>
    <t>Tamarugal</t>
  </si>
  <si>
    <t>Fono: 2463200</t>
  </si>
  <si>
    <t xml:space="preserve">Miguel Meza Shwenke, </t>
  </si>
  <si>
    <t xml:space="preserve">Calle Viña del Mar Nº 345, Lago Ranco.
</t>
  </si>
  <si>
    <t>Lago Ranco</t>
  </si>
  <si>
    <t>Inscripción N° 169989, de fecha 21 de Abril de 2014, del Registro de Personas Jurídicas, del Servicio de Registro Civil e Identificación.</t>
  </si>
  <si>
    <t>Certificado de Vigencia folio Nº 500398003125, de fecha 11 de julio de 2021, del Servicio de Registro Civil e Identificación.</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</si>
  <si>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</si>
  <si>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Presidente: 
Marcela Araya Martínez                      
-Vicepresidente 
Mariann Alejandra Davila Coggiola
-Secretario:
Richard Jesús Ron Farías
-Tesorero:
Amaru Andrés Ugaz Ayala
Certificado de Directorio del SRCI, de fecha 11-07-2021, Folio N° 500398003118.F242
</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</si>
  <si>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</si>
  <si>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</si>
  <si>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Ana Mireya Ayala Rivera 
</t>
  </si>
  <si>
    <t xml:space="preserve">Obispo Manuel Umaña N° 917, comuna de Estación Central, Región Metropolitana.  
</t>
  </si>
  <si>
    <t>Fono: 22 9181586</t>
  </si>
  <si>
    <t>Fund.sentidos@gmail.com
ppfestacioncentral@fundacionsentidos.org
http://www.fundacionsentidos.org</t>
  </si>
  <si>
    <t>Acompaña Certificado Financiero del año 2020,  aprobados por el Subdepartamento de Supervisión Financiera.</t>
  </si>
  <si>
    <t xml:space="preserve">Erwin Pacheco Ayala, </t>
  </si>
  <si>
    <t xml:space="preserve">Mariquina N° 54. Comuna de Mariquina. XIV Región de los Ríos.
</t>
  </si>
  <si>
    <t>Mariquina.</t>
  </si>
  <si>
    <t>Fono: 63-2453200, Fax 63-2453227.</t>
  </si>
  <si>
    <t xml:space="preserve"> alcaldia@munimariquina.cl</t>
  </si>
  <si>
    <t xml:space="preserve">Gastón Pérez González, </t>
  </si>
  <si>
    <t xml:space="preserve">Calle  Esmeralda Nº 145, Comuna de Corral, XIV Región de los Ríos.
</t>
  </si>
  <si>
    <t>Corral</t>
  </si>
  <si>
    <t>Fono: 63-471808</t>
  </si>
  <si>
    <t xml:space="preserve">cuyamo@municipalidadcorral.cl
alcaldia@municipalidadcorral.cl
</t>
  </si>
  <si>
    <t xml:space="preserve">Claudio Rosamel Lavado Castro,                           
</t>
  </si>
  <si>
    <t xml:space="preserve">Avda. Balmaceda Esquina Alessandri S/N
</t>
  </si>
  <si>
    <t>Futrono</t>
  </si>
  <si>
    <t>Fono Fax: (063) 2481213</t>
  </si>
  <si>
    <t>: contacto@munifutrono.cl</t>
  </si>
  <si>
    <t>Rubén Cerón González,</t>
  </si>
  <si>
    <t xml:space="preserve">Avda. Independencia Nº525
</t>
  </si>
  <si>
    <t>Fono: (072) 2299600 / 2299601</t>
  </si>
  <si>
    <t xml:space="preserve"> ventanillaunica@pichidegua.cl</t>
  </si>
  <si>
    <t xml:space="preserve">Jorge Doliver Rivera Leal, </t>
  </si>
  <si>
    <t xml:space="preserve">Calle Doctor Barriga Nº 995, comuna de Purén, Región de La Araucanía.
</t>
  </si>
  <si>
    <t>Purén</t>
  </si>
  <si>
    <t xml:space="preserve">Fono: 45-2793013- 2793016
</t>
  </si>
  <si>
    <t xml:space="preserve"> munipurenalcaldia@gmail.com</t>
  </si>
  <si>
    <t>Juan Bernardo Leyton Lemus,</t>
  </si>
  <si>
    <t xml:space="preserve">Luis Infante Nº 520, Canela baja, Comuna de Canela, IV Región de Coquimbo.
</t>
  </si>
  <si>
    <t xml:space="preserve"> Canela</t>
  </si>
  <si>
    <t>532540088 / 532540006</t>
  </si>
  <si>
    <t>secretaria.canela@gmail.com
didecocanela@gmail.com
alcaldiacanela1@gmail.com</t>
  </si>
  <si>
    <t>Carlos Antonio Araya Bugueño</t>
  </si>
  <si>
    <t xml:space="preserve">Caupolicán Nº 1147, Comuna de Punitaqui, Provincia de Limarí, IV Región de Coquimbo.
</t>
  </si>
  <si>
    <t>Punitaqui</t>
  </si>
  <si>
    <t>Fono: (53)2731106-(53)2731006-(53)2731112</t>
  </si>
  <si>
    <t>secretaria@munipunitaqui.cl, oficinadeproyectos@munipunitaqui.cl</t>
  </si>
  <si>
    <t xml:space="preserve">Delegación Presidencial Provincial de Capitán Prat (ex Gobernación Provincial Capitán Prat)
</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</si>
  <si>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</si>
  <si>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</si>
  <si>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</si>
  <si>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Gobernador Provincial Titular: don Luis Ignacio Baez Chavarría</t>
  </si>
  <si>
    <t xml:space="preserve">Calle Esmeralda Nº 199, comuna de Cochrane, Región de Aysén.
</t>
  </si>
  <si>
    <t>Cochrane</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</si>
  <si>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</si>
  <si>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</si>
  <si>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Jaime Patricio Fernández Alarcón, </t>
  </si>
  <si>
    <t xml:space="preserve">Calle O`Higgins Nº 189, comuna de Cabo de Hornos, Región de Magallanes y la Antártica Chilena.
</t>
  </si>
  <si>
    <t xml:space="preserve"> Hornos</t>
  </si>
  <si>
    <t xml:space="preserve">Fono: 621011-621018-621449-621120 </t>
  </si>
  <si>
    <t>E mail: municipalidad@imcabodehornos.cl 
Página web: www.imcabodehornos.cl</t>
  </si>
  <si>
    <t>CABO DE HORNOS</t>
  </si>
  <si>
    <t xml:space="preserve">Alfonso Coke Candía, 
</t>
  </si>
  <si>
    <t xml:space="preserve">Calle Pedro Aguirre Cerda Nº580,  Comuna de Cunco.
</t>
  </si>
  <si>
    <t>Cunco</t>
  </si>
  <si>
    <t>Mesa Central: (56) (45) 200101</t>
  </si>
  <si>
    <t>info@municunco.cl</t>
  </si>
  <si>
    <t xml:space="preserve">Hugo Monsalves Castillo, </t>
  </si>
  <si>
    <t xml:space="preserve">calle Lagos Nº680, Comuna de Victoria, Región de Araucania.
</t>
  </si>
  <si>
    <t>Victoria</t>
  </si>
  <si>
    <t>Mesa Central (56-45) 2 296 400</t>
  </si>
  <si>
    <t xml:space="preserve"> municipalidad@victoriachile.cl</t>
  </si>
  <si>
    <t>Christián Frank Gross Hidalgo</t>
  </si>
  <si>
    <t xml:space="preserve">Lincoyan Nº255, Los Vilos
</t>
  </si>
  <si>
    <t>Los Vilos</t>
  </si>
  <si>
    <t xml:space="preserve">Fono: (056) 53 353084
</t>
  </si>
  <si>
    <t>Sergio.paladines@munilosvilos.cl</t>
  </si>
  <si>
    <t xml:space="preserve">Juan Pablo Barros Basso. </t>
  </si>
  <si>
    <t xml:space="preserve">Avda. Ambrosio O´Higgins Nº1305
</t>
  </si>
  <si>
    <t xml:space="preserve"> Curacaví</t>
  </si>
  <si>
    <t>Fono: (02) 22992100 - 22992141</t>
  </si>
  <si>
    <t xml:space="preserve"> social@municipalidadcuracavi.cl</t>
  </si>
  <si>
    <t xml:space="preserve">Ana Alejandra Albornoz Cuevas
</t>
  </si>
  <si>
    <t xml:space="preserve">Yungay Nº 125, comuna de Santa Juana, Región del Biobío.
</t>
  </si>
  <si>
    <t>Santa Juana</t>
  </si>
  <si>
    <t>Fono: (41) 2779242-(41) 2779152- (41)2779243- 41-2778113</t>
  </si>
  <si>
    <t>aalbornoz@santajuana.cl  santajuana@santajuana.cl</t>
  </si>
  <si>
    <t xml:space="preserve">Jorge Alberto Rivas Figueroa.
</t>
  </si>
  <si>
    <t xml:space="preserve">Avenida Pedro Lagos Nº 410, comuna de Mulchén, Región del Biobío.
</t>
  </si>
  <si>
    <t>Mulchén</t>
  </si>
  <si>
    <t>Fono: 43-2401400</t>
  </si>
  <si>
    <t xml:space="preserve">Carlos Luis Chandía Alarcón
</t>
  </si>
  <si>
    <t xml:space="preserve">Avenida Prat Nº 1675, comuna de Coihueco
</t>
  </si>
  <si>
    <t>Coihueco</t>
  </si>
  <si>
    <t>Fono: 42-2471002- 2471007</t>
  </si>
  <si>
    <t xml:space="preserve">Mario Alejandro Gierke Quevedo, </t>
  </si>
  <si>
    <t xml:space="preserve">Las Delicias Nº 355, Comuna de Cabrero. Región del Bio-Bio.
</t>
  </si>
  <si>
    <t>Cabrero</t>
  </si>
  <si>
    <t>Fono: (43) 2401813  (43) 2401800</t>
  </si>
  <si>
    <t>http:// http://www.cabrero.cl/</t>
  </si>
  <si>
    <t xml:space="preserve">Delegación Presidencial Provincial de Arica (ex Gobernación Provincial Arica)
</t>
  </si>
  <si>
    <t xml:space="preserve">Gobernador Provincial Titular: Ricardo Luis Sanzana Oteíza, </t>
  </si>
  <si>
    <t xml:space="preserve">Calle 7 de Junio N° 188. Arica.
</t>
  </si>
  <si>
    <t>Arica</t>
  </si>
  <si>
    <t xml:space="preserve">Fono: 58-231440.
</t>
  </si>
  <si>
    <t xml:space="preserve">Luis Valenzuela Cruzat
</t>
  </si>
  <si>
    <t xml:space="preserve">Arturo Prat Nº 200, comuna de Til Til, Región Metropolitana.
</t>
  </si>
  <si>
    <t>Til Til</t>
  </si>
  <si>
    <t xml:space="preserve">Fono: 976960915- 977903144             Fono: 228105821
</t>
  </si>
  <si>
    <t>opdtiltil@gmail.com
alcaldevalenzuela@tiltil.cl</t>
  </si>
  <si>
    <t>FREDDY ANTONIO RAMIREZ VILLALOBOS, RUT: 8.526.167-3</t>
  </si>
  <si>
    <t xml:space="preserve">1. Avenida Santa Laura Nº 567, comuna de Concón, Región de Valparaíso.
</t>
  </si>
  <si>
    <t xml:space="preserve"> Concón</t>
  </si>
  <si>
    <t xml:space="preserve">. Teléfono: (56 32) 381 6000 </t>
  </si>
  <si>
    <t>oficinadepartes@concon.cl       alcaldia@concon.cl</t>
  </si>
  <si>
    <t>Marcos Morales Ureta</t>
  </si>
  <si>
    <t xml:space="preserve">Avenida Bernardo O´Higgins Nº 70, comuna de Puchuncaví, Región de Valparaíso. 
</t>
  </si>
  <si>
    <t>Puchuncaví</t>
  </si>
  <si>
    <t>Fono: (32) 2139603</t>
  </si>
  <si>
    <t xml:space="preserve">César Antonio Orellana Orellana, </t>
  </si>
  <si>
    <t xml:space="preserve">Edificio Consistorial, calle O´Higgins Nº 1016, comuna de Freirina, Región de Atacama. 
</t>
  </si>
  <si>
    <t>Freirina</t>
  </si>
  <si>
    <t>569 74959304</t>
  </si>
  <si>
    <t xml:space="preserve"> alcalde@munifreirina.cl</t>
  </si>
  <si>
    <t xml:space="preserve">Cristian Didy Olivares Iriarte, </t>
  </si>
  <si>
    <t xml:space="preserve">Padre Alonso García S/N, comuna de Alto del Carmen, Región de Atacama. 
</t>
  </si>
  <si>
    <t>Alto del Carmen</t>
  </si>
  <si>
    <t>51 2 610328
51 2 610334
51 2 400 500</t>
  </si>
  <si>
    <t xml:space="preserve">alcaldia@munialtodelcarmen.cl 
alcalde.olivares@munialtodelcarmen.cl </t>
  </si>
  <si>
    <t>Mario Arturo Morales Carrasco</t>
  </si>
  <si>
    <t xml:space="preserve">Avenida Miguel Lemeur Nº 544, comuna de Tierra Amarilla, Región de Atacama. 
</t>
  </si>
  <si>
    <t>Tierra Amarilla</t>
  </si>
  <si>
    <t xml:space="preserve">Fono: (52) 320017- 320054- 320277- 320936
</t>
  </si>
  <si>
    <t xml:space="preserve">: info@MuniTierraAmarilla.cl </t>
  </si>
  <si>
    <t xml:space="preserve">Margarita Alicia Flores Salazar </t>
  </si>
  <si>
    <t xml:space="preserve">Almirante Latorre N°700, comuna de Chañaral, Región de Atacama. 
</t>
  </si>
  <si>
    <t>Chañaral</t>
  </si>
  <si>
    <t>Fono: (52) 543301</t>
  </si>
  <si>
    <t xml:space="preserve">www.municipalidadchanaral.munichanaral.cl </t>
  </si>
  <si>
    <t xml:space="preserve">Marisol Andrade Cárdenas, </t>
  </si>
  <si>
    <t xml:space="preserve">Zavattaro Nº 434, Comuna de Porvenir, Provincia de Tierra del Fuego, XII Región de Magallanes y la Antártica Chilena.
</t>
  </si>
  <si>
    <t>Porvenir</t>
  </si>
  <si>
    <t>Fono: (61)2581404-(61)2581189.</t>
  </si>
  <si>
    <t>rrozas@muniporvenir.cl</t>
  </si>
  <si>
    <t>Bernardo Candía Henríquez, Alcalde.
Luis Alberto Barría Obando, subrogará al Alcalde entre el 16 de abril y el 17 de mayo de 2021.</t>
  </si>
  <si>
    <t xml:space="preserve">Avenida Nueva Sur s/n, Puaucho, comuna de San Juan de La Costa, Región de Los Lagos
</t>
  </si>
  <si>
    <t>San Juan de La Costa</t>
  </si>
  <si>
    <t xml:space="preserve">Fono: 064-2261911
</t>
  </si>
  <si>
    <t xml:space="preserve"> alcaldía@sanjuandelacosta.cl</t>
  </si>
  <si>
    <t xml:space="preserve">Evelyn Rose Matthei Fornet, </t>
  </si>
  <si>
    <t xml:space="preserve">Avenida de Valdivia Nº 963, comuna de Providencia, Región Metropolitana
</t>
  </si>
  <si>
    <t>Fono: 226543435</t>
  </si>
  <si>
    <t>evelyn.matthei@providencia.cl
opd@providencia.cl</t>
  </si>
  <si>
    <t xml:space="preserve">Pablo Andrés Flores Merino
</t>
  </si>
  <si>
    <t xml:space="preserve">Erardo Werner Nº 450, comuna de Llanquihue, Región de Los Lagos. 
</t>
  </si>
  <si>
    <t>Llanquihue,</t>
  </si>
  <si>
    <t>Fono: 2244540- 2244500</t>
  </si>
  <si>
    <t>victorangulo_concejal@hotmail.com/secretariaalcalde@llanquihue.cl</t>
  </si>
  <si>
    <t xml:space="preserve">René Alejandro Concha González, </t>
  </si>
  <si>
    <t xml:space="preserve">Plaza de Armas S/N, comuna de Curepto, Región del Maule. 
</t>
  </si>
  <si>
    <t>Maule</t>
  </si>
  <si>
    <t>Fono: (075) 2552300</t>
  </si>
  <si>
    <t xml:space="preserve">Marcelo Osvaldo Waddington Guajardo, </t>
  </si>
  <si>
    <t xml:space="preserve">Abdón Fuentealba Nº 334, comuna de Chanco, Región del Maule. 
</t>
  </si>
  <si>
    <t>Fono: (73) 551083</t>
  </si>
  <si>
    <t xml:space="preserve">Gloria de las Mercedes Paredes Valdés, </t>
  </si>
  <si>
    <t xml:space="preserve">Juan Guillermo Day Nº 80, Palmilla. VI Región de O’Higgins.
</t>
  </si>
  <si>
    <t xml:space="preserve"> Palmilla</t>
  </si>
  <si>
    <t>442928010 / 442928011</t>
  </si>
  <si>
    <t>gloria.paredes@munipalmilla.cl
 paola.toro@munipalmilla.cl</t>
  </si>
  <si>
    <t xml:space="preserve">Ljubica Elena Kurtovic Cortés
</t>
  </si>
  <si>
    <t xml:space="preserve">Anibal Pinto Nº 1305, de la comuna de Tocopilla, Región de Antofagasta.  
</t>
  </si>
  <si>
    <t xml:space="preserve"> Tocopilla</t>
  </si>
  <si>
    <t>Fono: (55) 2421347 – 2421355</t>
  </si>
  <si>
    <t xml:space="preserve"> lkurtovic@imtocopilla.cl; 
jramos@imtocopilla.cl</t>
  </si>
  <si>
    <t xml:space="preserve">Rene Alfonso Garcés Álvarez.
</t>
  </si>
  <si>
    <t xml:space="preserve">Amunategui 018, comuna de Quinchao, Región de Los Lagos
</t>
  </si>
  <si>
    <t>Quinchao</t>
  </si>
  <si>
    <t>Teléfono: (65)2661150 - (65)2661211</t>
  </si>
  <si>
    <t>Alcaldia@municipalidadquinchao.cl
gabinete@municipalidadquinchao.cl</t>
  </si>
  <si>
    <t xml:space="preserve">Organización No Gubernamental de Desarrollo Corporación Para el Desarrollo de las Comunidades y sus Territorios INCITA -  O.N.G. INCITA
</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</si>
  <si>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</si>
  <si>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</si>
  <si>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Certificado de Vigencia Folio 500401601054, de fecha 3 de agosto de 2021, del Servicio de Registro Civil e Identificación.</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</si>
  <si>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</si>
  <si>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Presidente: 
Sandra Emma Rojas Osorio, 
Vice presidente:
Cristián Alejandro Burgos Contreras, 
Secretario: 
Carlos Alonso Roldán Ramírez, 
Tesorero: 
Marcelo Alberto Burgos Contreras, 
Consta en certificado de directorio de persona jurídica sin fines de lucro de Servicio de Registro Civil e Identificación, emitido con fecha 3 de agosto de 2021, Folio N° 500401600931.</t>
  </si>
  <si>
    <t>AL 04.09.2021</t>
  </si>
  <si>
    <t xml:space="preserve"> Vice presidente:
Cristián Alejandro Burgos Contreras, 
</t>
  </si>
  <si>
    <t xml:space="preserve">Carlos Lyon Nº543, Cerro Cárcel, comuna de Valparaíso.comuna de Valparaíso.
</t>
  </si>
  <si>
    <t xml:space="preserve">
Fonos: 32-22250839/+56979508116 
</t>
  </si>
  <si>
    <t xml:space="preserve"> corporación.incita.2014@gmail.com </t>
  </si>
  <si>
    <t>Antecedentes financieros correspondientes al año 2019, aprobados por el Subdepartamento de Supervisión Financiera Nacional</t>
  </si>
  <si>
    <t xml:space="preserve">Delegación Presidencial Provincial de Parinacota (Ex Gobernación Provincial de Parinacota) 
</t>
  </si>
  <si>
    <t>Constitución Política de la República, artículo 116.</t>
  </si>
  <si>
    <t xml:space="preserve">Delegado Presidencial Provincial de Parinacota; Mario Andres Salgado Ibarra </t>
  </si>
  <si>
    <t xml:space="preserve">José Miguel Carrera Nº 350, Comuna de Putre. Región de Arica y Parinacota. 
</t>
  </si>
  <si>
    <t>Putre</t>
  </si>
  <si>
    <t xml:space="preserve">2 24877155 – 2 24877157
</t>
  </si>
  <si>
    <t xml:space="preserve"> partesdppparinacota@interior.gob.cl
msalgado@interior.gob.cl</t>
  </si>
  <si>
    <t xml:space="preserve">Manuel León Saa. 
</t>
  </si>
  <si>
    <t xml:space="preserve">Calle Bernardo O’Higgins Nº 843, comuna de Santa María, Región de Valparaíso
</t>
  </si>
  <si>
    <t>Santa María</t>
  </si>
  <si>
    <t>34) 2595300 (Central Telefónica I. Municipalidad de Santa María)
COORDINADORA OPD SANTA MARIA: (34) 2595367
ASISTENTE SOCIAL OPD SANTA MARIA: (34) 2595368
SECRETARIA OPD SANTA MARIA: (34) 2595319</t>
  </si>
  <si>
    <t>of.partes@imsantamaria.cl 
CORREO ELECTRONICO OPD SANTA MARIA: opdsantamaria@gmail.com
http://www.imsantamaria.cl</t>
  </si>
  <si>
    <t>Fundación Nuestra Señora de la Esperanza</t>
  </si>
  <si>
    <t>Inscripción N° 170002, de fecha 22 de abril de 2014, del Registro de Personas Jurídicas, del Servicio de Registro Civil e Identificación.</t>
  </si>
  <si>
    <t xml:space="preserve">Certificado de Vigencia de Directorio, Folio Nº85710000, emitido con fecha 23 de julio de 2021,por el Servicio de Registro Civil e Identificación.
</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</si>
  <si>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</si>
  <si>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Presidente
Juan Luis Del Pino Riesco, 
Secretario
Loreto Elisa Olate Gallardo, 
Tesorero
Ramona Edecia Vilches Lagos,</t>
  </si>
  <si>
    <t>4 años</t>
  </si>
  <si>
    <t xml:space="preserve">De 13 de mayo de 2017 al 13 de mayo de 2021.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</si>
  <si>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</si>
  <si>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 xml:space="preserve">Avenida O`Higgins Nº 1541, Chillan, Región del Ñuble
</t>
  </si>
  <si>
    <t>Chillan</t>
  </si>
  <si>
    <t xml:space="preserve">042-2223675.
979928331.
985603549.
</t>
  </si>
  <si>
    <t xml:space="preserve">residenciaesperanzachillan@gmail.com / jldelpino@gmail.com </t>
  </si>
  <si>
    <t>Se acompaña Certificado Financiero año 2020, aprobados por el Subdepartamento de Supervisión Financiera Nacional.</t>
  </si>
  <si>
    <t xml:space="preserve">Delegación Presidencial Provincial de El Loa (ex Gobernación Provincial de El Loa)
</t>
  </si>
  <si>
    <t xml:space="preserve">Granaderos Nº 2296, Calama, Región de Antofagasta. 
</t>
  </si>
  <si>
    <t>Fono: (55) 566501 / (55) 566502</t>
  </si>
  <si>
    <t xml:space="preserve">Natalia Andrea Carrasco Pizarro, </t>
  </si>
  <si>
    <t xml:space="preserve">Avenida Francia 011, El Quisco. Región de Valparaíso.
</t>
  </si>
  <si>
    <t xml:space="preserve"> Teléfono: (35) 245 6100
</t>
  </si>
  <si>
    <t>http://www.elquisco.cl/</t>
  </si>
  <si>
    <t xml:space="preserve">Delegación Presidencial Provincial de Antofagasta (ex Gobernación Provincial de Antofagasta)
</t>
  </si>
  <si>
    <t xml:space="preserve">Gobernador Provincial Titular: 
Fabiola Andrea Rivero Rojas, 
</t>
  </si>
  <si>
    <t>Calle Arturo Prat 384, Antofagasta, Región de Antofagasta</t>
  </si>
  <si>
    <t xml:space="preserve">Juan Carlos Reinao Marilao. </t>
  </si>
  <si>
    <t xml:space="preserve">Calle Comercio Nº 206, comuna de Renaico. Región de La Araucanía.
</t>
  </si>
  <si>
    <t xml:space="preserve"> Renaico</t>
  </si>
  <si>
    <t>Fono: (65) 202800</t>
  </si>
  <si>
    <t xml:space="preserve"> didecorenaico@yahoo.cl</t>
  </si>
  <si>
    <t>RENAICO</t>
  </si>
  <si>
    <t>MAURICIO ANTONIO QUIROZ CHAMORRO</t>
  </si>
  <si>
    <t xml:space="preserve">Calle Prat Nº 1, Comuna de Putaendo, Región de Valparaíso.
</t>
  </si>
  <si>
    <t>Putaendo</t>
  </si>
  <si>
    <t>34-2-431510</t>
  </si>
  <si>
    <t>http://www.putaendo.cl/muni/</t>
  </si>
  <si>
    <t xml:space="preserve">Rigoberto Genaro Briceño Tapia
</t>
  </si>
  <si>
    <t xml:space="preserve">Calle Graig Nª 530, comuna de Huasco, Región de Atacama
</t>
  </si>
  <si>
    <t xml:space="preserve"> Huasco</t>
  </si>
  <si>
    <t xml:space="preserve"> Teléfono: 051-531039-531042-531010</t>
  </si>
  <si>
    <t>http://www.imhuasco.cl</t>
  </si>
  <si>
    <t xml:space="preserve">Delegación Presidencial Provincial de isla de pascua (ex Gobernación Provincial de Isla de Pascua)
</t>
  </si>
  <si>
    <t xml:space="preserve">Kiri Reva S/N, Isla de Pascua. Región de Valparaíso. </t>
  </si>
  <si>
    <t xml:space="preserve"> Isla de Pascua</t>
  </si>
  <si>
    <t>rdelapuente@interior.gob.cl
rgodoy@interior.gob.cl
trapu@interior.gob.cl</t>
  </si>
  <si>
    <t xml:space="preserve">Roberto Hernán Rivera Pino
</t>
  </si>
  <si>
    <t xml:space="preserve">Manuel Rodríguez Nº 315, de la comuna de Vichuquén, Región del Maule.  
</t>
  </si>
  <si>
    <t>Vichuquén</t>
  </si>
  <si>
    <t>Fono: (75) 2555516 – 2555501</t>
  </si>
  <si>
    <t>munivichuquen@gmail.com</t>
  </si>
  <si>
    <t xml:space="preserve">Claudia Alejandra Díaz Bravo, </t>
  </si>
  <si>
    <t xml:space="preserve">Avenida Oriente Nº 2625, Comuna de San Rafael. Provincia de Talca. VII Región del Maule. 
</t>
  </si>
  <si>
    <t>San Rafael</t>
  </si>
  <si>
    <t>(71) 2651012</t>
  </si>
  <si>
    <t>Secre_alcaldia@hotmail.es rrpp@munisanrafael.cl</t>
  </si>
  <si>
    <t>Juan Galdames Carmona
RUT 6.261.177-4</t>
  </si>
  <si>
    <t xml:space="preserve">Carretera San Martín Nº 607, comuna de Rinconada, Región de Valparaíso. 
</t>
  </si>
  <si>
    <t xml:space="preserve"> Rinconada</t>
  </si>
  <si>
    <t>(34) 2509500 / 993286006</t>
  </si>
  <si>
    <t>jgaldames@munirinconada.cl</t>
  </si>
  <si>
    <t xml:space="preserve">Carlos Vergara Zerega, </t>
  </si>
  <si>
    <t xml:space="preserve">Calle Ignacio Carrera Pinto Nº 1213, comuna de Romeral. Región del Maule.- 
</t>
  </si>
  <si>
    <t>Romeral</t>
  </si>
  <si>
    <t>Teléfono: 75-2576330</t>
  </si>
  <si>
    <t xml:space="preserve">alcaldia@muniromeral.cl </t>
  </si>
  <si>
    <t>ROMERAL</t>
  </si>
  <si>
    <t xml:space="preserve">Delegación Presidencial Provincial de Magallanes (ex Gobernación Provincial de Magallanes)
</t>
  </si>
  <si>
    <t xml:space="preserve">Presidente Julio Roca Nº 925, Punta Arenas. Región de Magallanes y la Antártica Chilena.
</t>
  </si>
  <si>
    <t>Teléfonos 61-222600, 225097, 242027</t>
  </si>
  <si>
    <t xml:space="preserve">Alfonso Adrián Muñoz Aravena, </t>
  </si>
  <si>
    <t xml:space="preserve">Las Cruces Norte Nº 401, comuna de El Tabo, Región de Valparaíso. 
</t>
  </si>
  <si>
    <t>El Tabo</t>
  </si>
  <si>
    <t xml:space="preserve">Teléfono: 35-2203500 </t>
  </si>
  <si>
    <t>EL TABO</t>
  </si>
  <si>
    <t>Constitución Política de la República, artículo 118 y Siguientes.</t>
  </si>
  <si>
    <t xml:space="preserve">Hernán Andres Ahumada Ahumada
</t>
  </si>
  <si>
    <t xml:space="preserve">Balmaceda S/N, comuna de Paihuano, Región de Coquimbo.
</t>
  </si>
  <si>
    <t>Paihuano</t>
  </si>
  <si>
    <t xml:space="preserve">Teléfono: (56)(51)451015 </t>
  </si>
  <si>
    <t xml:space="preserve">alcalde@munipaihuani.cl 
jefe.gabinete@munipaihuano.cl
</t>
  </si>
  <si>
    <t>Constitución Política de la República, artículo 118 y siguientes.</t>
  </si>
  <si>
    <t xml:space="preserve">Yerko Hernaldo Galleguillos Ossandón, 
</t>
  </si>
  <si>
    <t xml:space="preserve">Avenida La Paz Nº 2, Comuna de La Higuera. Región de Coquimbo.
</t>
  </si>
  <si>
    <t>La Higuera.</t>
  </si>
  <si>
    <t xml:space="preserve">Teléfono: 51-2-429902 </t>
  </si>
  <si>
    <t>Ilustre Municipalidad de Pitrufquén</t>
  </si>
  <si>
    <t xml:space="preserve">Jaqueline Romero Inzunza
</t>
  </si>
  <si>
    <t xml:space="preserve">Francisco Bilbao N°593, comuna de Pitrufquen, región de La Araucanía. </t>
  </si>
  <si>
    <t>Pitrufquen</t>
  </si>
  <si>
    <t>45275700-452757002</t>
  </si>
  <si>
    <t xml:space="preserve">jjaramillo@mpitrufquen.cl
                            ichesta@mpitrusfquen.cl
</t>
  </si>
  <si>
    <t>Corporación Cultural Social y de Desarrollo SHALOM</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</si>
  <si>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</si>
  <si>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Certificado de vigencia, folio Nº500397509619, de 08 de julio de 2021, del Servicio de Registro Civil e Identificación.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</si>
  <si>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</si>
  <si>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t>
  </si>
  <si>
    <t>03 de septiembre de 2020 al 03 de septiembre de 2025</t>
  </si>
  <si>
    <t xml:space="preserve">José Miguel Araya Garrido, </t>
  </si>
  <si>
    <t xml:space="preserve">Calle 13 Sur 4 Poniente Nº 519, comuna de Talca, Región del Maule.
7 Oriente N° 3196, Pasaje 21 Norte A, comuna de Talca, Región del Maule
</t>
  </si>
  <si>
    <t>Fono: 71 2 339161
Celular: 98694714</t>
  </si>
  <si>
    <t xml:space="preserve">fundacionshalomchile@gmail.com
hogarshalomtalca@gmail.com </t>
  </si>
  <si>
    <t xml:space="preserve">Certificado Financiero correspondiente al año 2020, aprobado por el Subdepartamento de Supervisión Financiera Nacional. </t>
  </si>
  <si>
    <t>Corporación para el Desarrollo Integral de la Provincia de Choapa “Luis Gálvez Olivares” de Illapel - CORPROCH</t>
  </si>
  <si>
    <t>Inscripción N°216982 de fecha 13 de febrero de 2016, del Registro de Personas Jurídicas, del Servicio de Registro Civil e Identificación.</t>
  </si>
  <si>
    <t>Certificado de Vigencia Folio Nº 500398504671, del Servicio de Registro Civil e Identificación, de fecha 14 de julio de 2021.</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</si>
  <si>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</si>
  <si>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t>
  </si>
  <si>
    <t>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t>
  </si>
  <si>
    <t xml:space="preserve">Representante legal: Amara Sonia Galvez Pujado,
</t>
  </si>
  <si>
    <t xml:space="preserve">Julio Echeverria Nº 260, Salamanca. Región de Coquimbo. 
</t>
  </si>
  <si>
    <t xml:space="preserve"> Salamanca</t>
  </si>
  <si>
    <t>Celular: 941659628</t>
  </si>
  <si>
    <t xml:space="preserve"> amara.galvez@hotmail.com</t>
  </si>
  <si>
    <t>Se acompaña Certificado de la Institución correspondiente a antecedentes financieros del año 2020, aprobados por el Sub Departamento de Supervisión Financiera.</t>
  </si>
  <si>
    <t>Organización No gubernamental  de Desarrollo COINCIDE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</si>
  <si>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</si>
  <si>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Certificado de Vigencia Folio Nº500397976182, de fecha 11 de julio de 2021,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</si>
  <si>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</si>
  <si>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</si>
  <si>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</si>
  <si>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</si>
  <si>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</si>
  <si>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Calle Vial N° 839, Comuna de Puerto Montt, Región de los Lagos</t>
  </si>
  <si>
    <t>(41) 3184949</t>
  </si>
  <si>
    <t>Yonatan.bustamante@ongcoincide.cl; contacto@ongcoincide.cl;
miguel.salazar@ongcoincide.cl</t>
  </si>
  <si>
    <t xml:space="preserve">93401: Institución de Asistencia Social </t>
  </si>
  <si>
    <t>Antecedentes financieros correspondientes al año 2020, aprobados por el Sub Departamento de Supervisión Financiera Nacional</t>
  </si>
  <si>
    <t>Ilustre Municipalidad de Chol Chol</t>
  </si>
  <si>
    <t xml:space="preserve">Luis Huirilef Barra, 
</t>
  </si>
  <si>
    <t xml:space="preserve">Calle Perez N° 449, comuna de Chol Chol. </t>
  </si>
  <si>
    <t>Chol Chol</t>
  </si>
  <si>
    <t>opdcholchol@gmail.com</t>
  </si>
  <si>
    <t>Fundación Koinomadelfia</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</si>
  <si>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</si>
  <si>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 xml:space="preserve">Se acompañó Certificado de vigencia de Persona Jurídica sin fines de lucro folio N° 80456019, de fecha 11 de noviembre del año 2020, del Servicio de Registro Civil e Identificación.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</si>
  <si>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</si>
  <si>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</si>
  <si>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</si>
  <si>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</si>
  <si>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 xml:space="preserve">Maximiliano Sanchez Pérez 
</t>
  </si>
  <si>
    <t xml:space="preserve">Avenida Pajaritos S/N, parcela 10-B. Malloco. Peñaflor </t>
  </si>
  <si>
    <t>228140697-228143164</t>
  </si>
  <si>
    <t xml:space="preserve">hnkoinomadelfia@hotmail.com
monica@koinomadelfia.cl
</t>
  </si>
  <si>
    <t xml:space="preserve">Antecedentes financieros correspondientes al año 2020, aprobados por el Subdepartamento de Supervisión Financiera  </t>
  </si>
  <si>
    <t xml:space="preserve">Organización No gubernamental  de Desarrollo Padre Luis Amigó.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</si>
  <si>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</si>
  <si>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Certificado de Vigencia Folio Nº 500328480916, de fecha 10 de julio del 2020, del Servicio de Registro Civil e Identificación.</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</si>
  <si>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</si>
  <si>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</si>
  <si>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03 años</t>
  </si>
  <si>
    <t>15-02-2019 a 15.02.22</t>
  </si>
  <si>
    <t xml:space="preserve">Presidente: Rubén Eduardo Gutierrez Quiñones
</t>
  </si>
  <si>
    <t xml:space="preserve">Barros Arana N° 162, oficina 91, Concepción </t>
  </si>
  <si>
    <t xml:space="preserve">Concepción </t>
  </si>
  <si>
    <t>41-2767056/+56974305923 (cel. Representante Legal)</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</si>
  <si>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</si>
  <si>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2020 aprobados por el Sub Departamento de Supervisión Financiera.</t>
  </si>
  <si>
    <t>Corporación en Busca de un Cambio</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</si>
  <si>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</si>
  <si>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</si>
  <si>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Certificado de Vigencia, Folio Nº 500403017845, emitido con fecha 11 de agosto de 2021, por 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</si>
  <si>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</si>
  <si>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Presidente: Amanda Belén Aceituno Quezada,
Tesorera: Tatiana del pilar Quezada Torres                                          Secretaria: María Constanza Sepúlveda Yáñez</t>
  </si>
  <si>
    <t>02 años</t>
  </si>
  <si>
    <t>Directorio provisorio de fecha 25 de julio de 2020, durará hasta nueva Asamblea General de socios</t>
  </si>
  <si>
    <t xml:space="preserve">Presidente: Amanda Belén Aceituno Quezada, </t>
  </si>
  <si>
    <t xml:space="preserve">Pasaje Agustín Barros N° 1834, Villa María del Valle, ciudad de Linares, Región del Maule
</t>
  </si>
  <si>
    <t>linares</t>
  </si>
  <si>
    <t>Fono: +569 85973741; +569 78270672</t>
  </si>
  <si>
    <t>corp.enbuscadeuncambio@hotmail.com</t>
  </si>
  <si>
    <t xml:space="preserve">Se acompaña Certificado Financiero año 2020, aprobados por el Subdepartamento de Supervisión Financiera Nacional.
</t>
  </si>
  <si>
    <t>O.N.G. JUNTOS CREANDO FUTURO (O.N.G.  J.C.F.S.B)</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</si>
  <si>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</si>
  <si>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Nº500396489869, otorgado el 02 de julio de 2021, del Servicio de Registro Civil e Identificación.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</si>
  <si>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</si>
  <si>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Presidente: LUIS RODRIGUEZ CABRERA, RUT Nº 14.054.289-9 
Secretaria: TERESA FLORES MAZA, RUT N°16.675.414-3 
Tesorero: MAURICIO REYES MELO, RUT Nº 17.127.286-6
</t>
  </si>
  <si>
    <t>04 años</t>
  </si>
  <si>
    <t>Del 21 de diciembre de 2017 al 21 de diciembre de 2021.</t>
  </si>
  <si>
    <t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t>
  </si>
  <si>
    <t xml:space="preserve"> Santa Teresa N°814, villa valles de Chile, comuna de Santa Barbara, Región del Bio Bio.
</t>
  </si>
  <si>
    <t>Santa Barbara</t>
  </si>
  <si>
    <t xml:space="preserve">93401: Institución de Asistencia Social 
</t>
  </si>
  <si>
    <t xml:space="preserve">Antecedentes financieros correspondientes al año 2020, aprobados por el Subdepartamento de Supervisión Nacional. </t>
  </si>
  <si>
    <t xml:space="preserve">Inscripción N° 266596, de fecha 10 de noviembre de 2017. 
</t>
  </si>
  <si>
    <t>Certificado de Vigencia, folio 500395836985, de fecha 29 de junio de 2021, emitido por el Servicio de Registro Civil e Identificación.</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</si>
  <si>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</si>
  <si>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t>
  </si>
  <si>
    <t xml:space="preserve">Durarán tres años en sus cargos. 
</t>
  </si>
  <si>
    <t>20 de enero de 2021 hasta el 20 de enero de 2024.</t>
  </si>
  <si>
    <t xml:space="preserve">Presidente: 
Guillermo Alfonso Montecinos Rojas    
Poder especial: 
Evelyn Paola Garrote Jirón
</t>
  </si>
  <si>
    <t xml:space="preserve">Av. Jorge Montt  N° 1630, departamento 211, comuna de Viña del Mar, Región de Valparaíso.
</t>
  </si>
  <si>
    <t>32-211-0125</t>
  </si>
  <si>
    <t xml:space="preserve"> 
fund.talitakum@gmail.com</t>
  </si>
  <si>
    <t xml:space="preserve">Certificado de antecedentes financieros correspondientes al año 2020, remitidos para aprobación del Subdepartamento de Supervisión Financiera Nacional.
</t>
  </si>
  <si>
    <t>Corporación Integral Educativa y Social para el Desarrollo de la Comunidad- (JUEGATELA)</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</si>
  <si>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</si>
  <si>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</si>
  <si>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Certificado de Vigencia, folio Nº 500393598636, de fecha 14 de junio de 2021,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</si>
  <si>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</si>
  <si>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t>
  </si>
  <si>
    <t>Durarán 3años en sus cargos por estatutos</t>
  </si>
  <si>
    <t xml:space="preserve">De 17 de abril de 2020 a 17 de abril de 2023.
</t>
  </si>
  <si>
    <t>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t>
  </si>
  <si>
    <t xml:space="preserve">Tomás Moro N° 1431, comuna de Las Condes, Región Metropolitana.
</t>
  </si>
  <si>
    <t>Las Condes</t>
  </si>
  <si>
    <t>934105466- 971635538</t>
  </si>
  <si>
    <t>info@juegatela.cl</t>
  </si>
  <si>
    <t xml:space="preserve">Antecedentes financieros correspondientes al año 2020,aprobados por el Subdepartamento de Supervisión Financiera
</t>
  </si>
  <si>
    <t xml:space="preserve">Corporación de Ayuda a la Infancia Casa Montaña </t>
  </si>
  <si>
    <t xml:space="preserve">Corporación de Derecho Privado. </t>
  </si>
  <si>
    <t>Otorgada por Decreto Exento N° 716, de 22 de febrero de 2008, del Ministerio de Justicia y Derechos Humanos.</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</si>
  <si>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</si>
  <si>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</si>
  <si>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</si>
  <si>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</si>
  <si>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vicuña</t>
  </si>
  <si>
    <t>Teléfono: 51-2750123 y 56979374253</t>
  </si>
  <si>
    <t>Correo electrónico: casamontana@yahoo.com                            mauricio.montero.ts@gmail.com</t>
  </si>
  <si>
    <t>Casilla 274</t>
  </si>
  <si>
    <t xml:space="preserve">Otorgada por el Decreto Exento N° 1152, de 18 de diciembre de 2003, del Ministerio de Justicia y Derechos Humanos.
</t>
  </si>
  <si>
    <t>Certificado de Vigencia Folio N° 500403082311, de 11 de agosto de 2021, emitido por el Servicio de Registro Civil e Identificación.</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</si>
  <si>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</si>
  <si>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t>
  </si>
  <si>
    <t>Durarán cinco años en sus cargos</t>
  </si>
  <si>
    <t xml:space="preserve">6 de enero de 2020 al 6 de enero de 2025
</t>
  </si>
  <si>
    <t xml:space="preserve">Presidente: 
José Eleno Lagos Ortiz,
 Poder: Catalina Berríos Carús, </t>
  </si>
  <si>
    <t>Teatinos N° 251, comuna de Santiago, Región Metropolitana</t>
  </si>
  <si>
    <t xml:space="preserve">Santiago
</t>
  </si>
  <si>
    <t xml:space="preserve">56 - 229833243
</t>
  </si>
  <si>
    <t xml:space="preserve">anita.leal@pleyades.cl
</t>
  </si>
  <si>
    <t>Certificado de antecedentes financieros correspondientes al año 2020 aprobados por el  Subdepartamento de Supervisión  Financiera Nacional.</t>
  </si>
  <si>
    <t>Corporación Acogida</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</si>
  <si>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</si>
  <si>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Certificado de Vigencia, folio Nº 500230986939, de fecha 04 de Junio de 2019, del Servicio del Registro Civil e Identificación</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</si>
  <si>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</si>
  <si>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Presidenta: 
Johanna Valeria Valladares González, 
Secretario: 
Álvaro Manterola Lazcano,          
Tesorero:
Rudiger de Jesús Guzmán Lugo,
Directora:
Olga del Carmen Serey Vidal, </t>
  </si>
  <si>
    <t xml:space="preserve">Durarán dos años en sus cargos por estatutos.  </t>
  </si>
  <si>
    <t xml:space="preserve">22 de enero de 2021 al 22 de enero del 2024
</t>
  </si>
  <si>
    <t xml:space="preserve">Presidenta: 
Johanna Valeria Valladares González, </t>
  </si>
  <si>
    <t>Calle Santiago Nº 851, Oficina 31, tercer piso, Comuna de Villa Alemana, Región de Valparaíso.</t>
  </si>
  <si>
    <t>villa alemana</t>
  </si>
  <si>
    <t xml:space="preserve">contacto@corporacionacogida.cl </t>
  </si>
  <si>
    <t xml:space="preserve">Antecedentes financieros correspondientes al año 2021, remitidos al Subdepartamento de Supervisión Financiera Nacional para aprobación. 
*Se solicita a la institución, rectificar año 2021 por año 2020, mediante correo electrónico
</t>
  </si>
  <si>
    <t>Fundación MADRE VICTORIA</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</si>
  <si>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</si>
  <si>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</si>
  <si>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</si>
  <si>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</si>
  <si>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</si>
  <si>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</si>
  <si>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Balmaceda Nº 477, Comuna de El Carmen
</t>
  </si>
  <si>
    <t>El Carmen</t>
  </si>
  <si>
    <t xml:space="preserve"> fundacionmadrevictoria@gmail.com</t>
  </si>
  <si>
    <t>EL CARMEN</t>
  </si>
  <si>
    <t>Corporación Amulen Profesionales</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</si>
  <si>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</si>
  <si>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</si>
  <si>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 xml:space="preserve">Certificado de Vigencia de Persona Jurídica sin Fines de Lucro, Folio Nº 500395583010, de 25 de junio de 2021, del Servicio del Registro Civil e Identificación.
</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</si>
  <si>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</si>
  <si>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t>
  </si>
  <si>
    <t xml:space="preserve">Durarán TRES años en sus cargos.  </t>
  </si>
  <si>
    <t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t>
  </si>
  <si>
    <t xml:space="preserve">Presidente y Mandato Especial de Representante Legal: 
Alex Gonzalo Leal Valverde, 
Mandato Especial de Representante Legal:
Jasmira Maribel Nuñez Alfaro, 
Katherine Elba Andrea Olivares Velásquez, 
</t>
  </si>
  <si>
    <t xml:space="preserve">Larrondo N° 450, comuna de Coquimbo, Región de Coquimbo
</t>
  </si>
  <si>
    <t>51-2-494851
cel:9/96739015</t>
  </si>
  <si>
    <t>amulenpro@gmail.com</t>
  </si>
  <si>
    <t>Fundación Guadalupe Acoge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</si>
  <si>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</si>
  <si>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Certificado de Vigencia de Persona Jurídica sin Fines de Lucro, Folio N° 500401777792, emitido por el Servicio de Registro Civil e Identificación, con fecha 04 de agosto de 2021.</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</si>
  <si>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</si>
  <si>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t>
  </si>
  <si>
    <t>Del 04 de octubre de 2018 al 04 de octubre de 2021.</t>
  </si>
  <si>
    <t xml:space="preserve">MARÍA CAROLINA BEZMALINOVIC MORALES, 
</t>
  </si>
  <si>
    <t xml:space="preserve">Avenida Andrés Bello N°2867, piso 20, Comuna de Las Condes, Región Metropolitana.                                                                                                                                                                                                                                                        </t>
  </si>
  <si>
    <t xml:space="preserve">guadalupeacoge@gmail.com
</t>
  </si>
  <si>
    <t>Antecedentes financieros correspondientes al año 2020 aprobados por el Sub Departamento de Supervisión Financiera Nacional.</t>
  </si>
  <si>
    <t xml:space="preserve">Delegación Presidencial Provincial de Choapa (ex Gobernación Provincial de Choapa)
</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</si>
  <si>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</si>
  <si>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</si>
  <si>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</si>
  <si>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Illapel</t>
  </si>
  <si>
    <t>Fono: 53 - 2422040</t>
  </si>
  <si>
    <t>ORGANIZACIÓN NO GUBERNAMENTAL DE DESARROLLO CORPORACIÓN PARA EL RECONOCIMIENTO, ESTUDIO Y APOYO DE LA PARTICIPACIÓN SOCIAL INCLUSIVA- ONG CREAPSI</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</si>
  <si>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</si>
  <si>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Certificado de Vigencia Folio Nº 500404676059, otorgado el 20 de agosto de 2021, del Servicio de Registro Civil e Identificación</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</si>
  <si>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</si>
  <si>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t>
  </si>
  <si>
    <t>5 AÑOS</t>
  </si>
  <si>
    <t>06 de junio de 2019 al 06 de junio de 2024.</t>
  </si>
  <si>
    <t xml:space="preserve">Presidente:
Karen Edilia Briones Farias,
Director Ejecutivo. 
Ramiro Rodrigo González Figueroa, 
</t>
  </si>
  <si>
    <t xml:space="preserve">Calle General Velásquez N°1430, villa Carmen y Dolores, comuna de San Felipe, región de Valparaíso.
</t>
  </si>
  <si>
    <t>Teléfono: 34-223-6101</t>
  </si>
  <si>
    <t xml:space="preserve">Correo electrónico: ongcreapsi@gmail.com
</t>
  </si>
  <si>
    <t xml:space="preserve">Antecedentes financieros correspondientes al año 2020, aprobados por el Sub Depto de Supervisión Financiera Nacional. </t>
  </si>
  <si>
    <t>Fundación Profesionales Asociados para el Desarrollo Regional o Fundación PRODERE</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</si>
  <si>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t>
  </si>
  <si>
    <t>Certificado de Vigencia de Persona Jurídica sin Fines de Lucro, Folio Nº 500395474238, de fecha 25 de junio de 2021,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</si>
  <si>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</si>
  <si>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 xml:space="preserve">Presidente: 
Marina Inés Bustos Pino, 
Vicepresidente:
Evelyn Paola Garrote Jirón, 
Tesorero: 
Rodrigo Alberto Díaz Bustos,
Secretaria: 
Carlos Eduardo Valdivia Espergue, 
</t>
  </si>
  <si>
    <t>01-12-2020 hasta el 01-12-2023.</t>
  </si>
  <si>
    <t>Marina Inés Bustos Pino</t>
  </si>
  <si>
    <t xml:space="preserve">4 Oriente N° 143, Viña del Mar
</t>
  </si>
  <si>
    <t>v</t>
  </si>
  <si>
    <t>fundacion.prodere@gmail.com</t>
  </si>
  <si>
    <t xml:space="preserve">Antecedentes financieros correspondientes al año 2020, remitidos para aprobación del Sub Departamento de Supervisión Financiera Nacional. </t>
  </si>
  <si>
    <t>Fundación Pares</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</si>
  <si>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</si>
  <si>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Certificado de Vigencia de Persona Jurídica sin fines de lucro Folio N° 500252111385, de 03 de septiembre de 2019.Se acompaña certificado de directorio de Persona Jurídica sin fines de lucro Folio N° 5500375556810, de 09 de marzo de 2021.</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</si>
  <si>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</si>
  <si>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 xml:space="preserve">Directorio 
Presidenta: Camila Belén Rivera Gómez, 
Directora: Camila Alejandra Cordero Valenzuela,
Tesorera: Valeska Andrea Vergara Baygorria, 
Secretario: Christian Luis Menares Papagallo,
</t>
  </si>
  <si>
    <t>De acuerdo a Estatutos Directorio definitivo dura 2 años</t>
  </si>
  <si>
    <t>Inicio 15 de mayo de 2021 hasta el 15 de mayo de 2023</t>
  </si>
  <si>
    <t>Camila Rivera Gómez</t>
  </si>
  <si>
    <t>Calle Santiago N° 710, oficina 200, Comuna de Villa Alemana. Región de Valparaíso</t>
  </si>
  <si>
    <t xml:space="preserve">Fono: 966910337
</t>
  </si>
  <si>
    <t xml:space="preserve">Correo electrónico: f.pares2019@gmail.com
</t>
  </si>
  <si>
    <t>Certificado Financiero 2020, aprobados por el Subdepartamento de Supervisión financiera.</t>
  </si>
  <si>
    <t xml:space="preserve">ORGANIZACIÓN NO GUBERNAMENTAL PARA EL DESARROLLO DE LA EDUCACIÓN CRATEDUC – ONG CRATEDUC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</si>
  <si>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t>
  </si>
  <si>
    <t>Certificado de Vigencia Folio N.º 500402853935, otorgado el 10 de agosto de 2021, del Servicio de Registro Civil e Identificación.</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</si>
  <si>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</si>
  <si>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t>
  </si>
  <si>
    <t>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</si>
  <si>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 xml:space="preserve">Presidente: 
Francisco Javier Herrera Alcaino
</t>
  </si>
  <si>
    <t xml:space="preserve">Calle 1 Norte N°550, segundo piso, comuna de Talca, región del Maule.
</t>
  </si>
  <si>
    <t>(71)2219243- 985665102</t>
  </si>
  <si>
    <t>direccion@crateduc.cl</t>
  </si>
  <si>
    <t xml:space="preserve">Organización No Gubernamental de Desarrollo Paihuén </t>
  </si>
  <si>
    <t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</si>
  <si>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Certificado de Vigencia Folio Nº 500377123734, otorgado el 16 de marzo de 2021, del Servicio de Registro Civil e Identificación.</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</si>
  <si>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</si>
  <si>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t>
  </si>
  <si>
    <t>1 año</t>
  </si>
  <si>
    <t>Del 15 de junio de 2020 al15 de junio de 2021.</t>
  </si>
  <si>
    <t xml:space="preserve">Patricia Mabel de la Fuente Riveros
</t>
  </si>
  <si>
    <t xml:space="preserve">Calle El Roble N° 214, comuna de Chillan, región del Ñuble.
</t>
  </si>
  <si>
    <t>Teléfono: 
988892887</t>
  </si>
  <si>
    <t>ongpaihuen@gmail.com</t>
  </si>
  <si>
    <t>Antecedentes financieros correspondientes al año 2020, aprobados por el Sub Departamento de Supervisión Financiera Nacional.</t>
  </si>
  <si>
    <t>Organización No Gubernamental de Desarrollo Familiar- CORDEFAM</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</si>
  <si>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</si>
  <si>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Certificado de Vigencia Folio Nº 500405779658, de  fecha 27 de agosto de 2021, del Servicio de Registro Civil e Identificación.</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</si>
  <si>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</si>
  <si>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t>
  </si>
  <si>
    <t>3 AÑOS (MÁXIMO 5 AÑOS)</t>
  </si>
  <si>
    <t>Hasta el 29 de septiembre de 2023 o 2025</t>
  </si>
  <si>
    <t xml:space="preserve">1° representante legal:
Presidenta:
Priscilla Andrea Sabando Zamora, 
2° representante legal:
Tesorero:
Edwin Antonio Vera Marin, 
3° representante legal:
Secretaria: 
Diana Carolina Alcon Henríquez, </t>
  </si>
  <si>
    <t>Pedro Aguirre Cerda N°1246, Población Maipú oriente</t>
  </si>
  <si>
    <t xml:space="preserve">Arica </t>
  </si>
  <si>
    <t>32-3273967- 552955290-988397269.</t>
  </si>
  <si>
    <t>Cordefam.arica@gmail.com</t>
  </si>
  <si>
    <t xml:space="preserve">Antecedentes financieros correspondientes al año 2020, aprobados por el Sub Departamento de Supervisión Financiera Nacional. </t>
  </si>
  <si>
    <t>Organización No Gubernamental de Desarrollo – ALTA TIERRA</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</si>
  <si>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</si>
  <si>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Certificado de Vigencia Folio Nº 500402836951, otorgado el 10 de agosto de 2021,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</si>
  <si>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</si>
  <si>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</si>
  <si>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20.05.20 al 20.05.25</t>
  </si>
  <si>
    <t xml:space="preserve">Amanda Elizabeth Alarcón Herrera
</t>
  </si>
  <si>
    <t xml:space="preserve">Calle Prat N° 146, comuna de Curicó, Región del Maule
</t>
  </si>
  <si>
    <t xml:space="preserve">Teléfono: 75-23111132/ 0990174873
</t>
  </si>
  <si>
    <t xml:space="preserve">Correo electrónico: altatierraong@gmail.com </t>
  </si>
  <si>
    <t>Corporación Vivo Inclusión.</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</si>
  <si>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</si>
  <si>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 xml:space="preserve">Certificado de Vigencia de Persona Jurídica sin fines de Lucro, folio Nº 500340980709, de fecha 17 de agosto de 2020, emitida por el Servicio de Registro Civil e Identificación.
</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</si>
  <si>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</si>
  <si>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 xml:space="preserve">Presidente: 
Fernando Gómez Carmona
Secretaria: 
Claudia Soledad Cos Rosales
Tesorera: 
Sandra Zelada González
 </t>
  </si>
  <si>
    <t>2 AÑOS</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</si>
  <si>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</si>
  <si>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</si>
  <si>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</si>
  <si>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</si>
  <si>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</si>
  <si>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Fundación Trabajo con Sentido</t>
  </si>
  <si>
    <t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</si>
  <si>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Certificado de Vigencia folio Nº 500403752958, de fecha 16 de agosto de 2021, del Servicio de Registro Civil e Identificación.</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</si>
  <si>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</si>
  <si>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Presidente: 
Jorge Osvaldo Ormeño Fuenzalida
Secretaria:
Maria Luisa España L´Feubre 
Tesorero:
Mauricio Anibal Mateluna Rodríguez
Certificado de directorio de persona jurídica folio Nº 500403751649, de fecha 16 de agosto de 2021, del Servicio de Registro Civil e Identificación.</t>
  </si>
  <si>
    <t>5 años</t>
  </si>
  <si>
    <t>Del 17.09.2019 al 17.09.2024</t>
  </si>
  <si>
    <t>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t>
  </si>
  <si>
    <t>Avenida Bulnes N°317 oficina 511, comuna de Santiago, región Metropolitana.
T</t>
  </si>
  <si>
    <t xml:space="preserve">teléfono: 224367000
</t>
  </si>
  <si>
    <t>Correo electrónico: ftrabajoconsentido@gmail.com</t>
  </si>
  <si>
    <t xml:space="preserve">Antecedentes financieros correspondientes al año 2020, aprobados por el sub Depto de Supervisión Financiera Nacional. </t>
  </si>
  <si>
    <t>FUNDACIÓN CREESER</t>
  </si>
  <si>
    <t>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</si>
  <si>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Certificado de Vigencia de persona jurídica sin fin de lucro folio Nº 500396313644, de fecha 01 de julio de 2021, emitido por el Servicio de Registro Civil e Identificación.</t>
  </si>
  <si>
    <t>La acción de fortalecer la familia en contexto de riesgo y vulnerabilidad social, con la finalidad de promover el desarrollo de la misma mediante la articulación y gestión de los recursos dispuestos en los diversos entornos y contextos que la rodean.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</si>
  <si>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</si>
  <si>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</si>
  <si>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</si>
  <si>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</si>
  <si>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</si>
  <si>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</si>
  <si>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</si>
  <si>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2021, pendientes de aprobación por Supervisión Financiera. </t>
  </si>
  <si>
    <t>FUNDACIÓN DOLMA POR LOS DERECHOS DE LA INFANCIA Y ANCIANIDAD</t>
  </si>
  <si>
    <t>Corporación de Derecho PrivadoInscripción N° 305986 con fecha 06 de enero de 2020</t>
  </si>
  <si>
    <t>Se acompaña Certificado de Vigencia Folio 500396941815, de fecha 05 de julio de 2021.</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</si>
  <si>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</si>
  <si>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Presidenta:
Lorena Grez Mauna, 
Secretaria:
Nadezna Lagos Ortiz, 
Tesorero:
Andrés Grez Mauna,
Se acompaña Certificado de Directorio, Folio 500396941804, de fecha 05 de julio de 2021, emitido por el Servicio de Registro Civil e Identificación.</t>
  </si>
  <si>
    <t>Durarán cinco años en sus cargos.</t>
  </si>
  <si>
    <t>De 30 de noviembre de 2020 al 30 de noviembre de 2025</t>
  </si>
  <si>
    <t xml:space="preserve">Presidenta: Lorena Grez Mauna,
Directora Ejecutiva: Rossana Janet Grez Mauna 
</t>
  </si>
  <si>
    <t>Avenida Irarrázaval N° 2401, oficina 823, Ñuñoa Región Metropolitana.</t>
  </si>
  <si>
    <t>Fono 56-934436879</t>
  </si>
  <si>
    <t>contacto@fundaciondolma.cl 
 rgrez@fundaciondolma.cl</t>
  </si>
  <si>
    <t xml:space="preserve">Se acompaña Certificado Financiero al año 2020, APROBADOS POR USUFI </t>
  </si>
  <si>
    <t>Corporación Ayuda y Protege al Niño, Niña y Adolescente</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</si>
  <si>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t>
  </si>
  <si>
    <t>Certificado de Vigencia extendido por el SRCeI, Folio Nº500351248414, otorgado el 19 de octubre de 2020</t>
  </si>
  <si>
    <t>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t>
  </si>
  <si>
    <t xml:space="preserve">Presidente: 
GIONANNI FRANCESCO PASTORINI RIQUELME                                                  
Secretaria:
VERÓNICA CECILIA ORTÍZ RODRIGUEZ
Tesorera:
VALENTINA PAZSANDOVAL DÍAZ
Directora:
DANIA INÉS PINCHEIRA PASCAL
</t>
  </si>
  <si>
    <t>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t>
  </si>
  <si>
    <t xml:space="preserve">GIONANNI FRANCESCO PASTORINI RIQUELME                                                 </t>
  </si>
  <si>
    <t xml:space="preserve">Enrique Soro Nº1998, comuna de San Pedro de La Paz, región del Biobío.  </t>
  </si>
  <si>
    <t>41-2947165</t>
  </si>
  <si>
    <t>hogarbernarditaserrano@gmail.com</t>
  </si>
  <si>
    <t>Certificado de Antecedentes Financieros del año 2020, aprobados por Subdepartamento de Supervisión Nacional.</t>
  </si>
  <si>
    <t>Intendencia II Región Antofagasta</t>
  </si>
  <si>
    <t xml:space="preserve">Constitución Política de la República, artículo 112.
Decreto N° 100, de 2005, que fija el texto refundido, coordinado y sistematizado de la Constitución Política de la República de Chile, artículos 115 bis, 116 y 117. </t>
  </si>
  <si>
    <t>D.F.L. Nº 1-19.175, de 2005, del Ministerio del Interior, que fija el texto refundido, coordinado, sistematizado y actualizado de la Ley N° 19.175, Orgánica Constitucional sobre Gobierno y Administración Regional.</t>
  </si>
  <si>
    <t>Rodrigo Felipe Andrés Saavedra Burgos,</t>
  </si>
  <si>
    <t>Arturo Prat N° 384, comuna de Antofagasta, Región de Antofagasta</t>
  </si>
  <si>
    <t>(055) 2461000</t>
  </si>
  <si>
    <t xml:space="preserve">
iantofagasta@interior.gov.cl
</t>
  </si>
  <si>
    <t>Etiquetas de fila</t>
  </si>
  <si>
    <t>RUT</t>
  </si>
  <si>
    <t>NOMBRE INSTITUCION</t>
  </si>
  <si>
    <t>CONGREGACION HIJAS DE SAN JOSE PROTECTORA DE LA INFANCIA</t>
  </si>
  <si>
    <t>CONGREGACION PEQUENA OBRA DE LA DIVINA PROVIDENCIA</t>
  </si>
  <si>
    <t>FUNDACION CIUDAD DEL NINO EX CONSEJO DE DEFENSA DEL NINO</t>
  </si>
  <si>
    <t>CORPORACION IGLESIA ALIANZA CRISTIANA Y MISIONERA</t>
  </si>
  <si>
    <t>FUNDACION DE AYUDA AL NINO LIMITADO (COANIL)</t>
  </si>
  <si>
    <t>CORPORACION GABRIELA MISTRAL</t>
  </si>
  <si>
    <t>CRUZ ROJA CHILENA</t>
  </si>
  <si>
    <t>FUNDACION DE BENEFICENCIA ALDEA DE NINOS CARDENAL RAUL SILVA HENRIQUEZ</t>
  </si>
  <si>
    <t>FUNDACION CIUDAD DEL NINO RICARDO ESPINOSA</t>
  </si>
  <si>
    <t>FUNDACION MI CASA</t>
  </si>
  <si>
    <t>FUNDACION PAULA JARAQUEMADA ALQUIZAR</t>
  </si>
  <si>
    <t>FUNDACION REFUGIO DE CRISTO</t>
  </si>
  <si>
    <t>ILUSTRE MUNICIPALIDAD DE COYHAIQUE</t>
  </si>
  <si>
    <t>CORPORACION OBRA DON GUANELLA</t>
  </si>
  <si>
    <t>ORDEN DE LA BIENAVENTURADA VIRGEN MARIA DE LA MERCED O PROVINCIA MERCEDARIA DE CHILE</t>
  </si>
  <si>
    <t>PATRONATO DE LOS SAGRADOS CORAZONES DE VALPARAISO</t>
  </si>
  <si>
    <t>SOCIEDAD DE ASISTENCIA Y CAPACITACION ( ANTES DENOMINADA SOCIEDAD PROTECTORA DE LA INFANCIA )</t>
  </si>
  <si>
    <t>SOCIEDAD DE BENEFICENCIA HOGAR DEL NINO</t>
  </si>
  <si>
    <t>OBISPADO DE SAN FELIPE</t>
  </si>
  <si>
    <t>FUNDACION NACIONAL PARA LA DEFENSA ECOLOGICA DEL MENOR DE EDAD FUNDACION (DEM)</t>
  </si>
  <si>
    <t>CORPORACION DE OPORTUNIDAD Y ACCION SOLIDARIA OPCION</t>
  </si>
  <si>
    <t>CORPORACION HOGAR DE MENORES CARDENAL JOSE MARIA CARO</t>
  </si>
  <si>
    <t>CORPORACION DE APOYO A LA NINEZ Y JUVENTUD EN RIESGO SOCIAL CORPORACION LLEQUEN</t>
  </si>
  <si>
    <t>FUNDACION CENTRO REGIONAL DE ASISTENCIA TECNICA Y EMPRE.FUND.(CRATE)</t>
  </si>
  <si>
    <t>INSTITUTO PARA EL DESARROLLO COMUNITARIO IDECO, MIGUEL DE PUJADAS VERGARA</t>
  </si>
  <si>
    <t>AGENCIA ADVENTISTA DE DESARROLLO Y RECURSOS ASISTENCIALES ( ADRA CHILE)</t>
  </si>
  <si>
    <t>FUNDACION LA FRONTERA</t>
  </si>
  <si>
    <t>CORPORACION SERVICIO PAZ Y JUSTICIA - SERPAJ CHILE</t>
  </si>
  <si>
    <t>CORPORACION COMUNIDAD JESUS NINO</t>
  </si>
  <si>
    <t>ORGANIZACION NO GUBERNAMENTAL DE DESARROLLO MARIA ACOGE</t>
  </si>
  <si>
    <t>SOCIEDAD JUNTOS E.V.</t>
  </si>
  <si>
    <t>ILUSTRE MUNICIPALIDAD DE QUELLON</t>
  </si>
  <si>
    <t>ILUSTRE MUNICIPALIDAD DE CALBUCO</t>
  </si>
  <si>
    <t>ORGANIZACION NO GUBERNAMENTAL DE DESARROLLO CENTRO DE PROMOCION DE APOYO A LA INFANCIA - PAICABI</t>
  </si>
  <si>
    <t>ILUSTRE MUNICIPALIDAD DE CERRO NAVIA</t>
  </si>
  <si>
    <t>ILUSTRE MUNICIPALIDAD DE QUILICURA</t>
  </si>
  <si>
    <t>INSTITUTO DE EDUCACION Y DESARROLLO CARLOS CASANUEVA</t>
  </si>
  <si>
    <t>ILUSTRE MUNICIPALIDAD DE SAN BERNARDO</t>
  </si>
  <si>
    <t>FUNDACION SOCIAL NOVO MILLENNIO</t>
  </si>
  <si>
    <t>SERVICIO DE SALUD MAGALLANES</t>
  </si>
  <si>
    <t>FUNDACION CASA ESPERANZA E.V.</t>
  </si>
  <si>
    <t>MARIA AYUDA CORPORACION DE BENEFICENCIA</t>
  </si>
  <si>
    <t>ILUSTRE MUNICIPALIDAD DE MARIA PINTO</t>
  </si>
  <si>
    <t>FUNDACION CARITAS DIOCESANA DE LINARES</t>
  </si>
  <si>
    <t>ORGANIZACION COMUNITARIA FUNCIONAL HOGAR DE LACTANTES IGNAZIO SIBILLO</t>
  </si>
  <si>
    <t>ILUSTRE MUNICIPALIDAD DE PAINE</t>
  </si>
  <si>
    <t>ILUSTRE MUNICIPALIDAD DE SALAMANCA</t>
  </si>
  <si>
    <t>ILUSTRE MUNICIPALIDAD DE SAN MIGUEL</t>
  </si>
  <si>
    <t>ILUSTRE MUNICIPALIDAD DE HUECHURABA</t>
  </si>
  <si>
    <t>ILUSTRE MUNICIPALIDAD DE LAMPA</t>
  </si>
  <si>
    <t>ILUSTRE MUNICIPALIDAD DE PETORCA</t>
  </si>
  <si>
    <t>ILUSTRE MUNICIPALIDAD DE COLLIPULLI</t>
  </si>
  <si>
    <t>ILUSTRE MUNICIPALIDAD DE ISLA DE MAIPO</t>
  </si>
  <si>
    <t>ILUSTRE MUNICIPALIDAD DE PEDRO AGUIRRE CERDA</t>
  </si>
  <si>
    <t>ILUSTRE MUNICIPALIDAD DE COLINA</t>
  </si>
  <si>
    <t>ILUSTRE MUNICIPALIDAD DE CHILLAN</t>
  </si>
  <si>
    <t>ILUSTRE MUNICIPALIDAD DE NACIMIENTO</t>
  </si>
  <si>
    <t>ILUSTRE MUNICIPALIDAD DE COELEMU</t>
  </si>
  <si>
    <t>ILUSTRE MUNICIPALIDAD DE SANTA BARBARA</t>
  </si>
  <si>
    <t>ILUSTRE MUNICIPALIDAD DE VILCUN</t>
  </si>
  <si>
    <t>ILUSTRE MUNICIPALIDAD DE HUALPEN</t>
  </si>
  <si>
    <t>ILUSTRE MUNICIPALIDAD DE PENCO</t>
  </si>
  <si>
    <t>ILUSTRE MUNICIPALIDAD DE VICUNA</t>
  </si>
  <si>
    <t>ILUSTRE MUNICIPALIDAD DE LLAY LLAY</t>
  </si>
  <si>
    <t>ILUSTRE MUNICIPALIDAD DE CARTAGENA</t>
  </si>
  <si>
    <t>CORPORACION PRODEL</t>
  </si>
  <si>
    <t>FUNDACION LEON BLOY PARA LA PROMOCION INTEGRAL DE LA FAMILIA</t>
  </si>
  <si>
    <t>O.N.G DE DESARROLLO CORPORACION DE DESARROLLO SOCIAL EL CONQUISTADOR</t>
  </si>
  <si>
    <t>O.N.G DE DESARROLLO LA CASONA DE LOS JOVENES</t>
  </si>
  <si>
    <t>FUNDACION VIDA COMPARTIDA</t>
  </si>
  <si>
    <t>FUNDACION BEATA LAURA VICUNA</t>
  </si>
  <si>
    <t>ILUSTRE MUNICIPALIDAD DE PALENA</t>
  </si>
  <si>
    <t>ILUSTRE MUNICIPALIDAD DE PENAFLOR</t>
  </si>
  <si>
    <t>ILUSTRE MUNICIPALIDAD DE ZAPALLAR</t>
  </si>
  <si>
    <t>CORPORACION DE AYUDA A LA FAMILIA</t>
  </si>
  <si>
    <t>CORPORACION MUNICIPAL DE DESARROLLO SOCIAL DE SAN JOAQUIN</t>
  </si>
  <si>
    <t>FUNDACION CRESERES</t>
  </si>
  <si>
    <t>ILUSTRE MUNICIPALIDAD DE COMBARBALA</t>
  </si>
  <si>
    <t>ILUSTRE MUNICIPALIDAD DE LIMACHE</t>
  </si>
  <si>
    <t>ILUSTRE MUNICIPALIDAD DE CHIGUAYANTE</t>
  </si>
  <si>
    <t>ILUSTRE MUNICIPALIDAD DE PADRE LAS CASAS</t>
  </si>
  <si>
    <t>ORGANIZACION NO GUBERNAMENTAL DE DESARROLLO COVACHA</t>
  </si>
  <si>
    <t>ILUSTRE MUNICIPALIDAD DE LA REINA</t>
  </si>
  <si>
    <t>ILUSTRE MUNICIPALIDAD DE HUARA</t>
  </si>
  <si>
    <t>GOBERNACION PROVINCIAL CAPITAN PRAT</t>
  </si>
  <si>
    <t>ILUSTRE MUNICIPALIDAD DE CABO DE HORNOS</t>
  </si>
  <si>
    <t>ILUSTRE MUNICIPALIDAD DE CURACAVI</t>
  </si>
  <si>
    <t>ILUSTRE MUNICIPALIDAD DE TIL TIL</t>
  </si>
  <si>
    <t>ILUSTRE MUNICIPALIDAD DE CONCON</t>
  </si>
  <si>
    <t>ILUSTRE MUNICIPALIDAD DE PUCHUNCAVI</t>
  </si>
  <si>
    <t>ILUSTRE MUNICIPALIDAD DE FREIRINA</t>
  </si>
  <si>
    <t>ILUSTRE MUNICIPALIDAD DE CHANARAL</t>
  </si>
  <si>
    <t>ILUSTRE MUNICIPALIDAD DE TOCOPILLA</t>
  </si>
  <si>
    <t>FUNDACION NUESTRA SENORA DE LA ESPERANZA</t>
  </si>
  <si>
    <t>ILUSTRE MUNICIPALIDAD DE EL QUISCO</t>
  </si>
  <si>
    <t>ILUSTRE MUNICIPALIDAD DE RENAICO</t>
  </si>
  <si>
    <t>ILUSTRE MUNICIPALIDAD DE PUTAENDO</t>
  </si>
  <si>
    <t>GOBERANCION PROVINCIAL DE ISLA DE PASCUA</t>
  </si>
  <si>
    <t>ILUSTRE MUNICIPALIDAD DE ROMERAL</t>
  </si>
  <si>
    <t>ILUSTRE MUNICIPALIDAD DE EL TABO</t>
  </si>
  <si>
    <t>ILUSTRE MUNICIPALIDAD DE PITRUFQUEN</t>
  </si>
  <si>
    <t>CORPORACION CULTURAL Y DE DESARROLLO SHALOM</t>
  </si>
  <si>
    <t>CORPORACION PARA EL DESARROLLO INTEGRAL DE LA PROVINCIA DE CHOAPA LUIS GALVEZ OLIVARES DE ILLAPEL</t>
  </si>
  <si>
    <t>ORGANIZACION NO GUBERNAMENTAL DE DESARROLLO COINCIDE</t>
  </si>
  <si>
    <t>ORGANIZACION NO GUBERNAMENTAL JUNTOS CREANDO FUTURO</t>
  </si>
  <si>
    <t>FUNDACION TALITA KUM</t>
  </si>
  <si>
    <t>CORPORACION ACOGIDA</t>
  </si>
  <si>
    <t>FUNDACION MADRE VICTORIA</t>
  </si>
  <si>
    <t>CORPORACION AMULEN PROFESIONALES</t>
  </si>
  <si>
    <t>FUNDACION PARES</t>
  </si>
  <si>
    <t>FUNDACION DOLMA POR LOS DERECHOS DE LA INFANCIA Y ANCIANIDAD</t>
  </si>
  <si>
    <t>Asociación Comunitá Papa Giovanni XXIII</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</si>
  <si>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</si>
  <si>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 xml:space="preserve">Indefinida.Se adjunta Certificado de Vigencia de Persona Jurídica sin Fines de Lucro Folio N° 500381156418, 06 de abril de 2021, emitido por el Servicio de Registro Civil e Identificación. </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</si>
  <si>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</si>
  <si>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Silvia Andrea Quintanilla Vera, C.I N° 13.340.862-2
Juan Acuña Montero, C.I. Nº 6.869.121-4</t>
  </si>
  <si>
    <t xml:space="preserve">Fono 226960491 </t>
  </si>
  <si>
    <t>apgxxiiiadmchile@gmail.com</t>
  </si>
  <si>
    <t>Certificado de Antecedentes Financieros correspondientes al año 2020, aprobados por el  Subdepartamento de Supervisión Financiera Nacional.</t>
  </si>
  <si>
    <t>Asociación Chilena de Naciones Unidas Región Del Biobío</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</si>
  <si>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Nº82157961, de fecha 28 de enero 2021, ello aconteció el 04 de julio de 2018, bajo el Nº de inscripción N° 276475.</t>
  </si>
  <si>
    <t>Certificado de Vigencia de Persona Jurídica sin Fines de Lucro, Folio Nº82157961, de fecha 28 de enero de 2021, del Servicio de Registro Civil e Identificación.</t>
  </si>
  <si>
    <t xml:space="preserve">ARTÍCULO CUARTO: La Corporación tendrá por finalidad:
b) Desarrollar actividades por el reconocimiento y el respeto de los derechos humanos de los niñas y niñas, de jóvenes, de la mujer, personas mayores y pueblos originarios, y otros grupos sociales vulnerados en sus derechos tales como: migrantes, LGBTBIQ, con discapacidad y cualquier otro grupo social que viva situaciones de vulneración de derechos humanos, promoviendo los valores de un desarrollo democrático en un medio ambiente protegido.
c) Realizar actividades en favor del desarrollo económico, social y por el mejoramiento de las condiciones de vida de los sectores más vulnerados.
d) Dar atención integral a niños, niñas, adolescentes y jóvenes vulnerados en sus derechos, incluida su capacitación laboral
f) Realizar acciones de educación, de innovación educativa y formación continua y de capacitación docentes, personal de apoyo a la educación, funcionarios públicos, público en general y a niños, niñas y adolescentes, en innovación educativa, metodológica, y de intervención, aplicando nuevas tecnologías y fomentando el uso de TIC; como asimismo realizar acciones de educación, capacitación, transferencia técnica y/o formación continua a profesionales, técnicos y/o privadas, en las temáticas de enfoque de derechos e niños, niñas y adolescentes de competencia y expertis institucional y coherente con la misión y visión de ACHNU; como también a niños, niñas y adolescentes.  
</t>
  </si>
  <si>
    <t xml:space="preserve">Presidente: 
Andrea Gisela Aste Von Bennewitz, 
Secretario: 
Carmen Gloria Burdiles Cisternas, 
Tesorero: 
Guillermina del Carmen Weber Álvarez, 
 </t>
  </si>
  <si>
    <t>12-09-2018 hasta el 12-09-2023.</t>
  </si>
  <si>
    <t xml:space="preserve">Presidente: 
Andrea Gisela Aste Von Bennewitz
Directora Ejecutiva:
Patricia Rosa Larrea Bosshardt, </t>
  </si>
  <si>
    <t>Freire N°272, comuna de Concepción, Región del Biobío.</t>
  </si>
  <si>
    <t>569 68484738</t>
  </si>
  <si>
    <t>patricialarrea@achnu.cl</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</si>
  <si>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</si>
  <si>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</si>
  <si>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</si>
  <si>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</si>
  <si>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</si>
  <si>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</si>
  <si>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</si>
  <si>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</si>
  <si>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</si>
  <si>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</si>
  <si>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</si>
  <si>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</si>
  <si>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</si>
  <si>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Se acompañan Antecedentes Financieros, correspondientes al año 2010, aprobados por el Subdepartamento  de Supervisión Financiera Nacional.</t>
  </si>
  <si>
    <t xml:space="preserve">Asociación Trascender </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</si>
  <si>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</si>
  <si>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</si>
  <si>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</si>
  <si>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</si>
  <si>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</si>
  <si>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</si>
  <si>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</si>
  <si>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</si>
  <si>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 xml:space="preserve">no tiene </t>
  </si>
  <si>
    <t>Se acompañan antecedentes financieros año 2014, aprobados por el Departamento de Administración y Finanzas</t>
  </si>
  <si>
    <t>Aldeas Infantiles S.O.S.  -Concepción</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</si>
  <si>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</si>
  <si>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</si>
  <si>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</si>
  <si>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</si>
  <si>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</si>
  <si>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</si>
  <si>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</si>
  <si>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 xml:space="preserve">Los Leones Nº 382, 5º piso, oficina 501, Providencia.
</t>
  </si>
  <si>
    <t xml:space="preserve"> 3347018-3347019</t>
  </si>
  <si>
    <t>aisos@aldeasinfantiles.cl</t>
  </si>
  <si>
    <t xml:space="preserve">Se acompaña Antecedente Financiero año 2007, aprobado por Unidad de Supervisión Nacional.  </t>
  </si>
  <si>
    <t>Aldeas Infantiles S.O.S. de Malleco</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</si>
  <si>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</si>
  <si>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</si>
  <si>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</si>
  <si>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</si>
  <si>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 xml:space="preserve">25 de julio de 2006, a 25 de julio de 2007
</t>
  </si>
  <si>
    <t xml:space="preserve">Manuel Rodríguez Velis </t>
  </si>
  <si>
    <t xml:space="preserve">Los Leones Nº382, 5º piso, oficina 501, Región Metropolitana.
</t>
  </si>
  <si>
    <t xml:space="preserve"> 2329622 – 2329785</t>
  </si>
  <si>
    <t>Se acompaña Estado Financiero al 31.12.2005, aprobado por Unidad de Auditoría Interna.</t>
  </si>
  <si>
    <t>Aldea de Niños S.O.S. Puerto Varas</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</si>
  <si>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</si>
  <si>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</si>
  <si>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</si>
  <si>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</si>
  <si>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</si>
  <si>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</si>
  <si>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</si>
  <si>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Salida Sur sin número, comuna de Puerto Varas.
</t>
  </si>
  <si>
    <t>puerto varas</t>
  </si>
  <si>
    <t xml:space="preserve"> (65) 311135 – 311136</t>
  </si>
  <si>
    <t>aldeapuertovaras@tie.cl</t>
  </si>
  <si>
    <t>Se acompaña Antecedente Financiero correspondiente al año 2009, aprobado por el Subdepartamento de Supervisión Financiera Nacional.</t>
  </si>
  <si>
    <t>Aldeas Infantiles S.O.S. Valparaíso</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</si>
  <si>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</si>
  <si>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</si>
  <si>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</si>
  <si>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</si>
  <si>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</si>
  <si>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</si>
  <si>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</si>
  <si>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Avenida Retiro Nº 950, Quilpue, Quinta Región.
</t>
  </si>
  <si>
    <t xml:space="preserve"> Quilpue</t>
  </si>
  <si>
    <t xml:space="preserve">(32) 915309. </t>
  </si>
  <si>
    <t>Se acompaña Estado Financiero al 31.12.2007, aprobado por Unidad de Supervisión Nacional.</t>
  </si>
  <si>
    <t>Aldeas de Niños S.O.S. de Antofagasta</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</si>
  <si>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</si>
  <si>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</si>
  <si>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</si>
  <si>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</si>
  <si>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De 22 de marzo de 2004 al 22 de marzo de 2006.</t>
  </si>
  <si>
    <t>Alfonso Leppes Navarrete</t>
  </si>
  <si>
    <t>Avenida Morro de Arica Nº8732, Antofagasta.</t>
  </si>
  <si>
    <t>Se acompaña Estado Financiero al 31.de diciembre de 2005, aprobado por la Unidad de Auditoría Interna.</t>
  </si>
  <si>
    <t xml:space="preserve">Aldeas de Niños S.O.S. </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</si>
  <si>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</si>
  <si>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</si>
  <si>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</si>
  <si>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</si>
  <si>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</si>
  <si>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</si>
  <si>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 xml:space="preserve">Av Los Leones Nº382, 5º piso, oficina 501, comuna de Providencia.
</t>
  </si>
  <si>
    <t>3347018 – 3347019</t>
  </si>
  <si>
    <t xml:space="preserve">Se acompaña antecedentes financieros año 2007, aprobado por la Unidad de Supervisión Nacional.  </t>
  </si>
  <si>
    <t>Arzobispado de Antofagasta</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</si>
  <si>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</si>
  <si>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</si>
  <si>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</si>
  <si>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</si>
  <si>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Casilla E</t>
  </si>
  <si>
    <t>Antecedentes Financieros correspondientes al año 2018, aprobados por el Subdepartamento de Supervisión Financiera Nacional.</t>
  </si>
  <si>
    <t>Arzobispado de Concepción</t>
  </si>
  <si>
    <t xml:space="preserve">Mons. Antonio Moreno Casamitjana </t>
  </si>
  <si>
    <t xml:space="preserve">Barros Arana Nº544, 4º piso. Concepción.
</t>
  </si>
  <si>
    <t xml:space="preserve"> (41) 227636</t>
  </si>
  <si>
    <t xml:space="preserve">Se acompaña Certificado Financiero 2004 aprobado por la Unidad de Auditoría. </t>
  </si>
  <si>
    <t>Arzobispado de Puerto Montt</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</si>
  <si>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</si>
  <si>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</si>
  <si>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</si>
  <si>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</si>
  <si>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</si>
  <si>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</si>
  <si>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Cristiana de Jóvenes ACJ de Iquique</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</si>
  <si>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</si>
  <si>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</si>
  <si>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</si>
  <si>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</si>
  <si>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</si>
  <si>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</si>
  <si>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</si>
  <si>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</si>
  <si>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</si>
  <si>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Se acompañan Certificados de Antecedentes Financieros correspondientes al año 2018, aprobados por el Subdepartamento de Supervisión Financiera Nacional.</t>
  </si>
  <si>
    <t>Asociación Cristiana de Jóvenes de Temuco o YMCA Temuco</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</si>
  <si>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</si>
  <si>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</si>
  <si>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</si>
  <si>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</si>
  <si>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</si>
  <si>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</si>
  <si>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 xml:space="preserve">Avenida Olimpia Nº 1401, ciudad de Temuco, Novena Región.
</t>
  </si>
  <si>
    <t>Teléfono: (045) 265191</t>
  </si>
  <si>
    <t>Correo electrónico: ymcatemuco@tie.cl</t>
  </si>
  <si>
    <t>Se acompaña certificado financiero de abril de 2006, aprobado por la Unidad de Auditoria Interna.</t>
  </si>
  <si>
    <t>Asociación Protectora de Menores de Arica</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</si>
  <si>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</si>
  <si>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</si>
  <si>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</si>
  <si>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</si>
  <si>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</si>
  <si>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</si>
  <si>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</si>
  <si>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NO APARECE</t>
  </si>
  <si>
    <t xml:space="preserve">
Correo electrónico: hogardelnino@gmail.com</t>
  </si>
  <si>
    <t xml:space="preserve">Se acompaña Certificado Notarial año 2007, de fecha 11 de diciembre de 2008, autorizado ante notario público, y aprobado por el Subdepartamento de  Supervisión Financiera. </t>
  </si>
  <si>
    <t>Club de Leones de Angol</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</si>
  <si>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</si>
  <si>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</si>
  <si>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</si>
  <si>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</si>
  <si>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</si>
  <si>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</si>
  <si>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</si>
  <si>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</si>
  <si>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</si>
  <si>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</si>
  <si>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</si>
  <si>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</si>
  <si>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</si>
  <si>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</si>
  <si>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</si>
  <si>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</si>
  <si>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</si>
  <si>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</si>
  <si>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 xml:space="preserve">Calle Freire Nº 856, Concepción, Región del Bío Bío
Millabú Nº927, comuna de San Pedro de la Paz, Provincia de Concepción.
</t>
  </si>
  <si>
    <t>Fono : 041- 974815</t>
  </si>
  <si>
    <t>Correo electrónico: clubleonesconcepcion@tie.cl</t>
  </si>
  <si>
    <t xml:space="preserve">Se acompaña Certificado Financiero, correspondiente al año 2009, aprobado por el Subdepartamento de Supervisión Financiera Nacional. </t>
  </si>
  <si>
    <t>Comunidad de Renovación Cristiana de Laja</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</si>
  <si>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</si>
  <si>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</si>
  <si>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</si>
  <si>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</si>
  <si>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</si>
  <si>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</si>
  <si>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</si>
  <si>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</si>
  <si>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LAJA</t>
  </si>
  <si>
    <t>Fono (43) 461252</t>
  </si>
  <si>
    <t>Se acompaña Balance General correspondiente al período 01 de Enero de 2012 al 31 de diciembre del 2012 y Certificado de antecedentes financieros correspondientes al año 2012, aprobado por el Subdepartamento de Supervisión Financiera Nacional</t>
  </si>
  <si>
    <t xml:space="preserve">Congregación  del Amor Misericordioso   </t>
  </si>
  <si>
    <t xml:space="preserve">Hna. Amalia Hoffman Villalobos       </t>
  </si>
  <si>
    <t xml:space="preserve">General Amengual Nº420, Estación Central.
</t>
  </si>
  <si>
    <t>Fono 7781187 – 7792486</t>
  </si>
  <si>
    <t xml:space="preserve">Marifariasam@hotmail.com
Hogarrefugio@gmail.com
</t>
  </si>
  <si>
    <t>Se acompaña Certificado de Antecedentes Financieros, correspondientes al año 2016, y se remite al Subdepartamento de Supervisión Financiera para su aprobación.</t>
  </si>
  <si>
    <t xml:space="preserve">Congregación  Religiosa de La Sagrada Familia de Urgel </t>
  </si>
  <si>
    <t>Erigida de acuerdo al Derecho Canónico, en Diócesis de Valparaíso.</t>
  </si>
  <si>
    <t xml:space="preserve">Hna. Susana Nilda Villar Berruti </t>
  </si>
  <si>
    <t xml:space="preserve">Infantes N° 407, comuna de Copiapó, Región de Atacama.
</t>
  </si>
  <si>
    <t>copiapo</t>
  </si>
  <si>
    <t>Fono: 052-524175</t>
  </si>
  <si>
    <t>Email: liceopolitecnicobelencopiapo@gmail.com</t>
  </si>
  <si>
    <t>Se acompaña Certificado de Antecedentes Financieros año  2009, de fecha 3 de marzo de 2010, aprobado por el Subdepartamento de Supervisión Financiera.</t>
  </si>
  <si>
    <t>Congregación de los Sagrados Corazones de Jesús y María</t>
  </si>
  <si>
    <t xml:space="preserve">Patricia Del Carmen Villarroel Garay; 
(Se acompaña fotocopia de cédula de identidad del representante legal)
</t>
  </si>
  <si>
    <t xml:space="preserve">Avenida Chile España N° 1163, comuna de Providencia, Región Metropolitana. 
</t>
  </si>
  <si>
    <t>providencia</t>
  </si>
  <si>
    <t>Fono 2092383</t>
  </si>
  <si>
    <t>Se acompaña Certificado de  Antecedentes Financieros, correspondientes al año 2016, aprobados por el Subdepartamento de Supervisión Financiera.</t>
  </si>
  <si>
    <t xml:space="preserve">Congregación  Hermanas Carmelitas Teresas de San José </t>
  </si>
  <si>
    <t xml:space="preserve">Hna. María Anunciación Gil Tomé, 
Hna. María del Carmen Miguel Rodríguez, 
Hna. Edith del Carmen Farías Nuñez, 
</t>
  </si>
  <si>
    <t xml:space="preserve">Miguel Angel Parra Nº1205, Chillán Viejo.
</t>
  </si>
  <si>
    <t>chillan viejo</t>
  </si>
  <si>
    <t>Fono (42) 260819</t>
  </si>
  <si>
    <t xml:space="preserve">hogarteresatoda@yahoo.es
teresatodachile@yahoo.es
</t>
  </si>
  <si>
    <t>Se acompaña Certificado de Antecedentes Financieros correspondientes al año 2015, aprobados por el Subdepartamento de  Supervisión Financiera Nacional.</t>
  </si>
  <si>
    <t>Congregación Hermanas de la Providencia</t>
  </si>
  <si>
    <t xml:space="preserve">Decreto Supremo Nº 833, de fecha 20 de agosto de 1853, del Ministerio de Justicia.  </t>
  </si>
  <si>
    <t xml:space="preserve">Hna. María Antonieta Trimpay Aguirre   </t>
  </si>
  <si>
    <t xml:space="preserve">Terranova Nº 140, Providencia.
</t>
  </si>
  <si>
    <t>Fono 2055947.</t>
  </si>
  <si>
    <t xml:space="preserve">
</t>
  </si>
  <si>
    <t xml:space="preserve">Se acompaña Certificado de Antecedentes Financieros correspondientes al año 2015, aprobados por el departamento de administración y finanzas. </t>
  </si>
  <si>
    <t>Congregación Purísimo Corazón de María</t>
  </si>
  <si>
    <t>Decreto Supremo de 1º de junio de 1894, del Ordinario Eclesiástico de Santiago de Chile, según certificado emanado del Arzobispado de Santiago, de fecha 14 de abril de 1978</t>
  </si>
  <si>
    <t xml:space="preserve">Hna. Silvia Teresa Araya Maldonado, </t>
  </si>
  <si>
    <t xml:space="preserve">Romero N° 2757, Santiago.
</t>
  </si>
  <si>
    <t>Fono 6815245</t>
  </si>
  <si>
    <t xml:space="preserve"> hogarsanfranciscoderegis@gmail.com. 
                            hogartcb@gmail.com </t>
  </si>
  <si>
    <t>Se acompaña Balance General y Balance Clasificado, correspondiente al año 2014, aprobado por el Subdepartamento de Supervisión Financiera Nacional.</t>
  </si>
  <si>
    <t xml:space="preserve">Congregación Hermanas Hospitalarias del Sacratísimo Corazón de Jesús   </t>
  </si>
  <si>
    <t>Frida del Carmen Bustos Valenzuela</t>
  </si>
  <si>
    <t xml:space="preserve">Fernández Albano Nº171, La Cisterna.
</t>
  </si>
  <si>
    <t>Fono 7108135</t>
  </si>
  <si>
    <t xml:space="preserve">Correo electrónico: hnafrida@gmail.com </t>
  </si>
  <si>
    <t>Se acompaña Certificado de Antecedentes Financieros correspondientes al año 2012, de fecha 22 de noviembre de 2013, aprobado por el Subdepartamento de Supervisión Financiera Nacional.</t>
  </si>
  <si>
    <t>Congregación Hermanas Maestras de la  Santa Cruz</t>
  </si>
  <si>
    <t>Decreto Supremo Nº 645, de fecha 14 de agosto de 1909, del Ministerio de Justicia</t>
  </si>
  <si>
    <t>Indefinida. Consta en certificado S/N, de fecha 11 de octubre de 2011, del Secretario Canciller del Obispado de Temuco, don marcos Uribe Gutiérrez.</t>
  </si>
  <si>
    <t xml:space="preserve">Hna. Rosa Rico Mendoza, RUN N° 14.615.041-1 
Superiora Provincial de la Provincia Latinoamericana
</t>
  </si>
  <si>
    <t xml:space="preserve">Ignacio Carrera Pinto N° 1050, Población Los Trigales, Temuco, Región de La Araucanía.
</t>
  </si>
  <si>
    <t>temuco</t>
  </si>
  <si>
    <t xml:space="preserve">Fono (45) 2861400
Cel 99317337
</t>
  </si>
  <si>
    <t xml:space="preserve">rosarico56@hotmail.com      hogarwidmer@yahoo.es </t>
  </si>
  <si>
    <t>Se acompaña Certificado de Antecedentes Financieros, correspondientes al año 2018, aprobados por el Subdepartamento de Supervisión Financiera Nacional</t>
  </si>
  <si>
    <t>Congregación Hermanas Terciarias Capuchinas de la Sagrada Familia</t>
  </si>
  <si>
    <t xml:space="preserve">Hermana Rosalba Gómez Duque             
Hermana Marta Cecilia Ibáñez Valdebenito   
</t>
  </si>
  <si>
    <t xml:space="preserve">Roberto Ovalle Nº100, Comuna de Penco, VIII Región.
</t>
  </si>
  <si>
    <t>penco</t>
  </si>
  <si>
    <t xml:space="preserve">Fono (41) 2458900 – 2451860 </t>
  </si>
  <si>
    <t>hogarsantacatalina@tie.cl</t>
  </si>
  <si>
    <t>Se acompaña Certificado de Antecedentes Financieros año 2009, aprobado por el Sub Departamento de Supervisión Nacional.</t>
  </si>
  <si>
    <t xml:space="preserve">Congregación  Instituto Hijas de María Auxiliadora    </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</si>
  <si>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</si>
  <si>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</si>
  <si>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</si>
  <si>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</si>
  <si>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 xml:space="preserve">Congregación de las Religiosas Franciscanas Misioneras del Sagrado Corazón  </t>
  </si>
  <si>
    <t>Hna. María Lorenzon Vanzetto</t>
  </si>
  <si>
    <t xml:space="preserve">Pedro Aguirre Cerda Nº305, La Cisterna.
</t>
  </si>
  <si>
    <t>La Cisterna.</t>
  </si>
  <si>
    <t>Fono 5583298 - 5271203</t>
  </si>
  <si>
    <t>Certificado de Antecedentes Financieros correspondientes al año 2016, aprobado por el Subdepartamento de Supervisión Financiera Nacional.</t>
  </si>
  <si>
    <t>Congregación Religiosas Mercedarias Francesas</t>
  </si>
  <si>
    <t>Erigida de acuerdo al Derecho Canónico, en la Arquidiócesis de Santiago, según consta en Certificado Nº C/449/2004, de fecha 28 de abril de 2004,  emitido por don Roberto Videla González, Notario Eclesiástico, del Arzobispado de Santiago.</t>
  </si>
  <si>
    <t>Hna. María Eva Castaño Rodríguez, (Sor Joaquina Castaño, Vicaria Provincial de la citada Congregación)</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</si>
  <si>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</si>
  <si>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</si>
  <si>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</si>
  <si>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</si>
  <si>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Erigida de acuerdo al Derecho Canónico, en el Vicariato Apostólico de Aysén, según certificado de fecha 10 de abril de 2012.</t>
  </si>
  <si>
    <t xml:space="preserve">Hna.  Augusta Pedrielli Cleanti       </t>
  </si>
  <si>
    <t xml:space="preserve">Lord Cochrane Nº 613 B, Puerto Aysén.
</t>
  </si>
  <si>
    <t>Puerto Aysén</t>
  </si>
  <si>
    <t>Fono (67) 332806,</t>
  </si>
  <si>
    <t>.hogargiorgi@gmail.com
hogareg@entelchile.net
hogarelangel@123.cl</t>
  </si>
  <si>
    <t xml:space="preserve">Se acompaña Certificado de Antecedentes Financieros correspondientes al año 2014, aprobados por el Subdepartamento de Supervisión Financiera Nacional.
</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</si>
  <si>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</si>
  <si>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</si>
  <si>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 xml:space="preserve">Superior Provincial Rvdo. Leonardo Santibáñez Martínez 
-Rvdo. Ecónomo Provincial Padre Jorge Rivera Smith   </t>
  </si>
  <si>
    <t xml:space="preserve">Volcán Callaqui Nº 5876, Nuevo Amanecer. La Florida.
</t>
  </si>
  <si>
    <t>la florida</t>
  </si>
  <si>
    <t xml:space="preserve">Fono 2841730
</t>
  </si>
  <si>
    <t xml:space="preserve">Se acompaña Certificado Financiero correspondiente al año 2010, aprobado por el  Subdepartamento de Supervisión Financiera. 
</t>
  </si>
  <si>
    <t xml:space="preserve">Congregación Siervas de San José </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</si>
  <si>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</si>
  <si>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</si>
  <si>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</si>
  <si>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colina</t>
  </si>
  <si>
    <t>Fono 5512226- 8441528
Celular: 09- 77470074</t>
  </si>
  <si>
    <t>Se acompaña Certificado Notarial correspondiente al año 2007, de fecha 08 de julio de 2008, aprobado por la Unidad de Supervisión Financiera Nacional.</t>
  </si>
  <si>
    <t>Corporación Alianzas</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</si>
  <si>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</si>
  <si>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</si>
  <si>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</si>
  <si>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</si>
  <si>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</si>
  <si>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</si>
  <si>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</si>
  <si>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</si>
  <si>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 xml:space="preserve">
Certificado Financiero, correspondiente al año 2011, de fecha 9 de noviembre de 2011, aprobado por el Sub Departamento de Supervisión Financiera Nacional.
</t>
  </si>
  <si>
    <t>Corporación Asociación Damas Salesianas</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</si>
  <si>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</si>
  <si>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</si>
  <si>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</si>
  <si>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</si>
  <si>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</si>
  <si>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</si>
  <si>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las condes</t>
  </si>
  <si>
    <t xml:space="preserve">Fono 2314772 </t>
  </si>
  <si>
    <t>Se acompañan antecedentes financieros, correspondiente al año 2012, aprobados por el Departamento de Administración y Finanzas</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</si>
  <si>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</si>
  <si>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</si>
  <si>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</si>
  <si>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</si>
  <si>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</si>
  <si>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</si>
  <si>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</si>
  <si>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 xml:space="preserve">Aníbal Pinto Nº 550, comuna de Lautaro, IX región
Casilla Nº 29
</t>
  </si>
  <si>
    <t>lautaro</t>
  </si>
  <si>
    <t>Fono 045-532408</t>
  </si>
  <si>
    <t xml:space="preserve">Se acompaña certificado de antecedentes financieros, ambos correspondientes al año 2014, aprobado por el Subdepartamento de Supervisión Financiera Nacional. </t>
  </si>
  <si>
    <t>Corporación Asociación Chilena de Padres y Amigos de los Autistas Santiago, que también podrá usar la sigla ASPAUT.</t>
  </si>
  <si>
    <t xml:space="preserve">Otorgado por Decreto Supremo Nº400, de fecha 19 de abril de 1983, del Ministerio de Justicia.  </t>
  </si>
  <si>
    <t xml:space="preserve">Certificado de Vigencia de Persona Jurídica Sin Fines Lucro Folio Nº 500361215957, de fecha 15 de diciembre de 2020, del Servicio de Registro Civil e Identificación.
</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</si>
  <si>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</si>
  <si>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Presidenta: 
Marcela Andrea Vidal Saldivia, 
Vice-Presidenta: 
Pamela Isabel Godoy Miranda, 
Secretaria: 
Lisett Alejandra Lozano Alcaino,
Tesorera: 
Ana Magaly Contreras Rodríguez, 
Directores: 
Miguel Enrique Díaz Madrid, 
Maribel del Carmen Oyarce Quintana, 
Claudia Alejandra Vergara Rober, 
</t>
  </si>
  <si>
    <t>Del 30 de mayo de 2019 al 30 de mayo de 2021</t>
  </si>
  <si>
    <t xml:space="preserve">Presidenta: 
Marcela Andrea Vidal Saldivia, </t>
  </si>
  <si>
    <t xml:space="preserve">Gran Avenida Nº 2820, comuna de San Miguel, Región Metropolitana.
</t>
  </si>
  <si>
    <t>san miguel</t>
  </si>
  <si>
    <t>Fono fax 02-9960691-9960692.
978569114 (Marcela Vidal - presidenta)
949266772 (Pamela Godoy - vicepresidenta)</t>
  </si>
  <si>
    <t>www.aspaut.cl - aspaut@aspaut.cl 
asociacionaspaut@gmail.com
marcela.vidals@gmail.com
pamelagodoy35@gmail.com</t>
  </si>
  <si>
    <t xml:space="preserve"> 93401: Institución de Asistencia Social.</t>
  </si>
  <si>
    <t xml:space="preserve">Certificado de antecedentes financieros correspondiente al año 2019, aprobado por el  Subdepartamento de Supervisión Financiera Nacional. </t>
  </si>
  <si>
    <t>Corporación Centro Colaborativo para la Salud, Educación Pública y Derechos Sociales.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</si>
  <si>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</si>
  <si>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</si>
  <si>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</si>
  <si>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</si>
  <si>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21 de septiembre de 2014  al 21 de septiembre de 2019</t>
  </si>
  <si>
    <t xml:space="preserve">Presidente: Critchan Alejandro Herrera Parra, 
</t>
  </si>
  <si>
    <t xml:space="preserve">Huérfano Nº 1044, oficina 905. Santiago.
</t>
  </si>
  <si>
    <t>Fono: 226726181</t>
  </si>
  <si>
    <t xml:space="preserve">luis.echavarria@colaborasalud.cl
</t>
  </si>
  <si>
    <t>Certificado Financiero correspondiente al año 2015, aprobado por el Departamento de Administración y Finanzas.</t>
  </si>
  <si>
    <t>Corporación Centro de Apoyo y Formación Integral Tarapacá CEAFIT.</t>
  </si>
  <si>
    <t>71.965.100-3</t>
  </si>
  <si>
    <t>Corporación de Derecho Privado. Otorgada por Decreto Supremo Nº 761, de fecha 09 de junio de 1992, del Ministerio de Justicia, publicado en el Diario Oficial el día 10 de julio de 1992.</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</si>
  <si>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</si>
  <si>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</si>
  <si>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</si>
  <si>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</si>
  <si>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</si>
  <si>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</si>
  <si>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Avenida Tucapel Nº 2277, Población San José, comuna de Arica.
</t>
  </si>
  <si>
    <t xml:space="preserve">Fono (58) 245523. 
</t>
  </si>
  <si>
    <t xml:space="preserve"> ceafit@hotmail.com / ceafit@gmail.com </t>
  </si>
  <si>
    <t>Se acompaña antecedentes Financieros correspondiente al año 2014,  aprobados por el departamento de Administración y Finanzas</t>
  </si>
  <si>
    <t>Corporación Centro de Estudios y Atención del Niño y la Mujer-CEANIM</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</si>
  <si>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</si>
  <si>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</si>
  <si>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</si>
  <si>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</si>
  <si>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</si>
  <si>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</si>
  <si>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</si>
  <si>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</si>
  <si>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</si>
  <si>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 xml:space="preserve">Corporación Casa del Cerro </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</si>
  <si>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</si>
  <si>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</si>
  <si>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</si>
  <si>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</si>
  <si>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Cada dos Años.
</t>
  </si>
  <si>
    <t>De 10 de Mayo de 2014 a 10 de Mayo de 2016.</t>
  </si>
  <si>
    <t xml:space="preserve">Presidente: Matías Federico Marchant Reyes, 
Director ejecutivo: Camilo Morales Retamal,
</t>
  </si>
  <si>
    <t xml:space="preserve">Las Margaritas Nº 2360, comuna de Renca, Región Metropolitana.
Calle Los Acebos Nº 3574 , Huamachuco II, Renca.
</t>
  </si>
  <si>
    <t>renca</t>
  </si>
  <si>
    <t>Fono: 6467819</t>
  </si>
  <si>
    <t xml:space="preserve">directoracasadelcerro@gmail.com 
www.casadelcerro.cl </t>
  </si>
  <si>
    <t>Se acompaña antecedentes financieros correspondientes al año 2013, aprobado por el Sub Departamento de Supervisión Financiera Nacional.</t>
  </si>
  <si>
    <t>Corporación Centro para el Desarrollo de la Araucanía -Trafkin</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</si>
  <si>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</si>
  <si>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</si>
  <si>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</si>
  <si>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</si>
  <si>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</si>
  <si>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</si>
  <si>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</si>
  <si>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</si>
  <si>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</si>
  <si>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r>
      <t xml:space="preserve">22724279
</t>
    </r>
    <r>
      <rPr>
        <sz val="8"/>
        <rFont val="Calibri"/>
        <family val="2"/>
        <scheme val="minor"/>
      </rPr>
      <t>cel  954233521 (María Eugenia Pino</t>
    </r>
    <r>
      <rPr>
        <sz val="8"/>
        <color theme="1"/>
        <rFont val="Calibri"/>
        <family val="2"/>
        <scheme val="minor"/>
      </rPr>
      <t>)</t>
    </r>
  </si>
  <si>
    <t xml:space="preserve">Corporación Chilena de Niños y Adultos Extraviados  ¡Ayúdame! </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</si>
  <si>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</si>
  <si>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</si>
  <si>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</si>
  <si>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</si>
  <si>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</si>
  <si>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</si>
  <si>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</si>
  <si>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</si>
  <si>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</si>
  <si>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</si>
  <si>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Centro de Rehabilitación y Educación Especial de Arica “CREE”</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</si>
  <si>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</si>
  <si>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</si>
  <si>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</si>
  <si>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</si>
  <si>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</si>
  <si>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</si>
  <si>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</si>
  <si>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Población Frei, Francisco Bilbao Nº 1519, Arica, 
</t>
  </si>
  <si>
    <t xml:space="preserve">fono (58) 2470009
</t>
  </si>
  <si>
    <t xml:space="preserve"> creearica@hotmail.com</t>
  </si>
  <si>
    <t xml:space="preserve">Se acompaña certificado financiero correspondiente al año 2016, y se remite al Subdepartamento de Supervisión Financiera Nacional para aprobación. </t>
  </si>
  <si>
    <t>Corporación de Artistas para la Rehabilitación y Reinserción Social a Través del Arte – CoArtRe.</t>
  </si>
  <si>
    <t>Corporación de Derecho Privado, sin fines de lucro.</t>
  </si>
  <si>
    <t xml:space="preserve">Otorgado por Decreto Supremo Nº 1134, de fecha 24 de diciembre de 2001, del Ministerio de Justicia. </t>
  </si>
  <si>
    <t>Certificado de Vigencia de Persona Jurídica Sin Fines de Lucro, Folio Nº 500230145458, de 30 de mayo de 2019, del Servicio de Registro Civil e Identificación.</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</si>
  <si>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</si>
  <si>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 xml:space="preserve">Presidenta: 
Jacqueline Roumeau Cresta, 
Vicepresidente: 
Roberto Carrizo Pozo,
Secretaria: 
Marianella  Roumeau Cresta, 
Tesorero: 
Jorge Iturrieta Quintanilla
</t>
  </si>
  <si>
    <t>Durarán 2 años en sus cargos, pudiendo ser reelegidos.</t>
  </si>
  <si>
    <t xml:space="preserve">18 de abril de 2018 </t>
  </si>
  <si>
    <t xml:space="preserve">Presidenta:  Jacqueline Roumeau Cresta          </t>
  </si>
  <si>
    <t xml:space="preserve">Lira N° 1652 de Santiago Centro.
</t>
  </si>
  <si>
    <t>Teléfono:  (02) 25558672</t>
  </si>
  <si>
    <t>coartre@coartre.cl</t>
  </si>
  <si>
    <t>Se acompaña Certificado financiero correspondiente al año 2018, aprobado Sub Departamento de Supervisión Financiera Nacional</t>
  </si>
  <si>
    <t>Corporación de Asistencia Judicial de la Región del Biobío.</t>
  </si>
  <si>
    <t>Corporación de Derecho Público.</t>
  </si>
  <si>
    <t xml:space="preserve">Ley Nº 17.995, de 1981, del Ministerio de Justicia. </t>
  </si>
  <si>
    <t>Asistencia judicial y/o jurídica gratuita a personas de escasos recursos.</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</si>
  <si>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</si>
  <si>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t>Agosto de 2017. Nombramiento Director Suplente: 10 de junio de 2019 al 31 de diciembre de 2012.</t>
  </si>
  <si>
    <t xml:space="preserve">PPresidente del Consejo Directivo: Sergio Vallejos Carle.
Director General Suplente: Gonzalo Felipe Contreras Reyes, RUN N° 13.795.783-3
</t>
  </si>
  <si>
    <t xml:space="preserve">Freire Nº 1220, Concepción, Octava Región. 
</t>
  </si>
  <si>
    <t>concepcion</t>
  </si>
  <si>
    <t xml:space="preserve">Fono (41) 2735951- 2735950
</t>
  </si>
  <si>
    <t>dirgen@cajbiobio.cl</t>
  </si>
  <si>
    <t>Casilla 647, Concepción</t>
  </si>
  <si>
    <t>Corporación de Asistencia Judicial de las regiones de Arica y Parinacota, Tarapacá y Antofagasta.</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</si>
  <si>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</si>
  <si>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</si>
  <si>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</si>
  <si>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</si>
  <si>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</si>
  <si>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Sotomayor 728, segundo piso, Iquique, Primera Región.
</t>
  </si>
  <si>
    <t>iquique</t>
  </si>
  <si>
    <t>Fono (57) 532160-  532162</t>
  </si>
  <si>
    <t xml:space="preserve"> dirgen@cajta.cl</t>
  </si>
  <si>
    <t>Corporación de Asistencia Judicial de la Región de Valparaíso.</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</si>
  <si>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</si>
  <si>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</si>
  <si>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</si>
  <si>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</si>
  <si>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</si>
  <si>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Condell Nº 1231, quinto piso, comuna de Valparaíso, Quinta Región.
</t>
  </si>
  <si>
    <t>valpariso</t>
  </si>
  <si>
    <t>Teléfonos- 32-2161300</t>
  </si>
  <si>
    <t xml:space="preserve"> directorageneral@cajval.cl</t>
  </si>
  <si>
    <t>Corporación de Asistencia Judicial de la Región Metropolitana</t>
  </si>
  <si>
    <t>Corporación</t>
  </si>
  <si>
    <t>si tiene Consejo Directivo</t>
  </si>
  <si>
    <t xml:space="preserve">El/la SEREMI de Justicia y D.D.H.H. de la RM, miembro del Consejo Directivo, durará mientras permanezca en su cargo. Respecto de los abogados de libre ejercicio de la profesión, durarán 2 años en sus funciones. </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</si>
  <si>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</si>
  <si>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Director General (S) Alejandro Andrés Díaz Letelier
Secretaria Regional Ministerial de Justicia y D.D.H.H. RM: Carolina Lavín Aliaga
</t>
  </si>
  <si>
    <t xml:space="preserve">Agustinas Nº 1416, comuna de Santiago, Región Metropolitana
</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</si>
  <si>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</si>
  <si>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</si>
  <si>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No se acompañan. Aplica Informe Jurídico N° 09, de fecha 14 de marzo de 2011 del Departamento Jurídico y Dictamen N° 070791, de 2009, de la Contraloría General de la República.</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</si>
  <si>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</si>
  <si>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Certificado de Vigencia Folio Nº 500199046275, de fecha 30 de octubre de 2018, del Servicio de Registro Civil e Identificación.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</si>
  <si>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</si>
  <si>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</si>
  <si>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05 años.</t>
  </si>
  <si>
    <t>Del 26 de noviembre de 2018 al 26 de noviembre de 2023</t>
  </si>
  <si>
    <t xml:space="preserve">Luz Eliana Alca Turra, </t>
  </si>
  <si>
    <t xml:space="preserve"> General Mackenna N° 593, oficina 605, ciudad y comuna de Temuco, Región de la Araucanía.</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</si>
  <si>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</si>
  <si>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</si>
  <si>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</si>
  <si>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</si>
  <si>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</si>
  <si>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</si>
  <si>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</si>
  <si>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</si>
  <si>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</si>
  <si>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</si>
  <si>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</si>
  <si>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</si>
  <si>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 xml:space="preserve">Castellón Nº 559, comuna de Concepción, Octava Región 
</t>
  </si>
  <si>
    <t>Fono (41) 223903</t>
  </si>
  <si>
    <t>Se acompaña certificado financiero correspondiente al año 2011 y patrimonio y activos año 2011, aprobado por el Sub Departamento de Supervisión Financiera Nacional.</t>
  </si>
  <si>
    <t>Corporación de Damas Once de Marzo CORDAMAR.</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</si>
  <si>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</si>
  <si>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</si>
  <si>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</si>
  <si>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</si>
  <si>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</si>
  <si>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</si>
  <si>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Mulchén Nº 855, comuna de Arica,</t>
  </si>
  <si>
    <t>hogarstalucia2@gmail.com</t>
  </si>
  <si>
    <t>Se acompaña Certificado Financiero, del mes de noviembre de 2010, correspondiente al año 2009, aprobado por el Sub Departamento de Supervisión Financiera Nacional.</t>
  </si>
  <si>
    <t>poración de Desarrollo Comunitario y Social CATAMIRA</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</si>
  <si>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</si>
  <si>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</si>
  <si>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</si>
  <si>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</si>
  <si>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</si>
  <si>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</si>
  <si>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</si>
  <si>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</si>
  <si>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</si>
  <si>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Se acompaña Certificado de antecedentes financieros correspondientes al año 2017, y se remite al Subdepartamento de Supervisión Financiera Nacional para aprobación. </t>
  </si>
  <si>
    <t>CORPORACIÓN DE DESARROLLO Y EXTENSIÓN SOCIAL CODESS</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</si>
  <si>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</si>
  <si>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Certificado de vigencia Folio N° 500396832540, de 05 de julio de 2021, emitido por 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</si>
  <si>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</si>
  <si>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Consta en Certificado de Directorio de persona jurídica sin fines de lucro folio Nº 5003968322456, de fecha 05 de julio de 2021, del Servicio de Registro Civil e Identificación.
</t>
  </si>
  <si>
    <t>De fecha 05 de noviembre de 2019 a 05 de noviembre de 2024</t>
  </si>
  <si>
    <t xml:space="preserve">Augusto Raúl Fernández Saa,  
Poder: Presidente: Augusto Raúl Fernandez Saa y Tesorero: Guillermo Arturo Mardones Rivera, quienes representan de forma indistinta a la institución
 </t>
  </si>
  <si>
    <t xml:space="preserve">Calle Condell N°1176, oficina 144 comuna de Valparaíso, región de Valparaíso.
</t>
  </si>
  <si>
    <t xml:space="preserve">Teléfono: 984304517
</t>
  </si>
  <si>
    <t xml:space="preserve">
Correo electrónico: codess.valparaiso@gmail</t>
  </si>
  <si>
    <t xml:space="preserve">Antecedentes financieros correspondientes al año 2020, APROBADOS el Sub Depto de Supervisión Financiera Nacional. </t>
  </si>
  <si>
    <t>22 de junio de 2020</t>
  </si>
  <si>
    <t>Corporación de Desarrollo para Niños en Riesgo Social o Corporación Hogar San Vicente de Lo Barnechea</t>
  </si>
  <si>
    <t>Otorgado por Decreto Exento Nº 1469, de fecha 21 de abril de 2008, del Ministerio de Justicia, publicado en el Diario Oficial el día 25 de abril de 2008.</t>
  </si>
  <si>
    <t xml:space="preserve">Certificado de vigencia Folio N° 500394969520, de 322 de junio de 2021, emitido por el Servicio de Registro Civil e Identificación. </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</si>
  <si>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</si>
  <si>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Presidenta: 
Beatriz Contreras Varela, 
Vice presidenta: 
María Olga Elías Aboid,  
Secretario:
Carolina Bassignana Ravinet, 
Tesorera:
Carmen Luz Contreras Varela, 
Director: 
Felipe Cisternas Pérez, 
Certificado de persona jurídica Folio N° 500394969475, de 22 de junio de 2021, emitido por el Servicio de Registro Civil e Identificación.</t>
  </si>
  <si>
    <t>04 de febrero de 2020 al 04 de febrero de 2022</t>
  </si>
  <si>
    <t>Presidenta: 
Beatriz Contreras Varela,</t>
  </si>
  <si>
    <t xml:space="preserve">Avenida Lo Barnechea Nº 1250, comuna de Lo Barnechea, Región Metropolitana.
</t>
  </si>
  <si>
    <t>lo barnechea</t>
  </si>
  <si>
    <t xml:space="preserve">229552873-994346921 </t>
  </si>
  <si>
    <t xml:space="preserve"> administracion@hogarsanvicente.cl</t>
  </si>
  <si>
    <t xml:space="preserve">Se acompaña certificado financiero año 2020, aprobado por el Sub Departamento de Supervisión Financiera Nacional.
</t>
  </si>
  <si>
    <t>Corporación de Desarrollo de San Pedro.</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</si>
  <si>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</si>
  <si>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</si>
  <si>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</si>
  <si>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</si>
  <si>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</si>
  <si>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</si>
  <si>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</si>
  <si>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Pasaje Paces de Quillín Nº 59, Villa San Pedro, comuna de San Pedro de la Paz, Octava Región, 
</t>
  </si>
  <si>
    <t>san pedro</t>
  </si>
  <si>
    <t>fono (041) 376704.- 2373039</t>
  </si>
  <si>
    <t xml:space="preserve">paulosexto@entelchile.net 
</t>
  </si>
  <si>
    <t xml:space="preserve"> Se acompaña certificado financiero de fecha 22 de noviembre de 2010, correspondiente al año 2009,  aprobado por  el Sub Departamento de Supervisión Financiera Nacional.</t>
  </si>
  <si>
    <t xml:space="preserve">Corporación de Desarrollo Social y Económico Indígena CODESI </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</si>
  <si>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</si>
  <si>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</si>
  <si>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</si>
  <si>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</si>
  <si>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</si>
  <si>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</si>
  <si>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</si>
  <si>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Avenida Carlos Oliver  5380, comuna de  Talcahuano .
Octava  Región .
</t>
  </si>
  <si>
    <t>talcahuano</t>
  </si>
  <si>
    <t xml:space="preserve"> codesi@latinmail.com 
</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</si>
  <si>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</si>
  <si>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</si>
  <si>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</si>
  <si>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</si>
  <si>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</si>
  <si>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</si>
  <si>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</si>
  <si>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</si>
  <si>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</si>
  <si>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Pasaje Puerto Natales Nº 4016, Población Cardenal Raúl Silva Henríquez, comuna de Arica, Región de Arica y Parinacota.
</t>
  </si>
  <si>
    <t>Teléfono: 058-594380</t>
  </si>
  <si>
    <t xml:space="preserve"> cordescavinci2010@gmail.com</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</si>
  <si>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</si>
  <si>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</si>
  <si>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</si>
  <si>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</si>
  <si>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</si>
  <si>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</si>
  <si>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</si>
  <si>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</si>
  <si>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Rucapedrera Nº 287, comuna de El Quisco, Región de Valparaíso.
</t>
  </si>
  <si>
    <t>quisco</t>
  </si>
  <si>
    <t>Teléfono: (035) 2474371- 56-98412553</t>
  </si>
  <si>
    <t xml:space="preserve">: alejandro@covacha.cl </t>
  </si>
  <si>
    <t>Se acompaña certificado financiero de fecha 07 de febrero de 2014, correspondiente al año 2012, aprobado por el Sub Departamento de Supervisión Financiera Nacional.</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</si>
  <si>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</si>
  <si>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</si>
  <si>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</si>
  <si>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</si>
  <si>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</si>
  <si>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</si>
  <si>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
Pasaje San Sebastián Nº 1291, San Antonio, Comuna de Temuco.
</t>
  </si>
  <si>
    <t xml:space="preserve">Teléfonos 09-59494588 y 09-53585557 </t>
  </si>
  <si>
    <t xml:space="preserve">corporacionarrebolchile@gmail.com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</si>
  <si>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</si>
  <si>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</si>
  <si>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</si>
  <si>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</si>
  <si>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</si>
  <si>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</si>
  <si>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</si>
  <si>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</si>
  <si>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</si>
  <si>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</si>
  <si>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</si>
  <si>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Domicilio Legal: Tarapacá Nº 186, Comuna de Los Andes, Región de Valparaíso.
</t>
  </si>
  <si>
    <t xml:space="preserve">Teléfono: (034) 85955967.
</t>
  </si>
  <si>
    <t xml:space="preserve">: corporacion.sofini.2012@gmail.com. </t>
  </si>
  <si>
    <t>Se acompaña Certificado de la Institución correspondiente a antecedentes financieros del año 2011, aprobado por el Subdepartamento de Supervisión Financiera.</t>
  </si>
  <si>
    <t xml:space="preserve">Corporación Derechos Iguales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</si>
  <si>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</si>
  <si>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</si>
  <si>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</si>
  <si>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</si>
  <si>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</si>
  <si>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</si>
  <si>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</si>
  <si>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Avenida Perú Nº9053, La Florida. Santiago
</t>
  </si>
  <si>
    <t>Teléfono: 02-22819963</t>
  </si>
  <si>
    <t xml:space="preserve">derecho.iguales@gmail.com </t>
  </si>
  <si>
    <t>Se acompaña certificado financiero correspondiente al año 2014, aprobado por el Sub Departamento de Supervisión Financiera Nacional.</t>
  </si>
  <si>
    <t>Corporación de Desarrollo Social Piwkeyen</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</si>
  <si>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</si>
  <si>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Certificado de Vigencia Folio Nº500240304455, otorgado el 23 de julio de 2019, del Servicio de Registro Civil e Identificación.</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</si>
  <si>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</si>
  <si>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</si>
  <si>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DE 25.08.2017 a 25.08.2020</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</si>
  <si>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</si>
  <si>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</si>
  <si>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</si>
  <si>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</si>
  <si>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</si>
  <si>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Se acompaña certificado financiero correspondiente al año 2018, aprobado por el Sub Departamento de Supervisión Financiera Nacional.</t>
  </si>
  <si>
    <t xml:space="preserve">Corporación de Emprendimiento Social, Corporación CES.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</si>
  <si>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</si>
  <si>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</si>
  <si>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</si>
  <si>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</si>
  <si>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De 19 de diciembre de 2017 a 19 de diciembre de 2019.</t>
  </si>
  <si>
    <t xml:space="preserve">Presidente: Jonathan Rafael Yañez Palleres, 
</t>
  </si>
  <si>
    <t xml:space="preserve">Germán Riesco N° 2081, Arica, región de Arica y Parinacota.
</t>
  </si>
  <si>
    <t>Fono: 58-2327175</t>
  </si>
  <si>
    <t xml:space="preserve">: cesemprendimiento@gmail.com </t>
  </si>
  <si>
    <t>Certificado Financiero, correspondiente al año 2017, remitido para aprobación del Departamento de Administración y Finanzas.</t>
  </si>
  <si>
    <t>Corporación de Estudio, Desarrollo y Capacitación  A Todo Sur.</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</si>
  <si>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</si>
  <si>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</si>
  <si>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</si>
  <si>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</si>
  <si>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</si>
  <si>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</si>
  <si>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</si>
  <si>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</si>
  <si>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</si>
  <si>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</si>
  <si>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Profesionales Asociados Interdisciplinarios - CORPAI</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</si>
  <si>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500393334906, otorgado el 11 de junio de 2021, ello aconteció el 08 de noviembre de 2017, bajo el Nº de inscripción 266490.
</t>
  </si>
  <si>
    <t xml:space="preserve">Certificado de Vigencia Folio Nº 500393334985, otorgado el 11 de junio de 2021, del Servicio de Registro Civil e Identificación.
</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</si>
  <si>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</si>
  <si>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Presidente: 
MARIBEL MARGARITA NIETO ALONSO, 
Vicepresidente:
GERARDO LORENZO CORTES GONZALEZ, 
Secretario: 
AXEL ESTEBAN ROMAN HERRERA, 
Tesorero:
MARCELA LORENA SUAREZ CABRERA, 
Consta en Certificado de Directorio Folio Nº  500393334906, otorgado el 11 de junio de 2021, del Servicio de Registro Civil e Identificación.</t>
  </si>
  <si>
    <t>03 años (máximo 5 años)</t>
  </si>
  <si>
    <t>04 de diciembre de 2020 al 04 de diciembre de 2023.</t>
  </si>
  <si>
    <t xml:space="preserve">Presidente: 
MARIBEL MARGARITA NIETO ALONSO, 
</t>
  </si>
  <si>
    <t xml:space="preserve">Calle Granada N° 1312, El Retiro, comuna de Quilpué, Región de Valparaíso
</t>
  </si>
  <si>
    <t xml:space="preserve">Valparaíso
</t>
  </si>
  <si>
    <t xml:space="preserve">989146291
</t>
  </si>
  <si>
    <t xml:space="preserve">corpai.valparaiso@gmail.com
</t>
  </si>
  <si>
    <t>CORPORACIÓN DE PROFESIONALES PARA EL DESARROLLO REGIONAL IQUIQUE</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</si>
  <si>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</si>
  <si>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</si>
  <si>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</si>
  <si>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</si>
  <si>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</si>
  <si>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</si>
  <si>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</si>
  <si>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</si>
  <si>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</si>
  <si>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 xml:space="preserve">Antecedentes financieros correspondientes al año 2018, aprobados por el Sub Departamento de Supervisión Financiera Nacional. </t>
  </si>
  <si>
    <t>Corporación de Profesionales para la Acción y Promoción Social - CEPAS</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</si>
  <si>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</si>
  <si>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</si>
  <si>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</si>
  <si>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</si>
  <si>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</si>
  <si>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</si>
  <si>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</si>
  <si>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</si>
  <si>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</si>
  <si>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</si>
  <si>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</si>
  <si>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</si>
  <si>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</si>
  <si>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</si>
  <si>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</si>
  <si>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</si>
  <si>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</si>
  <si>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 xml:space="preserve">Suiza Nº01441, Las Naciones, Punta Arenas, Duodécima Región.
</t>
  </si>
  <si>
    <t>cerei@ctcinternet.cl</t>
  </si>
  <si>
    <t xml:space="preserve">Corporación de Rehabilitación Club de Leones de Coyhaique
</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</si>
  <si>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</si>
  <si>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</si>
  <si>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</si>
  <si>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</si>
  <si>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</si>
  <si>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</si>
  <si>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</si>
  <si>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Se acompaña certificado año 2004, aprobado por la Unidad de Auditoria.</t>
  </si>
  <si>
    <r>
      <rPr>
        <sz val="8"/>
        <color theme="1"/>
        <rFont val="Calibri"/>
        <family val="2"/>
        <scheme val="minor"/>
      </rPr>
      <t>Certificado de vigencia, folio Nº 500356979058, de 19 de noviembre de 2020, del Servicio de Registro Civil e Identificación.</t>
    </r>
    <r>
      <rPr>
        <sz val="8"/>
        <rFont val="Calibri"/>
        <family val="2"/>
        <scheme val="minor"/>
      </rPr>
      <t xml:space="preserve">
</t>
    </r>
  </si>
  <si>
    <t>Corporación Educacional Centro de Educación Inclusiva de Adultos Gladys Lazo.</t>
  </si>
  <si>
    <t>Corporación de Derecho Privado. Reconocimiento como personalidad jurídica educacional, por medio de la Resolución Exenta N° 0083, de noviembre de 2017.</t>
  </si>
  <si>
    <t>Se acompaña Certificado de Vigencia de Persona Jurídica Educacional N° Nacional 2358, Código de Verificación: 2420601586507056388</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</si>
  <si>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</si>
  <si>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</si>
  <si>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</si>
  <si>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</si>
  <si>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</si>
  <si>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</si>
  <si>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</si>
  <si>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</si>
  <si>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Corporación Educacional El Despertar</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</si>
  <si>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</si>
  <si>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</si>
  <si>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</si>
  <si>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</si>
  <si>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</si>
  <si>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</si>
  <si>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</si>
  <si>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</si>
  <si>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Se acompaña certificado financiero de fecha 07 de Mayo de 2014, correspondiente al año 2013. Aprobados por el Departamento de Administración y Finazas.</t>
  </si>
  <si>
    <t>Corporación Educacional Sagrada Familia.</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</si>
  <si>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</si>
  <si>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</si>
  <si>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</si>
  <si>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</si>
  <si>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</si>
  <si>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</si>
  <si>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</si>
  <si>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</si>
  <si>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Se acompaña balance tributario al día 31 de diciembre de 2009, aprobado por el Sub Departamento de Supervisión Financiera Nacional.</t>
  </si>
  <si>
    <t>Ejército de Salvación.</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</si>
  <si>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</si>
  <si>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</si>
  <si>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</si>
  <si>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</si>
  <si>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</si>
  <si>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</si>
  <si>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</si>
  <si>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 xml:space="preserve">Avenida España Nº 46, comuna de Santiago, Región Metropolitana 
</t>
  </si>
  <si>
    <t>fono (02)  6957005</t>
  </si>
  <si>
    <t>secjet@chilesat.net.</t>
  </si>
  <si>
    <t>Se acompaña certificado financiero, correspondiente al año 2013. Aprobados por el Departamento de Administración y Finanzas.</t>
  </si>
  <si>
    <t xml:space="preserve">Corporación de Investigación y Desarrollo de la Sociedad y las Migraciones Colectivo Sin Fronteras </t>
  </si>
  <si>
    <t xml:space="preserve">Regida por Ley Nº 20.500, e inscrita Registro Nacional de Personas Jurídicas sin fines de lucro, a cargo del Servicio del Registro Civil e Identificación.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</si>
  <si>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</si>
  <si>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Barnechea N º 320, Comuna de Independencia. </t>
  </si>
  <si>
    <t>Corporación Futuro Humano</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</si>
  <si>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</si>
  <si>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</si>
  <si>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</si>
  <si>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</si>
  <si>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</si>
  <si>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</si>
  <si>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</si>
  <si>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Vichuquén N° 251, Comuna de Santiago Centro, Región Metropolitana.
</t>
  </si>
  <si>
    <t>santiago centro</t>
  </si>
  <si>
    <t xml:space="preserve"> corfhu@corfhu.cl
</t>
  </si>
  <si>
    <t xml:space="preserve">Se acompaña Balance General Tributario, correspondiente al ejercicio tributario del año 2007, autorizado ante notario público, del 23 de abril de 2008.
</t>
  </si>
  <si>
    <t xml:space="preserve">Corporación Hope For Children </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</si>
  <si>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</si>
  <si>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</si>
  <si>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</si>
  <si>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</si>
  <si>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</si>
  <si>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</si>
  <si>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</si>
  <si>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 xml:space="preserve">Parcela 2, Sector El Suspiro, Comuna de Pelarco. Región del Maule. 
</t>
  </si>
  <si>
    <t xml:space="preserve"> Pelarco</t>
  </si>
  <si>
    <t>Teléfono: 071-2971044</t>
  </si>
  <si>
    <t>hopeforchildren@hotmail.es</t>
  </si>
  <si>
    <t>Se acompañan antecedentes financieros año 2014, aprobados por el Departamento de Administración y Finanzas.</t>
  </si>
  <si>
    <t>Corporación u ONG HUGA</t>
  </si>
  <si>
    <t>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Nº500357743844, otorgado el 24 de noviembre de 2020, ello aconteció el 14 de diciembre de 2019, bajo el Nº de inscripción 304501.</t>
  </si>
  <si>
    <t>Certificado de Vigencia extendido por el SRCeI, Folio Nº500357743844, otorgado el 24 de noviembre de 2020.</t>
  </si>
  <si>
    <t>La corporación tendrá como única finalidad, la ejecución de la línea diagnóstico ambulatorio, de las políticas públicas del Gobierno de Chile en materia de infancia y adolescencia. Para conseguir estos objetivos sin que esta enumeración sea taxativa, la Corporación podrá: a) Participar y concursar mediante licitación pública en la adjudicación de programas de diagnóstico ambulatorio. - b) Convocar y emplear profesionales especialistas en materia diagnostica. - c) Otorgar atención individual y grupal a la población beneficiaria. - d) Asociarse en forma transitoria o permanente con otras instituciones nacionales, internacionales o extranjeras que persigan fines análogos. - e) Colaborar con instituciones públicas, privadas y municipales, en materias que les sean comunes.</t>
  </si>
  <si>
    <t xml:space="preserve">Presidente: 
MARCELO EDGARDO GONZALO QUEZADA PULIDO 
Secretaria:
ROSITA HERMINIA TAPIA MOLINA 
Tesorera:
CLAUDIO ANDRES REHBEIN ASTE 
</t>
  </si>
  <si>
    <t xml:space="preserve">25 de octubre de 2019 al 25 de octubre de 2024. </t>
  </si>
  <si>
    <t xml:space="preserve">MARCELO EDGARDO GONZALO QUEZADA PULIDO 
</t>
  </si>
  <si>
    <t>Berlín Nº1650, casa 13, comuna de Villa Alemana, región de Valparaíso</t>
  </si>
  <si>
    <t>569 87581905</t>
  </si>
  <si>
    <t>corporación.huga@gmail.com</t>
  </si>
  <si>
    <t>Certificado de Antecedentes Financieros del año 2019, aprobados por Subdepartamento de Supervisión Nacional.</t>
  </si>
  <si>
    <t>Corporación CICART</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</si>
  <si>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</si>
  <si>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</si>
  <si>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</si>
  <si>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</si>
  <si>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</si>
  <si>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</si>
  <si>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</si>
  <si>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</si>
  <si>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</si>
  <si>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</si>
  <si>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</si>
  <si>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</si>
  <si>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</si>
  <si>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</si>
  <si>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</si>
  <si>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</si>
  <si>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</si>
  <si>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</si>
  <si>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</si>
  <si>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</si>
  <si>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</si>
  <si>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</si>
  <si>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</si>
  <si>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</si>
  <si>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</si>
  <si>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</si>
  <si>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</si>
  <si>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Julio Vranken Nº 2136, Villa Hortensia, comuna de Talagante, Región Metropolitana.
</t>
  </si>
  <si>
    <t xml:space="preserve"> corp_latributgte@hotmail.com</t>
  </si>
  <si>
    <t xml:space="preserve">Se acompañan los siguientes antecedentes financieros, aprobados por la Unidad de Auditoria Interna del Servicio:
1.- Certificado de antecedentes financieros Año 2006, autorizado ante notario público, de 23 de marzo de 2007.
</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</si>
  <si>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</si>
  <si>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</si>
  <si>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</si>
  <si>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</si>
  <si>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</si>
  <si>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</si>
  <si>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</si>
  <si>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 xml:space="preserve">Avenida Libertador O´Higgins N° 5307, oficina 419.
</t>
  </si>
  <si>
    <t>Teléfono: (56) 4197411- 08/6005485 – 08/1882480</t>
  </si>
  <si>
    <t>contacto@kuyenmapu.cl; kalfu.domo@gmail.com</t>
  </si>
  <si>
    <t xml:space="preserve">Se acompaña Certificado de la Institución, autorizado ante notario público, de 2 de abril de 2008, correspondiente a los antecedentes financieros del año 2007.
</t>
  </si>
  <si>
    <t>Corporación  La Casa del Padre Demetrio</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</si>
  <si>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</si>
  <si>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</si>
  <si>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</si>
  <si>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</si>
  <si>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</si>
  <si>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</si>
  <si>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</si>
  <si>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</si>
  <si>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Melipilla</t>
  </si>
  <si>
    <t xml:space="preserve"> fono 8314923</t>
  </si>
  <si>
    <t>Se acompaña certificado financiero de fecha 27 de julio de 2010, correspondiente al año 2009, aprobado por el Sub Departamento de Supervisión Financiera Nacional.</t>
  </si>
  <si>
    <t>Corporación Las Asambleas de Dios de Chile</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</si>
  <si>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</si>
  <si>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</si>
  <si>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</si>
  <si>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</si>
  <si>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22 de marzo de 2012 a 22 de marzo de 2014.</t>
  </si>
  <si>
    <t xml:space="preserve">Presidente Nacional: Roberto Antonio Ruz Vargas, 
</t>
  </si>
  <si>
    <t xml:space="preserve">Calle Esperanza  N° 390, Santiago, Región Metropolitana
</t>
  </si>
  <si>
    <t xml:space="preserve">Fono: 6818221, </t>
  </si>
  <si>
    <t>adchile@ctcinternet.cl</t>
  </si>
  <si>
    <t>Se acompaña certificado financiero correspondiente al año 2011, aprobado por el Subdepartamento de Supervisión Financiera Nacional.</t>
  </si>
  <si>
    <t>Corporación Luz de Cristo</t>
  </si>
  <si>
    <t>Otorgada por Decreto Exento  Nº 755  de fecha 17  de agosto de 2000 del Ministerio de Justicia.</t>
  </si>
  <si>
    <t xml:space="preserve"> Certificado de vigencia Folio N° 500396809347, de 05 de julio de 2021, emitido por el Servicio de Registro Civil e Identificación. </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</si>
  <si>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</si>
  <si>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 xml:space="preserve">Presidente: Enrique Villegas Meza  
Vicepresidente: Javier  Silva González 
Secretario:  Eduardo Rodríguez Molina 
Tesorera: Ximena Cayupil Maliqueo                   Director: Samuel Ladino Alzamora, 
Directora: Victoria Villegas Hernández, 
</t>
  </si>
  <si>
    <t>12 de febrero de 2021 al 12 de febrero de 2024.</t>
  </si>
  <si>
    <t xml:space="preserve">Presidente:  Enrique Villegas Meza 
</t>
  </si>
  <si>
    <t>Arco Iris Nº 1756, Villa Horizonte, Puente Alto, Región Metropolitana.</t>
  </si>
  <si>
    <t>943455549/989748572/973944043</t>
  </si>
  <si>
    <t>corpluzdecristo@gmail.com</t>
  </si>
  <si>
    <t>Se acompaña Certificado de antecedentes financieros año 2020,APROBADOS POR Sub Departamento de Supervisión Financiera Nacional.</t>
  </si>
  <si>
    <t>Corporación Luz del Mundo.</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</si>
  <si>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</si>
  <si>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</si>
  <si>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</si>
  <si>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</si>
  <si>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</si>
  <si>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</si>
  <si>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</si>
  <si>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Se acompaña certificado notarial de fecha 20 de junio de 2006, aprobado por la Unidad de Auditoria Interna.</t>
  </si>
  <si>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</si>
  <si>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r>
      <rPr>
        <sz val="8"/>
        <color rgb="FFFF0000"/>
        <rFont val="Calibri"/>
        <family val="2"/>
        <scheme val="minor"/>
      </rPr>
      <t xml:space="preserve">Presidente: Teresa Izquierdo Walker
</t>
    </r>
    <r>
      <rPr>
        <sz val="8"/>
        <rFont val="Calibri"/>
        <family val="2"/>
        <scheme val="minor"/>
      </rPr>
      <t xml:space="preserve">
Gerente General:  Paulina Valenzuela Miño, 
En caso de ausencia o imposibilidad de doña Paulina Valenzuela, la subrogará con iguales facultades Luz María Medina García, 
</t>
    </r>
  </si>
  <si>
    <t>Corporación Movimiento Anónimo por la Vida “MAV”</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</si>
  <si>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</si>
  <si>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</si>
  <si>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</si>
  <si>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</si>
  <si>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</si>
  <si>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</si>
  <si>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 xml:space="preserve">Elena Blanco N° 1145, comuna de Providencia, Región Metropolitana
</t>
  </si>
  <si>
    <t xml:space="preserve">Fono: 2044784. </t>
  </si>
  <si>
    <t>hogardeacogida@terra.cl</t>
  </si>
  <si>
    <t>Se acompaña Certificado Financiero de la Institución, correspondiente a los antecedentes del año 2014, Aprobado por el Departamento de Administración y finanzas.</t>
  </si>
  <si>
    <r>
      <t xml:space="preserve">Presidente: (Alcalde) Juan Eduardo Vera Sanhueza
Secretario General: Marcelo Fuentes García
</t>
    </r>
    <r>
      <rPr>
        <sz val="8"/>
        <color rgb="FFFF0000"/>
        <rFont val="Calibri"/>
        <family val="2"/>
        <scheme val="minor"/>
      </rPr>
      <t xml:space="preserve">Según Resolución N° 193, de 10 de marzo de 2017, dictada por el Secretario General de la entidad, don Marcelo Fuentes García, lo subrogará en su cargo, don Luis Carrillo Duhalde.   </t>
    </r>
    <r>
      <rPr>
        <sz val="8"/>
        <rFont val="Calibri"/>
        <family val="2"/>
        <scheme val="minor"/>
      </rPr>
      <t xml:space="preserve">
</t>
    </r>
  </si>
  <si>
    <t>Corporación Municipal de Desarrollo Social de Colina</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</si>
  <si>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</si>
  <si>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</si>
  <si>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</si>
  <si>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</si>
  <si>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</si>
  <si>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</si>
  <si>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</si>
  <si>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</si>
  <si>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</si>
  <si>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Se acompaña Certificado de Antecedentes Financieros de la Institución, correspondientes  al años 2018, aprobados por el  Subdepartamento de Supervisión Financiera.</t>
  </si>
  <si>
    <t>Corporación Municipal de Desarrollo Social de Lampa</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</si>
  <si>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</si>
  <si>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</si>
  <si>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</si>
  <si>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</si>
  <si>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</si>
  <si>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</si>
  <si>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</si>
  <si>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</si>
  <si>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 xml:space="preserve"> Santiago</t>
  </si>
  <si>
    <t>Fono: 2586300</t>
  </si>
  <si>
    <t>Se acompañan antecedentes financieros año 2013, aprobados por el Departamento de Administración y Finanzas.</t>
  </si>
  <si>
    <t>Corporación Municipal de Desarrollo Social de Cerro Navia</t>
  </si>
  <si>
    <t xml:space="preserve">Decreto Supremo Nº 388, de 22 de mayo de 1986, del Ministerio de Justicia. </t>
  </si>
  <si>
    <t>Certificado de Vigencia, Folio Nº 500397453004, emitido con fecha 08 de julio de 2021, por el Servicio de Registro Civil e Identificación.</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</si>
  <si>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</si>
  <si>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</si>
  <si>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</si>
  <si>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</si>
  <si>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Presidente: Mauro Elías Tamayo Rozas, 
Secretaria General Subrogante: Inrid Vanesa Soto Morales, 
</t>
  </si>
  <si>
    <t xml:space="preserve">Del Consistorial N° 6600,  comuna de Cerro Navia, Región Metropolitana
</t>
  </si>
  <si>
    <t>inrid.soto@cmcerronavia.cl</t>
  </si>
  <si>
    <t>Se acompaña Certificado financiero de la Institución año 2020, aprobado por el Sub Departamento de Supervisión Financiera Nacional.</t>
  </si>
  <si>
    <t xml:space="preserve">Corporación Municipal de Educación, Salud y Atención de Menores de Puente Alto </t>
  </si>
  <si>
    <t xml:space="preserve">Decreto Supremo Nº 1034, de 24 de julio de 1981, del Ministerio de Justicia. </t>
  </si>
  <si>
    <t xml:space="preserve">Certificado de Vigencia, folio Nº 500341562642, emitido por el SRCeI, con fecha 20 de agosto de 2020.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</si>
  <si>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</si>
  <si>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</si>
  <si>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</si>
  <si>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</si>
  <si>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</si>
  <si>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</si>
  <si>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 xml:space="preserve">Se acompaña Certificado financiero de la Institución año 2019, aprobado por el  Sub Departamento de Supervisión Financiera Nacional. </t>
  </si>
  <si>
    <t>Corporación Municipal de Desarrollo Social de Pudahuel</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</si>
  <si>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</si>
  <si>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</si>
  <si>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</si>
  <si>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</si>
  <si>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</si>
  <si>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</si>
  <si>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</si>
  <si>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</si>
  <si>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Se acompaña Certificado de la Institución en relación a antecedentes financieros del año 2005, aprobado por la Unidad de Auditoría Interna.</t>
  </si>
  <si>
    <t xml:space="preserve">Otorgado por Decreto Supremo Nº 1376 de 31 de diciembre de 1982, del Ministerio de Justicia.
</t>
  </si>
  <si>
    <t xml:space="preserve">Certificado de Vigencia, folio Nº 500341460611, emitido por el SRCeI, con fecha 11 de agosto de 2020.
</t>
  </si>
  <si>
    <t xml:space="preserve">Administrar y operar en las áreas de educación, salud y atención de menores que haya tomado a su cargo la I. Municipalidad de San Vicente de Tagua Tagua adoptando las medidas necesarias para su dotación, ampliación y perfeccionamiento.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</si>
  <si>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</si>
  <si>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</si>
  <si>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</si>
  <si>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</si>
  <si>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 xml:space="preserve">Arturo Prat Nº 821, 2º piso, San Vicente de Tagua Tagua, Sexta Región.
</t>
  </si>
  <si>
    <t>Tagua Tagua</t>
  </si>
  <si>
    <t xml:space="preserve">
Teléfono 072 - 571402 - 572109</t>
  </si>
  <si>
    <t>Antecedentes financieros correspondientes al año 2019, aprobado por Supervisión Financiera Nacional.</t>
  </si>
  <si>
    <t xml:space="preserve">Corporación Municipal de Quellón para la Educación, Salud y Atención del Menor </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</si>
  <si>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</si>
  <si>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</si>
  <si>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</si>
  <si>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</si>
  <si>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</si>
  <si>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</si>
  <si>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 xml:space="preserve">22 de Mayo N° 230, comuna de Quellón, Región de Los Lagos
</t>
  </si>
  <si>
    <t xml:space="preserve">Fono: 65-681275, </t>
  </si>
  <si>
    <t>secretaria@cormuquellon.cl</t>
  </si>
  <si>
    <t xml:space="preserve">Corporación Municipal de Punta Arenas para la Educación, Salud y Atención al Menor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</si>
  <si>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</si>
  <si>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</si>
  <si>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</si>
  <si>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</si>
  <si>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</si>
  <si>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</si>
  <si>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</si>
  <si>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 xml:space="preserve"> Punta Arenas</t>
  </si>
  <si>
    <t>Fonos: (61) 242706- 241201</t>
  </si>
  <si>
    <t>Se acompaña certificado financiero de la Institución correspondientes al año 2015, remitido para aprobación al Subdepartamento de Supervisión Nacional.</t>
  </si>
  <si>
    <t>Otorgado por Decreto Supremo Nº 787, de fecha 11 de agosto de 1982, por el Ministerio de Justicia.</t>
  </si>
  <si>
    <t xml:space="preserve">Certificado de Vigencia Nº 17, del 16 de septiembre del 2005, del Ministerio de Justicia. </t>
  </si>
  <si>
    <t xml:space="preserve">Administrar y operar servicios en el área de atención de menores que haya tomado a su cargo la I. Municipalidad de San Fernando, adoptando las medidas necesarias para su dotación, ampliación y perfeccionamiento.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</si>
  <si>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</si>
  <si>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</si>
  <si>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</si>
  <si>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</si>
  <si>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</si>
  <si>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</si>
  <si>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Se acompaña Certificado Financiero, año 2005,  aprobado por la Unidad de Auditoría.</t>
  </si>
  <si>
    <t>Corporación Municipal de Educación, Salud, Cultura y Recreación de La Florida-COMUDEF</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</si>
  <si>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</si>
  <si>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</si>
  <si>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</si>
  <si>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DIRECTORIO:
Presidente: Rodolfo Rafael Carter Fernández, 
Secretario: Luis Eduardo Ramírez Carrasco, 
Tesorero: Luis Guillermo Soto Pavez, 
Directores:
Sebastián Ignacio Eyzaguierre Aravena, 
Pedro Valenzuela Aranda,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</si>
  <si>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</si>
  <si>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</si>
  <si>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</si>
  <si>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</si>
  <si>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</si>
  <si>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</si>
  <si>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</si>
  <si>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</si>
  <si>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</si>
  <si>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</si>
  <si>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</si>
  <si>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</si>
  <si>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</si>
  <si>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</si>
  <si>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</si>
  <si>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Quilpué</t>
  </si>
  <si>
    <t xml:space="preserve">F. 32-325600, </t>
  </si>
  <si>
    <t>Se acompaña Certificado de la Institución, correspondiente al año 2007, aprobado por la Unidad de Supervisión Financiera Nacional.</t>
  </si>
  <si>
    <t>Corporación Municipal para el Desarrollo Comunal Sol de Atacama</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</si>
  <si>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Nº500365854689, de fecha 12 de enero de 2021, ello aconteció el 24 de enero de 2020, bajo el Nº de inscripción N° 307445.</t>
  </si>
  <si>
    <t>Certificado de Vigencia de Persona Jurídica sin Fines de Lucro, Folio Nº500365854689, de fecha 12 de enero de 2021, del Servicio de Registro Civil e Identificación</t>
  </si>
  <si>
    <t>Según el artículo 4 de los estatutos: La Corporación tendrá por finalidad u objeto: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reglamentarías que propendan al desarrollo social, en el ámbito propio de la competencia de la corporación.
10)	Y todos aquellos objetivos que la O.N.G. resuelva llevar a cabo.
La corporación podrá realizar actividades económicas que se relacionen con sus fines; asimismo, podrá invertir sus recursos de la manera que decidan sus órganos de administración.</t>
  </si>
  <si>
    <t xml:space="preserve">Presidente: 
Raúl Salas Aguilera, 
Tesorero: 
Carlos Rodríguez Villalobos, 
Secretario: 
Jaime Vargas Alcayaga,
</t>
  </si>
  <si>
    <t>04-12-2019 hasta el 04-12-2023.</t>
  </si>
  <si>
    <t>Presidente: 
Raúl Salas Aguilera,</t>
  </si>
  <si>
    <t>Almirante Latorre N°700, comuna de Chañaral, Región de Atacama.</t>
  </si>
  <si>
    <t>569 69484474</t>
  </si>
  <si>
    <t>mcastro@soldeatacamaong.cl</t>
  </si>
  <si>
    <t>Corporación de Trabajo Niño Levántate</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</si>
  <si>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</si>
  <si>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</si>
  <si>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</si>
  <si>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</si>
  <si>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</si>
  <si>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</si>
  <si>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</si>
  <si>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</si>
  <si>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</si>
  <si>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</si>
  <si>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</si>
  <si>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</si>
  <si>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</si>
  <si>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</si>
  <si>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</si>
  <si>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</si>
  <si>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</si>
  <si>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</si>
  <si>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</si>
  <si>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</si>
  <si>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</si>
  <si>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Obra de María-Madre de la Misericordia</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</si>
  <si>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</si>
  <si>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</si>
  <si>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</si>
  <si>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</si>
  <si>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</si>
  <si>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</si>
  <si>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</si>
  <si>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</si>
  <si>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</si>
  <si>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</si>
  <si>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</si>
  <si>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</si>
  <si>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</si>
  <si>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</si>
  <si>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</si>
  <si>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</si>
  <si>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</si>
  <si>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</si>
  <si>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</si>
  <si>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</si>
  <si>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</si>
  <si>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</si>
  <si>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</si>
  <si>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</si>
  <si>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De 24 de Junio de 2013 a 24 de Junio de 2016.
</t>
  </si>
  <si>
    <t xml:space="preserve">Presidente: 
Arquímedes Carmona Aguilera, 
</t>
  </si>
  <si>
    <t xml:space="preserve">José Joaquín Pérez Nº 385-B, comuna de Quirihue
</t>
  </si>
  <si>
    <t>Teléfono: 91828624</t>
  </si>
  <si>
    <t xml:space="preserve">: cordes_26@yahoo.cl </t>
  </si>
  <si>
    <t>Se acompaña certificado financiero de fecha 21 de Julio de 2014, correspondiente al año 2013, aprobado por el Sub Departamento de Supervisión Financiera Nacional.</t>
  </si>
  <si>
    <t>Corporación para la Equidad, el Derecho y la Justicia Social- CEDEJUS</t>
  </si>
  <si>
    <t>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</si>
  <si>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Certificado de Vigencia Folio Nº 500397151361, emitido el 06 de julio de 2021, del Servicio de Registro Civil e Identificación.</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</si>
  <si>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</si>
  <si>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</si>
  <si>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</si>
  <si>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</si>
  <si>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</si>
  <si>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</si>
  <si>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</si>
  <si>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Antecedentes financieros correspondientes al año 2020, aprobados por el Sub Depto. de Supervisión Financiera Nacional.</t>
  </si>
  <si>
    <t>Corporación para la Nutrición Infantil, CONIN</t>
  </si>
  <si>
    <t>Decreto Supremo Nº643, de 03 de junio de 1974, del Ministerio de Justicia, e inscrita en el Directorio de Personas Jurídicas Sin Fines de Lucro con fecha 31 de enero de 2013, bajo el Nº 9217.</t>
  </si>
  <si>
    <t xml:space="preserve">Difundir la importancia de los problemas relativos a la nutrición y alimentación, especialmente la de los niños y divulgar el resultado de las investigaciones que aportan soluciones.
</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</si>
  <si>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</si>
  <si>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Los Directores durarán un año en sus cargos. Sus miembros podrán ser reelegidos.</t>
  </si>
  <si>
    <t xml:space="preserve">19 de Agosto de 2013.
</t>
  </si>
  <si>
    <t xml:space="preserve">Presidente: Fernando Monckeberg Barros,  
Vicepresidente Ejecutivo: Patricio Silva Rojas, 
Cada uno puede actuar individualmente.
Director Ejecutivo: Tito Pizarro Quevedo; 
</t>
  </si>
  <si>
    <t xml:space="preserve">Pedro de Valdivia N° 1880, comuna de Providencia, Región Metropolitana
</t>
  </si>
  <si>
    <t>F. (56-2) 3415828/4810550</t>
  </si>
  <si>
    <t>conin@conin.cl</t>
  </si>
  <si>
    <t>Se acompaña certificado financiero correspondiente al año 2013, aprobado por el Subdepartamento de Supervisión Financiera Nacional.</t>
  </si>
  <si>
    <t xml:space="preserve">Corporación para el Desarrollo de la Salud Mental Familiar - CODESAM </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</si>
  <si>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</si>
  <si>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</si>
  <si>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</si>
  <si>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</si>
  <si>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</si>
  <si>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</si>
  <si>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</si>
  <si>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</si>
  <si>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</si>
  <si>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el Fomento del Desarrollo Comunitario, Educativo, Social y Cultural COFEDUC</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</si>
  <si>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</si>
  <si>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</si>
  <si>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</si>
  <si>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</si>
  <si>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AL 07-01-2022</t>
  </si>
  <si>
    <t>Presidente: Francisco Manuel Arce Torres</t>
  </si>
  <si>
    <t>General Vergara N° 3483, Villa La Concepción, Ciudad de Arica</t>
  </si>
  <si>
    <t xml:space="preserve">cofeduc@gmail.com </t>
  </si>
  <si>
    <t xml:space="preserve">Antecedentes financieros correspondientes al año 2019, aprobados por el Sub Departamento de Supervisión Financiera Nacional. </t>
  </si>
  <si>
    <t>70.996.300-7</t>
  </si>
  <si>
    <t>Corporación para la Promoción, el Respeto y la Protección de los Derechos de los niños, niñas, adolescentes, familias y comunidad ANTÜ-KÜYEN</t>
  </si>
  <si>
    <t xml:space="preserve">Asociación de Derecho privado.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</si>
  <si>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</si>
  <si>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</si>
  <si>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</si>
  <si>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</si>
  <si>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</si>
  <si>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</si>
  <si>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</si>
  <si>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</si>
  <si>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Antecedentes financieros correspondientes al año 2018, aprobados por el Sub Departamento de Supervisión Financiera Nacional</t>
  </si>
  <si>
    <t>Corporación Patagonia Renace.</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</si>
  <si>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directorio de persona jurídica sin fines de lucro, de fecha 07 de octubre de 2020, folio N° 500349380808, fue con fecha 14 de diciembre de 2019, bajo el N° de inscripción 30465.
</t>
  </si>
  <si>
    <t>Certificado de Vigencia de Persona Jurídica sin fines de Lucro, Folio Nº 500349380221, otorgado el 07 de octubre de 2020, del Servicio de Registro Civil e Identificación.</t>
  </si>
  <si>
    <t xml:space="preserve">De acuerdo con el Artículo Segundo de los Estatutos, la Asociación tendrá por finalidad u objeto “Servicios Sociales”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t>
  </si>
  <si>
    <t xml:space="preserve">Presidente: 
Rubí Soledad Gajardo Badilla, 
Secretaria: 
Luisa Vásquez Sandoval,
Tesorera: 
Laura Deborah Bravo Guenteo, </t>
  </si>
  <si>
    <t>18 de febrero de 2020 al 18 de febrero de 2023.</t>
  </si>
  <si>
    <t>Presidente: 
Rubí Soledad Gajardo Badilla,</t>
  </si>
  <si>
    <t>Las Tepas N° 855, ciudad de Coyhaique, Región de Aysén del General Carlos Ibáñez del Campo.</t>
  </si>
  <si>
    <t>corporación.patagoniarenace@gmail.com</t>
  </si>
  <si>
    <t>Se acompaña certificado financiero correspondiente al año 2019, aprobado por el Sub Departamento de Supervisión Financiera Nacional.</t>
  </si>
  <si>
    <t>Corporación Privada de Desarrollo Social Epifanía</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</si>
  <si>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</si>
  <si>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</si>
  <si>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</si>
  <si>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</si>
  <si>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</si>
  <si>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</si>
  <si>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</si>
  <si>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</si>
  <si>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</si>
  <si>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</si>
  <si>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de Desarrollo Social Juventudes para el Desarrollo y la Producción, JUNDEP</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</si>
  <si>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</si>
  <si>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</si>
  <si>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</si>
  <si>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</si>
  <si>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</si>
  <si>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 xml:space="preserve">Fanor Velasco Nº 27, Santiago Centro
Región Metropolitana
Matta 218, comuna de La Serena, IV Región.
</t>
  </si>
  <si>
    <t>Santiago Centro, La Serena</t>
  </si>
  <si>
    <t>jundep04@entelchile.net
http://www.jundep.cl</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</si>
  <si>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</si>
  <si>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Programa Interdisciplinario de Investigaciones en Educación-PIIE</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</si>
  <si>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</si>
  <si>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</si>
  <si>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</si>
  <si>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</si>
  <si>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</si>
  <si>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</si>
  <si>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xml:space="preserve">Dalmacia N° 1267, comuna de Providencia, Región  Metropolitana
</t>
  </si>
  <si>
    <t>F: 2096644,</t>
  </si>
  <si>
    <t>: piie@academia.cl</t>
  </si>
  <si>
    <t>Se acompaña Certificado Financiero de la Institución correspondiente al 2011, aprobado por el Subdepartamento de Supervisión Financiera Nacional.</t>
  </si>
  <si>
    <t>Corporación Programa Poblacional de Servicios La Caleta</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</si>
  <si>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</si>
  <si>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</si>
  <si>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</si>
  <si>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</si>
  <si>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</si>
  <si>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</si>
  <si>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</si>
  <si>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 xml:space="preserve">Barnechea  N° 322, comuna de Independencia, Santiago, Región Metropolitana
</t>
  </si>
  <si>
    <t>Fono: 7779038</t>
  </si>
  <si>
    <t>lacaleta@lacaleta.cl</t>
  </si>
  <si>
    <t xml:space="preserve">Se acompaña Certificado Financiero, correspondiente al año 2015, aprobado por el Departamento de Administración y Finanzas.  </t>
  </si>
  <si>
    <t>Corporación Lafken Profesionales</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</si>
  <si>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</si>
  <si>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Certificado de Vigencia Folio Nº 500402075879, de fecha 05 de agosto de 2021,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</si>
  <si>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</si>
  <si>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Presidenta: 
Andrea Higuera López
Secretario: 
César Olavarría Hueitao
Tesorero:
Jessica Fariña Gallardo. 
Se acompaña Certificado de Directorio Folio Nº500402075875, de fecha 05 de agosto de 2021, del Servicio de Registro Civil e Identificación</t>
  </si>
  <si>
    <t>De 14-04-2021 al 14-04-2023.
Según Asamblea Ordinaria N° 27, de fecha 14 de abril de 2021, reducida a escritura pública ante Notario Público Titular de Puerto Montt, don Víctor Quiñones Sobarzo, con fecha 23 de abril de 2021.</t>
  </si>
  <si>
    <t xml:space="preserve">Presidenta:
Andrea Higuera López, </t>
  </si>
  <si>
    <t xml:space="preserve">Pacheco Altamirano 2875. Ciudad y comuna de Puerto Montt, región de los Lagos. </t>
  </si>
  <si>
    <t>65-2-284425.</t>
  </si>
  <si>
    <t>contacto@lafken profesionales.cl</t>
  </si>
  <si>
    <t>Antecedentes Financieros del año 2020, aprobados por Supervisión Financiera.</t>
  </si>
  <si>
    <t xml:space="preserve">Corporación Kaleidos para la Promoción, Defensa y Restitución de los Derechos de la Infancia y Adolescencia </t>
  </si>
  <si>
    <t xml:space="preserve">Asociación de Derecho privado.Esta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</si>
  <si>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</si>
  <si>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</si>
  <si>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</si>
  <si>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</si>
  <si>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</si>
  <si>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</si>
  <si>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</si>
  <si>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</si>
  <si>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27.06.2019</t>
  </si>
  <si>
    <t xml:space="preserve">Corporación “RENACE”.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</si>
  <si>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</si>
  <si>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</si>
  <si>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</si>
  <si>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</si>
  <si>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 xml:space="preserve">12 de Septiembre de 2015. </t>
  </si>
  <si>
    <t xml:space="preserve"> Doña Adriana Veronica Tapia Moya
</t>
  </si>
  <si>
    <t xml:space="preserve">Pasaje Hernando de Magallanes N°1866, casa C, Las Condes, Santiago, región Metropolitana.
</t>
  </si>
  <si>
    <t>Fono: 02-9819748 / 09-982687049</t>
  </si>
  <si>
    <t xml:space="preserve"> hogardeacogida@gmail.com</t>
  </si>
  <si>
    <t>Certificado Financiero de fecha 24 de noviembre de 2015, correspondiente al año 2015, aprobado por el Departamento de Administración y Finanzas.</t>
  </si>
  <si>
    <t>Corporación Servicios para el Desarrollo de los Jóvenes SEDEJ</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</si>
  <si>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</si>
  <si>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</si>
  <si>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</si>
  <si>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</si>
  <si>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</si>
  <si>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</si>
  <si>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</si>
  <si>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Calle Cabo Arestey N° 2464, comuna de Santiago, Región Metropolitana
</t>
  </si>
  <si>
    <t>F. 6728444-6979008,</t>
  </si>
  <si>
    <t xml:space="preserve"> sansedej@entelchile.net
rmmaluenda@entelchile.net</t>
  </si>
  <si>
    <t>Se acompaña certificado de antecedentes financieros, correspondientes al año 2016, aprobado por el Departamento de Administración y finanzas.</t>
  </si>
  <si>
    <t>Corporación Siempreviva, por los Derechos y la Diversidad</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</si>
  <si>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</si>
  <si>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</si>
  <si>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</si>
  <si>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</si>
  <si>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</si>
  <si>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</si>
  <si>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</si>
  <si>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</si>
  <si>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</si>
  <si>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</si>
  <si>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</si>
  <si>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</si>
  <si>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</si>
  <si>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</si>
  <si>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</si>
  <si>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</si>
  <si>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</si>
  <si>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Rogelio Ugarte Nº 1585, ciudad de Santiago, Región Metropolitana.
</t>
  </si>
  <si>
    <t>Teléfono: (02) 5560897</t>
  </si>
  <si>
    <t xml:space="preserve"> info@tourmarginal.cl</t>
  </si>
  <si>
    <t>Se acompaña certificado financiero, correspondiente al año 2007, de fecha 04 de julio de 2008, y documentos financieros aprobados por la Unidad de Supervisión Financiera.</t>
  </si>
  <si>
    <t>Corporación Asociación de Asistencia y Desarrollo de Personas Vulnerables  - UNE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</si>
  <si>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</si>
  <si>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</si>
  <si>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</si>
  <si>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</si>
  <si>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</si>
  <si>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</si>
  <si>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</si>
  <si>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75-238-12-34</t>
  </si>
  <si>
    <t xml:space="preserve">cabellocaroca@gmail.com
</t>
  </si>
  <si>
    <t xml:space="preserve">Antecedentes financieros correspondientes al año 2017, aprobados por el Departamento de Administración y Finanzas. </t>
  </si>
  <si>
    <t>V.Z.W. Casa Chile-Solidaridad y Desarrollo.</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</si>
  <si>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</si>
  <si>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</si>
  <si>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</si>
  <si>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</si>
  <si>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</si>
  <si>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</si>
  <si>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</si>
  <si>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</si>
  <si>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</si>
  <si>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</si>
  <si>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Fundación Abogados de los Niños</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</si>
  <si>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</si>
  <si>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</si>
  <si>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</si>
  <si>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</si>
  <si>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Desde el 11 de junio de 2013- al 11 de junio de 2016</t>
  </si>
  <si>
    <t xml:space="preserve">Juan Luis Martínez Mardones, RUT Nº 16.360.008-0
</t>
  </si>
  <si>
    <t xml:space="preserve">Paseo Phillips Nº 16, 5to piso, oficina i, comuna y ciudad de Santiago. 
</t>
  </si>
  <si>
    <t>Fono: 232026151</t>
  </si>
  <si>
    <t>contacto@fadn.cl
www.fadn.cl</t>
  </si>
  <si>
    <t>Se acompaña Certificado Financiero  año 2015, aprobado por el Subdepartamento de Supervisión Financiera Nacional.</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</si>
  <si>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</si>
  <si>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</si>
  <si>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</si>
  <si>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</si>
  <si>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</si>
  <si>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</si>
  <si>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</si>
  <si>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</si>
  <si>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512271300- 90860856</t>
  </si>
  <si>
    <t>directorio@accionparalainfancia.cl</t>
  </si>
  <si>
    <t>Certificado de antecedentes financieros correspondientes al año 2017, aprobado por el  Subdepartamento de Supervisión  Nacional.</t>
  </si>
  <si>
    <t xml:space="preserve">Inscripción N° 190942, de fecha 24 de enero de 2015. </t>
  </si>
  <si>
    <t>Certificado de Vigencia de persona jurídica sin fines de lucro folio N° 500377588219, de fecha 18 de marzo de 2021, emitid por el Servicio de Registro Civil e Identificación.</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</si>
  <si>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</si>
  <si>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Presidente: 
Adelaida del Carmen Escalona Pino, 
Secretario:
María Soledad Basualto González
Tesorera:
Ximena María Rivillo Oróstica
</t>
  </si>
  <si>
    <t xml:space="preserve">Durarán 3 años en sus cargos. </t>
  </si>
  <si>
    <t>8 de marzo de 2021 al 8 de marzo de 2024</t>
  </si>
  <si>
    <t xml:space="preserve">Presidente: 
Adelaida del Carmen Escalona Pino, 
</t>
  </si>
  <si>
    <t>Circunvalación Oriente N° 2299, Condominio Convento 3, comuna de San Felipe, Región de Valparaíso.</t>
  </si>
  <si>
    <t>fundacionaconcaguamujer@gmail.com</t>
  </si>
  <si>
    <t>Se acompañan Antecedentes financieros del año 2020, aprobados por el Subdepartamento de Supervisión Financiera de la Dirección Nacional.</t>
  </si>
  <si>
    <t>Fundación Anar, Ayuda a Niños y Adolescentes en Riesgo</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</si>
  <si>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</si>
  <si>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</si>
  <si>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</si>
  <si>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</si>
  <si>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</si>
  <si>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</si>
  <si>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</si>
  <si>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La Aurora Nº1015, Comuna de Vitacura, Región Metropolitana.
</t>
  </si>
  <si>
    <t>Vitacura</t>
  </si>
  <si>
    <t>Teléfono: 83232712/23420785</t>
  </si>
  <si>
    <t xml:space="preserve">silvananavarrete@anarchile.cl </t>
  </si>
  <si>
    <t>Se acompaña Certificado Financiero  año 2014, aprobado por la Unidad de Supervisión Financiera Nacional.</t>
  </si>
  <si>
    <t>Fundación Asilo de la Infancia de San Ramón Nonato</t>
  </si>
  <si>
    <t>Otorgada por Decreto Supremo N° 3213, de 29 de noviembre de 1927, por el Ministerio de Justicia.</t>
  </si>
  <si>
    <t>Certificado de Vigencia emitido por el Servicio de Registro Civil e Identificación, Folio 500183209071, del 21 de mayo de 2018.</t>
  </si>
  <si>
    <t xml:space="preserve">
Presidenta: Alejandra Armijo Melis,
Vice-Presidenta: Estela De Lourdes Barraza Castro,
Secretaria: Minimol Chakkalackal Joseph, 
Tesorera: Roxana Gaete Martínez, 
Tesorera: Sor Nilda de Jesus Campos Leiva 
</t>
  </si>
  <si>
    <t xml:space="preserve">: Indefinida. </t>
  </si>
  <si>
    <t xml:space="preserve">Alejandra Armijo Melis, 
Estela De Lourdes Barraza Castro,
</t>
  </si>
  <si>
    <t xml:space="preserve">San Martín N° 570, comuna de Curicó, Séptima Región
</t>
  </si>
  <si>
    <t xml:space="preserve"> Curicó</t>
  </si>
  <si>
    <t>Fono: 75-2-312621,</t>
  </si>
  <si>
    <t xml:space="preserve"> hogarsrn@yahoo.es
</t>
  </si>
  <si>
    <t xml:space="preserve">Se acompaña certificado de antecedentes financieros, correspondiente al año 2017, aprobado por el Subdepartamento de Supervisión Financiera Nacional, para su aprobación. </t>
  </si>
  <si>
    <t>Fundación Bautista para Amar</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</si>
  <si>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</si>
  <si>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</si>
  <si>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</si>
  <si>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</si>
  <si>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</si>
  <si>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</si>
  <si>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</si>
  <si>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</si>
  <si>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</si>
  <si>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Fundación Bernarda Morín</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</si>
  <si>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</si>
  <si>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</si>
  <si>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</si>
  <si>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</si>
  <si>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</si>
  <si>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</si>
  <si>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</si>
  <si>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</si>
  <si>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</si>
  <si>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</si>
  <si>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</si>
  <si>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</si>
  <si>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</si>
  <si>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</si>
  <si>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</si>
  <si>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Baquedano N° 140, Rancagua.
</t>
  </si>
  <si>
    <t>Rancagua.</t>
  </si>
  <si>
    <t xml:space="preserve"> proyectoesperanza@gmail.com
</t>
  </si>
  <si>
    <t>Se acompaña Certificado y Balance Tributario, ambos correspondientes al año 2012, aprobados por el Subdepartamento de Supervisión  Financiera Nacional.</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</si>
  <si>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</si>
  <si>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</si>
  <si>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</si>
  <si>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</si>
  <si>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</si>
  <si>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</si>
  <si>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</si>
  <si>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</si>
  <si>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Santiago.</t>
  </si>
  <si>
    <t xml:space="preserve">Fono: 4259404. </t>
  </si>
  <si>
    <t>Se acompaña Certificado Financiero año 2009, aprobado por el Subdepartamento de  Supervisión Financiera Nacional.</t>
  </si>
  <si>
    <t>Fundación CAPTIVA</t>
  </si>
  <si>
    <t>Asociación de Derecho Privado. Inscripción N° 309089 con fecha 21 de febrero de 2020</t>
  </si>
  <si>
    <t xml:space="preserve"> Certificado de Vigencia Folio 500400630559, de 28 de julio de 2021, del SRCEI.</t>
  </si>
  <si>
    <t>Ir en ayuda de todas las personas que han sufrido vulneraciones y problemas tales como, las drogas, alcohol, delincuencia, indemnidad sexual y/o violencia intrafamiliar.</t>
  </si>
  <si>
    <t>Presidente: Rodrigo Armando Fernández Briones
Secretario: María Jesus Muñoz Araya
Tesorero: Claudia Vaitiare Castillo Varas
Certificado de Directorio de fecha 28 de julio de 2021, emitido por el SRCI, folio N° 500400630482.</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</si>
  <si>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</si>
  <si>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</si>
  <si>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</si>
  <si>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</si>
  <si>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</si>
  <si>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Fundación Cáritas Araucanía</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</si>
  <si>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</si>
  <si>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</si>
  <si>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</si>
  <si>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</si>
  <si>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</si>
  <si>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</si>
  <si>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</si>
  <si>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</si>
  <si>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Se acompaña Certificado Financiero de la Institución correspondiente al año 2009, aprobado por la Unidad de Supervisión Financiera.</t>
  </si>
  <si>
    <t>Fundación Cáritas-Temuco</t>
  </si>
  <si>
    <t>Decreto Eclesiástico N° 604, de 7 de junio de 1994.</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</si>
  <si>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</si>
  <si>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</si>
  <si>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</si>
  <si>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</si>
  <si>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</si>
  <si>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</si>
  <si>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</si>
  <si>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</si>
  <si>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de Caridad Don Orione</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</si>
  <si>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</si>
  <si>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</si>
  <si>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</si>
  <si>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</si>
  <si>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</si>
  <si>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</si>
  <si>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</si>
  <si>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</si>
  <si>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</si>
  <si>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Antecedentes financieros año 2018 aprobado Sub Departamento de Supervisión Financiera Nacional.</t>
  </si>
  <si>
    <t>Fundación Casa Enjambre</t>
  </si>
  <si>
    <t>Asociación de Derecho privado.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Nº500343421268, otorgado el 31 de agosto de 2020, ello aconteció el 01 de agosto de 2019, bajo el Nº de inscripción 293024</t>
  </si>
  <si>
    <t>Certificado de Vigencia extendido por el SRCeI, Folio Nº500343421268, otorgado el 31 de agosto de 2020.</t>
  </si>
  <si>
    <t>Contribuir a la promoción y ejercicio de los derechos de niños, niñas, jóvenes y familias en situación o contexto de vulnerabilidad social, mediante procesos que contribuyan al desarrollo integral, del grupo de personas antes señalado, tanto en su aspecto personal, social, familiar y colectivo. Lo anteriormente expuesto, se cumplirá, y sólo de forma ejemplar, sin ánimo de considerar la siguiente enumeración taxativa: a) Elaborando planes, programas y/o proyectos, tanto en el ámbito cultural, artístico, deportivo, medio ambiental, salud y educativo; b) Generando acciones, programas, proyectos, seminarios, cursos y capacitaciones, para promover el desarrollo individual y colectivos de los beneficiarios; c) Estimulando el dialogo y la resolución de conflictos en los niños, niñas y adolescentes, contribuyendo al conocimiento y participación en el ejercicio sus derechos. Para los términos de este estatuto se considera como "...niños, niñas, jóvenes y familias en situación o contexto de vulnerabilidad...". Aquel sector de la población que experimente un consumo de drogas; deserción escolar; sin ocupación socialización callejera y conductas delictuales.</t>
  </si>
  <si>
    <t xml:space="preserve">Presidenta: 
KAREN JACQUELINE TELLO FIGUEROA
Secretaria:
JAVIERA PAZ MELLA AHUMADA
Tesorera:
MARIE CLAIRE VALERIA VIDALTREJO
</t>
  </si>
  <si>
    <t xml:space="preserve">14 de marzo de 2019 al 14 de marzo de 2024. 
</t>
  </si>
  <si>
    <t xml:space="preserve">KAREN JACQUELINE TELLO FIGUEROA
</t>
  </si>
  <si>
    <t xml:space="preserve">Calle Quechuas Nº1857, comuna de Peñalolén, región Metropolitana.  </t>
  </si>
  <si>
    <t xml:space="preserve">Peñalolen </t>
  </si>
  <si>
    <t>569 54935716</t>
  </si>
  <si>
    <t>casaenjambrefundacion@gmail.com</t>
  </si>
  <si>
    <r>
      <rPr>
        <sz val="8"/>
        <rFont val="Calibri"/>
        <family val="2"/>
        <scheme val="minor"/>
      </rPr>
      <t xml:space="preserve">Angachilla, Km. 5, Parcela Arquenco, S/N,  Valdivia, </t>
    </r>
    <r>
      <rPr>
        <sz val="8"/>
        <color theme="1"/>
        <rFont val="Calibri"/>
        <family val="2"/>
        <scheme val="minor"/>
      </rPr>
      <t xml:space="preserve">
</t>
    </r>
  </si>
  <si>
    <t>Fundación Centro Comunitario Laura Vicuña-CENLAVI</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</si>
  <si>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</si>
  <si>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</si>
  <si>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</si>
  <si>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</si>
  <si>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</si>
  <si>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</si>
  <si>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</si>
  <si>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 xml:space="preserve">Manuel Plaza N° 440, Población Villa Olímpica, comuna y ciudad de Puerto Montt, Décima Región. 
</t>
  </si>
  <si>
    <t xml:space="preserve">Fono 2264705 </t>
  </si>
  <si>
    <t>cenlavi@gmail.com</t>
  </si>
  <si>
    <t>Certificado Financiero correspondiente a año 2014, aprobado por el SubDepartamento de Supervisión Financiera Nacional.</t>
  </si>
  <si>
    <t>Fundación Centro de Educación y Promoción de Acción Solidaria CEPAS</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</si>
  <si>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</si>
  <si>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</si>
  <si>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</si>
  <si>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</si>
  <si>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</si>
  <si>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</si>
  <si>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</si>
  <si>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</si>
  <si>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(41) 2756179 – 2754108 - 2711589</t>
  </si>
  <si>
    <t xml:space="preserve">http://www.cepas.cl www.pabellon83.cl
</t>
  </si>
  <si>
    <t>Fundación Centro de Promoción y Prevención Bonifacia Rodríguez.</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</si>
  <si>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</si>
  <si>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</si>
  <si>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</si>
  <si>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</si>
  <si>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</si>
  <si>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</si>
  <si>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</si>
  <si>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</si>
  <si>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</si>
  <si>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</si>
  <si>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Fundación  de Derecho Privado</t>
  </si>
  <si>
    <t>Otorgada mediante Decreto Supremo  N°1144 de fecha 12 de abril de 1966.</t>
  </si>
  <si>
    <t>Certificado de Vigencia de persona jurídica sin fines de lucro folio N° 500404643890, de fecha 20 de agosto de 2021, emitido por el Servicio de Registro Civil e Identificación.</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</si>
  <si>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</si>
  <si>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500404479670, de fecha 19 de agosto de 2021,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</si>
  <si>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</si>
  <si>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</si>
  <si>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</si>
  <si>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Calle del Arzobispo N° 0621, Providencia. </t>
  </si>
  <si>
    <t>Providencia.</t>
  </si>
  <si>
    <t xml:space="preserve">Fono 22 235 3416.  </t>
  </si>
  <si>
    <t>Antecedentes Financieros correspondientes al año 2020, aprobados por el Sub Departamento Supervisión Financiera Nacional.</t>
  </si>
  <si>
    <t>Fundación Cerro Navia Joven</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</si>
  <si>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</si>
  <si>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</si>
  <si>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</si>
  <si>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 xml:space="preserve">Durarán 2 años en sus funciones. </t>
  </si>
  <si>
    <t>Último directorio: 2 años.
Del 27 de abril de 2019 al 12 de abril de 2021.
Se acompaña Certificado C/985/2020, del Arzobispado de Santiago, de fecha 20 de agosto de 2020</t>
  </si>
  <si>
    <t xml:space="preserve">Niniza Krstulovic Matte
</t>
  </si>
  <si>
    <t xml:space="preserve">Costanera Sur N° 8710-A, comuna de Cerro Navia, Región Metropolitana.
</t>
  </si>
  <si>
    <t xml:space="preserve">F. 6691541, </t>
  </si>
  <si>
    <t>cerro.navia.joven@gmail.com</t>
  </si>
  <si>
    <t>Se acompañan antecedentes financieros del 2019, aprobados por Supervisión Financiera.</t>
  </si>
  <si>
    <t>Fundación Creando Futuro</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</si>
  <si>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</si>
  <si>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</si>
  <si>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</si>
  <si>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</si>
  <si>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Desde el 29 de diciembre de 2014- al 29 de diciembre de 2018.</t>
  </si>
  <si>
    <t xml:space="preserve">Víctor Francisco Aguilera Vásquez 
</t>
  </si>
  <si>
    <t xml:space="preserve">Londres Nº 50, Santiago. Región Metropolitana.
</t>
  </si>
  <si>
    <t xml:space="preserve">Fono: 23476015 – 26381171
</t>
  </si>
  <si>
    <t xml:space="preserve">Contacto@fcf.cl
</t>
  </si>
  <si>
    <t>Se acompaña Certificado Financiero  año 2014, aprobado por el Subdepartamento de Supervisión Financiera Nacional.</t>
  </si>
  <si>
    <t>Fundación Crispi Lago</t>
  </si>
  <si>
    <t>Fundación de Derecho Privado. Otorgado por Decreto Supremo N° 1234, de 28 de marzo de 2008, del Ministerio de Justicia.</t>
  </si>
  <si>
    <t>Certificado de Vigencia de Persona Jurídica sin fines de lucro Folio N° 500262917363, de 30 de septiembre de 2019.</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</si>
  <si>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</si>
  <si>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 xml:space="preserve">Consejo Directivo:     Presidente:
 Ana Maria Crispi Soler 
Vicepdte: 
Jaime Crispo Soler
Secretario: 
Pilar Montory Castillo
Tesorera: 
Magdalena Soler Ruiz
</t>
  </si>
  <si>
    <t>18-05-2019 al 18-05-2021</t>
  </si>
  <si>
    <t xml:space="preserve">Ana Maria Crispi Soler </t>
  </si>
  <si>
    <t xml:space="preserve">Calle Oscar Bonilla N° 56, comuna del Romeral, Región del Maule.
</t>
  </si>
  <si>
    <t>Teléfonos:
Fijo: 75-2 432429
Celular: 999492362</t>
  </si>
  <si>
    <t xml:space="preserve">Correo: Fundacióncrispilagos.cl </t>
  </si>
  <si>
    <t>Certificado Financiero 2018 aprobado por Subdepartamento de Supervisión financiera.</t>
  </si>
  <si>
    <t>Fundación Cristiana de Acción Social y Educacional Funcase</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</si>
  <si>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</si>
  <si>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</si>
  <si>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</si>
  <si>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</si>
  <si>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</si>
  <si>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</si>
  <si>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</si>
  <si>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</si>
  <si>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</si>
  <si>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</si>
  <si>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</si>
  <si>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</si>
  <si>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</si>
  <si>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</si>
  <si>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05 años</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</si>
  <si>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</si>
  <si>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</si>
  <si>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</si>
  <si>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 xml:space="preserve">Curacaví
</t>
  </si>
  <si>
    <t>228353425/228352517</t>
  </si>
  <si>
    <t xml:space="preserve">csaavedra@cristox.cl
contacto@cristox.cl
cristian@cristox.cl
</t>
  </si>
  <si>
    <t>Antecedentes financieros correspondientes al año 2019, aprobados por el Sub Departamento de Suprevisión Financiera Nacional. (acompaña certificado firmado ante notario público)</t>
  </si>
  <si>
    <t>Fundación Cruzada por Los Niños</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</si>
  <si>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</si>
  <si>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</si>
  <si>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</si>
  <si>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</si>
  <si>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</si>
  <si>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</si>
  <si>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xml:space="preserve">Osvaldo Silva Castellón 211-A
Antofagasta
Región de Antofagasta
</t>
  </si>
  <si>
    <t>Fono: 995791167</t>
  </si>
  <si>
    <t>: cruzada@cruzadacristiana.cl</t>
  </si>
  <si>
    <t>Certificado Financiero de fecha 30 de Diciembre  2014, correspondiente al año 2014, aprobado por el Departamento de Administración y Finanzas.</t>
  </si>
  <si>
    <t>Fundación Cuidarte Chile</t>
  </si>
  <si>
    <t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</si>
  <si>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</si>
  <si>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</si>
  <si>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</si>
  <si>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</si>
  <si>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</si>
  <si>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</si>
  <si>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</si>
  <si>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</si>
  <si>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</si>
  <si>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</si>
  <si>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</si>
  <si>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</si>
  <si>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</si>
  <si>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</si>
  <si>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</si>
  <si>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</si>
  <si>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Calle Latadía N° 6640, comuna de Las Condes, Región Metropolitana.
</t>
  </si>
  <si>
    <t>Fono: 27109665, 82334776 y 92304601.</t>
  </si>
  <si>
    <t xml:space="preserve">amichelsen.itaca@gmail.com
radic.c1@me.com
sradic.itaca@gmail.com
                                 </t>
  </si>
  <si>
    <t xml:space="preserve">Acompaña Certificado Financiero del año 2017, aprobados por el departamento de administración y finanzas.
</t>
  </si>
  <si>
    <t>Fundación de Beneficencia Cristo Vive</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</si>
  <si>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</si>
  <si>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</si>
  <si>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</si>
  <si>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</si>
  <si>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</si>
  <si>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</si>
  <si>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</si>
  <si>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Avda. Recoleta N° 5441, comuna de Huechuraba, Región Metropolitana
</t>
  </si>
  <si>
    <t>Fono: 6255243</t>
  </si>
  <si>
    <t xml:space="preserve">www.fundacioncristovive.cl
fcv@fundacioncristovive.cl
</t>
  </si>
  <si>
    <t>Se acompaña Certificado de la Institución y Balance General, ambos correspondientes al año 2008, aprobados por el Subdepartamento de Supervisión Financiera.</t>
  </si>
  <si>
    <t>Fundación de Beneficencia El Peregrino</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</si>
  <si>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</si>
  <si>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</si>
  <si>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</si>
  <si>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</si>
  <si>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</si>
  <si>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</si>
  <si>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xml:space="preserve">
Bayona N° 4370, comuna de Puente Alto, Región Metropolitana.
</t>
  </si>
  <si>
    <t xml:space="preserve"> Puente Alto</t>
  </si>
  <si>
    <t>, F: 8750317</t>
  </si>
  <si>
    <t>Se acompaña Balance Tributario y Certificado de la Institución correspondiente a antecedentes financieros del año 2009, aprobado por el Subdepartamento de Supervisión Financiera.</t>
  </si>
  <si>
    <t>Fundación de Beneficencia Nuestra Señora de Guadalupe</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</si>
  <si>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</si>
  <si>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</si>
  <si>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</si>
  <si>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</si>
  <si>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</si>
  <si>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</si>
  <si>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</si>
  <si>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 xml:space="preserve">Nueva Imperial  N° 4231, comuna de Quinta Normal, Región Metropolitana
</t>
  </si>
  <si>
    <t>Quinta Norma</t>
  </si>
  <si>
    <t>Fono: 7762564</t>
  </si>
  <si>
    <t>hogar.cardenaloviedo@gmail.com</t>
  </si>
  <si>
    <t>Se acompaña Certificado de los antecedentes financieros de la Institución correspondientes al año 2009, aprobados por el Subdepartamento de Supervisión Financiera Nacional.</t>
  </si>
  <si>
    <t>Fundación de Beneficencia Saint Germain</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</si>
  <si>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</si>
  <si>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</si>
  <si>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</si>
  <si>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</si>
  <si>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</si>
  <si>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</si>
  <si>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 xml:space="preserve">Gandarillas Nº1039, comuna de La Serena, Cuarta Región 
</t>
  </si>
  <si>
    <t>saintgermain.fundacion@gmail.com</t>
  </si>
  <si>
    <t>Se acompaña Certificado de antecedentes financieros correspondiente al año 2014, aprobados por el Subdepartamento de Supervisión Financiera Nacional.</t>
  </si>
  <si>
    <t>Fundación Desarrollo Social y Productivo Amautas</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</si>
  <si>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</si>
  <si>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</si>
  <si>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</si>
  <si>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</si>
  <si>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</si>
  <si>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</si>
  <si>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</si>
  <si>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 xml:space="preserve"> ongamautas@yahoo.es</t>
  </si>
  <si>
    <t>Se acompaña Certificado de la Institución  y Balance General correspondiente al año 2009, aprobado por el  Subdepartamento de Supervisión Financiera Nacional.</t>
  </si>
  <si>
    <t>Fundación de la Esperanza Joven</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</si>
  <si>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</si>
  <si>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</si>
  <si>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</si>
  <si>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</si>
  <si>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</si>
  <si>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</si>
  <si>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</si>
  <si>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Moneda  N° 1845, Santiago, Región Metropolitana
</t>
  </si>
  <si>
    <t>Fono: 5307100,</t>
  </si>
  <si>
    <t xml:space="preserve"> vej@iglesia.cl</t>
  </si>
  <si>
    <t>Se acompaña Balance General correspondiente al año 2009 aprobado por la Unidad de Supervisión Financiera.</t>
  </si>
  <si>
    <t>FUNDACION DE LA SANTA FE</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</si>
  <si>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</si>
  <si>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</si>
  <si>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</si>
  <si>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</si>
  <si>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</si>
  <si>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</si>
  <si>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</si>
  <si>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</si>
  <si>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</si>
  <si>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</si>
  <si>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</si>
  <si>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</si>
  <si>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</si>
  <si>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</si>
  <si>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María Luisa Hurtado Rozas, </t>
  </si>
  <si>
    <t>Fono: 986942195-323114350</t>
  </si>
  <si>
    <t>mlhurtado@iceph.cl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</si>
  <si>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</si>
  <si>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</si>
  <si>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</si>
  <si>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Propender al desarrollo integral de los niños que han sido víctimas de maltrato grave hasta su incorporación a la vida familiar y social.</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</si>
  <si>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</si>
  <si>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</si>
  <si>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</si>
  <si>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</si>
  <si>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Talaveras de La Reina Nº 512, comuna de Las Condes, Región Metropolitana, 
</t>
  </si>
  <si>
    <t xml:space="preserve">fono 4196516, 
</t>
  </si>
  <si>
    <t xml:space="preserve"> fundacion.previf@vtr.net</t>
  </si>
  <si>
    <t xml:space="preserve">Acompaña antecedentes financieros 2017, aprobados por el Departamento de administración y finanzas.  </t>
  </si>
  <si>
    <t>Fundación Educacional Buenaventura.</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</si>
  <si>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</si>
  <si>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</si>
  <si>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</si>
  <si>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</si>
  <si>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</si>
  <si>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</si>
  <si>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</si>
  <si>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</si>
  <si>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</si>
  <si>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</si>
  <si>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</si>
  <si>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</si>
  <si>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</si>
  <si>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</si>
  <si>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</si>
  <si>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</si>
  <si>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</si>
  <si>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Concha y Toro N° 11, comuna de Santiago, Región Metropolitana
</t>
  </si>
  <si>
    <t>Fono: 6719790</t>
  </si>
  <si>
    <t xml:space="preserve">rodelillo@entelchile.net
</t>
  </si>
  <si>
    <t xml:space="preserve">Se acompaña Certificado del año 2017, aprobado por el Subdepartamento de Supervisión Financiera Nacional.
</t>
  </si>
  <si>
    <t xml:space="preserve">Inscripción N° 194572, de fecha 19 de marzo de 2017. </t>
  </si>
  <si>
    <t>Certificado de Vigencia de Persona Jurídica sin Fines de Lucro Folio N° 500361379973, de 16 de diciembre de 2020, emitido por el Servicio de Registro Civil e Identificación.</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</si>
  <si>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</si>
  <si>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</si>
  <si>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 xml:space="preserve">30 de noviembre de 2020 al 30 de noviembre de 2023.
De acuerdo a Acta Ordinaria de Directorio N° 14, de fecha 30 de noviembre de 2020, reducida a escritura pública de fecha 16 de diciembre de 2020, en la Notaría de don Gabriel Ferrand Miranda, de Valparaíso.
</t>
  </si>
  <si>
    <t xml:space="preserve">Rodrigo Alejandro Cortés Godoy (Presidente Directorio)
Nathalie Eliana Carlesi Castillo (poder general de representación)
</t>
  </si>
  <si>
    <t>Nueva Las Rosas N° 2741, oficina 102, comuna de Valparaíso, Región de Valparaíso.</t>
  </si>
  <si>
    <t>961589909.</t>
  </si>
  <si>
    <t>paihuen@fundacionpaihuen.cl</t>
  </si>
  <si>
    <t xml:space="preserve">Antecedentes financieros correspondientes al año 2019, aprobados por USUFI. </t>
  </si>
  <si>
    <t>Fundación Elige</t>
  </si>
  <si>
    <t>Asociación de Derecho privado. Inscripción N° 278933, de fecha 8 de agosto de 2018, del Registro de Personas Jurídicas, del Servicio de Registro Civil e Identificación.</t>
  </si>
  <si>
    <t>Certificado de Vigencia, Folio Nº 500339942899, emitido con fecha 10 de agosto de 2020,  por el Servicio de Registro Civil de Identificación.</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</si>
  <si>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</si>
  <si>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Roberto Ernesto Morales Norambuena,  (Presidente)
Paola Andrea Morales Norambuena, (Secretaria)
Maricel del Pilar Morales Norambuena, (Tesorera)
Andrés Alejandro Morales Norambuena Director Suplente)
</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</si>
  <si>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</si>
  <si>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</si>
  <si>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</si>
  <si>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1 Poniente 1 y 2 Norte N° 1258, Oficinas 313 y 314, Comuna y Ciudad de Talca, Región del Maule</t>
  </si>
  <si>
    <t>9-77572957</t>
  </si>
  <si>
    <t>ps.robertomorales@gmail.com</t>
  </si>
  <si>
    <t>Se acompaña Certificado Financiero del año 2019, aprobadon por el Subdepartamento de Supervisión financiera Nacional.</t>
  </si>
  <si>
    <t>Fundación Emerson Moreira</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</si>
  <si>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</si>
  <si>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</si>
  <si>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</si>
  <si>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</si>
  <si>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</si>
  <si>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</si>
  <si>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</si>
  <si>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 xml:space="preserve">Costanera Norte N° 7299, comuna de Renca, Región Metropolitana
</t>
  </si>
  <si>
    <t>Renca,</t>
  </si>
  <si>
    <t>Fono: 7673025</t>
  </si>
  <si>
    <t>artesanosdelavida@yahoo.com</t>
  </si>
  <si>
    <t>Se acompaña Certificado Financiero correspondiente al  año 2017, aprobados por el Sub Departamento de Supervisión Financiera Nacional.</t>
  </si>
  <si>
    <t>Fundación Estudio para un Hermano EDUCERE</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</si>
  <si>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</si>
  <si>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</si>
  <si>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</si>
  <si>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</si>
  <si>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</si>
  <si>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</si>
  <si>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</si>
  <si>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</si>
  <si>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</si>
  <si>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</si>
  <si>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 xml:space="preserve">Fundación Gabriel &amp; Mary Mustakis </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</si>
  <si>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</si>
  <si>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</si>
  <si>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</si>
  <si>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</si>
  <si>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</si>
  <si>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</si>
  <si>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</si>
  <si>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Isidoro Goyenechea Nº 3356, oficina 20, comuna de Las Condes, Región Metropolitana.
</t>
  </si>
  <si>
    <t>Teléfono: (02) 2332921</t>
  </si>
  <si>
    <t xml:space="preserve"> www.fundacionmustakis.com</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</si>
  <si>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</si>
  <si>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</si>
  <si>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</si>
  <si>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Certificado de Vigencia Nº 500344747495, emitido con fecha 08 de septiembre de 2020, por parte del Servicio de Registro Civil e Identificación.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</si>
  <si>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</si>
  <si>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</si>
  <si>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</si>
  <si>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 xml:space="preserve">JULIE EUNICE SÁEZ PARDO
</t>
  </si>
  <si>
    <t>Calle Joaquín Huerta 445, Sol Naciente, comuna de Viña del Mar, Región de Valparaíso.</t>
  </si>
  <si>
    <t xml:space="preserve">Viña del Mar </t>
  </si>
  <si>
    <t>569 67290930</t>
  </si>
  <si>
    <t xml:space="preserve">contacto@generacionfortaleza.org
j.saez@generacionfortaleza.org
l.caris@generacionfortaleza.org
j.pardo@generacionfortaleza.org
l.cerezo@generacionfortaleza.org
</t>
  </si>
  <si>
    <t>Antecedentes financieros correspondientes al año 2019, aprobados  por USUFI.</t>
  </si>
  <si>
    <t xml:space="preserve">Fundación Marista por la Solidaridad Gesta </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</si>
  <si>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</si>
  <si>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</si>
  <si>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</si>
  <si>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</si>
  <si>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</si>
  <si>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</si>
  <si>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</si>
  <si>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Calle Grajales N° 2176, comuna de Santiago,  Región Metropolitana
</t>
  </si>
  <si>
    <t xml:space="preserve"> fundaciongesta@fundaciongesta.cl</t>
  </si>
  <si>
    <t>Se acompaña Certificado de Antecedentes Financieros Institucionales, correspondiente al año 2010, aprobado por el Sub Departamento de Supervisión Financiera.</t>
  </si>
  <si>
    <t>Fundación Granja Educativa Terapéutica Caracol</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</si>
  <si>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</si>
  <si>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</si>
  <si>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</si>
  <si>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</si>
  <si>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</si>
  <si>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</si>
  <si>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</si>
  <si>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</si>
  <si>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</si>
  <si>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</si>
  <si>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</si>
  <si>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</si>
  <si>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</si>
  <si>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</si>
  <si>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</si>
  <si>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</si>
  <si>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</si>
  <si>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</si>
  <si>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</si>
  <si>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</si>
  <si>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Fundación Hábitos</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</si>
  <si>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</si>
  <si>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Certificado de Vigencia de Persona Jurídica sin Fines de Lucro, Folio Nº 500350982741, de fecha 17 de octubre de 2020, del Servicio de Registro Civil e Identificación.</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</si>
  <si>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</si>
  <si>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</si>
  <si>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Desde el 27 de septiembre de 2018 al 27 de septiembre de 2023.
De acuerdo al Certificado de Directorio, Folio N° 500350982756, de fecha 17 de octubre de 2020, del Servicio de Registro Civil e Identificación.</t>
  </si>
  <si>
    <t>MAURICIO ALEJANDRO SILVA PÉREZ</t>
  </si>
  <si>
    <t>Pasaje La Recoleta N° 5586, comuna de Huechuraba</t>
  </si>
  <si>
    <t xml:space="preserve">Huechuraba </t>
  </si>
  <si>
    <t>fundacionhabitos@gmail.com</t>
  </si>
  <si>
    <t xml:space="preserve">Se acompaña Certificado Financiero de la Institución, correspondientes al año 2019, los cuales fueron aprobados por  el Sub Departamento de Supervisión Financiera Nacional.
.
</t>
  </si>
  <si>
    <t>Fundación Hogares de Menores La Promesa</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</si>
  <si>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</si>
  <si>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</si>
  <si>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</si>
  <si>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</si>
  <si>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</si>
  <si>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</si>
  <si>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</si>
  <si>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la Reina</t>
  </si>
  <si>
    <t>: lapromesa@vtr.net</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</si>
  <si>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</si>
  <si>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</si>
  <si>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</si>
  <si>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</si>
  <si>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</si>
  <si>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</si>
  <si>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</si>
  <si>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</si>
  <si>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</si>
  <si>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Avda. Trinidad Oriente N° 3400, comuna de La Florida, Santiago, Región Metropolitana
Casilla 9702
</t>
  </si>
  <si>
    <t xml:space="preserve"> La Florida</t>
  </si>
  <si>
    <t xml:space="preserve">Fono: 2670014, </t>
  </si>
  <si>
    <t xml:space="preserve"> hogaresperanza@hotmail.com</t>
  </si>
  <si>
    <t>Se acompaña Certificado Financiero correspondientes al año 2017, aprobado por la Unidad de Supervisión Financiera Nacional.</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</si>
  <si>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</si>
  <si>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</si>
  <si>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</si>
  <si>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</si>
  <si>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</si>
  <si>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</si>
  <si>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</si>
  <si>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</si>
  <si>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</si>
  <si>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</si>
  <si>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</si>
  <si>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Fundación  privada de beneficencia pública.</t>
  </si>
  <si>
    <t>Otorgada por Decreto Supremo Nº 3105, de 10 de noviembre de 1903.</t>
  </si>
  <si>
    <t>Certificado de Vigencia, Folio Nº 500347178747, emitido con fecha 24 de septiembre de 2020, por el Servicio de Registro Civil de Identificación.</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</si>
  <si>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</si>
  <si>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</si>
  <si>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Durará dos años en sus funciones.</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</si>
  <si>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</si>
  <si>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</si>
  <si>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</si>
  <si>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La Reina</t>
  </si>
  <si>
    <t>22731129
Celular 961257394</t>
  </si>
  <si>
    <t>Mail: directoralascreches@gmail.com</t>
  </si>
  <si>
    <t>Se acompaña Certificado financiero firmado ante notario público, correspondiente al año 2019, aprobado por el  Subdepartamento de Supervisión Financiera Nacional.</t>
  </si>
  <si>
    <t>Fundación Hogar de Niñitas María Goretti</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</si>
  <si>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</si>
  <si>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</si>
  <si>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</si>
  <si>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</si>
  <si>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</si>
  <si>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</si>
  <si>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</si>
  <si>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</si>
  <si>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</si>
  <si>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Luterano de Valdivia</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</si>
  <si>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</si>
  <si>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</si>
  <si>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</si>
  <si>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</si>
  <si>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</si>
  <si>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</si>
  <si>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</si>
  <si>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 xml:space="preserve">Población El Laurel, Lastarria 0200, Casilla 329, Valdivia.
</t>
  </si>
  <si>
    <t>hogarluter@gmail.com, www.fundacionhogarluterano.cl</t>
  </si>
  <si>
    <t>Se acompaña certificado financiero año 2012, aprobado Departamento Auditoria</t>
  </si>
  <si>
    <t>Fundación Huerquehue</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</si>
  <si>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</si>
  <si>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</si>
  <si>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</si>
  <si>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</si>
  <si>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</si>
  <si>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</si>
  <si>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</si>
  <si>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</si>
  <si>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Se acompaña Certificado  financiero correspondientes al año 2010, aprobados por el Subdepartamento de Supervisión Financiera Nacional.</t>
  </si>
  <si>
    <t>Fundación IMSA Creando Lazos</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</si>
  <si>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</si>
  <si>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</si>
  <si>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</si>
  <si>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</si>
  <si>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</si>
  <si>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</si>
  <si>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</si>
  <si>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</si>
  <si>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Fundación Integral de la Familia -  FIDEF</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</si>
  <si>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</si>
  <si>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</si>
  <si>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</si>
  <si>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</si>
  <si>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Norma Milena Ivonne Sierralta Pedemonte,
Secretario: Reinaldo Juan Gajewski Molina, 
Tesorero: Cristian Marcelo Villarroel Bustos, 
</t>
  </si>
  <si>
    <t>: 3 años</t>
  </si>
  <si>
    <t>Desde el 13 de abril de 2015- al 13 de abril de 2018</t>
  </si>
  <si>
    <t xml:space="preserve">Norma Milena Ivonne Sierralta Pedemonte, 
Maria Loreto Franco Zúñiga, 
Javiera del Pilar Terroba Aguirre, 
</t>
  </si>
  <si>
    <t xml:space="preserve">Sotero del Rio Nº 508, oficina 614, comuna de Santiago. Región Metropolitana. 
</t>
  </si>
  <si>
    <t>Fono 61934784 – 74971290</t>
  </si>
  <si>
    <t>lfranco@fidef.cl 
jterroba@fidef.cl</t>
  </si>
  <si>
    <t>Se acompaña Certificado Financiero  año 2017,enviado para ser aprobado por el Subdepartamento de Supervisión Financiera Nacional.</t>
  </si>
  <si>
    <t>Fundación Integrando Niños con un Toque de Luz</t>
  </si>
  <si>
    <t>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</si>
  <si>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Certificado de Vigencia Folio Nº 500343354798, emitido con fecha 31 de agosto de 2020, por parte del Servicio de Registro Civil e Identificación.</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</si>
  <si>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</si>
  <si>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</si>
  <si>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</si>
  <si>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</si>
  <si>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</si>
  <si>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</si>
  <si>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</si>
  <si>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</si>
  <si>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 xml:space="preserve">Fundación Padre Alceste Piergiovanni o Fundación Instituto Chileno de Colonias, Campamentos y Hogares de Menores*.
</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</si>
  <si>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</si>
  <si>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</si>
  <si>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</si>
  <si>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</si>
  <si>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</si>
  <si>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</si>
  <si>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</si>
  <si>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</si>
  <si>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072-541271 - 072-541309</t>
  </si>
  <si>
    <t xml:space="preserve">icyccp@ctcinternet.cl fundacionicyc@gmail.com
</t>
  </si>
  <si>
    <t>Se acompaña certificado financiero correspondiente al año 2016, aprobados por el Subdepartamento de Supervisión Financiera Nacional.</t>
  </si>
  <si>
    <r>
      <rPr>
        <sz val="8"/>
        <rFont val="Calibri"/>
        <family val="2"/>
        <scheme val="minor"/>
      </rPr>
      <t>Fono fijo: 52-2247556
Fono celular: 9-68328551</t>
    </r>
    <r>
      <rPr>
        <sz val="8"/>
        <color theme="1"/>
        <rFont val="Calibri"/>
        <family val="2"/>
        <scheme val="minor"/>
      </rPr>
      <t xml:space="preserve">
</t>
    </r>
  </si>
  <si>
    <t>Fundación Jardín Centro Infantil Nuestra Señora de La Victoria</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</si>
  <si>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</si>
  <si>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</si>
  <si>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</si>
  <si>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</si>
  <si>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</si>
  <si>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</si>
  <si>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Galo González Nº 4585, ciudad de Santiago, Región Metropolitana.
</t>
  </si>
  <si>
    <t>Teléfono: (56-2) 5126280</t>
  </si>
  <si>
    <t xml:space="preserve"> jardin_lavictoria@yahoo.es </t>
  </si>
  <si>
    <t xml:space="preserve">Se acompaña certificado financiero correspondiente al año 2013, aprobado por el Subdepartamento de Supervisión Financiera Nacional. </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</si>
  <si>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</si>
  <si>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</si>
  <si>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</si>
  <si>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</si>
  <si>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</si>
  <si>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</si>
  <si>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</si>
  <si>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Otorgada por Decreto Supremo Nº 938, de 31 de agosto de 1989, por el Ministerio de Justicia.</t>
  </si>
  <si>
    <t>Certificado de vigencia inscripción Nº10849 con fecha 31 de enero de 2013, extendido por el SRCEI con fecha 13 de julio de 2015</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</si>
  <si>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</si>
  <si>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</si>
  <si>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</si>
  <si>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</si>
  <si>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</si>
  <si>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</si>
  <si>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</si>
  <si>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 xml:space="preserve">Fundación La Familia de María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</si>
  <si>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</si>
  <si>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</si>
  <si>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</si>
  <si>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</si>
  <si>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</si>
  <si>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</si>
  <si>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</si>
  <si>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</si>
  <si>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</si>
  <si>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</si>
  <si>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Fundación Laura Vicuña
</t>
  </si>
  <si>
    <t>Otorgado por Decreto Supremo Nº 246, de fecha 17 de enero de 1963, del Ministerio de Justicia.</t>
  </si>
  <si>
    <t>Certificado de Vigencia inscripción Nº9366 de fecha 04-05-1990, extendido por el SRCEI con fecha 11 de julio de 2019.</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</si>
  <si>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</si>
  <si>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</si>
  <si>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</si>
  <si>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</si>
  <si>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 xml:space="preserve">Elicura N° 851, comuna de Los Vilos, Región de Coquimbo
</t>
  </si>
  <si>
    <t>Fono: (053) 541278</t>
  </si>
  <si>
    <t>Se adjunta Certificado financiero del año 2019, autorizado por el Subdepartamento de Supervisión Financiera Nacional</t>
  </si>
  <si>
    <t>Fundación Logrando la Felicidad para Rapa Nui</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</si>
  <si>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</si>
  <si>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</si>
  <si>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</si>
  <si>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</si>
  <si>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</si>
  <si>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</si>
  <si>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</si>
  <si>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</si>
  <si>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 xml:space="preserve">Calle Atamu Tekena s/n. Isla de Pascua.
Región de Valparaíso
</t>
  </si>
  <si>
    <t>Isla de Pascua</t>
  </si>
  <si>
    <t>Fono: 996137484</t>
  </si>
  <si>
    <t>fundacionmoairapanui@gmail.com</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</si>
  <si>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</si>
  <si>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</si>
  <si>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</si>
  <si>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</si>
  <si>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</si>
  <si>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</si>
  <si>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</si>
  <si>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</si>
  <si>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</si>
  <si>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</si>
  <si>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</si>
  <si>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</si>
  <si>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</si>
  <si>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</si>
  <si>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</si>
  <si>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</si>
  <si>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Paidahuén Nº 654, San Esteban, Los Andres, Quinta Región.
</t>
  </si>
  <si>
    <t>Los Andres</t>
  </si>
  <si>
    <t>Teléfono: (56-34) 481-088 481-176</t>
  </si>
  <si>
    <t xml:space="preserve">secretaria@fmd.cl
</t>
  </si>
  <si>
    <t>Se acompaña Balance General y Certificado de Antecedentes Financieros del año 2006, aprobado por la Sub Unidad de Control de Supervisión Financiera.</t>
  </si>
  <si>
    <t>Fundación Más Familias</t>
  </si>
  <si>
    <t>Asociación de Derecho Privado. (N° de inscripción : 291152, de fecha 25-06-2019)</t>
  </si>
  <si>
    <t>Certificado de Vigencia de fecha 11 de enero de 2021, otorgado por el Registro Civil e Identificación Folio N° 81727982.</t>
  </si>
  <si>
    <t>Promover el desarrollo integral de individuos, grupos y comunidades en situación de riesgo biosicosocial a través de acciones de ayuda que impliquen metodologías de caso, grupo y comunidad</t>
  </si>
  <si>
    <t xml:space="preserve">PRESIDENTE: ALFONSO ENRIQUE CONTRERAS ORELLANA; RUN: 9.465.717-2.
SECRETARIA: CARMEN GLORIA BUSTOS VERA; RUN: 11.568.412-4.
TESORERA: YESSICA DEL CARMEN MONTERO FIERRO; RUN: 10.472.871-5.
</t>
  </si>
  <si>
    <t>07 de mayo de 2019</t>
  </si>
  <si>
    <t>ALFONSO ENRIQUE CONTRERAS ORELLANA,Articulo 15 Estatuto.</t>
  </si>
  <si>
    <t>Puelma 736, comuna de San Carlos, Región del Ñuble</t>
  </si>
  <si>
    <t>masfamiliasfundacion@gmail.com</t>
  </si>
  <si>
    <t>Fundación Mi Hogar- Mi Familia</t>
  </si>
  <si>
    <t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</si>
  <si>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Certificado de Vigencia Folio Nº 500396512468, de fecha 02 de julio de 2021,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</si>
  <si>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</si>
  <si>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t>
  </si>
  <si>
    <t>Vigente hasta el 12-11-2022 (Directorio inicial)</t>
  </si>
  <si>
    <t xml:space="preserve">Presidenta:
Carol Opazo Espinoza, 
Directora Ejecutiva:
Evelyne Ruth Zwir, </t>
  </si>
  <si>
    <t>Calle 2 Poniente N° 170, comuna de Viña del Mar, Región de Valparaíso.</t>
  </si>
  <si>
    <t>32 – 3852541</t>
  </si>
  <si>
    <t>fundacionmihofarmifamilia@gmail.com</t>
  </si>
  <si>
    <t xml:space="preserve">Fundación Miguel Kast Rist </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</si>
  <si>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</si>
  <si>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</si>
  <si>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</si>
  <si>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</si>
  <si>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</si>
  <si>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</si>
  <si>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</si>
  <si>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Avenida Las Condes Nº 12.438, Lo Barnechea
</t>
  </si>
  <si>
    <t xml:space="preserve">Teléfono: 2999239 </t>
  </si>
  <si>
    <t xml:space="preserve">Se acompaña Certificado Financiero Año 2005, autorizado ante Notario Público, del 1º de diciembre de 2006, aprobados por la Unidad de Auditoria Interna del Servicio.
</t>
  </si>
  <si>
    <r>
      <t xml:space="preserve">Certificado de Vigencia, folio Nº 500396764528, de fecha 04 de julio de </t>
    </r>
    <r>
      <rPr>
        <b/>
        <sz val="8"/>
        <rFont val="Calibri"/>
        <family val="2"/>
        <scheme val="minor"/>
      </rPr>
      <t>2021,</t>
    </r>
    <r>
      <rPr>
        <sz val="8"/>
        <rFont val="Calibri"/>
        <family val="2"/>
        <scheme val="minor"/>
      </rPr>
      <t xml:space="preserve"> emitido por el Servicio de Registro Civil e Identificación.</t>
    </r>
  </si>
  <si>
    <t>Fundación MOREAU o FUNDAMOR</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</si>
  <si>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</si>
  <si>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</si>
  <si>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</si>
  <si>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</si>
  <si>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</si>
  <si>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</si>
  <si>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</si>
  <si>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</si>
  <si>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</si>
  <si>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</si>
  <si>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Superación de la Pobreza</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</si>
  <si>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</si>
  <si>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</si>
  <si>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</si>
  <si>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</si>
  <si>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</si>
  <si>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</si>
  <si>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</si>
  <si>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</si>
  <si>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</si>
  <si>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</si>
  <si>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</si>
  <si>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</si>
  <si>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</si>
  <si>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 xml:space="preserve">Los Directores durarán en sus cargos en forma indefinida, debiendo ser ratificados cada tres años por el fundador.
</t>
  </si>
  <si>
    <t>23 de junio de 2005.</t>
  </si>
  <si>
    <t xml:space="preserve">Rvdo. Padre Félix Zaragoza Sesmero     </t>
  </si>
  <si>
    <t>Balmaceda Nº 058, Peñaflor.</t>
  </si>
  <si>
    <t>Se acompaña Certificado Financiero Año 2008, firmado ante Notario Público, de fecha 29 de abril de 2009, aprobado por la Unidad de Supervisión Financiera Nacional.</t>
  </si>
  <si>
    <t>Fundación Niño Patrimonio</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</si>
  <si>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</si>
  <si>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</si>
  <si>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</si>
  <si>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</si>
  <si>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</si>
  <si>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</si>
  <si>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</si>
  <si>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</si>
  <si>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</si>
  <si>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</si>
  <si>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</si>
  <si>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</si>
  <si>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</si>
  <si>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</si>
  <si>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</si>
  <si>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</si>
  <si>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</si>
  <si>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</si>
  <si>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</si>
  <si>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</si>
  <si>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</si>
  <si>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</si>
  <si>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</si>
  <si>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</si>
  <si>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</si>
  <si>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</si>
  <si>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</si>
  <si>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</si>
  <si>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</si>
  <si>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Calle Arica Nº3829, comuna de Estación Central, Región Metropolitana.
</t>
  </si>
  <si>
    <t>Fono: 27794310- 27796762- 27797709.</t>
  </si>
  <si>
    <t xml:space="preserve"> administración@sumate.cl.</t>
  </si>
  <si>
    <t xml:space="preserve">Se acompaña certificado financiero correspondiente al año 2013. Aprobado por el Subdepartamento de Supervisión Financiera Nacional. </t>
  </si>
  <si>
    <t xml:space="preserve">Fundación para la Acción Social </t>
  </si>
  <si>
    <t>Decreto Nº11/2005 del 06 de julio de 2005 del Obispado de Chillán.</t>
  </si>
  <si>
    <t xml:space="preserve">Indefinida. </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</si>
  <si>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</si>
  <si>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</si>
  <si>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</si>
  <si>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</si>
  <si>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</si>
  <si>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 xml:space="preserve">Libertad Nº640, segundo piso, comuna de Chillán, provincia de Ñuble
</t>
  </si>
  <si>
    <t>Se acompaña Certificado año 2005, de fecha 24.05.06, aprobado por la Unidad de Auditoría.</t>
  </si>
  <si>
    <t>Fundación para la Infancia de Coquimbo</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</si>
  <si>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</si>
  <si>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Certificado de Vigencia Folio Nº 500395322859, emitido con fecha 24 de junio de 2021, por parte del  Servicio de Registro Civil e Identificación.</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</si>
  <si>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</si>
  <si>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</si>
  <si>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</si>
  <si>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</si>
  <si>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Luis Michea N°1188, comuna de Coquimbo, región de Coquimbo. 
</t>
  </si>
  <si>
    <t>Teléfono: 
09-9-6446685</t>
  </si>
  <si>
    <t xml:space="preserve">Correo electrónico:
contacto@fundacionparainfanciacoquimbo.cl </t>
  </si>
  <si>
    <t>Antecedentes financieros correspondientes al año 2020, remitidos al Sub Depto. de Supervisión Financiera Nacional para su aprobación, a través de correo electrónico de 06 de julio de 2021</t>
  </si>
  <si>
    <t>Fundación para la Infancia inclusivamente</t>
  </si>
  <si>
    <t>Asociación de Derecho Privado.La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</si>
  <si>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</si>
  <si>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</si>
  <si>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</si>
  <si>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</si>
  <si>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</si>
  <si>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</si>
  <si>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</si>
  <si>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</si>
  <si>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 xml:space="preserve">Antecedentes financieros correspondientes al año 2019, aprobados por el Sub Depto de Supervisión Financiera Nacional. </t>
  </si>
  <si>
    <t>Fundación para la Promoción y el Cuidado de la Salud Mental, la Calidad de Vida y la Felicidad, pudiendo usar indistintamente el nombre de Fundación Vínculos.</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</si>
  <si>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</si>
  <si>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</si>
  <si>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</si>
  <si>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</si>
  <si>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</si>
  <si>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</si>
  <si>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</si>
  <si>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 xml:space="preserve">Calle Quito N° 73, Oficina C,  comuna de Santiago,  Región Metropolitana
</t>
  </si>
  <si>
    <t>comuna de Santiago</t>
  </si>
  <si>
    <t>Fonos: 09-539 83 42 ; 08-248 19 71</t>
  </si>
  <si>
    <t>karola_rojas@hotmail.com; fundacionvinculos@sename.cl www.fundacionvinculos.cl</t>
  </si>
  <si>
    <t>Se acompaña Certificado de Antecedentes Financieros Institucionales, correspondiente al año 2010, aprobado por el Sub Departamento de Supervisión Financiera</t>
  </si>
  <si>
    <t>Fundación para el Crecimiento Humano FUCREHU.</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</si>
  <si>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</si>
  <si>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</si>
  <si>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</si>
  <si>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</si>
  <si>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</si>
  <si>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</si>
  <si>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</si>
  <si>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</si>
  <si>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</si>
  <si>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Fundación para el Desarrollo Integral de las Personas Horizonte</t>
  </si>
  <si>
    <t>Asocaciación de Derecho Privado. (N° de inscripción : 317704, de fecha 26-04-2021)</t>
  </si>
  <si>
    <t>Certificado de Vigencia de fecha 05 de julio de 2021, otorgado por el Registro Civil e Identificación Folio N° 500396798264.</t>
  </si>
  <si>
    <t>Contribuir al desarrollo integral de las personas y su calidad de vida a través de la asistencia biopsicosocial, la educación e investigación, en beneficio del desarrollo y el progreso humano</t>
  </si>
  <si>
    <t xml:space="preserve">PRESIDENTE: JAIME MUÑOZ INSUNZA; 
VICEPRESIDENTA: PAULINA CELEDON PLAZA;
SECRETARIA: ANA MUJICA LOPEZ; 
TESORERO: JUAN MORENO SAAVEDRA; </t>
  </si>
  <si>
    <t>05-03-2021.</t>
  </si>
  <si>
    <t>JAIME MUÑOZ INSUNZA</t>
  </si>
  <si>
    <t>Manuel Plaza N° 2928, depto. 51, comuna de Iquique, Región de Tarapacá</t>
  </si>
  <si>
    <t>572723914.</t>
  </si>
  <si>
    <t>fundacionhorizonteiquique@gmail.com</t>
  </si>
  <si>
    <t>Antecedes financieros del año 2020, aprobados por USUFI.</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</si>
  <si>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</si>
  <si>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</si>
  <si>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</si>
  <si>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</si>
  <si>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</si>
  <si>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</si>
  <si>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</si>
  <si>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Calle Lafayette N°1610, comuna de Independencia, Santiago, Región Metropolitana
</t>
  </si>
  <si>
    <t xml:space="preserve"> info@fundacionparentesis.cl</t>
  </si>
  <si>
    <t>Se acompaña Certificado financiero de la Institución, correspondiente al año 2019, aprobado por el  Subdepartamento de Supervisión Nacional.</t>
  </si>
  <si>
    <t>Fundación Paternitas</t>
  </si>
  <si>
    <t>Decreto Arzobispado de Santiago Nº 243, de 6 de agosto de 1991.</t>
  </si>
  <si>
    <t>Indefinida. Con fecha 23 de junio de 2021, se extiende un certificado  C/923/2021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</si>
  <si>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</si>
  <si>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Director: Sra. Macarena Gutiérrez Mendive,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</si>
  <si>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</si>
  <si>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</si>
  <si>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</si>
  <si>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</si>
  <si>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2020, remitido al Subdepartamento de Supervisión Financiera.</t>
  </si>
  <si>
    <t>Fundación Pedro Aguirre Cerda</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</si>
  <si>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</si>
  <si>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</si>
  <si>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</si>
  <si>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</si>
  <si>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</si>
  <si>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</si>
  <si>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</si>
  <si>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</si>
  <si>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</si>
  <si>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Fundación por un Mundo Mejor</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</si>
  <si>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</si>
  <si>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inscripción Nº193193 de fecha 26 de febrero de 2015. Folio N° 500394911938 emitido por el Servicio de Registro Civil e Identificación, de fecha 22 de junio de 2021.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</si>
  <si>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</si>
  <si>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Presidente: 
FILOMENA DE LAS MERCEDES ESCOBAR MARTÍNEZ
Tesorero:
SANDRA PAOLA PARRA ALVAREZ
Director:
GONZALO JAVIER SANCHEZ ESCOBAR
</t>
  </si>
  <si>
    <t>Nombramiento 03 de agosto de 2020 y cesación 03 de agosto de 2025.</t>
  </si>
  <si>
    <t xml:space="preserve">GONZALO JAVIER SANCHEZ ESCOBAR
</t>
  </si>
  <si>
    <t xml:space="preserve">Calle Catedral N°1009, oficina 902, comuna de Santiago, región Metropolitana
</t>
  </si>
  <si>
    <t>56-2-24653130 / 56-9-94487899</t>
  </si>
  <si>
    <t xml:space="preserve">contacto@fundacionmundomejor.cl
</t>
  </si>
  <si>
    <t xml:space="preserve">Antecedentes financieros correspondientes al año 2020, remitido para aprobación del Sub Depto. de Supervisión Financiera Nacional. </t>
  </si>
  <si>
    <t>Certificado N° 902, de 2 de   octubre de 2020 (Folio 7715)</t>
  </si>
  <si>
    <t>FUNDACIÓN PROACOGIDA</t>
  </si>
  <si>
    <t xml:space="preserve">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</si>
  <si>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</si>
  <si>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</si>
  <si>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</si>
  <si>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</si>
  <si>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Calle Raimapu N° 6645, Comuna de Vitacura, Santiago</t>
  </si>
  <si>
    <t>Fono: 222351334 
Celular: 951264457</t>
  </si>
  <si>
    <t>proacogida@gmail.com</t>
  </si>
  <si>
    <t>Certificado Financiero al año 2019, aprobado por el Subdepartamento de Supervisión Financiera Nacional, según consta de Memorándum N° 161, de 4 de junio de 2020, de dicha repartición institucional.</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</si>
  <si>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</si>
  <si>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</si>
  <si>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</si>
  <si>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</si>
  <si>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</si>
  <si>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</si>
  <si>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</si>
  <si>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9-62031998</t>
  </si>
  <si>
    <t>v.buhadla@hotmail.com</t>
  </si>
  <si>
    <t>Certificado de antecedentes financieros correspondientes al año 2016, aprobado por el  Subdepartamento de Supervisión  Nacional.</t>
  </si>
  <si>
    <t>Fundación Pura Vida</t>
  </si>
  <si>
    <t>Cabe señalar que la fundación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500358341655, otorgado el 27 de noviembre de 2020, ello aconteció el 04 de marzo de 2014, bajo el Nº de inscripción 165831.</t>
  </si>
  <si>
    <t>Conforme al Certificado de vigencia emitido por el Registro Civil e identificación fecha de emisión, 27 de noviembre de 2020 Folio Nº 500341655., la persona jurídica de la “Fundación Pura Vida” se encuentra vigente.</t>
  </si>
  <si>
    <t xml:space="preserve"> El objeto de la Fundación será: A) La promoción, desarrollo, práctica , difusión y fomento de iniciativas de carácter social, educacional , cultural, artísticas, formativas, de salud, deportivas, de responsabilidad social corporativa , científicas y tecnológicas, generando espacios de encuentro y asociatividad, respecto de los individuos, familias, grupos y comunidades que viven en condiciones de pobreza, discapacidad y/o marginalidad principalmente, para niños huérfanos y familias en abandono; B) El desarrollo de estrategias de prevención y promoción para mejorar la calidad de vida y potenciar habilidades para le mejoramiento del nivel educativo y bienestar de las personas en general  y grupos intermedios sustentadas en valores de equidad y desarrollo inclusivo; C )Facilitar espacio de encuentro y asociatividad entre las personas, y el desarrollo de intervenciones urbanas, y capacitaciones que propendan al bienestar, calidad de vida y estado de salud de las personas; D)  Estimular, ejecutar, desarrollar y contribuir a la realización de programas, proyectos y acciones culturales, sociales, educacionales, de salud, recreativas, de infraestructura y deportivas a nivel comunal, regional nacional e internacional; E) El desarrollo de acciones educacionales, culturales y sociales de prevención, terapia, reinserción social y rehabilitación de la drogadicción alcoholismo y riesgo social; F) L a creación desarrollo y gestión de un centro integral de consejería, terapia y rehabilitación personal y familiar; G) La promoción, desarrollo , práctica, difusión y fomento de iniciativas y terapias de apoyo familiar e individual; H) Formación en emprendimiento de cualquier naturaleza; I) La cooperación con la comunidad y organizaciones públicas y organizaciones públicas y privadas de cualquier naturaleza en circunstancias de catástrofes y calamidades públicas proveer ayuda a las víctimas y afectados; J) Organizar , realizar, auspiciar, colaborar o participar en toda clase de programas y proyectos sociales , culturales, formativos, seminarios, charlas, simposium y en general  cualquier acto destinado a difundir las actividades relacionadas con la formación personal familiar, y valórica y estimular la realización de programas y proyectos con otras organizaciones de igual carácter a nivel nacional e internacional. Acompañamiento y apoyo a la comunidad para la captura de oportunidades que tanto el sector público como el privado pone en sus manos a través de fomentos  a iniciativas y recursos sociales; K) planificación acción social cultural y formativa para obtener los medios que permitan su realización con elementos propios u obtenidos con convenios con otras entidades o servicios públicos o privados;  contribuir al desarrollo de la comunidad, a través de la trasferencia de competencias y conocimientos para el desarrollo integral de las personas y su inserción exitosa en la sociedad; L) Editar, imprimir, publicar libros directorios, revistas, folletos, boletines, suplementos , volantes, multimedia, incluidos videos, documentales y producciones radiales, televisivas, cinematográficas y cualquier tipo de impresos con imagen y sonido que tiendan a la difusión , expansión y comunicación de los objetivos y fines de la fundación, dirigidos a los niños, jóvenes, ancianos, familias y organizaciones intermedias; M) otorgar atención profesional especializada individual y grupal: en diversas áreas del que hacer social, educativo, terapéutico, cívico y cultural. L fundación podrá realizar actividades económicas que se relacionen con sus fines; así mismo podrá invertir sus recursos de la manera que decidan sus órganos de administración. Las rentas que perciba de esas actividades solo deberán destinarse a los fines de la fundación o a incrementar su patrimonio</t>
  </si>
  <si>
    <t xml:space="preserve">Presidente: Jairo Miguel Quintero Rodriguez, 
Secretario: Elena Miller, 
Tesorero: Thiare Anahi Pivet Frez, 
Director: Camila Paz Gallardo Velázquez,
Director: David Alejandro Balbontin guerrero, 
Director: Danilo Rene Vargas Morales, 
Director: Heaher Nicole Bruyere, </t>
  </si>
  <si>
    <t xml:space="preserve">De conformidad al artículo octavo del estatuto de constitución de sociedad el Directorio poseera una duración total de 2 años, siendo confirmados en sus cargos por periodos de dos años </t>
  </si>
  <si>
    <t>10-03-2020, cuya duración es de dos años además de ser confirmados en sus cargos cada dos años, en consecuencia su vigencia es hasta el día 10-03-2022.</t>
  </si>
  <si>
    <t xml:space="preserve">Representante legal: Jairo Miguel Quintero Rodriguez, </t>
  </si>
  <si>
    <t xml:space="preserve">Painequilla N° 5057, Valle Volcane, Puerto Montt.
</t>
  </si>
  <si>
    <t>9-90811686</t>
  </si>
  <si>
    <t>martacoyopay@gmail.com</t>
  </si>
  <si>
    <t>Se acompaña certificado Financiero correspondiente al año 2019 aprobado por USUFI, con fecha de 22 de diciembre de 2020.</t>
  </si>
  <si>
    <t>Fundación Reencuadre</t>
  </si>
  <si>
    <t>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</si>
  <si>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</si>
  <si>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</si>
  <si>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</si>
  <si>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</si>
  <si>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</si>
  <si>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</si>
  <si>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</si>
  <si>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 xml:space="preserve">Fundación Reencuentro </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</si>
  <si>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</si>
  <si>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</si>
  <si>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</si>
  <si>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</si>
  <si>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</si>
  <si>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</si>
  <si>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 xml:space="preserve">Avenida Kennedy Nº 4700, oficina Nº 802.
</t>
  </si>
  <si>
    <t>Fono: 229580961</t>
  </si>
  <si>
    <t>freencuentro@vtr.net</t>
  </si>
  <si>
    <t>Se acompaña Certificado de la Institución correspondiente a antecedentes financieros del año 2015, aprobado por el Subdepartamento de Supervisión Financiera.</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</si>
  <si>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</si>
  <si>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</si>
  <si>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</si>
  <si>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</si>
  <si>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</si>
  <si>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</si>
  <si>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</si>
  <si>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</si>
  <si>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</si>
  <si>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</si>
  <si>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Fundación Repuyen</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</si>
  <si>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</si>
  <si>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</si>
  <si>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</si>
  <si>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</si>
  <si>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</si>
  <si>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</si>
  <si>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Avenida Ernesto Alvear Nº 201 comuna de Puente Alto, Región Metropolitana, Santiago.
</t>
  </si>
  <si>
    <t xml:space="preserve">Puente Alto, </t>
  </si>
  <si>
    <t>Teléfono, 28519952</t>
  </si>
  <si>
    <t xml:space="preserve">fundaciónrepuyen@gmail.com  </t>
  </si>
  <si>
    <t>Se acompaña Certificado Financiero  año 2012, aprobado por el Subdepartamento de Supervisión Financiera Nacional.</t>
  </si>
  <si>
    <t>Fundación Ruperto Lecaros Izquierdo</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</si>
  <si>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</si>
  <si>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</si>
  <si>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</si>
  <si>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</si>
  <si>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</si>
  <si>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</si>
  <si>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</si>
  <si>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</si>
  <si>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 xml:space="preserve">Providencia
</t>
  </si>
  <si>
    <t>Teléfono: (02) 2642556- 2364474</t>
  </si>
  <si>
    <t>Se acompaña balance general y Estado de Ingresos y Egresos al 31 de diciembre de 2009, aprobado por el Subdepartamento de Supervisión Financiera Nacional.</t>
  </si>
  <si>
    <t>Fundación Sagrada Familia</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</si>
  <si>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</si>
  <si>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</si>
  <si>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</si>
  <si>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</si>
  <si>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</si>
  <si>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</si>
  <si>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</si>
  <si>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</si>
  <si>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</si>
  <si>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</si>
  <si>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</si>
  <si>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</si>
  <si>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</si>
  <si>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</si>
  <si>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</si>
  <si>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</si>
  <si>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</si>
  <si>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</si>
  <si>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</si>
  <si>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 xml:space="preserve">Santiago Centro. </t>
  </si>
  <si>
    <t>Fono : 26329654,</t>
  </si>
  <si>
    <t>Se acompaña Certificado Financiero y Balance General, correspondientes al año 2007, cuya aprobación  por la Unidad de Supervisión Financiera Nacional se encuentra pendiente.</t>
  </si>
  <si>
    <t>Fundación Sentido</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</si>
  <si>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</si>
  <si>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</si>
  <si>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</si>
  <si>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Presidenta: María Margarita Guzmán Montes
Secretaria: Camila María Costagliola Zambrano
Tesorera: Francisca Cummins Haeussler
Directora: Pilar Goycoolea Ferrer
Directora: Claudia Alexandra Oddo Franulic
Directora: Catalina Jaramillo Montt
</t>
  </si>
  <si>
    <t xml:space="preserve">María Margarita Guzmán Montes, </t>
  </si>
  <si>
    <t xml:space="preserve">Camino del Herrero N° 2279, comuna de Lo Barnechea.
Región Metropolitana  
</t>
  </si>
  <si>
    <t>Lo Barnechea</t>
  </si>
  <si>
    <t>Fono: +569 66772906 (Directora)</t>
  </si>
  <si>
    <t>isabel@fundacionsentido.cl</t>
  </si>
  <si>
    <t xml:space="preserve">Se acompaña Certificado Financiero correspondiente al año 2017, suscrito por la representante legal, pero sin autorización notarial.
Se remitirá carta solicitando la remisión del certificado correctamente extendido.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</si>
  <si>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</si>
  <si>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</si>
  <si>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</si>
  <si>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</si>
  <si>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</si>
  <si>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</si>
  <si>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 xml:space="preserve">Salomon Corvalan N°1621, Comuna de Cerro Navia
</t>
  </si>
  <si>
    <t xml:space="preserve">Teléfono 22644175
</t>
  </si>
  <si>
    <t>fund.senergia.social@gmail.com</t>
  </si>
  <si>
    <t>Corresponden al año 2017, aprobados por el Departamento de Administración y Finanzas.</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</si>
  <si>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</si>
  <si>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</si>
  <si>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</si>
  <si>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</si>
  <si>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</si>
  <si>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</si>
  <si>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</si>
  <si>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</si>
  <si>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</si>
  <si>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</si>
  <si>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Educacional y Cultural CIFAN</t>
  </si>
  <si>
    <t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</si>
  <si>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Certificado de Vigencia Folio Nº 500265873487, otorgado el 14 de octubre de 2019, del Servicio de Registro Civil e Identificación.</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</si>
  <si>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</si>
  <si>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</si>
  <si>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</si>
  <si>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</si>
  <si>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 xml:space="preserve">Ramón Tapia N°2930, comuna de Valdivia, región de Los Ríos 
</t>
  </si>
  <si>
    <t>Teléfono: 
63-02-340900</t>
  </si>
  <si>
    <t>cecilia.monrroy@cifan.cl
Iñaki.larraza@gmail.com</t>
  </si>
  <si>
    <t xml:space="preserve">Se acompaña Certificado Financiero, correspondiente al año 2019, remitidos para aprobación por el Sub Depto. de Supervisión Financiera Nacional 31-08-20
</t>
  </si>
  <si>
    <t>Fundación Sotto Il Monte</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</si>
  <si>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</si>
  <si>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</si>
  <si>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</si>
  <si>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</si>
  <si>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</si>
  <si>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</si>
  <si>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</si>
  <si>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</si>
  <si>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</si>
  <si>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</si>
  <si>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r>
      <rPr>
        <sz val="8"/>
        <color theme="1"/>
        <rFont val="Calibri"/>
        <family val="2"/>
        <scheme val="minor"/>
      </rPr>
      <t>Fundación Educacional para el Desarrollo Integral del Menor o  Fundación Integra</t>
    </r>
    <r>
      <rPr>
        <b/>
        <sz val="8"/>
        <color theme="1"/>
        <rFont val="Calibri"/>
        <family val="2"/>
        <scheme val="minor"/>
      </rPr>
      <t xml:space="preserve">.
</t>
    </r>
  </si>
  <si>
    <t>Fundación</t>
  </si>
  <si>
    <t>Otorgado por Decreto Supremo Nº 900, de fecha 12 de junio de 1979, del Ministerio de Justicia.</t>
  </si>
  <si>
    <t xml:space="preserve">Certificado de Vigencia folio N°500396536755, de 2 de julio de 2021, emitido por el Servicio de Registro Civil e Identificación. 
</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</si>
  <si>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</si>
  <si>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CECILIA MOREL MONTES 
CONSEJERO: PAMELA FRANCISCA RODRIGUEZ ACEITUNO,
CONSEJERO: JESUS HONORATO ERRAZURIZ, R
CONSEJERO: DANTE MIGUEL CASTILLO GUAJARDO, 
CONSEJERO: MARCELA ANDREA CORNEJO CANCINO, 
CONSEJERO: CAROLINA VIVIAN AROCA TOLOZA, </t>
  </si>
  <si>
    <t>: Los Consejeros durarán en sus funciones y actuarán como tales mientras así lo disponga la Presidenta Nacional de la Fundación.</t>
  </si>
  <si>
    <t>14 de marzo de 2018 duración indefinida.</t>
  </si>
  <si>
    <t xml:space="preserve">DIRECTOR EJECUTIVO: JOSE MANUEL READY SALAME, </t>
  </si>
  <si>
    <t>Alonso Ovalle Nº 1180, comuna de Santiago</t>
  </si>
  <si>
    <t>Antecedentes financieros año 2020, remitidos a supervisión financiera para su aprobación, pero no fueron aprobados por tener balance negativo, por correo de 31 de julio de 2021 se solicita rectificación del documento.</t>
  </si>
  <si>
    <t>Gendarmería de Chile</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</si>
  <si>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</si>
  <si>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</si>
  <si>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</si>
  <si>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</si>
  <si>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</si>
  <si>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Delegación Presidencial Provincial de Antártica Chilena (Ex Gobernación Provincial Antártica Chilena)
</t>
  </si>
  <si>
    <t xml:space="preserve">Gobernador Provincial Titular: don Nelson Isaac Cárcamo Barrera.
</t>
  </si>
  <si>
    <t xml:space="preserve">Calle O’Higgins Nº 187, comuna de Cabo de Hornos, Región de Magallanes y Antártica Chilena.
</t>
  </si>
  <si>
    <t>Cabo de Hornos</t>
  </si>
  <si>
    <t>612-621009-26</t>
  </si>
  <si>
    <t xml:space="preserve">Gobernador: E-mail: ncarcamo@ interior.gob.cl
Asistente Gobernador: E-mail: ysaez@interior.gob.cl
</t>
  </si>
  <si>
    <t xml:space="preserve">Delegación Presidencial Provincial de Aysén (ex Gobernación Provincial Aysén)
</t>
  </si>
  <si>
    <t xml:space="preserve">Gobernador Provincial Titular: Paz Maritza Foitzich Sandoval, </t>
  </si>
  <si>
    <t xml:space="preserve">Calle Esmeralda Nº 810, comuna de Aysén, Región de Aysén.
</t>
  </si>
  <si>
    <t xml:space="preserve">Delegación Presidencial Provincial de Cachapoal (ex Gobernación Provincial Cachapoal)
</t>
  </si>
  <si>
    <t xml:space="preserve">Plaza Los Heroes s/n, Rancagua, Región de O’Higgins.
</t>
  </si>
  <si>
    <t xml:space="preserve">
Teléfonos 072-2955356 / 072-2954269</t>
  </si>
  <si>
    <t xml:space="preserve">Delegación Presidencial Provincial de Coyhaique (ex Gobernación Provincial de Coyhaique)
</t>
  </si>
  <si>
    <t xml:space="preserve">Cristian Mario Javier López Montecinos  
</t>
  </si>
  <si>
    <t xml:space="preserve">Calle Errazuriz Nº 375, comuna de Coyhaique, Región de Aysén, del General Carlos Ibáñez del Campo
</t>
  </si>
  <si>
    <t>67-2214430</t>
  </si>
  <si>
    <t>lvillagran@interior.gov.cl</t>
  </si>
  <si>
    <t xml:space="preserve">Delegación Presidencial Provincial de Iquique (ex Gobernación Provincial Iquique)
</t>
  </si>
  <si>
    <t xml:space="preserve">Avenida Arturo Prat Nº1099, comuna de Iquique, Región de Tarapacá. 
</t>
  </si>
  <si>
    <t>Fono: 57-2373402</t>
  </si>
  <si>
    <t xml:space="preserve">Delegación Presidencial Provincial de Marga Marga (ex Gobernación Provincial de Marga Marga)
</t>
  </si>
  <si>
    <t xml:space="preserve">Manuel Rodríguez 800 Comuna de Quilpué, Región de Valparaíso.
</t>
  </si>
  <si>
    <t>mcorti@interior.gob.cl</t>
  </si>
  <si>
    <t xml:space="preserve">Delegación Presidencial Provincial del Tamarugal (Ex Gobernación Provincial Del Tamarugal)
</t>
  </si>
  <si>
    <t xml:space="preserve">Tamarugal Nº 180, comuna de Pozo Almonte, Región de Tarapacá. 
</t>
  </si>
  <si>
    <t xml:space="preserve">(572) 248270 - (572) 248075
</t>
  </si>
  <si>
    <t xml:space="preserve">Delegación Presidencial Provincial de Tocopilla (ex Gobernación Provincial Tocopilla) 
</t>
  </si>
  <si>
    <t xml:space="preserve">Avenida 21 de mayo N° 1645, comuna de Tocopilla, Región de Antofagasta. 
</t>
  </si>
  <si>
    <t>Tocopilla</t>
  </si>
  <si>
    <t>Fono: 55-813182</t>
  </si>
  <si>
    <t xml:space="preserve"> scarvajal@interior.gov.cl; garaya@interior.gov.cl; agordillo@interior.gov.cl; etoledoa@interior.gov.cl</t>
  </si>
  <si>
    <t xml:space="preserve">Delegación Presidencial Provincial de última esperanza (ex Gobernación Provincial Última Esperanza)
</t>
  </si>
  <si>
    <t xml:space="preserve">Calle Eberhard Nº 417, comuna de Puerto Natales, Región de Magallanes y Antártica Chilena.
</t>
  </si>
  <si>
    <t>Puerto Natales</t>
  </si>
  <si>
    <t xml:space="preserve">Fono      : 61-2410061
Fono Fax: 61-2414206
</t>
  </si>
  <si>
    <t xml:space="preserve">cpaiva@interior.gob.cl
rsuazo@interior.gob.cl
Hojeda@interior.gob.cl
</t>
  </si>
  <si>
    <t>Hogar Crea Chile</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</si>
  <si>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</si>
  <si>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</si>
  <si>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</si>
  <si>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</si>
  <si>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</si>
  <si>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</si>
  <si>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</si>
  <si>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 xml:space="preserve">Presidente: Odette Aguayo Cortés    </t>
  </si>
  <si>
    <t>Guillermo Acuña Nº 2510, Providencia, Santiago, Región Metropolitana.</t>
  </si>
  <si>
    <t xml:space="preserve"> Teléfono: 2092503-2695997.</t>
  </si>
  <si>
    <t>Se acompaña certificado de la institución, año 2004, aprobado por la Unidad de Auditoría.</t>
  </si>
  <si>
    <t xml:space="preserve">Hogar de Menores Dame Tu Mano </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</si>
  <si>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</si>
  <si>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</si>
  <si>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</si>
  <si>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</si>
  <si>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</si>
  <si>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</si>
  <si>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</si>
  <si>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Avenida César Ercilla N° 1430, Comuna de Osorno, Décima Región
</t>
  </si>
  <si>
    <t>Fono (64) 237992</t>
  </si>
  <si>
    <t xml:space="preserve"> hogardametumano@hotmail.com
Página: www.hogardametumano.cl </t>
  </si>
  <si>
    <t xml:space="preserve">Se acompaña certificado de antecedentes financieros correspondientes al año 2017, aprobado por Subdepartamento de Supervisión Financiera. 
</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</si>
  <si>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</si>
  <si>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</si>
  <si>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</si>
  <si>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</si>
  <si>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</si>
  <si>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</si>
  <si>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</si>
  <si>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</si>
  <si>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</si>
  <si>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</si>
  <si>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</si>
  <si>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</si>
  <si>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</si>
  <si>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</si>
  <si>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</si>
  <si>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</si>
  <si>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</si>
  <si>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Roberto Eduardo Torres Huerta, </t>
  </si>
  <si>
    <t xml:space="preserve">Calle Pintor Onofre Jarpa Nº 55, Comuna de Alhué, Región Metropolitana.
</t>
  </si>
  <si>
    <t xml:space="preserve"> Alhué</t>
  </si>
  <si>
    <t xml:space="preserve">Fono: 2-8319294-8319296
</t>
  </si>
  <si>
    <t>www.municipalidadalhué</t>
  </si>
  <si>
    <t>I.Municipalidad de Alto Biobío</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</si>
  <si>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</si>
  <si>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</si>
  <si>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</si>
  <si>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</si>
  <si>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</si>
  <si>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Don José Luis Yañez Maldonado
</t>
  </si>
  <si>
    <t xml:space="preserve">Avenida Peñablanca N°250, comuna de Algarrobo, provincia de San Antonio, Quinta Región.
</t>
  </si>
  <si>
    <t>Algarrobo</t>
  </si>
  <si>
    <t xml:space="preserve">Jonathan Rodrigo Velasquez Ramirez </t>
  </si>
  <si>
    <t>Avda. Séptimo de Línea Nº 3505, Antofagasta.</t>
  </si>
  <si>
    <t>552-887413/552-887408/ 552-887169</t>
  </si>
  <si>
    <t>Alcaldía.ima@imantof.cl
Jonathan.velasquezr@imantof.cl
Oficina.partes@imantof.cl</t>
  </si>
  <si>
    <t xml:space="preserve">Gerardo Alfredo Espíndola Rojas, </t>
  </si>
  <si>
    <t xml:space="preserve">Sotomayor 415, comuna de Arica, Región de Arica Parinacota.
</t>
  </si>
  <si>
    <t xml:space="preserve">Fono: 206270
</t>
  </si>
  <si>
    <t>Ilustre Municipalidad de Bulnes.</t>
  </si>
  <si>
    <t xml:space="preserve">Alcalde Titular: Jorge Napoleón Hidalgo Oñate, 
</t>
  </si>
  <si>
    <t xml:space="preserve">Calle Carlos Palacios N°199, comuna de Bulnes, Región del Biobío.   </t>
  </si>
  <si>
    <t xml:space="preserve"> Bulnes</t>
  </si>
  <si>
    <t>I. Municipalidad de Calle Larga</t>
  </si>
  <si>
    <t xml:space="preserve">Alcalde Titular: Nelson Venegas Salazar, 
</t>
  </si>
  <si>
    <t xml:space="preserve">Calle Larga N° 2088, comuna de Calle Larga, Región de Valparaíso. </t>
  </si>
  <si>
    <t>Calle Larga</t>
  </si>
  <si>
    <t xml:space="preserve">Juan Eduardo Vera Sanhueza.  </t>
  </si>
  <si>
    <t xml:space="preserve">Blanco Nº 273, Castro, decima Región de Los Lagos. 
</t>
  </si>
  <si>
    <t>652-538001</t>
  </si>
  <si>
    <t>arojas@castromunicipio.cl</t>
  </si>
  <si>
    <t xml:space="preserve">Marco Antonio Contreras Jorquera  </t>
  </si>
  <si>
    <t>Javiera Carrera Nº 511, Chimbarongo.</t>
  </si>
  <si>
    <t>Chimbarongo</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</si>
  <si>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</si>
  <si>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</si>
  <si>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 xml:space="preserve">Julio Manuel Alberto Fuentes Alarcón. </t>
  </si>
  <si>
    <t xml:space="preserve">Independencia Nº300, Cobquecura
</t>
  </si>
  <si>
    <t>Cobquecura</t>
  </si>
  <si>
    <t xml:space="preserve">Fonos (42) 1971648
</t>
  </si>
  <si>
    <t xml:space="preserve">Constitución Política de la República, artículo 107
Indefinida
</t>
  </si>
  <si>
    <t>Jorge Calderón Núñez</t>
  </si>
  <si>
    <t xml:space="preserve">Calle Esmeralda Nº398, Cochrane, Región de Aysén, 
</t>
  </si>
  <si>
    <t xml:space="preserve"> Cochrane</t>
  </si>
  <si>
    <t>672522115- 672522180</t>
  </si>
  <si>
    <t xml:space="preserve">Alcalde: Jorge.calderon@municochrane.cl
Dideco: carolina.lazo@municochrane.cl
Administrador Municipalidad: omar.ruiz@municochrane.cl
</t>
  </si>
  <si>
    <t>Carlos Arturo Leal Neira,</t>
  </si>
  <si>
    <t xml:space="preserve">Calle Lanalhue Nº 130, Contulmo , VIII Región.
</t>
  </si>
  <si>
    <t>Contulmo</t>
  </si>
  <si>
    <t>Fonos (41)2618142</t>
  </si>
  <si>
    <t xml:space="preserve"> alcaldía@contulmo.cl </t>
  </si>
  <si>
    <t xml:space="preserve">Avenida Independencia Nº 3499, comuna de Conchalí, Región Metropolitana.
</t>
  </si>
  <si>
    <t>Conchalí</t>
  </si>
  <si>
    <t xml:space="preserve">RICARDO BORIS ACUÑA GONZÁLEZ
</t>
  </si>
  <si>
    <t xml:space="preserve">Avenida Estación N° 344, Comuna de Doñihue
</t>
  </si>
  <si>
    <t>Doñihue</t>
  </si>
  <si>
    <t>16-09-20014</t>
  </si>
  <si>
    <t>Municipalidad.</t>
  </si>
  <si>
    <t xml:space="preserve">José Hernando San Martín Rubilar, </t>
  </si>
  <si>
    <t xml:space="preserve">Calle Baquedano N° 385, comuna de El Carmen
</t>
  </si>
  <si>
    <t xml:space="preserve">(56-42) 432330 / 430786.
                     (42)-283-4139/ (42)-283-4130
</t>
  </si>
  <si>
    <t xml:space="preserve"> aalcaldiaelcarmen@yahoo.es
           alcaldejuandiaz@gmail.com.
           munielcarmen@gmail.com
</t>
  </si>
  <si>
    <t>91001.</t>
  </si>
  <si>
    <t>Se acompaña Certificado Financiero, correspondiente al año 2009, aprobados por el Sub Departamento de Supervisión Financiera Nacional.</t>
  </si>
  <si>
    <t xml:space="preserve">José Isafor Bravo Burgos. </t>
  </si>
  <si>
    <t xml:space="preserve">Pedro Camalez 85, comuna de Freire, Novena Región
</t>
  </si>
  <si>
    <t>Freire</t>
  </si>
  <si>
    <t>Fono Mesa Central: 045 2922300</t>
  </si>
  <si>
    <t>I. Municipalidad de Hualaihué</t>
  </si>
  <si>
    <t>María Cristina Espinoza Ojeda;</t>
  </si>
  <si>
    <t>Calle 21 de Septiembre N°450, comuna de Hualaihué, Región de Los Lagos.</t>
  </si>
  <si>
    <t>Hualaihué</t>
  </si>
  <si>
    <t xml:space="preserve">65 2 217347 </t>
  </si>
  <si>
    <t xml:space="preserve">mhualaihue@yahoo.es </t>
  </si>
  <si>
    <t xml:space="preserve">Claudio Pucher Lizama  </t>
  </si>
  <si>
    <t xml:space="preserve">Libertad Nº90, comuna de Hualañé, Séptima Región
</t>
  </si>
  <si>
    <t>Hualañé</t>
  </si>
  <si>
    <t xml:space="preserve">Fonos (75) 481004, 481028, </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</si>
  <si>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</si>
  <si>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</si>
  <si>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</si>
  <si>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</si>
  <si>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Rolando Peña Riquelme, </t>
  </si>
  <si>
    <t xml:space="preserve">Libertad N° 251, Comuna de Lanco.
</t>
  </si>
  <si>
    <t xml:space="preserve"> Lanco</t>
  </si>
  <si>
    <t xml:space="preserve">Fonos: 63-670100 / 670101.
</t>
  </si>
  <si>
    <t>: alcaldia@munilanco.cl</t>
  </si>
  <si>
    <t>Daniela Peñaloza Ramos</t>
  </si>
  <si>
    <t xml:space="preserve">Avda. Apoquindo Nº 3400, comuna de Las Condes, Región Metropolitana.
</t>
  </si>
  <si>
    <t>Las Condes,</t>
  </si>
  <si>
    <t>Fonos: 9507008 – 9507009</t>
  </si>
  <si>
    <t>comunicaciones@lascondes.cl</t>
  </si>
  <si>
    <t xml:space="preserve">Nelson Fredy Opazo López, 
</t>
  </si>
  <si>
    <t xml:space="preserve">Calle Cacique Blanco Nº 131, Comuna de Lago Verde, Región de Aysén. 
</t>
  </si>
  <si>
    <t xml:space="preserve"> Lago Verde</t>
  </si>
  <si>
    <t>Teléfono: 67-2 573180 / 67-2-573181</t>
  </si>
  <si>
    <t>http://lagoverdeaysen.cl   parteslagoverde@gmail.com</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</si>
  <si>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</si>
  <si>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</si>
  <si>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</si>
  <si>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</si>
  <si>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Juan Cristóbal Lira Ibáñez
</t>
  </si>
  <si>
    <t xml:space="preserve">Avenida Las Condes Nº14.891, comuna de Lo Barnechea. Región Metropolitana.
</t>
  </si>
  <si>
    <t xml:space="preserve"> Lo Barnechea</t>
  </si>
  <si>
    <t xml:space="preserve">Fono 7573100/ 223073230
Fax   2156629
</t>
  </si>
  <si>
    <t>pgamarra@lobarnechea.cl</t>
  </si>
  <si>
    <t>Acompaña antecedentes financieros correspondientes al año 2013, aprobados por el departamento de Administración y finanzas.</t>
  </si>
  <si>
    <t xml:space="preserve">Cristián Menchaca Pinochet
</t>
  </si>
  <si>
    <t xml:space="preserve">1 Oriente N°224, comuna de Longaví, provincia de Linares, Séptima Región.
</t>
  </si>
  <si>
    <t>Longaví</t>
  </si>
  <si>
    <t>I. Municipalidad de Lonquimay</t>
  </si>
  <si>
    <t xml:space="preserve">Nibaldo Alegría Alegría </t>
  </si>
  <si>
    <t>Ignacio Carrera Pinto 559, comuna de Lonquimay, Región de la Araucanía.</t>
  </si>
  <si>
    <t>Lonquimay</t>
  </si>
  <si>
    <t>452658736.</t>
  </si>
  <si>
    <t>sacuna@mlonquimay.cl</t>
  </si>
  <si>
    <t xml:space="preserve">Lautaro Huberto Melita Vinett </t>
  </si>
  <si>
    <t xml:space="preserve">Ignacio Carrera Pinto Nº555, Octava Región; </t>
  </si>
  <si>
    <t>Los Álamos</t>
  </si>
  <si>
    <t xml:space="preserve">Fono: 533261,  </t>
  </si>
  <si>
    <t>Acompaña Certificado de Patrimonio de fecha 17 de febrero de 2006 aprobado por la Unidad de Auditoria</t>
  </si>
  <si>
    <t>Ilustre Municipalidad de Los Lagos</t>
  </si>
  <si>
    <t xml:space="preserve">Alcalde Titular: Samuel Iván Torres Sepulveda, 
</t>
  </si>
  <si>
    <t>Calle San Martín N°1, comuna de Los Lagos, Región de Los Ríos.</t>
  </si>
  <si>
    <t>Los Lagos</t>
  </si>
  <si>
    <t xml:space="preserve">Teléfono: 632-460312/ 632-461271/632-462308
</t>
  </si>
  <si>
    <t xml:space="preserve">Correo electrónico: alcaldía@muniloslagos.cl
</t>
  </si>
  <si>
    <t>Claudio Sepúlveda Miranda,</t>
  </si>
  <si>
    <t xml:space="preserve">Bernardo O´Higgins S/N°, Mafil.
</t>
  </si>
  <si>
    <t>Mafil.</t>
  </si>
  <si>
    <t xml:space="preserve">JORGE WESTERMEIER ESTRADA
     </t>
  </si>
  <si>
    <t>Gaspar del Río Nº 85, Maullín, Décima Región</t>
  </si>
  <si>
    <t>Maullín</t>
  </si>
  <si>
    <t xml:space="preserve">Teléfono: 652482501- 652482580
</t>
  </si>
  <si>
    <t xml:space="preserve">Correo electrónico:jorgewestermeier@gmail.com
                           Alejandra.navarro@munimaullin.cl
</t>
  </si>
  <si>
    <t>Se acompaña certificado de antecedentes financieros correspondiente al año 2009, aprobado por la Unidad de Supervisión Financiera Nacional.</t>
  </si>
  <si>
    <t xml:space="preserve"> Iván Campos Aravena</t>
  </si>
  <si>
    <t xml:space="preserve">Silva Chávez Nº 480, comuna de Melipilla, Región Metropolitana, </t>
  </si>
  <si>
    <t>XIIII</t>
  </si>
  <si>
    <t>Melipilla</t>
  </si>
  <si>
    <t>22-9027002</t>
  </si>
  <si>
    <t>Correo electrónico: alcaldia@munimelipilla.cl</t>
  </si>
  <si>
    <t xml:space="preserve">Sergio Hernán Medel Acosta
</t>
  </si>
  <si>
    <t xml:space="preserve">Plaza de Armas sin número, comuna de Mostazal, Provincia de Cachapoal, Sexta Región.
</t>
  </si>
  <si>
    <t xml:space="preserve"> Mostazal</t>
  </si>
  <si>
    <t xml:space="preserve">Fono 072-350016
</t>
  </si>
  <si>
    <t>infanciayadolescencia@mostazal.cl</t>
  </si>
  <si>
    <t>Ilustre Municipalidad de Nogales</t>
  </si>
  <si>
    <t xml:space="preserve">Margarita De Las Mercedes Osorio Pizarro, 
</t>
  </si>
  <si>
    <t xml:space="preserve">Calle Pedro Félix Vicuña N° 199, comuna de Nogales. </t>
  </si>
  <si>
    <t>Nogales</t>
  </si>
  <si>
    <t>Luis Alberto Molina Melo,</t>
  </si>
  <si>
    <t xml:space="preserve">Arturo Prat Nº 405, Casilla 17
</t>
  </si>
  <si>
    <t xml:space="preserve">Ninhue </t>
  </si>
  <si>
    <t>Fono (42) 1972986- 1972988</t>
  </si>
  <si>
    <t>Casilla 17</t>
  </si>
  <si>
    <t>Manuel Alejandro Pino Turra</t>
  </si>
  <si>
    <t xml:space="preserve">Freire Nº 188, comuna de Ñiquén.
</t>
  </si>
  <si>
    <t>Ñiquén</t>
  </si>
  <si>
    <t>correoniquen@yahoo.com</t>
  </si>
  <si>
    <t>I.Municipalidad de Olivar</t>
  </si>
  <si>
    <t>Municipalidad. Constitución Política de la República, artículo 107.</t>
  </si>
  <si>
    <t>Alcaldesa doña Praxedes Pérez Aránguiz</t>
  </si>
  <si>
    <t>Calle Plaza Esmeralda S/N, Olivar, Región de O’Higgins.</t>
  </si>
  <si>
    <t>Olivar</t>
  </si>
  <si>
    <t>72-2358300.</t>
  </si>
  <si>
    <t>alcaldia@muniolivar.cl</t>
  </si>
  <si>
    <t xml:space="preserve">Luis Reinaldo Pradenas Moran 
</t>
  </si>
  <si>
    <t xml:space="preserve">Camino Troncal Nº 1166, Comuna de Panquehue. Región de Valparaíso.
</t>
  </si>
  <si>
    <t>Panquehue</t>
  </si>
  <si>
    <t xml:space="preserve">Carlos Alejandro Omar Utman Goldschmidt.
</t>
  </si>
  <si>
    <t>Bernardo O´Higgins Nº237, comuna de Peralillo, Provincia de Colchagua, Sexta Región.</t>
  </si>
  <si>
    <t>Peralillo</t>
  </si>
  <si>
    <t xml:space="preserve">Luis Alejandro Sepulveda Tapia
</t>
  </si>
  <si>
    <t xml:space="preserve">Calle Esmeralda Nº 470, comuna de Perquenco. Región de la Araucanía. 
</t>
  </si>
  <si>
    <t>Perquenco</t>
  </si>
  <si>
    <t>Teléfono: 45-531026</t>
  </si>
  <si>
    <t>lmunoz@perquenco.cl</t>
  </si>
  <si>
    <t xml:space="preserve">Blagomir Alejandro Brztilo Avendaño, </t>
  </si>
  <si>
    <t xml:space="preserve">Arturo Prat Nº 191, Cerro Sombrero. Comuna de Primavera. Región de Magallanes.
</t>
  </si>
  <si>
    <t>Primavera.</t>
  </si>
  <si>
    <t>Teléfono: 61-2345112</t>
  </si>
  <si>
    <t>Correo electrónico: alcaldia@muniprimavera.cl</t>
  </si>
  <si>
    <t xml:space="preserve">María Elena Ojeda Betancourt </t>
  </si>
  <si>
    <t>Esperanza Nº555</t>
  </si>
  <si>
    <t>Puerto Octay</t>
  </si>
  <si>
    <t>(64) 391756</t>
  </si>
  <si>
    <t xml:space="preserve">gabinetealcaldiaoctay@gmail.com </t>
  </si>
  <si>
    <t>I. Municipalidad de Punta Arenas</t>
  </si>
  <si>
    <t>Constitución Política de la República, art.107</t>
  </si>
  <si>
    <t xml:space="preserve">Según Ley Orgánica N° 18.695, arts. 1 a 4.
</t>
  </si>
  <si>
    <t xml:space="preserve">Claudio Andres Radonich Jiménez,
</t>
  </si>
  <si>
    <t xml:space="preserve">Plaza Muñoz gomero N°745, comuna y ciudad de Punta Arenas, Duodécima Región.
</t>
  </si>
  <si>
    <t>Punta Arenas,</t>
  </si>
  <si>
    <t>61-200327-200331-200325 - 2200346</t>
  </si>
  <si>
    <t>alcalde@e-puntaarenas.cl</t>
  </si>
  <si>
    <t xml:space="preserve">Maricel Patricia Gutiérrez Castro, </t>
  </si>
  <si>
    <t xml:space="preserve">José Miguel Carrera N° 350. Putre. Comuna de Putre
</t>
  </si>
  <si>
    <t>Fono: 058-2594710, Fax 058-2594713.</t>
  </si>
  <si>
    <t>Correo electrónico: imputre@imputre.cl</t>
  </si>
  <si>
    <t>Valeria Andrea Melipillan Figueroa</t>
  </si>
  <si>
    <t xml:space="preserve">Benjamín Vucña Mackenna Nº 684, comuna de Quilpué, Quinta Región
</t>
  </si>
  <si>
    <t>Fonos (32) 2910080</t>
  </si>
  <si>
    <t>Nicolás Alfonso Torres Ovalle
RUT: 16.446.232-3</t>
  </si>
  <si>
    <t xml:space="preserve">Nicolás León Nº521, Ñipas, comuna de Ranquil
</t>
  </si>
  <si>
    <t>Ranqui</t>
  </si>
  <si>
    <t>Fonos (42) 2833700</t>
  </si>
  <si>
    <t>Enrique Francisco Ignacio Olivares Farías,</t>
  </si>
  <si>
    <t xml:space="preserve">Avenida Balmaceda Nº 35. Comuna de Rauco. Región del Maule. 
</t>
  </si>
  <si>
    <t>Rauco</t>
  </si>
  <si>
    <t>Fono: 075- 2 530430</t>
  </si>
  <si>
    <t>I. Municipalidad de Retiro</t>
  </si>
  <si>
    <t>Rodrigo Alberto Ramírez Parra</t>
  </si>
  <si>
    <t>Errázuriz Nº 240, comuna de Retiro, VII Región.</t>
  </si>
  <si>
    <t>Retiro</t>
  </si>
  <si>
    <t>Luis Roberto Reyes Álvarez,</t>
  </si>
  <si>
    <t xml:space="preserve">Calle Comercio Nº 603, Comuna de Río Bueno, XIV Región de los Ríos.
</t>
  </si>
  <si>
    <t xml:space="preserve"> Río Bueno</t>
  </si>
  <si>
    <t>Fono: 64-2340400</t>
  </si>
  <si>
    <t>secretaria. alcaldia@muniriobueno.cl</t>
  </si>
  <si>
    <t xml:space="preserve">Carlos Javier Schwalm Urzúa, </t>
  </si>
  <si>
    <t>Vicuña Mackenna Nº277, comuna de Río Negro, Décima Región.</t>
  </si>
  <si>
    <t>Río Negro</t>
  </si>
  <si>
    <t>64-2363200/64-2363229</t>
  </si>
  <si>
    <t xml:space="preserve">alcaldia@rionegrochile.cl / amadorojeda@rionegrochile.cl </t>
  </si>
  <si>
    <t>Ilustre Municipalidad de San Fabián</t>
  </si>
  <si>
    <t xml:space="preserve">Alcalde Titular: Claudio de la Cruz Almuna Garrido, 
</t>
  </si>
  <si>
    <t xml:space="preserve">Calle 21 de mayo N° 312, comuna de San Fabián, Región del Biobío.  </t>
  </si>
  <si>
    <t>San Fabián</t>
  </si>
  <si>
    <t>422419025-422419034</t>
  </si>
  <si>
    <t>alcalde@sanfabian.cl; administrador@sanfabian.cl; dideco@sanfabian.cl</t>
  </si>
  <si>
    <t xml:space="preserve">Sergio Rigoberto Echeverría García.
</t>
  </si>
  <si>
    <t xml:space="preserve">Av. Santa Rosa 2606, San Joaquín. Santiago
</t>
  </si>
  <si>
    <t xml:space="preserve">Teléfono: (562) 2 810 8409
Teléfono Oficina Alcaldía: (562) 28108359
</t>
  </si>
  <si>
    <t xml:space="preserve">alcalde@sanjoaquin.cl
Dirección Jurídica (Laura Quintanilla): lauraquintanilla@sanjoaquin.cl 
http://www.redsanjoaquin.cl/
</t>
  </si>
  <si>
    <t>69.140.800-0</t>
  </si>
  <si>
    <t xml:space="preserve">Gustavo William Arévalo Cornejo
</t>
  </si>
  <si>
    <t xml:space="preserve">Avenida Diego Portales N° 625, comuna de Santa Cruz,  Sexta Región.
</t>
  </si>
  <si>
    <t>Santa Cruz</t>
  </si>
  <si>
    <t xml:space="preserve">Fonos (72) 821045 - 822318
</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</si>
  <si>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</si>
  <si>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</si>
  <si>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</si>
  <si>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</si>
  <si>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José Agustín Guerrero Venegas            </t>
  </si>
  <si>
    <t xml:space="preserve">Avenida Salvador Allende N° 452, comuna de Sierra Gorda, Región de Antofagasta.
</t>
  </si>
  <si>
    <t xml:space="preserve"> Sierra Gorda</t>
  </si>
  <si>
    <t xml:space="preserve"> joseguerrero@munisg.cl
           comunasierrag@gmail.com.</t>
  </si>
  <si>
    <t>Se acompaña Certificado de Antecedentes Financieros, correspondiente al año 2009, visado por Sub Departamento de Supervisión Financiera Nacional.</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</si>
  <si>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</si>
  <si>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</si>
  <si>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</si>
  <si>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</si>
  <si>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Rafael García Ferlice      </t>
  </si>
  <si>
    <t xml:space="preserve">Bernardo O’Higgins Nº410, Toltén, Novena Región
</t>
  </si>
  <si>
    <t>Toltén</t>
  </si>
  <si>
    <t xml:space="preserve">Fonos (45) 671001
</t>
  </si>
  <si>
    <t>Se acompaña Certificado Financiero, de fecha 13 de enero de 2006, aprobado por Unidad de Auditoría Interna.</t>
  </si>
  <si>
    <t xml:space="preserve">Luis Alberto Cuevas Ibarra      </t>
  </si>
  <si>
    <t xml:space="preserve">Gonzalo Urrejola Nº460, Trehuaco
</t>
  </si>
  <si>
    <t>Trehuaco</t>
  </si>
  <si>
    <t>Fonos (42) 511351-511238</t>
  </si>
  <si>
    <t>I. Municipalidad de Tucapel</t>
  </si>
  <si>
    <t xml:space="preserve">Jaime Sergio Veloso Jara; </t>
  </si>
  <si>
    <t>Diego Portales N°258, comuna de Tucapel, Región del Biobío.</t>
  </si>
  <si>
    <t>Tucapel</t>
  </si>
  <si>
    <t>oficinapartes@munitucapel.cl</t>
  </si>
  <si>
    <t xml:space="preserve">Pablo Fuentes Vallejos
</t>
  </si>
  <si>
    <t xml:space="preserve">Avenida España Nº 196, comuna de Villa Alegre, Provincia de Linares, Séptima Región.
</t>
  </si>
  <si>
    <t>Villa Alegre</t>
  </si>
  <si>
    <t>Teléfonos (73) 2381721, 23811563.</t>
  </si>
  <si>
    <t>alcaldia@villalegre.cl
nmora@villalegre.cl</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</si>
  <si>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</si>
  <si>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</si>
  <si>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</si>
  <si>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</si>
  <si>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</si>
  <si>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</si>
  <si>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</si>
  <si>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</si>
  <si>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Se adjunta certificado de los antecedentes financieros, año 2005, autorizado ante Notario Público, aprobado por la Unidad de Auditoria.</t>
  </si>
  <si>
    <t xml:space="preserve">Iglesia Evangélica Luterana de Valdivia. 
</t>
  </si>
  <si>
    <t xml:space="preserve">Otorgado por Decreto Supremo Nº 803, del 14 de abril de 1890, del Ministerio de Justicia. </t>
  </si>
  <si>
    <t>Certificado de vigencia Nº 2096 emitido por el Ministerio de Justicia de fecha 29 de junio de 2005.</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</si>
  <si>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</si>
  <si>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</si>
  <si>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</si>
  <si>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</si>
  <si>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</si>
  <si>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</si>
  <si>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</si>
  <si>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</si>
  <si>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</si>
  <si>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</si>
  <si>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</si>
  <si>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</si>
  <si>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</si>
  <si>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</si>
  <si>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 xml:space="preserve"> Estación Central</t>
  </si>
  <si>
    <t>Fono 3232376- 3162359</t>
  </si>
  <si>
    <t xml:space="preserve">Se acompaña certificado financiero correspondiente al año 2011, aprobado por el Subdepartamento de Supervisión Financiera Nacional.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</si>
  <si>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</si>
  <si>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</si>
  <si>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</si>
  <si>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</si>
  <si>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</si>
  <si>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</si>
  <si>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</si>
  <si>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</si>
  <si>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</si>
  <si>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</si>
  <si>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Otorgado por Decreto Supremo Nº 369, de fecha 13 de abril de 1989, del Ministerio de Justicia.</t>
  </si>
  <si>
    <t xml:space="preserve">Certificado de Vigencia emitido por el Servicio de Registro Civil e Identificación, Folio 500237417851, de fecha 5 de julio de 2019.
</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</si>
  <si>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</si>
  <si>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</si>
  <si>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</si>
  <si>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</si>
  <si>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</si>
  <si>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</si>
  <si>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</si>
  <si>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Se acompañan antecedentes Financieros correspondiente al año 2018, aprobados por el Subdepartamento de Supervisión Financiera Nacional</t>
  </si>
  <si>
    <t>Instituto de la Bienaventurada Virgen María</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</si>
  <si>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</si>
  <si>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</si>
  <si>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</si>
  <si>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</si>
  <si>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</si>
  <si>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</si>
  <si>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</si>
  <si>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</si>
  <si>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</si>
  <si>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</si>
  <si>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</si>
  <si>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</si>
  <si>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</si>
  <si>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</si>
  <si>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Instituto de Promoción Social</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</si>
  <si>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</si>
  <si>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</si>
  <si>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</si>
  <si>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</si>
  <si>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</si>
  <si>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</si>
  <si>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</si>
  <si>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</si>
  <si>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 xml:space="preserve">Instituto Chileno de Estudios Humanísticos ICHE 
</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</si>
  <si>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</si>
  <si>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</si>
  <si>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</si>
  <si>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</si>
  <si>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</si>
  <si>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</si>
  <si>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</si>
  <si>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</si>
  <si>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</si>
  <si>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</si>
  <si>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</si>
  <si>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</si>
  <si>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</si>
  <si>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</si>
  <si>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</si>
  <si>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</si>
  <si>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</si>
  <si>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</si>
  <si>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</si>
  <si>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</si>
  <si>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</si>
  <si>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</si>
  <si>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</si>
  <si>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</si>
  <si>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</si>
  <si>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</si>
  <si>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</si>
  <si>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</si>
  <si>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</si>
  <si>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</si>
  <si>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</si>
  <si>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</si>
  <si>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</si>
  <si>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</si>
  <si>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</si>
  <si>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</si>
  <si>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 xml:space="preserve">Domicilio Legal: Pedro Aguirre Cerda N°180, Las Animas, Valdivia, Región de Ríos
</t>
  </si>
  <si>
    <t>Las Animas</t>
  </si>
  <si>
    <t>Fono: 063-2207226, 063-2343754</t>
  </si>
  <si>
    <t>ampadevaldivia@gmail.com</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</si>
  <si>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</si>
  <si>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</si>
  <si>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</si>
  <si>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</si>
  <si>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</si>
  <si>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</si>
  <si>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</si>
  <si>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</si>
  <si>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</si>
  <si>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Avenida El Parrón N° 0939, Comuna de La Cisterna, Región Metropolitana.
</t>
  </si>
  <si>
    <t xml:space="preserve"> La Cisterna</t>
  </si>
  <si>
    <t xml:space="preserve">Fono: 02-5481951
</t>
  </si>
  <si>
    <t xml:space="preserve"> adaeschile@gmail.com</t>
  </si>
  <si>
    <t xml:space="preserve">Se acompaña Certificado de Antecedentes Financieros, correspondientes al año 2007, firmado ante Notario Público, y autorizado por la Unidad de Supervisión Financiera Nacional.
</t>
  </si>
  <si>
    <t xml:space="preserve">Organización Comunitaria Funcional “Agrupación Nehuenche”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</si>
  <si>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</si>
  <si>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</si>
  <si>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</si>
  <si>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</si>
  <si>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</si>
  <si>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</si>
  <si>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</si>
  <si>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 Los Andes</t>
  </si>
  <si>
    <t xml:space="preserve">Fono: (34) 343186- (34) 343187.
</t>
  </si>
  <si>
    <t>Certificado financiero autorizado ante Notario Público de fecha 17 de agosto de 2007, aprobado por la Sub Unidad de Control de Supervisión Financiera.</t>
  </si>
  <si>
    <t>Agrupación Religiosa Marie Poussepin</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</si>
  <si>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</si>
  <si>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</si>
  <si>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</si>
  <si>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</si>
  <si>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</si>
  <si>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</si>
  <si>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</si>
  <si>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</si>
  <si>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 Queilén</t>
  </si>
  <si>
    <t xml:space="preserve">Teléfonos:  (065) 611250
</t>
  </si>
  <si>
    <t xml:space="preserve">
Se acompaña Certificado Financiero de los antecedentes financieros del año 2012, aprobado por el Subdepartamento de Supervisión Financiera.
</t>
  </si>
  <si>
    <t>Organización Comunitaria Funcional “Renacer Atacama”</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</si>
  <si>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</si>
  <si>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</si>
  <si>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</si>
  <si>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</si>
  <si>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</si>
  <si>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</si>
  <si>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</si>
  <si>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</si>
  <si>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</si>
  <si>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</si>
  <si>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</si>
  <si>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</si>
  <si>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</si>
  <si>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</si>
  <si>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</si>
  <si>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</si>
  <si>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 xml:space="preserve">Domicilio Legal : Bilbao N° 324, comuna de San Carlos
</t>
  </si>
  <si>
    <t>Se acompaña Certificado de la Institución correspondiente a antecedentes financieros del año 2010, aprobado por el Subdepartamento de Supervisión Financiera.</t>
  </si>
  <si>
    <t>Organización Comunitaria Funcional Para El Desarrollo Social Aporta</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</si>
  <si>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</si>
  <si>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</si>
  <si>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</si>
  <si>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</si>
  <si>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</si>
  <si>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</si>
  <si>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Antonio Varas Nº 974, Oficina E, comuna de Temuco, Provincia de Cautín, Novena Región .
</t>
  </si>
  <si>
    <t>Teléfono:  09-4433232.</t>
  </si>
  <si>
    <t xml:space="preserve"> fundacion.aporta@gmail.com
</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</si>
  <si>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</si>
  <si>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</si>
  <si>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</si>
  <si>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</si>
  <si>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</si>
  <si>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</si>
  <si>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</si>
  <si>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</si>
  <si>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Huérfanos Nº 1555, oficina 2009, ciudad de Santiago, Región Metropolitana.
</t>
  </si>
  <si>
    <t xml:space="preserve">Fono: 6884609-6884919
</t>
  </si>
  <si>
    <t xml:space="preserve"> achidef@gmail.com</t>
  </si>
  <si>
    <t>Certificado autorizado ante Notario Público de fecha 02 de abril de 2007, aprobado por la Unidad de Auditoría Interna.</t>
  </si>
  <si>
    <t xml:space="preserve">Organización Comunitaria Funcional Carmen Droguett de Poblete. 
</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</si>
  <si>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</si>
  <si>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</si>
  <si>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</si>
  <si>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</si>
  <si>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</si>
  <si>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</si>
  <si>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</si>
  <si>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</si>
  <si>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</si>
  <si>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</si>
  <si>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</si>
  <si>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</si>
  <si>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</si>
  <si>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</si>
  <si>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</si>
  <si>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</si>
  <si>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</si>
  <si>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Se acompaña Certificado Patrimonial, año año 2005, aprobado por la Unidad de Auditoria.</t>
  </si>
  <si>
    <t xml:space="preserve">Organización Comunitaria Funcional Casa Taller La Covacha. 
</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</si>
  <si>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</si>
  <si>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</si>
  <si>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</si>
  <si>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</si>
  <si>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</si>
  <si>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</si>
  <si>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</si>
  <si>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</si>
  <si>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</si>
  <si>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</si>
  <si>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</si>
  <si>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Desarrollar trabajo social comunitario orientado a la educación, organización y asesoría en sectores populares.</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</si>
  <si>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</si>
  <si>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</si>
  <si>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</si>
  <si>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</si>
  <si>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</si>
  <si>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</si>
  <si>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Centro de Desarrollo Para La Acción Social CEDPAS </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</si>
  <si>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</si>
  <si>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</si>
  <si>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</si>
  <si>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</si>
  <si>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</si>
  <si>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</si>
  <si>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</si>
  <si>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</si>
  <si>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Organización Comunitaria Funcional “Centro de Desarrollo Social y Cultural Chile Futuro”</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</si>
  <si>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</si>
  <si>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</si>
  <si>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</si>
  <si>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</si>
  <si>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</si>
  <si>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</si>
  <si>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</si>
  <si>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 xml:space="preserve">Huérfanos Nº 779, departamento  606, Santiago Centro, Región Metropolitana.
</t>
  </si>
  <si>
    <t>Santiago Centro</t>
  </si>
  <si>
    <t>celular: 09-3249770</t>
  </si>
  <si>
    <t>chilefuturo@hotmail.com</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</si>
  <si>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</si>
  <si>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</si>
  <si>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</si>
  <si>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</si>
  <si>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</si>
  <si>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</si>
  <si>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</si>
  <si>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</si>
  <si>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</si>
  <si>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Pasaje Claudio Arrau S/N Block D Nº 404, comuna de Concón, Quinta Región
</t>
  </si>
  <si>
    <t>Fono: (322) 2369125- 09-6793690- 09-5400726</t>
  </si>
  <si>
    <t xml:space="preserve">Correo electrónico: cedis@portalciudadano.cl 
</t>
  </si>
  <si>
    <t>Certificado autorizado ante Notario Público de fecha 01 de marzo de 2007, aprobado por la Unidad de Auditoría Interna.</t>
  </si>
  <si>
    <t xml:space="preserve">O.C.F. Centro de Participación Comunitaria para el Desarrollo Social y Cultural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</si>
  <si>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</si>
  <si>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</si>
  <si>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</si>
  <si>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</si>
  <si>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</si>
  <si>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</si>
  <si>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</si>
  <si>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</si>
  <si>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Organización Comunitaria Funcional “Centro de Profesionales para la Acción y Promoción Social CEPAS”</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</si>
  <si>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</si>
  <si>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</si>
  <si>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</si>
  <si>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</si>
  <si>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</si>
  <si>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</si>
  <si>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</si>
  <si>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</si>
  <si>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</si>
  <si>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</si>
  <si>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</si>
  <si>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</si>
  <si>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</si>
  <si>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</si>
  <si>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</si>
  <si>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</si>
  <si>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</si>
  <si>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</si>
  <si>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</si>
  <si>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</si>
  <si>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</si>
  <si>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</si>
  <si>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</si>
  <si>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</si>
  <si>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</si>
  <si>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</si>
  <si>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</si>
  <si>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</si>
  <si>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</si>
  <si>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</si>
  <si>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</si>
  <si>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</si>
  <si>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</si>
  <si>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</si>
  <si>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</si>
  <si>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</si>
  <si>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Domicilio: Macario Ossa N° 907, comuna de San Bernardo.
</t>
  </si>
  <si>
    <t>San Bernardo.</t>
  </si>
  <si>
    <t>Fono: 8587873-82286439</t>
  </si>
  <si>
    <t xml:space="preserve"> aucadiz@gmail.com  robinsonrecabarren@vtr.net</t>
  </si>
  <si>
    <t>Se Certificado de Antecedentes Financieros del año 2007, aprobado por la Unidad de Supervisión Nacional.</t>
  </si>
  <si>
    <t xml:space="preserve">OCF Centro de Formación, Capacitación y Servicios Comunitarios Casa de la Mujer Pobladora de Huamachuco </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</si>
  <si>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</si>
  <si>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</si>
  <si>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</si>
  <si>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Presidenta: Aida Moreno Reyes ,
Secretaria:  Teresa Echeverría Quinteros, 
Tesorera: Berta Roca Díaz Directora: 1.- Aida Dolores Barrera Moreno,
2.-Valentina Verónica Soto Iturriaga,</t>
  </si>
  <si>
    <t>Dos años, el que puede ser reelecto indefinidamente.</t>
  </si>
  <si>
    <t>Desde el 05-03-2020 al 05-03-2023, de acuerdo a certificado de directorio se indica una duración de tres años.</t>
  </si>
  <si>
    <t xml:space="preserve">Aida Moreno Reyes ,
</t>
  </si>
  <si>
    <t xml:space="preserve">Domicilio Legal: Calle Montevideo Nº 2550, Población Huamachuco II, Comuna de Renca, Región Metropolitana.
</t>
  </si>
  <si>
    <t xml:space="preserve"> Renca</t>
  </si>
  <si>
    <t>Teléfono: 02. 6464808 – 02. 6414136</t>
  </si>
  <si>
    <t>aidalourdesm@hotmail.com</t>
  </si>
  <si>
    <t>Se acompaña Certificado de la Institución correspondiente a antecedentes financieros del año 2014, aprobado por el  Subdepartamento de Supervisión Financiera Nacional.</t>
  </si>
  <si>
    <t>Organización Comunitaria Funcional Centro de Rehabilitación Esperanza Juvenil.</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</si>
  <si>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</si>
  <si>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</si>
  <si>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</si>
  <si>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</si>
  <si>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</si>
  <si>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</si>
  <si>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</si>
  <si>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</si>
  <si>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</si>
  <si>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</si>
  <si>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</si>
  <si>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</si>
  <si>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</si>
  <si>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</si>
  <si>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</si>
  <si>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</si>
  <si>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</si>
  <si>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</si>
  <si>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</si>
  <si>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Se acompaña Certificado de Antecedentes Financieros  año 2007 aprobado por la Unidad de Supervisión Nacional</t>
  </si>
  <si>
    <t xml:space="preserve">Organización Comunitaria Funcional Centro Integral de Apoyo Psicosocial. 
</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</si>
  <si>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</si>
  <si>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</si>
  <si>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</si>
  <si>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</si>
  <si>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</si>
  <si>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</si>
  <si>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</si>
  <si>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</si>
  <si>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</si>
  <si>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</si>
  <si>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</si>
  <si>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</si>
  <si>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</si>
  <si>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</si>
  <si>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</si>
  <si>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</si>
  <si>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</si>
  <si>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</si>
  <si>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</si>
  <si>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Organización Comunitaria Funcional Centro Juvenil, Cultural y Social La Casona de Los Jóvenes.</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</si>
  <si>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</si>
  <si>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</si>
  <si>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</si>
  <si>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</si>
  <si>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</si>
  <si>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</si>
  <si>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</si>
  <si>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</si>
  <si>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</si>
  <si>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</si>
  <si>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</si>
  <si>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</si>
  <si>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</si>
  <si>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</si>
  <si>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</si>
  <si>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 Valparaíso</t>
  </si>
  <si>
    <t xml:space="preserve">Se acompaña Certificado de Antecedentes Financieros correspondiente al año 2014,  aprobado por el  Departamento de Administración y Finanzas.
</t>
  </si>
  <si>
    <t xml:space="preserve">Organización Comunitaria Funcional Colectivo La Isla.
</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</si>
  <si>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</si>
  <si>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</si>
  <si>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</si>
  <si>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</si>
  <si>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</si>
  <si>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</si>
  <si>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</si>
  <si>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</si>
  <si>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</si>
  <si>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</si>
  <si>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</si>
  <si>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</si>
  <si>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</si>
  <si>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</si>
  <si>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</si>
  <si>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</si>
  <si>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</si>
  <si>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</si>
  <si>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</si>
  <si>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</si>
  <si>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</si>
  <si>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</si>
  <si>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</si>
  <si>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</si>
  <si>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</si>
  <si>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Calle 10 Oriente Nº 741, comuna de Talca, Séptima Región del Maule.
</t>
  </si>
  <si>
    <t>Teléfono:  (71) 215375</t>
  </si>
  <si>
    <t xml:space="preserve"> micaeliano@live.cl</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</si>
  <si>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</si>
  <si>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</si>
  <si>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</si>
  <si>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</si>
  <si>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</si>
  <si>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</si>
  <si>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</si>
  <si>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</si>
  <si>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</si>
  <si>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</si>
  <si>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</si>
  <si>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</si>
  <si>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</si>
  <si>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</si>
  <si>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Directorio dura dos años en su cargo. Actual desde 30 de septiembre de 2015 a 30 de septiembre de 2017.</t>
  </si>
  <si>
    <t xml:space="preserve">Rodrigo Ayala Ruiloba, </t>
  </si>
  <si>
    <t xml:space="preserve">Calle 5 32-D, paradero 2 Reñaca Alto, Viña del Mar. 
</t>
  </si>
  <si>
    <t>32-287 23 74 // 32- 287 48 03</t>
  </si>
  <si>
    <t xml:space="preserve">cotra@123mail.cl
</t>
  </si>
  <si>
    <t xml:space="preserve">
Antecedentes financieros del año 2016, aprobados por Supervisión Financiera.
</t>
  </si>
  <si>
    <t xml:space="preserve">Organización Comunitaria Funcional Comunidad Niños Entre Calles. 
</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</si>
  <si>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</si>
  <si>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</si>
  <si>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</si>
  <si>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</si>
  <si>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</si>
  <si>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</si>
  <si>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</si>
  <si>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</si>
  <si>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</si>
  <si>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</si>
  <si>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</si>
  <si>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</si>
  <si>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</si>
  <si>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</si>
  <si>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</si>
  <si>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</si>
  <si>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</si>
  <si>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</si>
  <si>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</si>
  <si>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</si>
  <si>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</si>
  <si>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</si>
  <si>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</si>
  <si>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</si>
  <si>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</si>
  <si>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</si>
  <si>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</si>
  <si>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</si>
  <si>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</si>
  <si>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</si>
  <si>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</si>
  <si>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</si>
  <si>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</si>
  <si>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</si>
  <si>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</si>
  <si>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 xml:space="preserve">Lautaro N° 65, Villa de Acuyo, comuna de Casablanca.
Región de Valparaíso.
</t>
  </si>
  <si>
    <t>Casablanca.</t>
  </si>
  <si>
    <t>Fono: +569 965913431- +569 993538922</t>
  </si>
  <si>
    <t>promueve.oc@gmail.com</t>
  </si>
  <si>
    <t>Se acompaña Certificado Financiero año 2017, aprobado por el Subdepartamento de Supervisión Financiera Nacional.</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</si>
  <si>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</si>
  <si>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</si>
  <si>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</si>
  <si>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</si>
  <si>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</si>
  <si>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</si>
  <si>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</si>
  <si>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</si>
  <si>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</si>
  <si>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</si>
  <si>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</si>
  <si>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</si>
  <si>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</si>
  <si>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</si>
  <si>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</si>
  <si>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</si>
  <si>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</si>
  <si>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</si>
  <si>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</si>
  <si>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</si>
  <si>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</si>
  <si>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</si>
  <si>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</si>
  <si>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</si>
  <si>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</si>
  <si>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</si>
  <si>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 xml:space="preserve">Calle Vasco de gama N° 3120, comuna de Calama.
Región de Antofagasta.
</t>
  </si>
  <si>
    <t>Calama.</t>
  </si>
  <si>
    <t>Fono: +569 974987991</t>
  </si>
  <si>
    <t>organizacionvoyporti@gmail.com</t>
  </si>
  <si>
    <t xml:space="preserve">Organización Comunitaria Funcional PRODEL Profesionales Agrupados para el Desarrollo Local. 
</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</si>
  <si>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</si>
  <si>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</si>
  <si>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</si>
  <si>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</si>
  <si>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</si>
  <si>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</si>
  <si>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</si>
  <si>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</si>
  <si>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</si>
  <si>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</si>
  <si>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</si>
  <si>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</si>
  <si>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</si>
  <si>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</si>
  <si>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</si>
  <si>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Almirante Riveros Nº 577, comuna de Chaitén, Provincia de Palena, Décima Región .
</t>
  </si>
  <si>
    <t xml:space="preserve"> Chaitén</t>
  </si>
  <si>
    <t xml:space="preserve"> lschwerter@hotmail.com</t>
  </si>
  <si>
    <t xml:space="preserve">Se acompañan los siguientes antecedentes financieros, aprobados por la Unidad de Auditoria Interna del Servicio:
1.- Certificado de Antecedentes Financieros Año 2006, autorizado ante notario público, de 16 de abril de 2007.
</t>
  </si>
  <si>
    <t>Otorgada mediante Decreto Supremo  N°1024 de31 de Octubre de 2000.</t>
  </si>
  <si>
    <t xml:space="preserve">Certificado de Vigencia Nº 500234944729 de fecha 25 de junio de 2019,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</si>
  <si>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</si>
  <si>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</si>
  <si>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Del 16 de mayo del 2015 al 16 de mayo del 2017</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</si>
  <si>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</si>
  <si>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 xml:space="preserve">Carlos Condell N°89, Población Luis Uribe, casilla 50. Tierra Amarilla, Región de Atacama.
</t>
  </si>
  <si>
    <t>(52)329090</t>
  </si>
  <si>
    <t xml:space="preserve">ongamautas@yahoo.es
</t>
  </si>
  <si>
    <t>Antecedente Financiero del año 2018, aprobado por Subdepto. De Supervisión Financiera Nacional, según consta de Memorándum N° 077, de 14 de agosto de 2019.</t>
  </si>
  <si>
    <t>ORGANIZACIÓN NO GUBERNAMENTAL DE APOYO, PROTECCIÓN Y PROMOCIÓN DE LOS DERECHOS DE LOS NIÑOS, NIÑAS Y ADOLESCENTES VULNERADOS EN EL EJERCICIO DE LOS MISMOS Y FAMILIA,  O.N.G RE-CONSTRUIR</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</si>
  <si>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</si>
  <si>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</si>
  <si>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</si>
  <si>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</si>
  <si>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</si>
  <si>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</si>
  <si>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</si>
  <si>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</si>
  <si>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</si>
  <si>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</si>
  <si>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Almendral, “Semilla de Desarrollo”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</si>
  <si>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</si>
  <si>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</si>
  <si>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</si>
  <si>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</si>
  <si>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</si>
  <si>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</si>
  <si>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Lincoyan  858, Oficina 222, Concepción.
</t>
  </si>
  <si>
    <t>Fono: 041-2464948</t>
  </si>
  <si>
    <t xml:space="preserve"> ong.almendral@gmail.com </t>
  </si>
  <si>
    <t>Certificado Financiero, correspondiente al año 2016, aprobado por el Departamento de Administración y Finanzas.</t>
  </si>
  <si>
    <t xml:space="preserve">Organización No gubernamental  de Desarrollo Almendral, “Agrupación de Profesionales Para la Inclusión Social APIS”
</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</si>
  <si>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</si>
  <si>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 xml:space="preserve"> Certificado de Vigencia Folio Nº 500339127047, de fecha 06 de Agosto de 2020, del Servicio de Registro Civil e Identificación</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</si>
  <si>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</si>
  <si>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</si>
  <si>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</si>
  <si>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</si>
  <si>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 Wanda Carolina Huerta Sotelo
</t>
  </si>
  <si>
    <t xml:space="preserve">La Asunción Nº1791, Puente Alto, Santiago
</t>
  </si>
  <si>
    <t>02-23117315 - 942344890</t>
  </si>
  <si>
    <t xml:space="preserve"> apiseducacion@gmail.com, contacto@apiseduca.cl</t>
  </si>
  <si>
    <t xml:space="preserve">Certificado Antecedentes financieros año 2019, aprobado por el Subdepartamento de Supervisión Financiera Nacional. </t>
  </si>
  <si>
    <t>Organización No Gubernamental de Desarrollo Alter Vía – ONG Alter Vía.</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</si>
  <si>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</si>
  <si>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</si>
  <si>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</si>
  <si>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</si>
  <si>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</si>
  <si>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Calle José Bernardo Cáceres Nº 361, comuna de Rancagua, Sexta Región del Libertador Bernardo O’Hoggins
</t>
  </si>
  <si>
    <t xml:space="preserve">ong.altervia@gmail.com
</t>
  </si>
  <si>
    <t>Se acompaña Balance financiero correspondiente al año 2012 y Certificado de Antecedentes Financieros Institucionales, correspondiente al año 2012, aprobado por el  Subdepartamento de Supervisión Financiera Nacional.</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</si>
  <si>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</si>
  <si>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</si>
  <si>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</si>
  <si>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</si>
  <si>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</si>
  <si>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Calle Serrano Nº 417 piso 3, Concepción, Región del Bío Bío.
</t>
  </si>
  <si>
    <t>Teléfono: 41-2736384.</t>
  </si>
  <si>
    <t xml:space="preserve"> ong.calafquen@gmail.com</t>
  </si>
  <si>
    <t>Certificado de Antecedentes Financieros del año 2010, aprobados por  el Subdepartamento de Supervisión Financiera Nacional.</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</si>
  <si>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</si>
  <si>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</si>
  <si>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</si>
  <si>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</si>
  <si>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</si>
  <si>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</si>
  <si>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</si>
  <si>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</si>
  <si>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</si>
  <si>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</si>
  <si>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ONG No Gubernamental de Desarrollo Conjunto</t>
  </si>
  <si>
    <t xml:space="preserve">Asociación de Derecho Privado. La personalidad jurídica de la Institución consta en certificado emitido por registro civil e identificacion de fecha 27 de agosto de 2020, folio 500342835354. </t>
  </si>
  <si>
    <t>Conforme al Certificado de vigencia emitido por el Registro Civil e identificación fecha de emision, 27 de agosto de 2020 Folio Nº 500342835454, la persona jurídica de la Ong Conjunto se encuentra vigente.</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</si>
  <si>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</si>
  <si>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Presidente: Carlos Jonhatan Rebolledo Ojeda, Vicepresidente: Jessica Carolina Oñate Vargas, 
Secretario: Janet del Carmen Ortiz Lopez,
Tesorero: Rosa María Vera Carcamo,</t>
  </si>
  <si>
    <t xml:space="preserve">90 dias Directorio Provisorio, cuya fecha de vigencia fue hasta el 10 de marzo de 2020. </t>
  </si>
  <si>
    <t xml:space="preserve">Representante legal: Carlos Jonhatan Rebolledo Ojeda, </t>
  </si>
  <si>
    <t>Antonio Varas Esquina San Felipe Piso 3, Comuna y Ciudad de Puerto Montt, Región de Los Lagos</t>
  </si>
  <si>
    <t>Fono: 982166776</t>
  </si>
  <si>
    <t>cjro.rebolledo@gmail.com</t>
  </si>
  <si>
    <t>Se acompaña certificado Financiero aprobado por USUFI,correspondiente al año 2019, de fecha 08 de septiembre de 2020.</t>
  </si>
  <si>
    <t xml:space="preserve">Organización No gubernamental  de Desarrollo Corporación Andares Sur.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</si>
  <si>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</si>
  <si>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</si>
  <si>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</si>
  <si>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</si>
  <si>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</si>
  <si>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Argomedo N° 379, Dpto  858, comuna de Santiago, región Metropolitana.
</t>
  </si>
  <si>
    <t>Fono: 762533694</t>
  </si>
  <si>
    <t xml:space="preserve">andares.sur@gmail.com </t>
  </si>
  <si>
    <t>Certificado Financiero de fecha 29 de enero de 2015, correspondiente al año 2013, aprobado por el Departamento de Administración y Finanzas.</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</si>
  <si>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</si>
  <si>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</si>
  <si>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</si>
  <si>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</si>
  <si>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</si>
  <si>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</si>
  <si>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</si>
  <si>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</si>
  <si>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</si>
  <si>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</si>
  <si>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</si>
  <si>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</si>
  <si>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</si>
  <si>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</si>
  <si>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</si>
  <si>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</si>
  <si>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</si>
  <si>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</si>
  <si>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Ñuñoa,</t>
  </si>
  <si>
    <t xml:space="preserve"> corporacionchileamerica@gmail.com</t>
  </si>
  <si>
    <t>no a</t>
  </si>
  <si>
    <t>Se acompaña Certificado de Antecedentes Financieros del año 2014, aprobado por el  Departamento de Administración y Finanzas del SENAME.</t>
  </si>
  <si>
    <t>O.N.G. “Desarrollo Social y Crecimiento”</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</si>
  <si>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</si>
  <si>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</si>
  <si>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</si>
  <si>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</si>
  <si>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</si>
  <si>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</si>
  <si>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</si>
  <si>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 xml:space="preserve">Pedro León Ugalde N° 45, Condominio Torres del Mar, Edificio Los Albatros, Departamento 803, Localidad de Dichato, Comuna de Tomé, Región del Biobío
</t>
  </si>
  <si>
    <t>Fono Fijo: 41 3362729
Celular: +569 66764871; +569 98245920</t>
  </si>
  <si>
    <t xml:space="preserve">www.fundaciondsc.cl
Facebook: D.S.C.ONG
Fanpage: D.S.C Desarrollo Social y Crecimiento, Correos Electrónicos: angelicalacazette@fundaciondsc.cl lacazette@tie.cl </t>
  </si>
  <si>
    <t>Organización No Gubernamental de Desarrollo EL CANELO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</si>
  <si>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</si>
  <si>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</si>
  <si>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</si>
  <si>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</si>
  <si>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</si>
  <si>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</si>
  <si>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</si>
  <si>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Sexta Oriente Playa Nº 52,  Comuna de Cartagena, Región de Valparaíso.
</t>
  </si>
  <si>
    <t>Teléfono: +56 981996845/+56 978318004</t>
  </si>
  <si>
    <t xml:space="preserve"> corporacioncanelo@gmail.com</t>
  </si>
  <si>
    <t>Se acompaña certificado financiero de fecha 11 de marzo, correspondiente al año 2016, aprobado por el Sub Departamento de Supervisión Financiera Nacional.</t>
  </si>
  <si>
    <t>Organización No Gubernamental de Desarrollo El Circo del Mundo – Chile.</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</si>
  <si>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</si>
  <si>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</si>
  <si>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</si>
  <si>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</si>
  <si>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</si>
  <si>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 xml:space="preserve">General Bonilla  Nº 6.100 B,  Comuna de Lo Prado costado ex Mundo Mágico), Región Metropolitana.
</t>
  </si>
  <si>
    <t xml:space="preserve"> Lo Prado </t>
  </si>
  <si>
    <t>Fono: (56-2) 7788378</t>
  </si>
  <si>
    <t>contacto@elcircodelmundo.com</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</si>
  <si>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</si>
  <si>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</si>
  <si>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</si>
  <si>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</si>
  <si>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</si>
  <si>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</si>
  <si>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</si>
  <si>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 xml:space="preserve">Presidente: 
CHRISTIAN FERNANDO ZURITA AGUILERA, 
</t>
  </si>
  <si>
    <t xml:space="preserve">Ramón Freire N°330, comuna de Buin, Región de Metropolitana.
</t>
  </si>
  <si>
    <t xml:space="preserve">Buin
</t>
  </si>
  <si>
    <t xml:space="preserve">onggrandespasos@gmail.com 
</t>
  </si>
  <si>
    <t xml:space="preserve">Antecedentes financieros correspondientes al año 2018, suscritos ante Notario con fecha 3 de julio de 2019, aprobados por el Subdepto. De Supervisión Financiera Nacional, según Memorándum N° 077, de 14 de agosto de 2019. </t>
  </si>
  <si>
    <t xml:space="preserve">Organización No Gubernamental de Desarrollo Social ICTHUS- ONG ICTHUS
</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</si>
  <si>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</si>
  <si>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</si>
  <si>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</si>
  <si>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</si>
  <si>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</si>
  <si>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</si>
  <si>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</si>
  <si>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Villa Don Max, Angel Muñoz N°1185, ciudad de Valdivia, Región de Los Ríos.
</t>
  </si>
  <si>
    <t xml:space="preserve">Teléfono: +56977777475
</t>
  </si>
  <si>
    <t xml:space="preserve"> ong.icthus@gmail.com </t>
  </si>
  <si>
    <t>Se acompaña certificado financiero, correspondiente al año 2015, aprobado por el Sub Departamento de Supervisión Nacional.</t>
  </si>
  <si>
    <t>O.N.G. DE DESARROLLO INFANTIL PADRE FRANCISCO BODE</t>
  </si>
  <si>
    <t xml:space="preserve">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</si>
  <si>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Certificado de Vigencia Folio Nº500339281010, otorgado el 06 de agosto de 2020, del Servicio de Registro Civil e Identificación.</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</si>
  <si>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</si>
  <si>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</si>
  <si>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</si>
  <si>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</si>
  <si>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</si>
  <si>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</si>
  <si>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</si>
  <si>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</si>
  <si>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</si>
  <si>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</si>
  <si>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</si>
  <si>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</si>
  <si>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</si>
  <si>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</si>
  <si>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</si>
  <si>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Carlos Valdovinos N° 283, comuna de San Joaquín, Región Metropolitana.
</t>
  </si>
  <si>
    <t xml:space="preserve"> San Joaquín</t>
  </si>
  <si>
    <t>Fono: 25533416 – 25536352.</t>
  </si>
  <si>
    <t xml:space="preserve">codeinfa@yahoo.es </t>
  </si>
  <si>
    <t>Acompaña Certificado Financiero del año 2012, el cual fue aprobado por el Departamento de Administración y Finanzas.</t>
  </si>
  <si>
    <t>O.N.G. de Desarrollo Integral de niños, niñas y adolescentes Aurora</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</si>
  <si>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</si>
  <si>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</si>
  <si>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</si>
  <si>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</si>
  <si>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</si>
  <si>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</si>
  <si>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 xml:space="preserve">Bandera N° 4665, oficina 8075, ciudad de Santiago.
</t>
  </si>
  <si>
    <t>Teléfono +56226888075- +56989232049</t>
  </si>
  <si>
    <t>Correo electrónico: 171341@gmail.com</t>
  </si>
  <si>
    <t>Corresponden al año 2018, aprobados por el Departamento de Administración y Finanzas.</t>
  </si>
  <si>
    <t>ORGANIZACIÓN NO GUBERNAMENTAL DE DESARROLLO INVOLÚCRATE U ONG INVOLÚCRATE CENTRO INTEGRAL</t>
  </si>
  <si>
    <t>Asociación de Derecho privado. 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</si>
  <si>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Certificado de Vigencia de Persona Jurídica sin Fines de Lucro, Folio Nº500341398715, de fecha 19  de agosto de 2020, del Servicio de Registro Civil e Identificación.</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</si>
  <si>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</si>
  <si>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</si>
  <si>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</si>
  <si>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</si>
  <si>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</si>
  <si>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</si>
  <si>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</si>
  <si>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</si>
  <si>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Organización No Gubernamental de Desarrollo KALFUTRAY.</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</si>
  <si>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</si>
  <si>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</si>
  <si>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</si>
  <si>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</si>
  <si>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</si>
  <si>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</si>
  <si>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</si>
  <si>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</si>
  <si>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</si>
  <si>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Llanquihue</t>
  </si>
  <si>
    <t xml:space="preserve">Teléfono: (56-65) 240317
</t>
  </si>
  <si>
    <t>Se acompaña Certificado financiero del año 2011, aprobado por el Subdepartamento de  Supervisión Financiera Nacional, del SENAME.</t>
  </si>
  <si>
    <t>Organización No Gubernamental de Desarrollo “Las Alamedas”</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</si>
  <si>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</si>
  <si>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</si>
  <si>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</si>
  <si>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</si>
  <si>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</si>
  <si>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</si>
  <si>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</si>
  <si>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</si>
  <si>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</si>
  <si>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</si>
  <si>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O.N.G. DE .DESARROLLO MUNDO GIGANTE Y DE DESARROLLO ASISTENCIAL -ONG MG&amp;DA</t>
  </si>
  <si>
    <t>Asociación de Derecho privado.Cabe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</si>
  <si>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</si>
  <si>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</si>
  <si>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 xml:space="preserve">Presidente: Guisella Camila Melillan Gonzalez
Secretaria: Guisella Camila Melillan Gonzalez, 
Tesorero: Jerónimo Alberto Melillan Pinto, </t>
  </si>
  <si>
    <t>09 DE MARZO DE 2020 AL 09 DE MARZO DE 2025</t>
  </si>
  <si>
    <t xml:space="preserve">Presidente: Guisella Camila Melillan González, </t>
  </si>
  <si>
    <t xml:space="preserve">Gran Avenida N° 5018, oficina 407, San Miguel, Región Metropolitana.
</t>
  </si>
  <si>
    <t xml:space="preserve">
+56949710560
+56949431067
</t>
  </si>
  <si>
    <t xml:space="preserve">gisella.melillan@mgyda.cl
contacto@mgyda.cl
alberto.meillan@mgyda.cl
</t>
  </si>
  <si>
    <t>ONG DE DESARROLLO OLIMPO</t>
  </si>
  <si>
    <t xml:space="preserve">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</si>
  <si>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</si>
  <si>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</si>
  <si>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</si>
  <si>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</si>
  <si>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</si>
  <si>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 xml:space="preserve">Villa Las Brisas Calle 1, N°30, comuna de Cauquenes, región del Maule.
</t>
  </si>
  <si>
    <t>Teléfono: 989809953, 950623853</t>
  </si>
  <si>
    <t>Correo electrónico: jlsol3@gmail.com, mcriffo@gmail.com</t>
  </si>
  <si>
    <t xml:space="preserve">Antecedentes financieros correspondientes al año 2018, aprobados por el Sub Depto de Supervisión Financiera Nacional. </t>
  </si>
  <si>
    <t>Organización No Gubernamental  de Desarrollo ORIGEN- ONG CORPORACIÓN ORIGEN</t>
  </si>
  <si>
    <t xml:space="preserve">Otorgado por Decreto Exento Nº 979, de fecha 12 de noviembre de 2003, del Ministerio de Justicia y Derechos Humanos.
</t>
  </si>
  <si>
    <t xml:space="preserve">Certificado de Vigencia Folio Nº 500240795973, de fecha 25 de julio de 2019,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</si>
  <si>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</si>
  <si>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</si>
  <si>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</si>
  <si>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</si>
  <si>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</si>
  <si>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Colipi N° 570, oficina 521, comuna de Copiapó, Región de Atacama
</t>
  </si>
  <si>
    <t xml:space="preserve">Copiapó
</t>
  </si>
  <si>
    <t xml:space="preserve">corporacionorigen3@gmail.com 
</t>
  </si>
  <si>
    <t xml:space="preserve">Antecedentes financieros correspondientes al año 2016, aprobados por el Departamento de Administración y Finanzas. </t>
  </si>
  <si>
    <t>Organización No Gubernamental de Desarrollo para la Prevención de la Delincuencia, Reinserción y Reparación Social,  O.N.G. Forja Mundos.</t>
  </si>
  <si>
    <t>Otorgado por Decreto Supremo Nº 288, de fecha 24 de marzo de 2003, del Ministerio de Justicia.</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</si>
  <si>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</si>
  <si>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</si>
  <si>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</si>
  <si>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 xml:space="preserve">Pilar Donoso Vera, Rut N° 6.373.672-4.      </t>
  </si>
  <si>
    <t xml:space="preserve">Calle Fuenteovejuna N° 1145,  Comuna de Las Condes.
</t>
  </si>
  <si>
    <t>Las Condes.</t>
  </si>
  <si>
    <t>Fono: (02) 696 27 86</t>
  </si>
  <si>
    <t xml:space="preserve"> pilar@forjamundos.cl; marcelolorca@slegales.cl</t>
  </si>
  <si>
    <t>Antecedentes Financieros aprobados por el Sub Departamento de Supervisión Financiera Nacional año 2020.</t>
  </si>
  <si>
    <t>Organización No Gubernamental de Desarrollo para las Buenas Prácticas y Desarrollo Comunitario u ONG CAELIS</t>
  </si>
  <si>
    <t>Asociación de Derecho privado. 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</si>
  <si>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</si>
  <si>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</si>
  <si>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</si>
  <si>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</si>
  <si>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</si>
  <si>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</si>
  <si>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</si>
  <si>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</si>
  <si>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</si>
  <si>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</si>
  <si>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</si>
  <si>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</si>
  <si>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</si>
  <si>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</si>
  <si>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</si>
  <si>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Ismael Valdés Vergara Nº 670, Oficina 402, comuna de Santiago, Región Metropolitana.
</t>
  </si>
  <si>
    <t>Teléfono: 6380893</t>
  </si>
  <si>
    <t xml:space="preserve">proyectos@ongremolino.cl
</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</si>
  <si>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</si>
  <si>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</si>
  <si>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</si>
  <si>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</si>
  <si>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</si>
  <si>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</si>
  <si>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</si>
  <si>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</si>
  <si>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</si>
  <si>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Calle Valdivia Nº 692, 2º Piso, oficina nº 2. Los Angeles. Región del Bio-Bio
</t>
  </si>
  <si>
    <t>Los Angeles</t>
  </si>
  <si>
    <t xml:space="preserve">Fono: 91975266
</t>
  </si>
  <si>
    <t xml:space="preserve"> moralesgiovanna@gmail.com </t>
  </si>
  <si>
    <t xml:space="preserve">Antecedentes financieros correspondientes al año 2015, aprobados por el Departamento de Administración y Finanzas. </t>
  </si>
  <si>
    <t>Organización No Gibernamental de Desarrollo Recordis</t>
  </si>
  <si>
    <t xml:space="preserve">Asociación de Derecho Privado.Conforme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Nº500342254866, otorgado el 24 de agosto de 2020, ello aconteció el 10 de marzo de 2020, bajo el Nº de inscripción 309768.
</t>
  </si>
  <si>
    <t>Certificado de Vigencia de Persona Jurídica sin Fines de Lucro, Folio Nº500342254866, otorgado el 24 de agosto de 2020.</t>
  </si>
  <si>
    <t xml:space="preserve">La promoción del desarrollo, especialmente de las personas, familias, grupos y comunidades que viven en condiciones de pobreza y/o marginalidad. Podrá realizar sus actividades en los siguientes ámbitos de acción: educación, cultura, capacitación, cultura, capacitación, trabajo, salud, vivienda, medio ambiente, desarrollo comunitario, microempresa, pequeña producción, consumo popular, derechos humanos, comunidades indígenas y deportivo - recreativo, en lo urbano y rural. Para conseguir estos objetivos y sin que esta remuneración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</si>
  <si>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ISABEL DEL CARMEN CARO ORELLANA 
VICE-PRESIDENTE:
 MARTA VICTORIA YAÑEZ QUEUPUMIL 
SECRETARIO:
 ROMINA CELIA PADILLA VALENZUELA 
TESORERO:
 INGRID DE LA PAZ TORO ARANDA 
DIRECTOR:
 LUIS ANDRES DEMETRIO HOLGUIN MEREGILDO 
</t>
  </si>
  <si>
    <t>23 de diciembre de 2019 al 23 de diciembre de 2022</t>
  </si>
  <si>
    <t xml:space="preserve">ISABEL DEL CARMEN CARO ORELLANA 
</t>
  </si>
  <si>
    <t>Pasaje Santa Francisca N°1120, Santo Tomas, comuna de Peñaflor, región Metropolitana.</t>
  </si>
  <si>
    <t>ongrecordis@gmail.com</t>
  </si>
  <si>
    <t>VILLARRCIA</t>
  </si>
  <si>
    <t>Organización No Gubernamental de Desarrollo Red de Fomento y Desarrollo Humano y Acción Social- O.N.G. Red y Acción</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</si>
  <si>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</si>
  <si>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</si>
  <si>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</si>
  <si>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</si>
  <si>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</si>
  <si>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</si>
  <si>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Manquimávida Nº 35, comuna de Chiguayante, Octava Región.
Casilla 1351- Concepción
</t>
  </si>
  <si>
    <t>Fono: 09- 81218584</t>
  </si>
  <si>
    <t xml:space="preserve"> ongredyaccion@gmail.com </t>
  </si>
  <si>
    <t>0414, de 26 de febrero de 2021</t>
  </si>
  <si>
    <t xml:space="preserve">Se acompaña certificado financiero de fecha 31 de diciembre de 2007, correspondiente al año 2007, aprobado por la Unidad de Supervisión Financiera Nacional.
</t>
  </si>
  <si>
    <t>Organización No Gubernamental de Desarrollo Programa de Atención para Drogadictos “Caleta Sur” o ONG Programa Caleta Sur</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</si>
  <si>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</si>
  <si>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</si>
  <si>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</si>
  <si>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</si>
  <si>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</si>
  <si>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</si>
  <si>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 Lo Espejo</t>
  </si>
  <si>
    <t xml:space="preserve">Fono: 02-5640388 </t>
  </si>
  <si>
    <t xml:space="preserve">Se acompaña Certificado Financiero del año 2010.
</t>
  </si>
  <si>
    <t>Organización No Gubernamental de Desarrollo Corporación de Beneficencia Padre Patricio Espinosa Sáez - O.N.G. Corporación  Padre Patricio Espinosa.</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</si>
  <si>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</si>
  <si>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</si>
  <si>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</si>
  <si>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</si>
  <si>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</si>
  <si>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</si>
  <si>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</si>
  <si>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</si>
  <si>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</si>
  <si>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</si>
  <si>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</si>
  <si>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</si>
  <si>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</si>
  <si>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</si>
  <si>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</si>
  <si>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</si>
  <si>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</si>
  <si>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</si>
  <si>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</si>
  <si>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</si>
  <si>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</si>
  <si>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</si>
  <si>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</si>
  <si>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</si>
  <si>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</si>
  <si>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</si>
  <si>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</si>
  <si>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 xml:space="preserve">Avenida Javiera Carrera Nº665, Temuco, Región de la Araucanía.
</t>
  </si>
  <si>
    <t xml:space="preserve">Teléfono: 045-921670
</t>
  </si>
  <si>
    <t>informacion@lonkokilapang.cl</t>
  </si>
  <si>
    <t xml:space="preserve">93401: Institución de Asistencia Social
</t>
  </si>
  <si>
    <t xml:space="preserve">Antecedentes financieros correspondientes al año 2014, aprobados por el Departamento de Administración y Finanzas. 
</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</si>
  <si>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</si>
  <si>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</si>
  <si>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</si>
  <si>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</si>
  <si>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</si>
  <si>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</si>
  <si>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</si>
  <si>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Social, Económico y Cultural CORDEBIO</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</si>
  <si>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</si>
  <si>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</si>
  <si>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</si>
  <si>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</si>
  <si>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</si>
  <si>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</si>
  <si>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Valladolid Nº 112, Los Ángeles. Región del Bío-Bío. 
</t>
  </si>
  <si>
    <t>Los Ángeles</t>
  </si>
  <si>
    <t xml:space="preserve">Teléfonos: 78797669 
</t>
  </si>
  <si>
    <t xml:space="preserve">cordebio@gmail.com
</t>
  </si>
  <si>
    <t>Certificado Financiero de fecha 10 de abril de 2014, correspondiente al año 2013, aprobado por el Departamento de Administración y Finanzas.</t>
  </si>
  <si>
    <t>Organización no Gubernamental de Desarrollo Soñando Futuro u O.N.G. Soñando Futuro</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</si>
  <si>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</si>
  <si>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</si>
  <si>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</si>
  <si>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</si>
  <si>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</si>
  <si>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</si>
  <si>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</si>
  <si>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Vargas N° 399, Comuna de Melipilla, Región Metropolitana.
</t>
  </si>
  <si>
    <t>Teléfono: 990689121-990691361</t>
  </si>
  <si>
    <t xml:space="preserve"> ongsofuchile@gmail.com</t>
  </si>
  <si>
    <t>Se acompaña certificado financiero de fecha 29 de agosto de 2018, correspondiente al año 2017, aprobado por el Sub Departamento de Supervisión Financiera Nacional.</t>
  </si>
  <si>
    <t>12-11-208</t>
  </si>
  <si>
    <t>Organización No Gubernamental de Desarrollo,  Educación, Investigación y Cultura EKOSOL</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</si>
  <si>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</si>
  <si>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</si>
  <si>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</si>
  <si>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</si>
  <si>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</si>
  <si>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 xml:space="preserve">Manuel Guerrero Nº 391, Paradero 5, Achupallas, Viña del Mar, Quinta Región.
</t>
  </si>
  <si>
    <t>ongekosol@hotmail.com</t>
  </si>
  <si>
    <t xml:space="preserve">93991
</t>
  </si>
  <si>
    <t xml:space="preserve">Acompaña certificado financiero de Junio de 2009, aprobado por la Unidad de Supervisión Financiera Nacional
</t>
  </si>
  <si>
    <t>ONG R.E.O.S.S.</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</si>
  <si>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</si>
  <si>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</si>
  <si>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</si>
  <si>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</si>
  <si>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</si>
  <si>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</si>
  <si>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</si>
  <si>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</si>
  <si>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</si>
  <si>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</si>
  <si>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</si>
  <si>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</si>
  <si>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</si>
  <si>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</si>
  <si>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</si>
  <si>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</si>
  <si>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</si>
  <si>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 xml:space="preserve">Sierra Bella Nº 2880, comuna de San Joaquín, Región Metropolitana.
Horacio Leyton 0320-A, comuna de Ñuñoa, Región Metropolitana.
</t>
  </si>
  <si>
    <t>Ñuñoa, San Joaquín</t>
  </si>
  <si>
    <t>Fono: 9-2807808 (para correspondencia).</t>
  </si>
  <si>
    <t>Se acompaña certificado financiero del año 2006, aprobado por la Unidad de Auditoría Interna.</t>
  </si>
  <si>
    <t>O. N. G. Corporación de Desarrollo Hualaihué</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</si>
  <si>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</si>
  <si>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</si>
  <si>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</si>
  <si>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</si>
  <si>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</si>
  <si>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 xml:space="preserve">Diego Portales s/n, Hornopirén, comuna Hualaihué.
</t>
  </si>
  <si>
    <t xml:space="preserve"> Hualaihué.</t>
  </si>
  <si>
    <t>Fono: 65- 217274</t>
  </si>
  <si>
    <t>onghualaihue@yahoo.com; hogarhornopiren@yahoo.com</t>
  </si>
  <si>
    <t xml:space="preserve"> Certificado de Antecedente Financiero del año 2011, aprobado por el Subdepartamento de Supervisión Financiera Nacional.</t>
  </si>
  <si>
    <t>Organización No Gubernamental de Desarrollo Integral Confía Chile</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</si>
  <si>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</si>
  <si>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</si>
  <si>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</si>
  <si>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</si>
  <si>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</si>
  <si>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</si>
  <si>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 xml:space="preserve">Avenida Oriente N° 1820, Provincia de Curicó, Región del Maule
</t>
  </si>
  <si>
    <t xml:space="preserve">Fono: +569 79727323 </t>
  </si>
  <si>
    <t>confiachile.ong@gmail.com</t>
  </si>
  <si>
    <t xml:space="preserve">Se acompaña Certificado Financiero año 2017, aprobado por el Subdepartamento de Supervisión Financiera Nacional. </t>
  </si>
  <si>
    <t xml:space="preserve">“Organización No Gubernamental De Desarrollo, Nuevos Comienzos” </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</si>
  <si>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</si>
  <si>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</si>
  <si>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</si>
  <si>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</si>
  <si>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</si>
  <si>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 xml:space="preserve">Avenida Bustamante 730, comuna de Santiago Centro, Región Metropolitana.
</t>
  </si>
  <si>
    <t>ongnuevoscomienzos@hotmail.com</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</si>
  <si>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</si>
  <si>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</si>
  <si>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</si>
  <si>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</si>
  <si>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</si>
  <si>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</si>
  <si>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</si>
  <si>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</si>
  <si>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</si>
  <si>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</si>
  <si>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</si>
  <si>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</si>
  <si>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Aprobados por supervisión financiera los de 2010.</t>
  </si>
  <si>
    <t xml:space="preserve">O. N. G. Casa de Acogida para Niños y Adolescentes Restauración. </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</si>
  <si>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</si>
  <si>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</si>
  <si>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</si>
  <si>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</si>
  <si>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</si>
  <si>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</si>
  <si>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</si>
  <si>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</si>
  <si>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</si>
  <si>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</si>
  <si>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 xml:space="preserve">O. N. G. CIDETS Centro de Investigación y Desarrollo Tecnológico y Social. </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</si>
  <si>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</si>
  <si>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</si>
  <si>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Soledad Bustamante Farías;  SECRETRIA EJECUTIVA (REPRESENTANTE LEGAL)
Raúl Zapata Díaz; PRESIDENTE
Natalia Márquez Aguayo;  VICE PRESIDENTA
Rita Farías Chávez; TESORERA
Andrés Moupoint Álvarez; F760SECRETARIO</t>
  </si>
  <si>
    <t>27 de agosto de 2019-30 de junio de 2021.</t>
  </si>
  <si>
    <t>Soledad Bustamante Farías; SECRETRIA EJECUTIVA (REPRESENTANTE LEGAL)
Raúl Zapata Díaz;  PRESIDENTE</t>
  </si>
  <si>
    <t>Chiloé 4550, San Miguel, Santiago.</t>
  </si>
  <si>
    <t>info@ongcidets.cl</t>
  </si>
  <si>
    <t>Se acompaña Balance General año 2005, aprobado por la Unidad de Auditoría.</t>
  </si>
  <si>
    <t xml:space="preserve">Organización No Gubernamental de Desarrollo Centro de promoción y desarrollo social de personas y comunidades O.N.G. CEMPRODE
</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</si>
  <si>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</si>
  <si>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</si>
  <si>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</si>
  <si>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</si>
  <si>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</si>
  <si>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</si>
  <si>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</si>
  <si>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</si>
  <si>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</si>
  <si>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</si>
  <si>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</si>
  <si>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</si>
  <si>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</si>
  <si>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</si>
  <si>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 xml:space="preserve">Almendral Nº3627, comuna de San Felipe, casilla 11-D, V Región de Valparaíso
</t>
  </si>
  <si>
    <t>Teléfonos: (34) 536649 -537980</t>
  </si>
  <si>
    <t>administración@ciem-aconcagua.org</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</si>
  <si>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</si>
  <si>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</si>
  <si>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</si>
  <si>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</si>
  <si>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</si>
  <si>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</si>
  <si>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</si>
  <si>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</si>
  <si>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</si>
  <si>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</si>
  <si>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</si>
  <si>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Organización No gubernamental  de Desarrollo Good Neighbors Chile</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</si>
  <si>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</si>
  <si>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</si>
  <si>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</si>
  <si>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</si>
  <si>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</si>
  <si>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</si>
  <si>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</si>
  <si>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</si>
  <si>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</si>
  <si>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</si>
  <si>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</si>
  <si>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</si>
  <si>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</si>
  <si>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</si>
  <si>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</si>
  <si>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</si>
  <si>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</si>
  <si>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</si>
  <si>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</si>
  <si>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</si>
  <si>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</si>
  <si>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</si>
  <si>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</si>
  <si>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</si>
  <si>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</si>
  <si>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</si>
  <si>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</si>
  <si>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</si>
  <si>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</si>
  <si>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</si>
  <si>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</si>
  <si>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Calle San Martín N° 405, comuna de  San Bernardo, Región Metropolitana.
</t>
  </si>
  <si>
    <t>Fono: 56-2-8563830</t>
  </si>
  <si>
    <t xml:space="preserve"> contacto@edudown.cl; amiranda@edudown.cl
</t>
  </si>
  <si>
    <t>Se acompañan Balance General y Certificado de Antecedentes Financieros Institucionales, ambos del  año 2009, aprobados por la Subunidad de Supervisión Financiera Nacional.</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</si>
  <si>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</si>
  <si>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</si>
  <si>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</si>
  <si>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</si>
  <si>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</si>
  <si>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</si>
  <si>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</si>
  <si>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</si>
  <si>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</si>
  <si>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</si>
  <si>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</si>
  <si>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</si>
  <si>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</si>
  <si>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</si>
  <si>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</si>
  <si>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</si>
  <si>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</si>
  <si>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</si>
  <si>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</si>
  <si>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</si>
  <si>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</si>
  <si>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</si>
  <si>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</si>
  <si>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</si>
  <si>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 xml:space="preserve">Almirante Goñi Nº255, Barrio Puerto de Valparaíso, Región de Valparaíso. 
</t>
  </si>
  <si>
    <t>Barrio Puerto de Valparaíso</t>
  </si>
  <si>
    <t>Telefono:32-2220519.</t>
  </si>
  <si>
    <t>:corporacionpuerto@gmail.com._</t>
  </si>
  <si>
    <t>Se acompaña Certificado de Antecedentes Financieros del año 2012, aprobados por  el Subdepartamento de Supervisión Financiera Nacional.</t>
  </si>
  <si>
    <t>Organización No Gubernamental de Desarrollo a Tiempo- ONG A Tiempo.</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</si>
  <si>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</si>
  <si>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</si>
  <si>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</si>
  <si>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</si>
  <si>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</si>
  <si>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</si>
  <si>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</si>
  <si>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</si>
  <si>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</si>
  <si>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</si>
  <si>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</si>
  <si>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</si>
  <si>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</si>
  <si>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</si>
  <si>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</si>
  <si>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</si>
  <si>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</si>
  <si>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Enrique Mac Iver Nº 484, Of 77, piso 7, Santiago.
</t>
  </si>
  <si>
    <t xml:space="preserve"> corporacioncec@terra.cl</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</si>
  <si>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</si>
  <si>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</si>
  <si>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</si>
  <si>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</si>
  <si>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</si>
  <si>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</si>
  <si>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</si>
  <si>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</si>
  <si>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Brown Norte Nº 230, Departamento Nº 104, comuna de Ñuñoa, Región Metropolitana
</t>
  </si>
  <si>
    <t>Fonos: 02-223 72 14 ;  09-496 52 78</t>
  </si>
  <si>
    <t xml:space="preserve">tremún@gmail.com ; Info@colectivotremun.cl </t>
  </si>
  <si>
    <t xml:space="preserve">Se acompaña Certificado de Antecedentes Financieros Institucionales 2010 de fecha 18 de febrero de 2011, aprobado por la Unidad de Supervisión Financiera Nacional
</t>
  </si>
  <si>
    <t>“Organización No Gubernamental de Desarrollo Convergencia para el Desarrollo de las Personas en lo Urbano y Rural”, también denominada “O.N.G. Convergencia”</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</si>
  <si>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</si>
  <si>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</si>
  <si>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</si>
  <si>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</si>
  <si>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</si>
  <si>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</si>
  <si>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Nueva Florida Nº 573, Comuna de Malloco, Peñaflor, Región Metropolitana.
</t>
  </si>
  <si>
    <t>Malloco</t>
  </si>
  <si>
    <t>Teléfono: 814- 0795/ 7-7493899</t>
  </si>
  <si>
    <t xml:space="preserve"> ong.convergencia@gmail.com</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</si>
  <si>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</si>
  <si>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Corporación para el Desarrollo Humano - ONG Corpadeh</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</si>
  <si>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</si>
  <si>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</si>
  <si>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</si>
  <si>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</si>
  <si>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</si>
  <si>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</si>
  <si>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</si>
  <si>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</si>
  <si>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</si>
  <si>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</si>
  <si>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</si>
  <si>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</si>
  <si>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</si>
  <si>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</si>
  <si>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Gabriela Mistral Nº 260, Villa Independencia, Viña del Mar. 
</t>
  </si>
  <si>
    <t xml:space="preserve">Teléfono  32/843331
</t>
  </si>
  <si>
    <t>Certificado financiero correspondiente al año 2011, aprobado por el subdepartamento de Supervisión Financiera.</t>
  </si>
  <si>
    <t xml:space="preserve">Otorgado por Decreto Supremo N° 1079, de 26 de marzo de 2004, del Ministerio de Justicia.
</t>
  </si>
  <si>
    <t>Según lo establecido en Certificado de Vigencia de Persona Jurídica sin Fines de Lucro, de fecha 17 de agosto de 2021, Folio 500404030358, emitido por el SRCEI.</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</si>
  <si>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</si>
  <si>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Actual desde 6 de enero de 2020 hasta el 6 de enero de 2022.
</t>
  </si>
  <si>
    <t xml:space="preserve">Enrique Avelino Ayala Flores, 
Elisa Sara Avalos Urtubia, 
</t>
  </si>
  <si>
    <t xml:space="preserve">Calle Cinco Nº 32-D, paradero dos Reñaca Alto, Viña del Mar, Región de Valparaíso
</t>
  </si>
  <si>
    <t xml:space="preserve">32-2872374 // 32-2874803
</t>
  </si>
  <si>
    <t>contacto@cotra.cl</t>
  </si>
  <si>
    <t xml:space="preserve">
Certificado Financiero al año 2020, suscrito ante notario por doña Elsa Sara Avalos Urtubia, Representante Legal, aprobado por USUFI</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</si>
  <si>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</si>
  <si>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</si>
  <si>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</si>
  <si>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</si>
  <si>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</si>
  <si>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</si>
  <si>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</si>
  <si>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</si>
  <si>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</si>
  <si>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</si>
  <si>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</si>
  <si>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</si>
  <si>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</si>
  <si>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</si>
  <si>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</si>
  <si>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</si>
  <si>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</si>
  <si>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</si>
  <si>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</si>
  <si>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</si>
  <si>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</si>
  <si>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</si>
  <si>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</si>
  <si>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</si>
  <si>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</si>
  <si>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</si>
  <si>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</si>
  <si>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</si>
  <si>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</si>
  <si>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Federico Gravina Nº 477, Lomas de San Andres, Concepción.
</t>
  </si>
  <si>
    <t>Lomas de San Andres</t>
  </si>
  <si>
    <t>Fono: 78973662/75399530/95113166</t>
  </si>
  <si>
    <t xml:space="preserve"> ongforjadoresdelfuturo@gmail.com </t>
  </si>
  <si>
    <t xml:space="preserve">Antecedentes financieros correspondientes al año 2014, aprobados por el Departamento de Administración y Finanzas. </t>
  </si>
  <si>
    <t xml:space="preserve">Organización No gubernamental  de Desarrollo Lluvia de Esperanzas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</si>
  <si>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</si>
  <si>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</si>
  <si>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</si>
  <si>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</si>
  <si>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</si>
  <si>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</si>
  <si>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Calle Andalien Nº 102, sector Pailao, Ciudad de Valdivia, Región de Los Ríos
</t>
  </si>
  <si>
    <t>Fono: 65-207364</t>
  </si>
  <si>
    <t xml:space="preserve"> onglluviadeesperanza@gmail.com </t>
  </si>
  <si>
    <t>Organización No Gubernamental de Desarrollo para Personas en Situación de Vulnerabilidad Social-O.N.G. Siempre Contigo</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</si>
  <si>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</si>
  <si>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</si>
  <si>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</si>
  <si>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</si>
  <si>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</si>
  <si>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</si>
  <si>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</si>
  <si>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Arcadia N° 1381, comuna de San Miguel, Región Metropolitana.
</t>
  </si>
  <si>
    <t xml:space="preserve"> corp.siemprecontigo@ongsiemprecontigo.cl</t>
  </si>
  <si>
    <t>Se acompaña Balance General año 2005 y certificado financiero año 2005, aprobados por la Unidad de Auditoría Interna.</t>
  </si>
  <si>
    <t xml:space="preserve">Organización No gubernamental  de Desarrollo Paradigma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</si>
  <si>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</si>
  <si>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 Certificado de Vigencia Folio Nº 500230863858, de fecha 04 de junio de 2019, del Servicio de Registro Civil e Identificación.</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</si>
  <si>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</si>
  <si>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</si>
  <si>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</si>
  <si>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</si>
  <si>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</si>
  <si>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</si>
  <si>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Se acompañan los Antecedentes financieros correspondientes al año 2018, aprobados por la Unidad de Supervisión Financiera</t>
  </si>
  <si>
    <t xml:space="preserve">Organización No Gubernamental de Desarrollo por el Ejercicio y Restitución de los Derechos Vulnerados de Niños y Jóvenes, Ceder  – ONG Ceder. </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</si>
  <si>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</si>
  <si>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</si>
  <si>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</si>
  <si>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</si>
  <si>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</si>
  <si>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</si>
  <si>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 xml:space="preserve">Picarte  Nº 1818, comuna y provincia de Valdivia , Décima Región.
</t>
  </si>
  <si>
    <t>marcelostevens@gmail.com</t>
  </si>
  <si>
    <t>Se acompaña Balance Clasificado, de fecha 8 de noviembre de 2005, aprobado por la Unidad de Auditoría.</t>
  </si>
  <si>
    <t>Organización No Gubernamental de Desarrollo por los Sueños y Derechos de los Niños y Niñas Soñarte - ONG Soñarte.</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</si>
  <si>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</si>
  <si>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</si>
  <si>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</si>
  <si>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</si>
  <si>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</si>
  <si>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</si>
  <si>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</si>
  <si>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</si>
  <si>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</si>
  <si>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</si>
  <si>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</si>
  <si>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</si>
  <si>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</si>
  <si>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Sotomayor Nº 890, comuna de Coronel, VIII Región.
</t>
  </si>
  <si>
    <t>Coronel,</t>
  </si>
  <si>
    <t xml:space="preserve"> promas@tie.cl
promas@promas.cl
http://www.promas.cl</t>
  </si>
  <si>
    <t xml:space="preserve">Antecedentes financieros correspondientes al año 2015, aprobados por e Sub Departamento de Supervisión Financiera Nacional. </t>
  </si>
  <si>
    <t>Otorgado por Decreto Supremo Nº 930, de fecha 27 de febrero de 2004, del Ministerio de Justicia</t>
  </si>
  <si>
    <t xml:space="preserve">Certificado de Vigencia de Persona Jurídica sin fines de Lucro, Folio Nº 500231278060, de fecha 05 de junio de 2019 del Servicio de Registro Civil e Identificación.
</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</si>
  <si>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</si>
  <si>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</si>
  <si>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</si>
  <si>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</si>
  <si>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</si>
  <si>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712-2146440</t>
  </si>
  <si>
    <t>rquillagua@gmail.com</t>
  </si>
  <si>
    <t xml:space="preserve">
Certificado financiero correspondiente al año 2018, Aprobado por el Sub-Departamento de Supervisión Financiera Nacional del SENAME.
</t>
  </si>
  <si>
    <t xml:space="preserve">Organización No Gubernamental de Desarrollo Andalué para la atención de personas con trastornos severos de relación y comunicación – ONG  Corporación Andalué.
</t>
  </si>
  <si>
    <t>Otorgado por Decreto Supremo Nº 856, de fecha 24 de agosto de 1995, del Ministerio de Justicia.</t>
  </si>
  <si>
    <t>Certificado de Vigencia otorgado por SRCeI con fecha 12 de junio de 2019, bajo folio Nº 500232460024</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</si>
  <si>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</si>
  <si>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</si>
  <si>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 xml:space="preserve">De 22 de abril de 2019 a 22 de abril de 2021.
</t>
  </si>
  <si>
    <t xml:space="preserve">Polonia Milagros Aguirre Donoso, 
</t>
  </si>
  <si>
    <t xml:space="preserve">Aníbal Pinto N° 205, Quillota, Quinta Región de Valparaíso.
</t>
  </si>
  <si>
    <t xml:space="preserve">Teléfono: (32) 2315905      </t>
  </si>
  <si>
    <t xml:space="preserve"> andalue@gmail.com.</t>
  </si>
  <si>
    <t>Se recibe certificado de antecedentes financieros del año 2018, aprobados por la Unidad de Supervisión Financiera Nacional.</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</si>
  <si>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</si>
  <si>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</si>
  <si>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</si>
  <si>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</si>
  <si>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</si>
  <si>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</si>
  <si>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</si>
  <si>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</si>
  <si>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</si>
  <si>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</si>
  <si>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</si>
  <si>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</si>
  <si>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</si>
  <si>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</si>
  <si>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Avenida Santa María Nº 227, Oficina 31, comuna de Recoleta,  Región Metropolitana.
</t>
  </si>
  <si>
    <t>Fono 7357446</t>
  </si>
  <si>
    <t xml:space="preserve">
sendastag@gmail.com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</si>
  <si>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</si>
  <si>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</si>
  <si>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</si>
  <si>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</si>
  <si>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</si>
  <si>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</si>
  <si>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</si>
  <si>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</si>
  <si>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Juan Antonio Ríos Sur Nº 551, ciudad de La Serena, Cuarta Región.
Joaquín Rodríguez Nº 2962, comuna de Macul, Región Metropolitana. 
</t>
  </si>
  <si>
    <t xml:space="preserve"> La Serena</t>
  </si>
  <si>
    <t xml:space="preserve">Fono: 02-2393810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</si>
  <si>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</si>
  <si>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</si>
  <si>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</si>
  <si>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</si>
  <si>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</si>
  <si>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</si>
  <si>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</si>
  <si>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</si>
  <si>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Parcela N° 2, Lumbreras de Puangue, Melipilla, Región Metropolitana.
</t>
  </si>
  <si>
    <t>Fono: 89217424</t>
  </si>
  <si>
    <t xml:space="preserve">Correo electrónico: ongsuractiva@gmail.com </t>
  </si>
  <si>
    <t>Certificado Financiero de fecha 03 de febrero de 2015, correspondiente al año 2013, aprobado por el Departamento de Administración y Finanzas.</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</si>
  <si>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</si>
  <si>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</si>
  <si>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</si>
  <si>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</si>
  <si>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</si>
  <si>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</si>
  <si>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</si>
  <si>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 xml:space="preserve">Calle 5 Norte N° 874, comuna de Viña del Mar 
</t>
  </si>
  <si>
    <t>Teléfono: (32) 268 00 98</t>
  </si>
  <si>
    <t>E-mail: ces@corporacionces.cl</t>
  </si>
  <si>
    <t xml:space="preserve">Se acompaña Certificado de Antecedentes Financieros del año 2009, aprobado por la Unidad de Supervisión Financiera Nacional.
Patrimonio $ 78.229.629.-
</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</si>
  <si>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</si>
  <si>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</si>
  <si>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</si>
  <si>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</si>
  <si>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</si>
  <si>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</si>
  <si>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
Carretera Huasco Km. 6.7, comuna de Vallenar, Provincia del Huasco, Tercera Región de Atacama.
</t>
  </si>
  <si>
    <t xml:space="preserve">Fono: 51-610490
</t>
  </si>
  <si>
    <t xml:space="preserve">ongfiladelfia@irv.cl </t>
  </si>
  <si>
    <t>Certificado de Antecedentes Financieros del año 2014, aprobados por  el  Subdepartamento de Supervisión Financiera.</t>
  </si>
  <si>
    <t>Organización No gubernamental u O.N.G. Fraternidad Las Viñas</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</si>
  <si>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</si>
  <si>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</si>
  <si>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</si>
  <si>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</si>
  <si>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</si>
  <si>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</si>
  <si>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</si>
  <si>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</si>
  <si>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</si>
  <si>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</si>
  <si>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</si>
  <si>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</si>
  <si>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</si>
  <si>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</si>
  <si>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</si>
  <si>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</si>
  <si>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</si>
  <si>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</si>
  <si>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Calle Independencia N° 2686,  Comuna de Valparaíso, Región de Valparaíso.
</t>
  </si>
  <si>
    <t xml:space="preserve">Fono: (32) 222 83 80
</t>
  </si>
  <si>
    <t xml:space="preserve"> cpc@galerna.cl</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</si>
  <si>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</si>
  <si>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</si>
  <si>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</si>
  <si>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</si>
  <si>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</si>
  <si>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</si>
  <si>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</si>
  <si>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 xml:space="preserve">Calle Larrondo 420, Coquimbo, Cuarta Región de Coquimbo
</t>
  </si>
  <si>
    <t>Fono: 53-620177</t>
  </si>
  <si>
    <t>ctagalileo@hotmail.com</t>
  </si>
  <si>
    <t>Se acompaña Balance General 2009, aprobado por Subdepartamento de Supervisión Financiera Nacional.</t>
  </si>
  <si>
    <r>
      <rPr>
        <sz val="8"/>
        <color rgb="FFFF0000"/>
        <rFont val="Calibri"/>
        <family val="2"/>
        <scheme val="minor"/>
      </rPr>
      <t>Fono: (32) 2881777; 32/2683887; 32/2694140</t>
    </r>
    <r>
      <rPr>
        <sz val="8"/>
        <color theme="1"/>
        <rFont val="Calibri"/>
        <family val="2"/>
        <scheme val="minor"/>
      </rPr>
      <t xml:space="preserve">
Fono Director Ejecutivo Sr. Iván Zamora Zapata: 92401822
Fono Secretaria. Srta. Patricia Nanjari Valenzuela: 92541986
      </t>
    </r>
  </si>
  <si>
    <t>Organización No gubernamental  de Desarrollo Psicólogos Voluntarios de Chile</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</si>
  <si>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</si>
  <si>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</si>
  <si>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</si>
  <si>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</si>
  <si>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</si>
  <si>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</si>
  <si>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</si>
  <si>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</si>
  <si>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</si>
  <si>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</si>
  <si>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</si>
  <si>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</si>
  <si>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</si>
  <si>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</si>
  <si>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</si>
  <si>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</si>
  <si>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Rengo Nº 68, comuna de Concepción.
</t>
  </si>
  <si>
    <t>Fono: 41-3253393/9 y 9-66741586</t>
  </si>
  <si>
    <t xml:space="preserve">justiciaderechosydesarrollo@gmail.com </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</si>
  <si>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</si>
  <si>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</si>
  <si>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</si>
  <si>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</si>
  <si>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</si>
  <si>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</si>
  <si>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</si>
  <si>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Nueva Angélica Nº 6327, comuna de La Florida
</t>
  </si>
  <si>
    <t xml:space="preserve">Teléfono: 559 5912
</t>
  </si>
  <si>
    <t xml:space="preserve"> ong.licanrayen@gmail.com
www.ong-licanrayen.cl</t>
  </si>
  <si>
    <t>Se acompañan Certificados de Antecedentes Financieros correspondientes al año 2010, los que se encuentran aprobados por el Suddepartamento de Supervisión Financiera Nacional.</t>
  </si>
  <si>
    <t>Orrganización No Gubernamental de Desarrollo OIKOSONG</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</si>
  <si>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</si>
  <si>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</si>
  <si>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</si>
  <si>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</si>
  <si>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</si>
  <si>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</si>
  <si>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</si>
  <si>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</si>
  <si>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</si>
  <si>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</si>
  <si>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</si>
  <si>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</si>
  <si>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</si>
  <si>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</si>
  <si>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</si>
  <si>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</si>
  <si>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</si>
  <si>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</si>
  <si>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</si>
  <si>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</si>
  <si>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</si>
  <si>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ONG NOS BUSCAMOS</t>
  </si>
  <si>
    <t>Asociación de Derecho Privado.Cabe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</si>
  <si>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Certificado de Vigencia de Persona Jurídica sin Fines de Lucro, Folio Nº500340573035, otorgado el 14 de agosto de 2020, del Servicio de Registro Civil e Identificación</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</si>
  <si>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</si>
  <si>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 xml:space="preserve">Presidenta: 
María Constanza del Río Moreno
Secretario:
Andrés Sergio Rillón Reyes
Tesorero:
Gabriel Francisco Brain Guzmán
</t>
  </si>
  <si>
    <t>De fecha 04 de marzo de 2020 al 04 de marzo de 2025</t>
  </si>
  <si>
    <t xml:space="preserve">María Constanza del Río Moreno
</t>
  </si>
  <si>
    <t xml:space="preserve">Luis Thayer Ojeda N°43, oficina 506, comuna de Providencia, región Metropolitana.
</t>
  </si>
  <si>
    <t>Teléfono: +56-920725786</t>
  </si>
  <si>
    <t>correo electrónico: contacto@nosbuscamos.org</t>
  </si>
  <si>
    <t xml:space="preserve">Organización No Gubernamental de Desarrollo Pather Nostrum u ONG Pather Nostrum
</t>
  </si>
  <si>
    <t>Otorgada mediante Decreto Supremo N°3191 del Departamento de Personas Jurídicas del Ministerio de Justicia, de fecha 25 de octubre de 2007.</t>
  </si>
  <si>
    <t xml:space="preserve">Certificado de Vigencia, Folio Nº 500341764941, de 21 de agosto de 2020, emitido por el Servicio de Registro Civil e Identificación.
</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</si>
  <si>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</si>
  <si>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</si>
  <si>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Conforme a lo señalado en el artículo Vigésimo Segundo de sus Estatutos, el Directorio durará dos (2) años en sus funciones, pudiendo sus miembros ser reelegidos en forma indefinida.
</t>
  </si>
  <si>
    <t>6 de mayo de 2013 a 6 de mayo de 2015</t>
  </si>
  <si>
    <t xml:space="preserve">Presidente y Representante Legal: 
Cristián Gonzalo Espinoza Camus
Directoras:
Marina Alejandra Araos Gallardo,
Francisca Rojas Berguño                                Pueden actuar en forma conjunta o separada para representar a la institución. </t>
  </si>
  <si>
    <t xml:space="preserve">Luis Cruchaga N° 457, comuna de Curacaví, Región Metropolitana. 
</t>
  </si>
  <si>
    <t>Curacaví</t>
  </si>
  <si>
    <t xml:space="preserve">228353425
</t>
  </si>
  <si>
    <t xml:space="preserve"> oficinapathernostrum@gmail.com</t>
  </si>
  <si>
    <t>Certificado de Antecedentes Financieros año 2019, aprobados por el Subdepartamento de Supervisión Financiera Nacional.</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</si>
  <si>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</si>
  <si>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</si>
  <si>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</si>
  <si>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El Directorio durará dos años en sus funciones, pudiendo sus integrantes ser reelegidos en forma indefinida</t>
  </si>
  <si>
    <t xml:space="preserve">02 de marzo de 2011 hasta el 02 de marzo de 2013
</t>
  </si>
  <si>
    <t xml:space="preserve">Juan Andrés Wiche Morel; </t>
  </si>
  <si>
    <t xml:space="preserve">Frannkfort  Nº 4692, comuna de San Miguel, Región Metropolitana.
</t>
  </si>
  <si>
    <t xml:space="preserve">Teléfono: 76418310
</t>
  </si>
  <si>
    <t xml:space="preserve">mherrera@porunchileresposable.cl; porunchileresponsable@gmail.com </t>
  </si>
  <si>
    <t xml:space="preserve">Se acompaña Certificado de Antecedentes Financieros, correspondientes al año 20010,  autorizado por el Subdepartamento de Supervisión Financiera Nacional.
</t>
  </si>
  <si>
    <t xml:space="preserve">Organización No gubernamental  de Desarrollo Corporación Padre Chango, u O.N.G. Padre Chango.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</si>
  <si>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</si>
  <si>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</si>
  <si>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</si>
  <si>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</si>
  <si>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</si>
  <si>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</si>
  <si>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Avenida Ecuador Nº 368, Comuna de Chillan
</t>
  </si>
  <si>
    <t>Fono: 042-2323486</t>
  </si>
  <si>
    <t xml:space="preserve">Correo electrónico: ongpadrechango@gmail.com </t>
  </si>
  <si>
    <t xml:space="preserve">Organización No Gubernamental de Desarrollo Proyecto Sur - O.N.G. DE DESARROLLO PROYECTO SUR
</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</si>
  <si>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</si>
  <si>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</si>
  <si>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</si>
  <si>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</si>
  <si>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</si>
  <si>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</si>
  <si>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</si>
  <si>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 xml:space="preserve">Organización no Gubernamental de Desarrollo Raíces - O.N.G. Raíces. </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</si>
  <si>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</si>
  <si>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</si>
  <si>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</si>
  <si>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</si>
  <si>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</si>
  <si>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</si>
  <si>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</si>
  <si>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</si>
  <si>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</si>
  <si>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</si>
  <si>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</si>
  <si>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</si>
  <si>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</si>
  <si>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</si>
  <si>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</si>
  <si>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</si>
  <si>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</si>
  <si>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Certificado de Vigencia de Persona Jurídica sin Fines de Lucro, Folio Nº500238514360, de fecha 11 de julio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</si>
  <si>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</si>
  <si>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</si>
  <si>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</si>
  <si>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Las Trompetas N°7516, Comuna de Las Condes
</t>
  </si>
  <si>
    <t xml:space="preserve"> Las Condes
</t>
  </si>
  <si>
    <t>Teléfono 229334784</t>
  </si>
  <si>
    <t xml:space="preserve">Correo electrónico pveloz@yaahoo.com
</t>
  </si>
  <si>
    <t>Organización No Gubernamental de Desarrollo TIMOUN PITI</t>
  </si>
  <si>
    <t>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</si>
  <si>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Certificado de Vigencia Folio Nº500339733597, otorgado el 9 agosto 2020, del Servicio de Registro Civil e Identificación.</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</si>
  <si>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</si>
  <si>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</si>
  <si>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</si>
  <si>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Alexandra Fabiola Monsalves Morgado
Mandataria: 
Gabriela Beatriz Morgado Ibaceta
</t>
  </si>
  <si>
    <t xml:space="preserve">Calle Ramón Subercaseaux N°8061, comuna de Pirque, región Metropolitana.
</t>
  </si>
  <si>
    <t>56936942530-56977203522</t>
  </si>
  <si>
    <t>administracion@timounpiti.org
gabriela@timounpiti.org
info@timounpiti.org</t>
  </si>
  <si>
    <t xml:space="preserve">Antecedentes financieros correspondientes al año 2019, pendientes de aprobación del  Sub Depto de Supervisión Financiera Nacional. </t>
  </si>
  <si>
    <t>Organización No Gubernamental de Desarrollo TREKAN</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</si>
  <si>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</si>
  <si>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Certificado de Vigencia, folio Nº 500396526221, de fecha 02 de julio del 2021, del Servicio del Registro Civil e Identificación.</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</si>
  <si>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</si>
  <si>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Secretaria
Esteyse Tamara Villarroel Bernales, 
Tesorero:
Jacqueline Andrea Ortiz Flores,          </t>
  </si>
  <si>
    <t>Ultimo directorio 21/12/2020
Cesación 21/12/2025
*Según Acta Nº6 de Renovación de Directorio, de 21 de diciembre de 2020</t>
  </si>
  <si>
    <t xml:space="preserve">Presidente: 
Jonatan Miguel Fuentealba Egnem, 
</t>
  </si>
  <si>
    <t xml:space="preserve">Andrés Bello Nº 99, Casa N°1, Comuna de Limache, Región de Valparaíso.
</t>
  </si>
  <si>
    <t>Limache</t>
  </si>
  <si>
    <t>Teléfono: 33-2489726/+56987625241/+56 988363405</t>
  </si>
  <si>
    <t xml:space="preserve"> jonatan.fuentealba@gmail.com</t>
  </si>
  <si>
    <t xml:space="preserve">Se acompaña certificado financiero, correspondiente al año 2020, aprobado por el Sub Departamento de Supervisión Financiera Nacional.
</t>
  </si>
  <si>
    <t>ONG TU ME AYUDAS A CRECER</t>
  </si>
  <si>
    <t>Conforme las normas del Título XXXIII del Libro Primero del Código Civil, por el Reglamento sobre Concesión de Personalidad Jurídica del Ministerio de Justicia y Derechos Humanos y, por los presentes Estatutos.
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Nº500367977356, otorgado el 25 de enero de 2021, ello aconteció el 11 de enero de 2018, bajo el Nº de inscripción 269165.</t>
  </si>
  <si>
    <t>Certificado de Vigencia extendido por el SRCeI, Folio Nº500367977356, otorgado el 25 de enero de 2021, ello aconteció el 11 de enero de 2018</t>
  </si>
  <si>
    <t>La institución tiene como objetivo principal el desarrollo de acciones acordes con el rol público de atención y cuidado de la niñez y demás fines y objetivos de la Ley N°20.031, teniendo como finalidad ir en ayuda directa de los niños en condiciones vulnerables</t>
  </si>
  <si>
    <t xml:space="preserve">Presidente: 
Alejandro Antonio Carrasco Carrasco
Secretaria:
Karen Lillianett Verdugo Chamorro
Tesorera:
Carolina Alejandra Carrasco Burgos
</t>
  </si>
  <si>
    <t xml:space="preserve">09 de marzo de 2018 al 09 de marzo de 2023. 
</t>
  </si>
  <si>
    <t xml:space="preserve">Alejandro Antonio Carrasco Carrasco
</t>
  </si>
  <si>
    <t>19 Norte C 1033, Sor Teresa de Los Andes, comuna de Talca, región del Maule</t>
  </si>
  <si>
    <t>569 45919008-  982755769</t>
  </si>
  <si>
    <t>contacto@ongtumeayudasacrecer.com</t>
  </si>
  <si>
    <t>ORGANIZACIÓN NO GUBERNAMENTAL VIDES CHILE- ORGANIZACIÓN NO GUBERNAMENTAL ASOCIACIÓN VOLUNTARIADO INTERNACIONAL MUJER EDUCACIÓN DESARROLLO</t>
  </si>
  <si>
    <t>Asociación de Derecho Privado. 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</si>
  <si>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Certificado de Vigencia Folio 500341143575, otorgado el 18 de agosto del 2020, del Servicio de Registro Civil e Identificación.</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</si>
  <si>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</si>
  <si>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</si>
  <si>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</si>
  <si>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</si>
  <si>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</si>
  <si>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</si>
  <si>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Antecedentes financieros correspondientes al año 2019, aprobados  por el Sub Depto de Supervisión Financiera Nacional.</t>
  </si>
  <si>
    <t>Obispado de Copiapó</t>
  </si>
  <si>
    <t xml:space="preserve">Organizaciones religiosas
</t>
  </si>
  <si>
    <t xml:space="preserve">Mons. Gaspar Francisco del Rosario Quintana Jorquera
</t>
  </si>
  <si>
    <t xml:space="preserve">Chacabuco N° 441, comuna de Copiapó, Tercera Región 
</t>
  </si>
  <si>
    <t>Teléfono: (52) 212090-217087</t>
  </si>
  <si>
    <t>Obispado de Linares</t>
  </si>
  <si>
    <t>Institución eclesiastica. Erigida de acuerdo al Derecho Canónico, por  S.S. Pío XI a través de la Constitución Apostólica “Notabiliter Aucto”, de fecha 18 de octubre  de 1925.</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</si>
  <si>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</si>
  <si>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</si>
  <si>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</si>
  <si>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r>
      <rPr>
        <b/>
        <sz val="8"/>
        <rFont val="Calibri"/>
        <family val="2"/>
        <scheme val="minor"/>
      </rPr>
      <t xml:space="preserve">Institución eclesiastica. </t>
    </r>
    <r>
      <rPr>
        <sz val="8"/>
        <rFont val="Calibri"/>
        <family val="2"/>
        <scheme val="minor"/>
      </rPr>
      <t xml:space="preserve">Erigida conforme al derecho canónico
</t>
    </r>
  </si>
  <si>
    <t xml:space="preserve">Enrique Troncoso Troncoso </t>
  </si>
  <si>
    <t xml:space="preserve">San Agustín N° 277, comuna Melipilla, Región Metropolitana. 
</t>
  </si>
  <si>
    <t xml:space="preserve"> melipilla@episcopado.cl</t>
  </si>
  <si>
    <t>Antecedentes financieros del año 2011, aprobados por Subdepto. de Supervisión Financiera.</t>
  </si>
  <si>
    <t xml:space="preserve">Obispado de Villarrica  (antes Vicariato Apostólico de la Araucanía) </t>
  </si>
  <si>
    <t>Institución eclesiastica. Erigido de acuerdo al Derecho Canónico, por Bula de la Santa Sede, de fecha 5 de enero del 2002.</t>
  </si>
  <si>
    <t xml:space="preserve">OSCAR EDUARDO GIL CATER
FRANCISCO JAVIER STEGMEIER SCHMIDLIN
</t>
  </si>
  <si>
    <t xml:space="preserve">O’Higgins 500, Curarrehue, Villarrica.
</t>
  </si>
  <si>
    <t>Teléfonos:  +56993286839 +56989001256 +56958734375</t>
  </si>
  <si>
    <t xml:space="preserve"> Correo electrónico: oscargil@diocesisdevillarrica.cl
aitor@escolapios.cl 
hogarsanmartin@gmail.com 
</t>
  </si>
  <si>
    <t xml:space="preserve">Se recepciona Certificado Financiero de 2018,  aprobado por Subdepto. Unidad de Supervisión Nacional.
</t>
  </si>
  <si>
    <t>Orden Siervos de María</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</si>
  <si>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</si>
  <si>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</si>
  <si>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</si>
  <si>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</si>
  <si>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</si>
  <si>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Pontificia Universidad Católica de Chile</t>
  </si>
  <si>
    <t>Corporación de Estudios Superiores de Derecho Público.</t>
  </si>
  <si>
    <t>Otorgado por Decreto Ley Nº 4807 del año 1929, del Ministerio de Educación.</t>
  </si>
  <si>
    <t xml:space="preserve">Certificado de Vigencia Nº 06/00238, de 30 de agosto de 2019, del subsecretario de Educación Superior del Ministerio de Educación.
</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</si>
  <si>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</si>
  <si>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</si>
  <si>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</si>
  <si>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</si>
  <si>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</si>
  <si>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Otorgado por derecho canónico</t>
  </si>
  <si>
    <t xml:space="preserve">Pbro. Santiago Alvarado Sánchez   </t>
  </si>
  <si>
    <t xml:space="preserve">Chacabuco Nº 68, comuna de Angol,  IX Región.  </t>
  </si>
  <si>
    <t>93910: Organización religiosa.</t>
  </si>
  <si>
    <t>Se acompaña Certificado Financiero, año 2005 aprobado por la Unidad de Auditoría.</t>
  </si>
  <si>
    <t>Parroquia Santa Cruz de Yerbas Buenas</t>
  </si>
  <si>
    <t>Institución eclesiastica.Otorgado por derecho canónico</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</si>
  <si>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</si>
  <si>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</si>
  <si>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</si>
  <si>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</si>
  <si>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Dulce Nombre de Jesús de Quirihue</t>
  </si>
  <si>
    <t>Otorgado por Derecho Canónico, Obispado de Chillán.</t>
  </si>
  <si>
    <t xml:space="preserve">Pbro. Nelson Jara Adasme. </t>
  </si>
  <si>
    <t>Independencia Nº615, comuna de Quirihue</t>
  </si>
  <si>
    <t>Se acompaña Certificado de patrimonio año 2005, aprobado por la Unidad de Auditoria Interna.</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</si>
  <si>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</si>
  <si>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</si>
  <si>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</si>
  <si>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</si>
  <si>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</si>
  <si>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</si>
  <si>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</si>
  <si>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</si>
  <si>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</si>
  <si>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</si>
  <si>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</si>
  <si>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</si>
  <si>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</si>
  <si>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</si>
  <si>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</si>
  <si>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</si>
  <si>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 xml:space="preserve">Organizaciones Religiosas
</t>
  </si>
  <si>
    <t xml:space="preserve">Pbro. Hipólito Alexis Morales Fuenzalida, 
</t>
  </si>
  <si>
    <t xml:space="preserve">Pedro Montt S/N, Chincolco, comuna de Petorca, Quinta Región, 
</t>
  </si>
  <si>
    <t xml:space="preserve">hogarchincolco@gmail.com.
</t>
  </si>
  <si>
    <t>Se acompaña Certificado de Antecedentes Financieros correspondientes al año 2011, aprobado por el Subdepartamento de Supervisión Financiera Nacional.</t>
  </si>
  <si>
    <t>Parroquia San Agustín de Puerto Octay</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</si>
  <si>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</si>
  <si>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</si>
  <si>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</si>
  <si>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</si>
  <si>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</si>
  <si>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</si>
  <si>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</si>
  <si>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</si>
  <si>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</si>
  <si>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</si>
  <si>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</si>
  <si>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</si>
  <si>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</si>
  <si>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</si>
  <si>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</si>
  <si>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</si>
  <si>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</si>
  <si>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Erigida por Derecho Canónico</t>
  </si>
  <si>
    <t>Hugo Salvador González Guerrero.</t>
  </si>
  <si>
    <t xml:space="preserve">Vergara Nº 825, comuna de Algol, provincia de Malleco, IX Región.
</t>
  </si>
  <si>
    <t>Teléfono (45) 715536</t>
  </si>
  <si>
    <t xml:space="preserve">Se acompaña Certificado financiero, año 2005, aprobado por Unidad de Auditoria. </t>
  </si>
  <si>
    <t>Parroquia San Enrique de Purén</t>
  </si>
  <si>
    <t xml:space="preserve">Pbro. Juan Antonio González Saravia  </t>
  </si>
  <si>
    <t xml:space="preserve">Dr. Garriga Nº1035, Purén
</t>
  </si>
  <si>
    <t xml:space="preserve">Teléfono 793044.
</t>
  </si>
  <si>
    <t>Se acompaña Certificado Financiero, año 2005  aprobado por Unidad de Auditoria.</t>
  </si>
  <si>
    <t xml:space="preserve">Parroquia San José de Curanilahue </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</si>
  <si>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</si>
  <si>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</si>
  <si>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</si>
  <si>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</si>
  <si>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</si>
  <si>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</si>
  <si>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</si>
  <si>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</si>
  <si>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</si>
  <si>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</si>
  <si>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</si>
  <si>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r>
      <t xml:space="preserve">41-2780417
</t>
    </r>
    <r>
      <rPr>
        <sz val="8"/>
        <color rgb="FFFF0000"/>
        <rFont val="Calibri"/>
        <family val="2"/>
        <scheme val="minor"/>
      </rPr>
      <t>44-2896820</t>
    </r>
    <r>
      <rPr>
        <sz val="8"/>
        <color theme="1"/>
        <rFont val="Calibri"/>
        <family val="2"/>
        <scheme val="minor"/>
      </rPr>
      <t xml:space="preserve">
</t>
    </r>
  </si>
  <si>
    <r>
      <t xml:space="preserve">parroquihualqui@gmail.com
</t>
    </r>
    <r>
      <rPr>
        <u/>
        <sz val="8"/>
        <color rgb="FFFF0000"/>
        <rFont val="Calibri"/>
        <family val="2"/>
        <scheme val="minor"/>
      </rPr>
      <t>pibaraucarioa@gmail.com</t>
    </r>
    <r>
      <rPr>
        <u/>
        <sz val="8"/>
        <color theme="10"/>
        <rFont val="Calibri"/>
        <family val="2"/>
        <scheme val="minor"/>
      </rPr>
      <t xml:space="preserve">
</t>
    </r>
  </si>
  <si>
    <t>Parroquia San Juan Evangelista de Viña del Mar</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</si>
  <si>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</si>
  <si>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</si>
  <si>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</si>
  <si>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</si>
  <si>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Viña del Mar.</t>
  </si>
  <si>
    <t xml:space="preserve">Teléfono: (32) 489706. </t>
  </si>
  <si>
    <t>Se acompañan certificado financiero año 2007, aprobado por la Unidad de Auditoría Interna.</t>
  </si>
  <si>
    <t xml:space="preserve">Parroquia San Rosendo </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</si>
  <si>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</si>
  <si>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</si>
  <si>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</si>
  <si>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</si>
  <si>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</si>
  <si>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</si>
  <si>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 xml:space="preserve">Pbro. Jorge Alexandro Solís Papayani   </t>
  </si>
  <si>
    <t xml:space="preserve">Santa Julia Nº 787, comuna de La Florida.
</t>
  </si>
  <si>
    <t xml:space="preserve"> La Florida.</t>
  </si>
  <si>
    <t>Teléfono (proyecto La Casona de lo Jóvenes): 2629457</t>
  </si>
  <si>
    <t>Se acompaña Certificado Financiero del 2004 a la Unidad de Auditoría.</t>
  </si>
  <si>
    <t>Parroquia Santísima Virgen de la Merced</t>
  </si>
  <si>
    <t xml:space="preserve">Juan Yamil Pinto Agloni              </t>
  </si>
  <si>
    <t xml:space="preserve">Avda. Balmaceda S/N, San Javier, VII Región. 
Casilla 59 San Javier
</t>
  </si>
  <si>
    <t>Teléfono: (73) 322355</t>
  </si>
  <si>
    <t xml:space="preserve">Fabio Andres López Aguilera </t>
  </si>
  <si>
    <t xml:space="preserve">Alameda Nº 609, comuna de Rancagua, Sexta Región. </t>
  </si>
  <si>
    <t xml:space="preserve"> Rancagua</t>
  </si>
  <si>
    <t xml:space="preserve">Telefono 722337841 anexo 727841 </t>
  </si>
  <si>
    <t>Servicio de Salud Metropolitano Norte</t>
  </si>
  <si>
    <t xml:space="preserve">Maruri Nº 272, comuna de Indepedencia, Región Metropolitana.
</t>
  </si>
  <si>
    <t xml:space="preserve"> Indepedencia</t>
  </si>
  <si>
    <t xml:space="preserve">director.ssmm@redsalud.gov.cl  </t>
  </si>
  <si>
    <t xml:space="preserve">Sociedad Pro-Ayuda del Niño Lisiado </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</si>
  <si>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</si>
  <si>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</si>
  <si>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</si>
  <si>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</si>
  <si>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</si>
  <si>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Dos años. Renovación anual parcial.</t>
  </si>
  <si>
    <t xml:space="preserve">27-05-2019 al 27-05-202021 </t>
  </si>
  <si>
    <t xml:space="preserve">Presidente: Daniel Fernandez Koprich                        
Vice presidente ejecutivo: Ademir Domic Cárdenas                                     
</t>
  </si>
  <si>
    <t xml:space="preserve">Avda. Libertador Bernardo O´Higgins Nº 4620, Estación Central, Santiago, Región Metropolitana.
</t>
  </si>
  <si>
    <t>Fono: 6772000</t>
  </si>
  <si>
    <t>Se acompaña certificado de antecedentes financieros año 2018, aprobados por el Subdepartamento de Supervisión Nacional.</t>
  </si>
  <si>
    <t>Sociedad Protectora de Ciegos Santa Lucía</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</si>
  <si>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</si>
  <si>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</si>
  <si>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</si>
  <si>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</si>
  <si>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</si>
  <si>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</si>
  <si>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</si>
  <si>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</si>
  <si>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</si>
  <si>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Se acompaña Balance año 2004, aprobado por la Unidad de Auditoría.</t>
  </si>
  <si>
    <t xml:space="preserve">Sociedad Protectora de la Infancia de Concepción 
</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</si>
  <si>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</si>
  <si>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</si>
  <si>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</si>
  <si>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</si>
  <si>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</si>
  <si>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</si>
  <si>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</si>
  <si>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 xml:space="preserve"> VIII </t>
  </si>
  <si>
    <t>(41) 238880</t>
  </si>
  <si>
    <t>Se acompañan antecedentes financieros correspondientes al año 2016, aprobados por el Subdepartamento de Supervisión Financiera Nacional.</t>
  </si>
  <si>
    <t>Subsecretaría de la Niñez</t>
  </si>
  <si>
    <t>Ley N° 21.090, que Crea la Subsecretaría de la Niñez</t>
  </si>
  <si>
    <t>Artículo 6° bis relacionado con el artículo 3° de la Ley N° 20.530, sólo en materias vinculadas a la niñez.
A su vez, y de acuerdo con el artículo 3° bis de dicha Ley, a la Subsecretaría de la Niñez, le corresponderá colaborar con el Ministerio de Desarrollo Social y Familia, en el ejercicio de las siguientes funciones y atribuciones:
a) Asesorar al Presidente de la República en las materias relativas a la promoción y protección integral de los derechos de los niños.
b) Proponer al Presidente de la República la Política Nacional de la Niñez y su Plan de Acción, informar sobre su ejecución y recomendar las medidas correctivas que resulten pertinentes, según lo dispuesto en la letra a) del artículo 16 bis.
c) Administrar, coordinar y supervisar los sistemas o subsistemas de gestión intersectorial que tengan por objetivo procurar la prevención de la vulneración de los derechos de los niños y su protección integral, en especial, la ejecución o la coordinación de acciones, prestaciones o servicios especializados orientados a resguardar los derechos de los niños y de las acciones de apoyo destinadas a los niños, a sus familias y a quienes componen su hogar, definidas en la Política Nacional de la Niñez y su Plan de Acción, el que deberá contener los programas, planes y acciones que incluirá en su ejecución, sin perjuicio de las competencias que tengan otros organismos públicos.
d) Impulsar acciones de difusión, capacitación o sensibilización destinadas a la prevención de la vulneración de los derechos de los niños y a su promoción o protección integral.
e) Promover el fortalecimiento de la participación de los niños en todo tipo de ámbitos de su interés, respetando el derecho preferente de sus padres de orientación y guía, considerando, además, su edad y madurez.
f) Colaborar en las funciones señaladas en las letras e); s), párrafo primero; t), y w) del artículo 3° a fin de incorporar las adaptaciones necesarias para la medición y seguimiento de las condiciones de vida de los niños.
g) Desarrollar estudios e investigaciones sobre la niñez, entre otros. Adicionalmente, elaborar un informe anual sobre el estado general de la niñez a nivel nacional y regional. En dicho informe deberá realizar, si corresponde, recomendaciones para avanzar en la implementación efectiva de un sistema de protección integral de los derechos de los niños.
h) Colaborar con el Ministerio de Relaciones Exteriores, dentro del ámbito o esfera de sus competencias respectivas, en la elaboración de los informes vinculados a los derechos de los niños y sus familias, que el Estado de Chile deba presentar a los órganos y comités especializados de la Organización de las Naciones Unidas y de la Organización de Estados Americanos, en especial, al Comité de los Derechos del Niño</t>
  </si>
  <si>
    <t>Blanquita Honorato Lira</t>
  </si>
  <si>
    <t>Catedral N° 1575, comuna de Santiago, Región Metropolitana.</t>
  </si>
  <si>
    <t>Universidad Academia de Humanismo Cristiano</t>
  </si>
  <si>
    <t>Institución de Estudios Superiores de Derecho Privado.</t>
  </si>
  <si>
    <t>Reconocida oficialmente en virtud de lo establecido en la Ley N° 18.962, Orgánica Constitucional de Enseñanza</t>
  </si>
  <si>
    <t>Certificado de Vigencia Nº 06/1656, de 26 de junio del 2020, de la Unidad de Registro Institucional de la Subsecretaria de Educación Superior.</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</si>
  <si>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</si>
  <si>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</si>
  <si>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21 de julio del 2020-21 de julio 2022</t>
  </si>
  <si>
    <t xml:space="preserve">Presidente: Miguel Luis Bahamondes Parrao,
Vicepresidente: Francisca Durán Mateluna,
Rector: Alvaro Jorge Ramis Olivos
Vicerrector académico (en ausencia de rector): Fabian Enrique González Calderón, </t>
  </si>
  <si>
    <t xml:space="preserve">Avda. Condell N° 343, comuna de Providencia, Región Metropolitana. </t>
  </si>
  <si>
    <t>Se acompañan antecedentes financieros correspondientes al año 2019, aprobados por el Departamento de Administración y Finanzas del SENAME.</t>
  </si>
  <si>
    <t>Universidad Alberto Hurtado</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</si>
  <si>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</si>
  <si>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</si>
  <si>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</si>
  <si>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</si>
  <si>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</si>
  <si>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</si>
  <si>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</si>
  <si>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</si>
  <si>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</si>
  <si>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</si>
  <si>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Universidad  Católica del Norte</t>
  </si>
  <si>
    <t xml:space="preserve">Institución de Estudios Superiores de Derecho Público. Corporación de Derecho Público.
</t>
  </si>
  <si>
    <t xml:space="preserve">Otorgado por Ley Nº 15561, del Ministerio de Hacienda. </t>
  </si>
  <si>
    <t>indefinida. Se acompaña Certificado de Vigencia Nº 06/5627, de 23 de julio del 2021, de la Jefa de Unidad de Registro Institucional (S), Subsecretaría de Educación Superior, del Ministerio de Educación.</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</si>
  <si>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</si>
  <si>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Rector: 
Rodrigo Fernando Alda Varas</t>
  </si>
  <si>
    <t>Avenida Angamos Nº 0610, comuna de Antofagasta, región de Antofagasta</t>
  </si>
  <si>
    <t xml:space="preserve">Telefono: 55-2355065
</t>
  </si>
  <si>
    <t>Mail: forellana@ucn.cl</t>
  </si>
  <si>
    <t>Se  acompañan los antecedentes financieros correspondientes al año 2020, aprobados por el Departamento de Administración y Finanzas.</t>
  </si>
  <si>
    <t>Universidad Católica Cardenal Raúl Silva Henríquez</t>
  </si>
  <si>
    <t>Otorgado por Decreto Exento Nº 113 de 20 de abril de 1999, del Ministerio de Educación, publicado en el Diario Oficial el día 13 de mayo de 1999.</t>
  </si>
  <si>
    <t xml:space="preserve">
Se acompaña Certificado de Vigencia Nº 06/4855, de 23 de junio del 2021, de la Jefa de Unidad de Registro Institucional (S), Subsecretaría de Educación Superior, del Ministerio de Educación
</t>
  </si>
  <si>
    <t>Contribuir a mejorar la calidad de vida, la salud mental y las condiciones que favorezcan el aprendizaje de las personas, familias y grupos humanos, especialmente de aquellos en situación de vulnerabilidad o marginalidad</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</si>
  <si>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</si>
  <si>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P. Claudio Cartes Andrades     1/7/2019- 30/6/2021.
Marcela Allue Nualart              1/6/2019- 31/5/2021.
David Albornoz Pavisic            1/6/2020- 31/5/2022.
Beatrice Ávalos Davidson        4/5/2020- 31/5/2022.      
Sor Fanny Dobronic                4/5/2020- 31/5/2022.                     
Mauricio Besio Rollero             4/5/2020- 31/5/2022</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</si>
  <si>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</si>
  <si>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General Jofré Nº 462, comuna de Santiago. Región Metropolitana</t>
  </si>
  <si>
    <t xml:space="preserve"> Teléfono: 4601106.</t>
  </si>
  <si>
    <t>Se acompaña certificado financiero correspondiente al año 2020, aprobado por el Subdepartamento de Supervisión Financiera Nacional</t>
  </si>
  <si>
    <t>Universidad Central de Chile</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</si>
  <si>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</si>
  <si>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</si>
  <si>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</si>
  <si>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</si>
  <si>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</si>
  <si>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</si>
  <si>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</si>
  <si>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</si>
  <si>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</si>
  <si>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</si>
  <si>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 xml:space="preserve">Se adjuntan antecedentes financieros actualizados al año 2018, aprobados por el Sub departamento de Supervisión Nacional. 
</t>
  </si>
  <si>
    <t xml:space="preserve">Universidad de Antofagasta
</t>
  </si>
  <si>
    <t>Decreto con fuerza de ley Nº 11, de 20 de marzo de 1981, del Ministerio de Educación, que creó la Universidad de Antofagasta.</t>
  </si>
  <si>
    <t>Educación Superior</t>
  </si>
  <si>
    <t xml:space="preserve">Luis Alberto Loyola Morales          
</t>
  </si>
  <si>
    <t xml:space="preserve">Avenida Angamos Nº 601, Antofagasta,  Segunda Región.
</t>
  </si>
  <si>
    <t>Fonos: 55- 637183    55-637184</t>
  </si>
  <si>
    <t xml:space="preserve">rectoria@uantof.cl 
</t>
  </si>
  <si>
    <t xml:space="preserve">Se acompaña certificado de antecedentes financieros del año 2018. </t>
  </si>
  <si>
    <t>Universidad de Chile</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</si>
  <si>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</si>
  <si>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</si>
  <si>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</si>
  <si>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</si>
  <si>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Avda. Libertador Bernardo O’Higgins N° 1058, comuna de Santiago, Región Metropolitana
</t>
  </si>
  <si>
    <t>direccionjuridica.rectoria@uchile.cl</t>
  </si>
  <si>
    <t>Se acompañan antecedentes financieros correspondientes al año 2020, aprobados por el Subdepartamento de Supervisión Nacional.</t>
  </si>
  <si>
    <t xml:space="preserve">Universidad del Bío Bío
</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</si>
  <si>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</si>
  <si>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</si>
  <si>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</si>
  <si>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</si>
  <si>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</si>
  <si>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 xml:space="preserve">Avenida Collao  Nº 1202, Concepción, Octava Región.
</t>
  </si>
  <si>
    <t xml:space="preserve"> Concepción</t>
  </si>
  <si>
    <t>(56) 41- 3111200/3111201</t>
  </si>
  <si>
    <t xml:space="preserve">mcataldo@ubiobio.cl </t>
  </si>
  <si>
    <t>Se acompañan antecedentes financieros correspondientes al año 2019, aprobados por el Subdepartamento de Supervisión Financiera Nacional.</t>
  </si>
  <si>
    <t xml:space="preserve">Universidad de La Frontera
</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</si>
  <si>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</si>
  <si>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</si>
  <si>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</si>
  <si>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xml:space="preserve">Eduardo Rodolfo Alfredo Hebel Weiss 
</t>
  </si>
  <si>
    <t xml:space="preserve">Avenida Francisco Salazar Nº 01145, Temuco, Novena Región.
</t>
  </si>
  <si>
    <t>Fonos: 45- 325095    45-325096</t>
  </si>
  <si>
    <t>: did@ufro.cl</t>
  </si>
  <si>
    <t>Se acompañan antecedentes financieros correspondientes al año 2018, aprobados por el Subdepartamento de Supervisión Nacional.</t>
  </si>
  <si>
    <t>Universidad de Santiago de Chile USACH</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</si>
  <si>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</si>
  <si>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</si>
  <si>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</si>
  <si>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 xml:space="preserve">Avda. Libertador Bernardo O’Higgins Nº 3363, comuna de Estación Central.
</t>
  </si>
  <si>
    <t>Estación Central.</t>
  </si>
  <si>
    <t>Fono 7180000</t>
  </si>
  <si>
    <t>rectoria@usach.cl</t>
  </si>
  <si>
    <t xml:space="preserve">Se acompañan antecedentes financieros 2018, aprobados por el Subdepartamento de Supervisión Nacional.
</t>
  </si>
  <si>
    <t>Universidad de Valparaíso</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</si>
  <si>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</si>
  <si>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</si>
  <si>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</si>
  <si>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xml:space="preserve">Blanco N°1829, Valparaíso, Quinta Región
Casilla 123-V
</t>
  </si>
  <si>
    <t>Fono: 32- 2507000</t>
  </si>
  <si>
    <t>: secretaria.rector@uv.cl</t>
  </si>
  <si>
    <t xml:space="preserve">Se acompañan antecedentes financieros correspondientes al año 2017, pendientes de aprobación por el Subdepartamento de Supervisión Nacional. </t>
  </si>
  <si>
    <t>Universidad Diego Portales</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</si>
  <si>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</si>
  <si>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Certificado de Vigencia Nº 06/04010, de 09 de julio de 2019, de la Jefa de la Unidad de Registro Institucional, División de Educación Superior del Ministerio de Educación
</t>
  </si>
  <si>
    <t xml:space="preserve">El objeto es la Educación Superior. Como tal, cultiva y difunde la enseñanza, la investigación, el raciocinio y la cultura.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</si>
  <si>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</si>
  <si>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</si>
  <si>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</si>
  <si>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</si>
  <si>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</si>
  <si>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 xml:space="preserve">Se acompaña certificado financiero, correspondiente al año 2018q, que han sido remitidos a USUFI mediante Memorándum N° 2393 con fecha 04-09-2019..
</t>
  </si>
  <si>
    <t>Universidad Tecnológica Metropolitana</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</si>
  <si>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</si>
  <si>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</si>
  <si>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</si>
  <si>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</si>
  <si>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</si>
  <si>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</si>
  <si>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</si>
  <si>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</si>
  <si>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</si>
  <si>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</si>
  <si>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</si>
  <si>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</si>
  <si>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xml:space="preserve">Catedral Nº 1063, 5º y 6º Piso, ciudad de Santiago.
</t>
  </si>
  <si>
    <t>Fonos (56-2) 7900600-79006-7900719</t>
  </si>
  <si>
    <t>: VICARIA@VICARIA.CL-WWW.VICARIA.CL .</t>
  </si>
  <si>
    <t xml:space="preserve">Se acompañan antecedentes financieros, correspondientes al año 2011, aprobados por la Jefatura del Departamento de Administración y Finanzas.
</t>
  </si>
  <si>
    <t>COD INST</t>
  </si>
  <si>
    <t>OCTUBRE</t>
  </si>
  <si>
    <t>72169400-3</t>
  </si>
  <si>
    <t>69010200-5</t>
  </si>
  <si>
    <t>69020100-3</t>
  </si>
  <si>
    <t>70015680-K</t>
  </si>
  <si>
    <t>69030100-8</t>
  </si>
  <si>
    <t>69030600-K</t>
  </si>
  <si>
    <t>69041100-8</t>
  </si>
  <si>
    <t>65114762-K</t>
  </si>
  <si>
    <t>69040500-8</t>
  </si>
  <si>
    <t>69041400-7</t>
  </si>
  <si>
    <t>71209100-2</t>
  </si>
  <si>
    <t>65079761-2</t>
  </si>
  <si>
    <t>70051600-8</t>
  </si>
  <si>
    <t>70313000-3</t>
  </si>
  <si>
    <t>71404100-2</t>
  </si>
  <si>
    <t>70840100-5</t>
  </si>
  <si>
    <t>69073600-4</t>
  </si>
  <si>
    <t>69050400-6</t>
  </si>
  <si>
    <t>72885700-5</t>
  </si>
  <si>
    <t>72270300-6</t>
  </si>
  <si>
    <t>69061700-5</t>
  </si>
  <si>
    <t>69073700-0</t>
  </si>
  <si>
    <t>70015560-9</t>
  </si>
  <si>
    <t>65078977-6</t>
  </si>
  <si>
    <t>70037600-1</t>
  </si>
  <si>
    <t>LLAY LLAY</t>
  </si>
  <si>
    <t>69060400-0</t>
  </si>
  <si>
    <t>60511053-3</t>
  </si>
  <si>
    <t>69050700-5</t>
  </si>
  <si>
    <t>65382330-4</t>
  </si>
  <si>
    <t>65036400-7</t>
  </si>
  <si>
    <t>69061100-7</t>
  </si>
  <si>
    <t>69050500-2</t>
  </si>
  <si>
    <t>69060800-6</t>
  </si>
  <si>
    <t>73568600-3</t>
  </si>
  <si>
    <t>69100200-4</t>
  </si>
  <si>
    <t>70552800-4</t>
  </si>
  <si>
    <t>I. MUNICIPALIDAD DE LINARES</t>
  </si>
  <si>
    <t>69130300-4</t>
  </si>
  <si>
    <t>71352300-3</t>
  </si>
  <si>
    <t>71715000-7</t>
  </si>
  <si>
    <t>65021320-3</t>
  </si>
  <si>
    <t>65113115-4</t>
  </si>
  <si>
    <t>82690200-0</t>
  </si>
  <si>
    <t>75463400-6</t>
  </si>
  <si>
    <t>69170200-6</t>
  </si>
  <si>
    <t>70512100-1</t>
  </si>
  <si>
    <t>71278200-5</t>
  </si>
  <si>
    <t>70017730-0</t>
  </si>
  <si>
    <t>65151981-0</t>
  </si>
  <si>
    <t>69264700-9</t>
  </si>
  <si>
    <t>69170700-8</t>
  </si>
  <si>
    <t>69150500-6</t>
  </si>
  <si>
    <t>70678600-7</t>
  </si>
  <si>
    <t>65008610-4</t>
  </si>
  <si>
    <t>69264400-K</t>
  </si>
  <si>
    <t>71992600-2</t>
  </si>
  <si>
    <t>65016550-0</t>
  </si>
  <si>
    <t>69180400-3</t>
  </si>
  <si>
    <t>69191300-7</t>
  </si>
  <si>
    <t>61955000-5</t>
  </si>
  <si>
    <t>69190800-3</t>
  </si>
  <si>
    <t>69180500-K</t>
  </si>
  <si>
    <t>70208100-9</t>
  </si>
  <si>
    <t>70267000-4</t>
  </si>
  <si>
    <t>65779880-0</t>
  </si>
  <si>
    <t>69231300-3</t>
  </si>
  <si>
    <t>65058734-0</t>
  </si>
  <si>
    <t>69230700-3</t>
  </si>
  <si>
    <t>69220600-2</t>
  </si>
  <si>
    <t>60511113-0</t>
  </si>
  <si>
    <t>69240300-2</t>
  </si>
  <si>
    <t>65469480-K</t>
  </si>
  <si>
    <t>69254400-5</t>
  </si>
  <si>
    <t>61607900-K</t>
  </si>
  <si>
    <t>65118514-9</t>
  </si>
  <si>
    <t>71452300-7</t>
  </si>
  <si>
    <t>69071300-4</t>
  </si>
  <si>
    <t>71455500-6</t>
  </si>
  <si>
    <t>69071400-0</t>
  </si>
  <si>
    <t>69071500-7</t>
  </si>
  <si>
    <t>69072600-9</t>
  </si>
  <si>
    <t>71631600-9</t>
  </si>
  <si>
    <t>69070800-0</t>
  </si>
  <si>
    <t>69071700-K</t>
  </si>
  <si>
    <t>65135476-5</t>
  </si>
  <si>
    <t>69071900-2</t>
  </si>
  <si>
    <t>71999100-9</t>
  </si>
  <si>
    <t>65188347-4</t>
  </si>
  <si>
    <t>70017500-6</t>
  </si>
  <si>
    <t>70027000-9</t>
  </si>
  <si>
    <t>82156700-9</t>
  </si>
  <si>
    <t>70015910-8</t>
  </si>
  <si>
    <t>TIL TIL</t>
  </si>
  <si>
    <t>69071600-3</t>
  </si>
  <si>
    <t>69073900-3</t>
  </si>
  <si>
    <t>69072700-5</t>
  </si>
  <si>
    <t>65317690-2</t>
  </si>
  <si>
    <t>82565200-0</t>
  </si>
  <si>
    <t>69254200-2</t>
  </si>
  <si>
    <t>71877800-K</t>
  </si>
  <si>
    <t>ASOCIACION COMUNITA PAPA GIOVANNI XXIII</t>
  </si>
  <si>
    <t>65054894-9</t>
  </si>
  <si>
    <t>69254900-7</t>
  </si>
  <si>
    <t>69073300-5</t>
  </si>
  <si>
    <t>69255400-0</t>
  </si>
  <si>
    <t>69070600-8</t>
  </si>
  <si>
    <t>70275800-9</t>
  </si>
  <si>
    <t>65204130-2</t>
  </si>
  <si>
    <t>65193525-3</t>
  </si>
  <si>
    <t>65153916-1</t>
  </si>
  <si>
    <t>65628810-8</t>
  </si>
  <si>
    <t>65085689-9</t>
  </si>
  <si>
    <t>69150200-7</t>
  </si>
  <si>
    <t>69140900-7</t>
  </si>
  <si>
    <t>70012450-9</t>
  </si>
  <si>
    <t>65096495-0</t>
  </si>
  <si>
    <t xml:space="preserve">Certificado de Antecedentes Financieros, correspondientes al año 2020, aprobados por el  Subdepartamento de Supervisión Financiera Nacional .  </t>
  </si>
  <si>
    <t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t>
  </si>
  <si>
    <t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t>
  </si>
  <si>
    <t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t>
  </si>
  <si>
    <t>Certificado de Vigencia de Persona Jurídica sin Fines de Lucro, Folio N° 500400222164, de 26 de julio de 2021, del Servicio de Registro Civil e Identificación.</t>
  </si>
  <si>
    <t>05 de agosto de 2021 a 05 de agosto de 2022.</t>
  </si>
  <si>
    <t xml:space="preserve">Presidente: 
John Paul Hernández, 
Delegación de Poderes del Directorio (actúa individualmente):
Annette Viola Scifres, 
Facultades expresas de representante legal designado por Directorio
Marcelo Rodrigo Marcón
</t>
  </si>
  <si>
    <t>Certificado de Vigencia de Persona Jurídica Sin Fines Lucro Folio Nº 500407411628, de fecha 06 de septiembre de 2021, del Servicio de Registro Civil e Identificación.</t>
  </si>
  <si>
    <t>Presidenta: 
Mónica Díaz Leiva, 
Secretaria: 
Eduardo Rojas Zepeda, 
Tesorera: 
Paula Roloff González, 
Certificado de Vigencia de Persona Jurídica Sin Fines Lucro Folio Nº 500407411670, de fecha 06 de septiembre de 2021, del Servicio de Registro Civil e Identificación.</t>
  </si>
  <si>
    <t>Del 03 de mayo de 2019 al 03 de mayo de 2022</t>
  </si>
  <si>
    <t xml:space="preserve">Presidenta: 
Mónica Díaz Leiva, 
Cesión de poderes: 
Directora Ejecutiva: Patricia Loredo Chupán, 
Directora Administrativa: María Elena Vázquez Rodríguez, 
(en materia de compra inmuebles, arriendos, usufructos, comodato, representación judicial, temas bancarios, deberán actuar en forma conjunta.
En materias laborales, representación ante organismos públicos, podrán actuar en forma independiente)
</t>
  </si>
  <si>
    <t>sinfronteraschile@yahoo.es</t>
  </si>
  <si>
    <t>Certificado de antecedentes financieros correspondiente al año 2020, aprobados por el  Subdepartamento de Supervisión Financiera Nacional</t>
  </si>
  <si>
    <t xml:space="preserve">Se acompaña certificado financiero de la Institución, correspondiente al año 2020, APROBADOS POR EL del Sub Departamento de Supervisión Financiera Nacional. </t>
  </si>
  <si>
    <t>Certificado de Vigencia Folio Nº 500399384927, de 20 de julio de 2021, del Servicio de Registro Civil e Identificación.</t>
  </si>
  <si>
    <t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</si>
  <si>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t>
  </si>
  <si>
    <t xml:space="preserve">Se acompaña Certificado Financiero de la Institución, correspondiente al año 2020, y aprobado por el Subdepartamento de  Supervisión Financiera Nacional. </t>
  </si>
  <si>
    <t>Se acompaña Certificado financiero de la Institución año 2020, aprobado por el Departamento de Supervisión Financiera y Administrativa del Servicio Mejor Niñez.</t>
  </si>
  <si>
    <t>Certificado de Vigencia, Folio Nº 500416826916, emitido con fecha 05 de noviembre de 2021, por el Servicio de Registro Civil e Identificación.</t>
  </si>
  <si>
    <t>Presidente: Sergio Erwin Haeger Yunge, RUT Nº 13.166.720-5
Secretaria: Karina Andrea Berger Schwerter, RUT N° 13.592.388-5
Tesorera: Carmen Patricia Castillo García, RUT Nº 8.801.596-7
Presidente Suplente: Jaime Diger Filoza Barria, RUT Nº 8.163.015-1
Secretaria Suplente: Luisa Edith Aguilar Ruiz, RUT Nº 11.309.716-7
Tesorera Suplente: Teodora Del Carmen Calonge Saldivia, RUT Nº 5.354.611-0
Este directorio consta en certificado de persona jurídica sin fines de lucro, Folio Nº 500416826902, emitido con fecha 05 de noviembre de 2021, por el Servicio de Registro Civil e Identificación.</t>
  </si>
  <si>
    <t>De 05-11-2021</t>
  </si>
  <si>
    <t xml:space="preserve">Presidente: Sergio Erwin Haeger Yunge, RUT Nº 13.166.720-5
</t>
  </si>
  <si>
    <t>Certificado de Vigencia folio Nº 500409286314, de 20 de septiembre de 2021, del Servicio de Registro Civil e identificación.</t>
  </si>
  <si>
    <t xml:space="preserve">Secretaria General: María Elisa Kaelin Tello
</t>
  </si>
  <si>
    <t>(56) 223604100</t>
  </si>
  <si>
    <t>Se acompaña Certificado financiero de la Institución año 2020, remitido a la Unidad de Supervisión Financiera y Administrativa.</t>
  </si>
  <si>
    <t>Certificado de Vigencia Folio Nº 500400592078, de fecha 27 de julio de 2021, del Servicio de Registro Civil e Identificación.</t>
  </si>
  <si>
    <t>Se acompañan antecedentes financieros correspondientes al año 2020 probados por el Subdepartamento de Supervisión Financiera.</t>
  </si>
  <si>
    <t xml:space="preserve">
Se acompaña Certificado Financiero de los antecedentes financieros del año 2020, aprobados por el Subdepartamento de Supervisión Financiera Nacional. 
</t>
  </si>
  <si>
    <t>Certificado de fecha 07-09-2021, del SRCI.</t>
  </si>
  <si>
    <t>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t>
  </si>
  <si>
    <t>562 27834100 22 7834124</t>
  </si>
  <si>
    <t xml:space="preserve">Se acompañan antecedentes financieros correspondientes al año 2020, aprobados por el Sub Departamento de Supervisión Financiera.
</t>
  </si>
  <si>
    <t>Certificado de vigencia folio Nº 500408723825, de fecha 14 de septiembre de 2021, emitido por el Servicio de Registro Civil e Identificación.</t>
  </si>
  <si>
    <t xml:space="preserve"> 04 años
</t>
  </si>
  <si>
    <t>09 de marzo de 2020 al 09 de marzo de 2024</t>
  </si>
  <si>
    <t xml:space="preserve">4 Norte N° 557, Oficina 3, comuna de Viña del Mar.
Región de Valparaíso.
A partir del 01.10.2021 será Frodden N° 525, comuna de Quilpué, Región de Valparaíso.
</t>
  </si>
  <si>
    <t>Viña del Mar- Quilpue (01.10.21)</t>
  </si>
  <si>
    <t>Se acompaña Certificado Financiero año 2020, aprobados por el Subdepartamento de Supervisión Financiera Nacional</t>
  </si>
  <si>
    <t>Certificado de Vigencia, folio Nº 500407328799, de fecha 06 de septiembre de 2021, del  Servicio del Registro Civil e Identificación.</t>
  </si>
  <si>
    <t>422661015
938663448 / 988258475</t>
  </si>
  <si>
    <t>Se acompaña certificado financiero , correspondiente al año 2020, APROBADOS del  Sub Departamento de Supervisión Financiera Nacional</t>
  </si>
  <si>
    <t xml:space="preserve">Se acompaña Certificado de Vigencia de Persona Jurídica Sin Fines de Lucro, emitido por el Servicio de Registro Civil e Identificación, emitido con fecha 05 de noviembre de 2021, Folio N° 500416829310.
</t>
  </si>
  <si>
    <t>Presidente: Felipe Zúñiga Peña, RUN: 12.638.105-0.
Vicepresidenta:Cecilia Pérez Espinoza, RUN: 8.427.723-1.
Secretaria: Marcia Cortez Ayala, RUN: 13.206.933-6.
ProSecretario:Julio Orrego González, RUN N:11.442.883-3.
Tesorero: José Aspee Arredondo, RUN: 10.478.249-3.
ProTesorero:Roberto Hernández Hernández, RUN: 5.706.630-K.
Directores: 
Julia Avendaño Román, RUN: 4.851.699-8.
Nirvana Salgado Sánchez, RUN: 7.251.336-3.
Viviana Loyola Cancino, RUN: 12.317.915-3.
María Magdalena Pavez Recabal, RUN: 15.146.755-5.
Sergio Luis Vignolo Moya, RUN: 6.866.154-4</t>
  </si>
  <si>
    <t xml:space="preserve">Presidente:   Felipe Zúñiga Peña. Esto consta en acta de Asamblea de Socios, de fecha 06 de octubre de 2021, reducida a escritura pública, con fecha 18 de octubre de 2021, ante don José Miguel Friz Carrasco, Notario Público Suplente del Titular, don José Antonio Martínez Demandes, de la Segunda Notaría de Cauquenes.      </t>
  </si>
  <si>
    <t xml:space="preserve"> Se adjunta Certificado de antecedente financiero año 2020, aprobados por el Departamento de Supervisión Financiera y Administrativa </t>
  </si>
  <si>
    <t xml:space="preserve">Certificado de Vigencia Folio Nº 500403224946, de fecha 12 de agosto de 2021, del Servicio de Registro Civil e Identificación. </t>
  </si>
  <si>
    <t xml:space="preserve">PRESIDENTE: 
DARKO MICHEL LOUIT NEVISTIC
VICEPRESIDENTE 
FABIO MAGRIN 
SECRETARIO:
FRANCISCO JAVIER AGUIRRE GRAPIN
TESORERO: 
RODRIGO IZURIETA KAUSEL 
DIRECTOR:
DANIEL ALBERTO ROJAS ORELLANA 
Según consta en Certificado de directorio de persona jurídica sin fines de lucro Folio Nº 500403224934, de fecha 12 de agosto de 2021, del Servicio de Registro Civil e Identificación.
</t>
  </si>
  <si>
    <t>28 de enero de 2021 al 28 de enero de 2024. Según consta en Certificado de directorio de persona jurídica sin fines de lucro Folio Nº 500403224934, de fecha 12 de agosto de 2021, del Servicio de Registro Civil e Identificación.</t>
  </si>
  <si>
    <t>Calle Dos N°9417, comuna de Quilicura, región Metropolitana.</t>
  </si>
  <si>
    <t>Se acompaña certificado financiero correspondiente al año 2020, aprobados por  Supervisión Financiera Nacional.</t>
  </si>
  <si>
    <t>Delegado Presidencial Provincial: 
Gustavo Diego Márquez Cadagan</t>
  </si>
  <si>
    <t>maraya@buin.cl jastudillo@buin.cl opdbuin@buin.cl</t>
  </si>
  <si>
    <t xml:space="preserve">
Luperciano Segundo Muñoz González.</t>
  </si>
  <si>
    <t>Chacabuco Nº 630, Copiapó, Tercera Región</t>
  </si>
  <si>
    <t>(52)- 2357702</t>
  </si>
  <si>
    <t>marcoslopez@copiapo.cl</t>
  </si>
  <si>
    <t xml:space="preserve">Rene de La Vega Fuentes
</t>
  </si>
  <si>
    <t>(2)28286100</t>
  </si>
  <si>
    <t>Johny Alexis Piraíno Meneses</t>
  </si>
  <si>
    <t>332381800
332381700</t>
  </si>
  <si>
    <t>jpiraino@lacalera.cl</t>
  </si>
  <si>
    <t xml:space="preserve">Cristián Daniel Herrera Peña                               Alcaldesa Subrogante:
Olga Barraza Cortés, 
</t>
  </si>
  <si>
    <t>I.MUNICIPALIDAD DE RÍO HURTADO</t>
  </si>
  <si>
    <t>Constitución Política de la República, arts. 118 y siguientes</t>
  </si>
  <si>
    <t>Según Ley Orgánica N° 18.695, arts. 1° al 4°.</t>
  </si>
  <si>
    <t>Alcaldesa: Carmen Olivares de la Rivera</t>
  </si>
  <si>
    <t>Calle única s/n, Samo Alto, comuna de Río Hurtado, Región de Coquimbo.</t>
  </si>
  <si>
    <t>Río Hurtado</t>
  </si>
  <si>
    <t>No se acompañan. Aplica informe Juridico N°09 de 14 de marzo de 2011, del Departamento Juridico y Dictamen N° 07191, de 20009, de la Contraloría General de la República</t>
  </si>
  <si>
    <t>Certificado de Vigencia, folio Nº 500407984225, de 09 de septiembre de 2021, del Servicio de Registro Civil e Identificación.</t>
  </si>
  <si>
    <t>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t>
  </si>
  <si>
    <t>Presidente: Pastor Carlos Iván Flores Hernández                Mandato general de administración para representar a la Residencia Hogar de Niñas La Granja: VIVIANA NAVARRO RIVEROS</t>
  </si>
  <si>
    <t>Se acompañan antecedentes Financieros correspondientes al año 2020, aprobados por el Subdepartamento de  Supervisión Financiera Nacional.</t>
  </si>
  <si>
    <t>Certificado de Vigencia de fecha 08 de septiembre de 2021, emitido por el Servicio de Registro Civil e Identificación. Folio Nº 500407782874</t>
  </si>
  <si>
    <t xml:space="preserve">Presidente: Jenaro Bahamondes Urrutia, 
Secretario: Pablo Maquehue Martínez, 
Vice presidente: Ricardo Ojeda Cea,
Tesorero General: Claudio Andrade Agüero,
Directores:
José Luis Arcos Castillo, 
Javier Gallegos Arteaga, 
Marcelo Soto González, </t>
  </si>
  <si>
    <t>23 enero 2021 al 23 enero 2022</t>
  </si>
  <si>
    <t>Se acompaña antecedentes Financieros correspondiente al año 2020, aprobados por USUFI</t>
  </si>
  <si>
    <t xml:space="preserve">Certificado de vigencia, folio 500408398178, de fecha 13 de septiembre de 2021, emitido por el Servicio de registro civil e identificación.
</t>
  </si>
  <si>
    <t>02 de julio de 2020 al 02 de julio de 2022</t>
  </si>
  <si>
    <t xml:space="preserve">
Se acompañan antecedentes financieros de la Institución correspondientes al año 2020, aprobados por la Unidad de Supervisión Financiera y Administrativa.
</t>
  </si>
  <si>
    <t>Certificado de Vigencia Folio Nº 500404055248, de 17 de agosto de 2021, emitido por el Servicio de Registro Civil e Identificación.</t>
  </si>
  <si>
    <t xml:space="preserve">Certificado correspondiente al año 2020 aprobados por el Sub Departamento de Supervisión Financiera.
</t>
  </si>
  <si>
    <t>Claudia Elizabeth Marambio Valencia,  (Presidenta y Representante Legal)
Alejandra Ríos Irarrázaval,  (Vice Presidenta)
Lorena del Carmen Fonzo Cruzat,  (Secretaria)
María Verónica Preneste,  (Tesorera)
Loreto Monique Fonzo Cruzat, (Protesorera)
Carmen Gloria Marín Martínez, ,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t>
  </si>
  <si>
    <t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t>
  </si>
  <si>
    <t xml:space="preserve">Guillermo Harwig Jacob, 
</t>
  </si>
  <si>
    <t>225758522- - 22575840, anexo 258540</t>
  </si>
  <si>
    <t>Certificado de Vigencia folio N° 500419048957, de fecha 18 de noviembre de 2021, del Servicio de Registro Civil e Identificación.</t>
  </si>
  <si>
    <t>5 años, de acuerdo a Constan en Certificado de persona jurídica folio N° 500419055258, de fecha 18 de noviembre de 2021, del Servicio de Registro Civil e Identificación.</t>
  </si>
  <si>
    <t>Se acompaña certificado de antecedentes financieros correspondiente al año 2020, aprobados por el Subdepartamento de Supervisión Financiera de la Dirección Nacional a aprobación.</t>
  </si>
  <si>
    <r>
      <rPr>
        <sz val="8"/>
        <rFont val="Calibri"/>
        <family val="2"/>
        <scheme val="minor"/>
      </rPr>
      <t>(73) 2512356.
+569 44787178</t>
    </r>
    <r>
      <rPr>
        <sz val="8"/>
        <color rgb="FFFF0000"/>
        <rFont val="Calibri"/>
        <family val="2"/>
        <scheme val="minor"/>
      </rPr>
      <t xml:space="preserve">
</t>
    </r>
    <r>
      <rPr>
        <sz val="8"/>
        <color theme="1"/>
        <rFont val="Calibri"/>
        <family val="2"/>
        <scheme val="minor"/>
      </rPr>
      <t xml:space="preserve">
</t>
    </r>
  </si>
  <si>
    <t xml:space="preserve">  SERVICIO NACIONAL DE PROTECCIÓN ESPECIALIZADA A LA NIÑEZ Y ADOLESCENCIA</t>
  </si>
  <si>
    <t>71276300-0</t>
  </si>
  <si>
    <t>70635700-9</t>
  </si>
  <si>
    <t>70208500-4</t>
  </si>
  <si>
    <t>70070000-3</t>
  </si>
  <si>
    <t>70416400-9</t>
  </si>
  <si>
    <t>81832900-8</t>
  </si>
  <si>
    <t>70013440-7</t>
  </si>
  <si>
    <t>70226500-2</t>
  </si>
  <si>
    <t>70015120-4</t>
  </si>
  <si>
    <t>70370800-5</t>
  </si>
  <si>
    <t>71238200-7</t>
  </si>
  <si>
    <t>70015642-7</t>
  </si>
  <si>
    <t>70348100-0</t>
  </si>
  <si>
    <t>70316800-0</t>
  </si>
  <si>
    <t>70000670-0</t>
  </si>
  <si>
    <t>81374800-2</t>
  </si>
  <si>
    <t>70672400-1</t>
  </si>
  <si>
    <t>70200200-1</t>
  </si>
  <si>
    <t>70083600-2</t>
  </si>
  <si>
    <t>70015630-3</t>
  </si>
  <si>
    <t>80066511-6</t>
  </si>
  <si>
    <t>82902400-4</t>
  </si>
  <si>
    <t>70081300-2</t>
  </si>
  <si>
    <t>70023020-1</t>
  </si>
  <si>
    <t>70021870-8</t>
  </si>
  <si>
    <t>70004310-K</t>
  </si>
  <si>
    <t>82535900-1</t>
  </si>
  <si>
    <t>71152400-2</t>
  </si>
  <si>
    <t>81795172-4</t>
  </si>
  <si>
    <t>82027300-1</t>
  </si>
  <si>
    <t>70278300-3</t>
  </si>
  <si>
    <t>71000200-2</t>
  </si>
  <si>
    <t>70743700-6</t>
  </si>
  <si>
    <t>70965900-6</t>
  </si>
  <si>
    <t>71162000-1</t>
  </si>
  <si>
    <t>70019800-6</t>
  </si>
  <si>
    <t>70002810-0</t>
  </si>
  <si>
    <t>70878100-2</t>
  </si>
  <si>
    <t>71328600-1</t>
  </si>
  <si>
    <t>70835200-4</t>
  </si>
  <si>
    <t>71303900-4</t>
  </si>
  <si>
    <t>70933700-9</t>
  </si>
  <si>
    <t>70996300-7</t>
  </si>
  <si>
    <t>70362000-0</t>
  </si>
  <si>
    <t>70023000-7</t>
  </si>
  <si>
    <t>70004312-6</t>
  </si>
  <si>
    <t>71940000-0</t>
  </si>
  <si>
    <t>53171050-9</t>
  </si>
  <si>
    <t>80066561-2</t>
  </si>
  <si>
    <t>70208504-7</t>
  </si>
  <si>
    <t>71047400-1</t>
  </si>
  <si>
    <t>81496800-6</t>
  </si>
  <si>
    <t>82184901-2</t>
  </si>
  <si>
    <t>70718200-8</t>
  </si>
  <si>
    <t>70717000-K</t>
  </si>
  <si>
    <t>70574900-0</t>
  </si>
  <si>
    <t>70235800-0</t>
  </si>
  <si>
    <t>71178900-6</t>
  </si>
  <si>
    <t>70096600-3</t>
  </si>
  <si>
    <t>70012280-8</t>
  </si>
  <si>
    <t>61004000-4</t>
  </si>
  <si>
    <t>70960100-8</t>
  </si>
  <si>
    <t>70275300-7</t>
  </si>
  <si>
    <t>70039300-3</t>
  </si>
  <si>
    <t>69070700-4</t>
  </si>
  <si>
    <t>81774300-5</t>
  </si>
  <si>
    <t>70016071-8</t>
  </si>
  <si>
    <t>82389800-2</t>
  </si>
  <si>
    <t>81735100-K</t>
  </si>
  <si>
    <t>70896700-9</t>
  </si>
  <si>
    <t>82369500-4</t>
  </si>
  <si>
    <t>82130300-1</t>
  </si>
  <si>
    <t>70018380-7</t>
  </si>
  <si>
    <t>81732500-9</t>
  </si>
  <si>
    <t>71450600-5</t>
  </si>
  <si>
    <t>70983600-5</t>
  </si>
  <si>
    <t>71065800-5</t>
  </si>
  <si>
    <t>71370700-7</t>
  </si>
  <si>
    <t>70220904-8</t>
  </si>
  <si>
    <t>71659200-6</t>
  </si>
  <si>
    <t>80066526-4</t>
  </si>
  <si>
    <t>71656900-4</t>
  </si>
  <si>
    <t>80066523-K</t>
  </si>
  <si>
    <t>71659400-9</t>
  </si>
  <si>
    <t>70638100-7</t>
  </si>
  <si>
    <t>71761800-9</t>
  </si>
  <si>
    <t>70355300-1</t>
  </si>
  <si>
    <t>70878900-3</t>
  </si>
  <si>
    <t>71479200-8</t>
  </si>
  <si>
    <t>71836200-8</t>
  </si>
  <si>
    <t>71622300-0</t>
  </si>
  <si>
    <t>70643500-K</t>
  </si>
  <si>
    <t>72927400-3</t>
  </si>
  <si>
    <t>71744900-2</t>
  </si>
  <si>
    <t>81513304-8</t>
  </si>
  <si>
    <t>71842900-5</t>
  </si>
  <si>
    <t>71099300-9</t>
  </si>
  <si>
    <t>70636300-9</t>
  </si>
  <si>
    <t>71753800-5</t>
  </si>
  <si>
    <t>65107810-5</t>
  </si>
  <si>
    <t>72147600-6</t>
  </si>
  <si>
    <t>71746100-2</t>
  </si>
  <si>
    <t>71086700-3</t>
  </si>
  <si>
    <t>69073400-1</t>
  </si>
  <si>
    <t>70816800-9</t>
  </si>
  <si>
    <t>69120100-7</t>
  </si>
  <si>
    <t>82158908-8</t>
  </si>
  <si>
    <t>70301500-K</t>
  </si>
  <si>
    <t>71581400-5</t>
  </si>
  <si>
    <t>72129100-6</t>
  </si>
  <si>
    <t>60910000-1</t>
  </si>
  <si>
    <t>71936500-0</t>
  </si>
  <si>
    <t>72363900-K</t>
  </si>
  <si>
    <t>70715500-0</t>
  </si>
  <si>
    <t>72599700-0</t>
  </si>
  <si>
    <t>70041400-0</t>
  </si>
  <si>
    <t>70517100-9</t>
  </si>
  <si>
    <t>71387500-7</t>
  </si>
  <si>
    <t>70816700-2</t>
  </si>
  <si>
    <t>70055500-3</t>
  </si>
  <si>
    <t>72288400-0</t>
  </si>
  <si>
    <t>72282900-K</t>
  </si>
  <si>
    <t>72323600-2</t>
  </si>
  <si>
    <t>70438020-8</t>
  </si>
  <si>
    <t>72512900-9</t>
  </si>
  <si>
    <t>80066500-0</t>
  </si>
  <si>
    <t>71965100-3</t>
  </si>
  <si>
    <t>72862300-4</t>
  </si>
  <si>
    <t>72641400-9</t>
  </si>
  <si>
    <t>72598400-6</t>
  </si>
  <si>
    <t>82138200-9</t>
  </si>
  <si>
    <t>70776400-7</t>
  </si>
  <si>
    <t>71280000-3</t>
  </si>
  <si>
    <t>72842100-2</t>
  </si>
  <si>
    <t>73195900-5</t>
  </si>
  <si>
    <t>73236100-6</t>
  </si>
  <si>
    <t>73263900-4</t>
  </si>
  <si>
    <t>72607900-5</t>
  </si>
  <si>
    <t>65371690-7</t>
  </si>
  <si>
    <t>72586100-1</t>
  </si>
  <si>
    <t>60318000-3</t>
  </si>
  <si>
    <t>73394500-1</t>
  </si>
  <si>
    <t xml:space="preserve">73395800-6 </t>
  </si>
  <si>
    <t>72576100-7</t>
  </si>
  <si>
    <t>71414100-7</t>
  </si>
  <si>
    <t>72778300-8</t>
  </si>
  <si>
    <t>73141400-9</t>
  </si>
  <si>
    <t>72244800-6</t>
  </si>
  <si>
    <t>73438200-0</t>
  </si>
  <si>
    <t>73244700-8</t>
  </si>
  <si>
    <t>72043400-8</t>
  </si>
  <si>
    <t>70001640-4</t>
  </si>
  <si>
    <t>73553400-9</t>
  </si>
  <si>
    <t>73242000-2</t>
  </si>
  <si>
    <t>72758100-6</t>
  </si>
  <si>
    <t>60506000-5</t>
  </si>
  <si>
    <t>74026300-5</t>
  </si>
  <si>
    <t>73868900-3</t>
  </si>
  <si>
    <t>73534200-2</t>
  </si>
  <si>
    <t>75991740-5</t>
  </si>
  <si>
    <t>69220200-7</t>
  </si>
  <si>
    <t>71578700-8</t>
  </si>
  <si>
    <t>74545900-5</t>
  </si>
  <si>
    <t>74204900-0</t>
  </si>
  <si>
    <t>73076700-5</t>
  </si>
  <si>
    <t>73948500-2</t>
  </si>
  <si>
    <t>69220500-6</t>
  </si>
  <si>
    <t>69072400-6</t>
  </si>
  <si>
    <t>69254300-9</t>
  </si>
  <si>
    <t>74150400-6</t>
  </si>
  <si>
    <t>71832300-2</t>
  </si>
  <si>
    <t>73101300-4</t>
  </si>
  <si>
    <t>71690400-8</t>
  </si>
  <si>
    <t>70954200-1</t>
  </si>
  <si>
    <t>70287270-7</t>
  </si>
  <si>
    <t>74716800-8</t>
  </si>
  <si>
    <t>72026600-8</t>
  </si>
  <si>
    <t>81795151-1</t>
  </si>
  <si>
    <t>74962700-K</t>
  </si>
  <si>
    <t>74504600-2</t>
  </si>
  <si>
    <t>74357700-0</t>
  </si>
  <si>
    <t>74146900-6</t>
  </si>
  <si>
    <t>69240100-K</t>
  </si>
  <si>
    <t>70055509-7</t>
  </si>
  <si>
    <t>71802800-0</t>
  </si>
  <si>
    <t>73219100-3</t>
  </si>
  <si>
    <t>73102600-9</t>
  </si>
  <si>
    <t>75187300-K</t>
  </si>
  <si>
    <t>75347400-5</t>
  </si>
  <si>
    <t>75941820-4</t>
  </si>
  <si>
    <t>70024920-4</t>
  </si>
  <si>
    <t>72571200-6</t>
  </si>
  <si>
    <t>75499800-8</t>
  </si>
  <si>
    <t>72646900-8</t>
  </si>
  <si>
    <t>73337700-3</t>
  </si>
  <si>
    <t>70022910-6</t>
  </si>
  <si>
    <t>81513300-5</t>
  </si>
  <si>
    <t>69060900-2</t>
  </si>
  <si>
    <t>69150800-5</t>
  </si>
  <si>
    <t>69253800-5</t>
  </si>
  <si>
    <t>69081200-2</t>
  </si>
  <si>
    <t>72421000-7</t>
  </si>
  <si>
    <t>72441600-4</t>
  </si>
  <si>
    <t>69190700-7</t>
  </si>
  <si>
    <t>73051300-3</t>
  </si>
  <si>
    <t>72499900-K</t>
  </si>
  <si>
    <t>70556800-6</t>
  </si>
  <si>
    <t>80230500-2</t>
  </si>
  <si>
    <t>69060100-1</t>
  </si>
  <si>
    <t>69070500-1</t>
  </si>
  <si>
    <t>75993250-1</t>
  </si>
  <si>
    <t>72517200-1</t>
  </si>
  <si>
    <t>71839500-3</t>
  </si>
  <si>
    <t>69254100-6</t>
  </si>
  <si>
    <t>69040300-5</t>
  </si>
  <si>
    <t>70856400-1</t>
  </si>
  <si>
    <t>65085200-1</t>
  </si>
  <si>
    <t>75786200-K</t>
  </si>
  <si>
    <t>65050220-5</t>
  </si>
  <si>
    <t>71149700-5</t>
  </si>
  <si>
    <t>69030200-4</t>
  </si>
  <si>
    <t>73099800-7</t>
  </si>
  <si>
    <t>74615700-2</t>
  </si>
  <si>
    <t>69020200-K</t>
  </si>
  <si>
    <t>69151300-9</t>
  </si>
  <si>
    <t>69080300-3</t>
  </si>
  <si>
    <t>69200100-1</t>
  </si>
  <si>
    <t>70941900-5</t>
  </si>
  <si>
    <t>69190200-5</t>
  </si>
  <si>
    <t>60911000-7</t>
  </si>
  <si>
    <t>65185370-2</t>
  </si>
  <si>
    <t>69071100-1</t>
  </si>
  <si>
    <t>69180700-2</t>
  </si>
  <si>
    <t>69220100-0</t>
  </si>
  <si>
    <t>81698900-0</t>
  </si>
  <si>
    <t>81897500-7</t>
  </si>
  <si>
    <t>69050100-7</t>
  </si>
  <si>
    <t>69090300-8</t>
  </si>
  <si>
    <t>65198910-8</t>
  </si>
  <si>
    <t>72518300-3</t>
  </si>
  <si>
    <t>65227510-9</t>
  </si>
  <si>
    <t>69072100-7</t>
  </si>
  <si>
    <t>69041200-4</t>
  </si>
  <si>
    <t>69040100-2</t>
  </si>
  <si>
    <t>65266900-K</t>
  </si>
  <si>
    <t>69250200-0</t>
  </si>
  <si>
    <t>73752300-4</t>
  </si>
  <si>
    <t>75641100-4</t>
  </si>
  <si>
    <t>73929600-5</t>
  </si>
  <si>
    <t>69071000-5</t>
  </si>
  <si>
    <t>65088200-8</t>
  </si>
  <si>
    <t>65176540-4</t>
  </si>
  <si>
    <t>69051100-2</t>
  </si>
  <si>
    <t>69020300-6</t>
  </si>
  <si>
    <t>74544500-4</t>
  </si>
  <si>
    <t>69191600-6</t>
  </si>
  <si>
    <t>69230400-4</t>
  </si>
  <si>
    <t>70729100-1</t>
  </si>
  <si>
    <t>69072900-8</t>
  </si>
  <si>
    <t>69151200-2</t>
  </si>
  <si>
    <t>69010300-1</t>
  </si>
  <si>
    <t>69140500-1</t>
  </si>
  <si>
    <t>69210100-6</t>
  </si>
  <si>
    <t>65211570-5</t>
  </si>
  <si>
    <t>69110400-1</t>
  </si>
  <si>
    <t>69091500-6</t>
  </si>
  <si>
    <t>69190900-K</t>
  </si>
  <si>
    <t>74295700-4</t>
  </si>
  <si>
    <t>72176600-4</t>
  </si>
  <si>
    <t xml:space="preserve">65452600-1
</t>
  </si>
  <si>
    <t>65291980-4</t>
  </si>
  <si>
    <t>71814400-0</t>
  </si>
  <si>
    <t>65393250-2</t>
  </si>
  <si>
    <t>72786100-9</t>
  </si>
  <si>
    <t>69080400-K</t>
  </si>
  <si>
    <t>74494300-0</t>
  </si>
  <si>
    <t>60901000-2</t>
  </si>
  <si>
    <t>75952250-8</t>
  </si>
  <si>
    <t>65362320-8</t>
  </si>
  <si>
    <t>65286230-6</t>
  </si>
  <si>
    <t>69254000-K</t>
  </si>
  <si>
    <t>69265100-6</t>
  </si>
  <si>
    <t>65073010-0</t>
  </si>
  <si>
    <t xml:space="preserve">65485160-3 </t>
  </si>
  <si>
    <t>65368670-6</t>
  </si>
  <si>
    <t>69191200-0</t>
  </si>
  <si>
    <t>69040700-0</t>
  </si>
  <si>
    <t>69070900-7</t>
  </si>
  <si>
    <t>69030500-3</t>
  </si>
  <si>
    <t>74876200-0</t>
  </si>
  <si>
    <t>69190400-8</t>
  </si>
  <si>
    <t>69252500-0</t>
  </si>
  <si>
    <t>69240200-6</t>
  </si>
  <si>
    <t>69080100-0</t>
  </si>
  <si>
    <t>69180100-4</t>
  </si>
  <si>
    <t>71735400-1</t>
  </si>
  <si>
    <t xml:space="preserve">
75973380-0</t>
  </si>
  <si>
    <t>61608000-8</t>
  </si>
  <si>
    <t xml:space="preserve">75989420-0 </t>
  </si>
  <si>
    <t>65509750-3</t>
  </si>
  <si>
    <t>70021750-7</t>
  </si>
  <si>
    <t>69020400-2</t>
  </si>
  <si>
    <t>69072000-0</t>
  </si>
  <si>
    <t>69072500-2</t>
  </si>
  <si>
    <t>69255200-8</t>
  </si>
  <si>
    <t>69255300-4</t>
  </si>
  <si>
    <t>69210500-1</t>
  </si>
  <si>
    <t>69072800-1</t>
  </si>
  <si>
    <t>69071800-6</t>
  </si>
  <si>
    <t>69072300-K</t>
  </si>
  <si>
    <t>69254800-0</t>
  </si>
  <si>
    <t>69050600-9</t>
  </si>
  <si>
    <t>83017500-8</t>
  </si>
  <si>
    <t>81518400-9</t>
  </si>
  <si>
    <t>69073100-2</t>
  </si>
  <si>
    <t>69040800-7</t>
  </si>
  <si>
    <t>70065900-3</t>
  </si>
  <si>
    <t>73923400-K</t>
  </si>
  <si>
    <t>69220700-9</t>
  </si>
  <si>
    <t>69210300-9</t>
  </si>
  <si>
    <t>69010400-8</t>
  </si>
  <si>
    <t>69210400-5</t>
  </si>
  <si>
    <t>69072200-3</t>
  </si>
  <si>
    <t>69070400-5</t>
  </si>
  <si>
    <t>69250500-K</t>
  </si>
  <si>
    <t>69061400-6</t>
  </si>
  <si>
    <t>69060700-K</t>
  </si>
  <si>
    <t>69255000-5</t>
  </si>
  <si>
    <t>69050900-8</t>
  </si>
  <si>
    <t>69030300-0</t>
  </si>
  <si>
    <t>69061600-9</t>
  </si>
  <si>
    <t>69255500-7</t>
  </si>
  <si>
    <t>69160100-5</t>
  </si>
  <si>
    <t>69110900-3</t>
  </si>
  <si>
    <t>69080200-7</t>
  </si>
  <si>
    <t>69091100-0</t>
  </si>
  <si>
    <t>65216730-6</t>
  </si>
  <si>
    <t>69190600-0</t>
  </si>
  <si>
    <t>69120400-6</t>
  </si>
  <si>
    <t>75756500-5</t>
  </si>
  <si>
    <t>65462490-9</t>
  </si>
  <si>
    <t>69264800-5</t>
  </si>
  <si>
    <t>69090700-3</t>
  </si>
  <si>
    <t>69081300-9</t>
  </si>
  <si>
    <t>69040400-1</t>
  </si>
  <si>
    <t>69100600-K</t>
  </si>
  <si>
    <t>69081700-4</t>
  </si>
  <si>
    <t>69100100-8</t>
  </si>
  <si>
    <t>69090600-7</t>
  </si>
  <si>
    <t>69190100-9</t>
  </si>
  <si>
    <t>69253900-1</t>
  </si>
  <si>
    <t>69100500-3</t>
  </si>
  <si>
    <t>69100300-0</t>
  </si>
  <si>
    <t>69140100-6</t>
  </si>
  <si>
    <t>69080500-6</t>
  </si>
  <si>
    <t>65094420-8</t>
  </si>
  <si>
    <t>69190500-4</t>
  </si>
  <si>
    <t>69160500-0</t>
  </si>
  <si>
    <t>69170100-K</t>
  </si>
  <si>
    <t>69141500-7</t>
  </si>
  <si>
    <t>69130100-1</t>
  </si>
  <si>
    <t>69090200-1</t>
  </si>
  <si>
    <t>69130200-8</t>
  </si>
  <si>
    <t>69141400-0</t>
  </si>
  <si>
    <t>69191400-3</t>
  </si>
  <si>
    <t>69110500-8</t>
  </si>
  <si>
    <t>69110100-2</t>
  </si>
  <si>
    <t>69140400-5</t>
  </si>
  <si>
    <t>69250600-6</t>
  </si>
  <si>
    <t>69073000-6</t>
  </si>
  <si>
    <t>69020500-9</t>
  </si>
  <si>
    <t>69150300-3</t>
  </si>
  <si>
    <t>69160300-8</t>
  </si>
  <si>
    <t>69150400-K</t>
  </si>
  <si>
    <t>69230100-5</t>
  </si>
  <si>
    <t>65546650-9</t>
  </si>
  <si>
    <t>69130700-K</t>
  </si>
  <si>
    <t>69130600-3</t>
  </si>
  <si>
    <t>69150700-9</t>
  </si>
  <si>
    <t>69191500-K</t>
  </si>
  <si>
    <t>69160600-7</t>
  </si>
  <si>
    <t>69252100-5</t>
  </si>
  <si>
    <t>69181000-3</t>
  </si>
  <si>
    <t>69061300-K</t>
  </si>
  <si>
    <t>69240400-9</t>
  </si>
  <si>
    <t>69130800-6</t>
  </si>
  <si>
    <t>69091200-7</t>
  </si>
  <si>
    <t>69160700-3</t>
  </si>
  <si>
    <t>74747400-1</t>
  </si>
  <si>
    <t>69160400-4</t>
  </si>
  <si>
    <t>65468960-1</t>
  </si>
  <si>
    <t>65497400-4</t>
  </si>
  <si>
    <t>65350450-0</t>
  </si>
  <si>
    <t>69150600-2</t>
  </si>
  <si>
    <t>69140600-8</t>
  </si>
  <si>
    <t>69060300-4</t>
  </si>
  <si>
    <t>69061000-0</t>
  </si>
  <si>
    <t>65377650-0</t>
  </si>
  <si>
    <t>69081000-K</t>
  </si>
  <si>
    <t>75395800-2</t>
  </si>
  <si>
    <t>69140300-9</t>
  </si>
  <si>
    <t>87912900-1</t>
  </si>
  <si>
    <t>70791800-4</t>
  </si>
  <si>
    <t>65599420-3</t>
  </si>
  <si>
    <t>75979270-K</t>
  </si>
  <si>
    <t>65504420-5</t>
  </si>
  <si>
    <t>65223920-K</t>
  </si>
  <si>
    <t>65237280-5</t>
  </si>
  <si>
    <t>65139100-8</t>
  </si>
  <si>
    <t>72046200-1</t>
  </si>
  <si>
    <t>65556360-1</t>
  </si>
  <si>
    <t>65569110-3</t>
  </si>
  <si>
    <t>65617690-3</t>
  </si>
  <si>
    <t>65317310-5</t>
  </si>
  <si>
    <t>73731900-8</t>
  </si>
  <si>
    <t>71470400-1</t>
  </si>
  <si>
    <t>65494130-0</t>
  </si>
  <si>
    <t>70995200-5</t>
  </si>
  <si>
    <t>65546160-4</t>
  </si>
  <si>
    <t>65387280-1</t>
  </si>
  <si>
    <t>71436400-7</t>
  </si>
  <si>
    <t>72771800-1</t>
  </si>
  <si>
    <t>65613140-3</t>
  </si>
  <si>
    <t>75990580-6</t>
  </si>
  <si>
    <t>65215510-3</t>
  </si>
  <si>
    <t>65442660-0</t>
  </si>
  <si>
    <t>70200600-7</t>
  </si>
  <si>
    <t>65685230-5</t>
  </si>
  <si>
    <t>65755500-2</t>
  </si>
  <si>
    <t>65380320-6</t>
  </si>
  <si>
    <t>65642470-2</t>
  </si>
  <si>
    <t>65734940-2</t>
  </si>
  <si>
    <t xml:space="preserve">75996000-9
</t>
  </si>
  <si>
    <t>69261400-3</t>
  </si>
  <si>
    <t>69200800-6</t>
  </si>
  <si>
    <t>69210200-2</t>
  </si>
  <si>
    <t>65670260-5</t>
  </si>
  <si>
    <t xml:space="preserve">65571720-K
</t>
  </si>
  <si>
    <t>61606800-8</t>
  </si>
  <si>
    <t>65393660-5</t>
  </si>
  <si>
    <t>70879400-7</t>
  </si>
  <si>
    <t>71593700-K</t>
  </si>
  <si>
    <t>65735190-3</t>
  </si>
  <si>
    <t>65199690-2</t>
  </si>
  <si>
    <t>65720870-1</t>
  </si>
  <si>
    <t>65577870-5</t>
  </si>
  <si>
    <t>65685990-3</t>
  </si>
  <si>
    <t xml:space="preserve">72051300-5 
</t>
  </si>
  <si>
    <t>65296840-6</t>
  </si>
  <si>
    <t>65766240-2</t>
  </si>
  <si>
    <t>74016500-3</t>
  </si>
  <si>
    <t>72251700-8</t>
  </si>
  <si>
    <t>72793300-K</t>
  </si>
  <si>
    <t xml:space="preserve">65728560-9
</t>
  </si>
  <si>
    <t>73597200-6</t>
  </si>
  <si>
    <t>65711090-6</t>
  </si>
  <si>
    <t>65827920-3</t>
  </si>
  <si>
    <t xml:space="preserve">70990700-K
</t>
  </si>
  <si>
    <t>60921000-1</t>
  </si>
  <si>
    <t>71512700-8</t>
  </si>
  <si>
    <t>71912200-0</t>
  </si>
  <si>
    <t>69050200-3</t>
  </si>
  <si>
    <t>65061720-7</t>
  </si>
  <si>
    <t>71339400-9</t>
  </si>
  <si>
    <t>65767420-6</t>
  </si>
  <si>
    <t>60911006-6</t>
  </si>
  <si>
    <t>65737690-6</t>
  </si>
  <si>
    <t>65459720-0</t>
  </si>
  <si>
    <t>71839100-8</t>
  </si>
  <si>
    <t>69255100-1</t>
  </si>
  <si>
    <t>65340150-7</t>
  </si>
  <si>
    <t>53307210-0</t>
  </si>
  <si>
    <t>65461720-1</t>
  </si>
  <si>
    <t>65092940-3</t>
  </si>
  <si>
    <t>65747890-3</t>
  </si>
  <si>
    <t>65358300-1</t>
  </si>
  <si>
    <t>65975900-4</t>
  </si>
  <si>
    <t xml:space="preserve">75431000-6 </t>
  </si>
  <si>
    <t>65888020-9</t>
  </si>
  <si>
    <t>73075200-8</t>
  </si>
  <si>
    <t>65936280-5</t>
  </si>
  <si>
    <t>65540330-2</t>
  </si>
  <si>
    <t>65935100-5</t>
  </si>
  <si>
    <t>65116890-2</t>
  </si>
  <si>
    <t>65025110-5</t>
  </si>
  <si>
    <t>69090100-5</t>
  </si>
  <si>
    <t>65766670-K</t>
  </si>
  <si>
    <t>73378500-4</t>
  </si>
  <si>
    <t>72160000-9</t>
  </si>
  <si>
    <t>69010100-9</t>
  </si>
  <si>
    <t>65966080-6</t>
  </si>
  <si>
    <t>65011779-4</t>
  </si>
  <si>
    <t>65616040-3</t>
  </si>
  <si>
    <t>69061800-1</t>
  </si>
  <si>
    <t>65939690-4</t>
  </si>
  <si>
    <t>69061200-3</t>
  </si>
  <si>
    <t>65232230-1</t>
  </si>
  <si>
    <t>69266500-7</t>
  </si>
  <si>
    <t>65018240-5</t>
  </si>
  <si>
    <t>69141700-k</t>
  </si>
  <si>
    <t>75962660-5</t>
  </si>
  <si>
    <t>74009700-8</t>
  </si>
  <si>
    <t>69253200-7</t>
  </si>
  <si>
    <t>65877120-5</t>
  </si>
  <si>
    <t>73188700-4</t>
  </si>
  <si>
    <t xml:space="preserve"> 65026317-0</t>
  </si>
  <si>
    <t xml:space="preserve"> 75117500-0</t>
  </si>
  <si>
    <t>65014993-9</t>
  </si>
  <si>
    <t>69201200-3</t>
  </si>
  <si>
    <t>65022414-0</t>
  </si>
  <si>
    <t xml:space="preserve"> 53314868-9</t>
  </si>
  <si>
    <t>71015300-0</t>
  </si>
  <si>
    <t>65009073-K</t>
  </si>
  <si>
    <t>72493000-K</t>
  </si>
  <si>
    <t>65034532-0</t>
  </si>
  <si>
    <t>65994030-2</t>
  </si>
  <si>
    <t xml:space="preserve"> 65036957-2</t>
  </si>
  <si>
    <t>65033536-8</t>
  </si>
  <si>
    <t>71234100-9</t>
  </si>
  <si>
    <t>65035961-5</t>
  </si>
  <si>
    <t>65033319-5</t>
  </si>
  <si>
    <t>71828300-0</t>
  </si>
  <si>
    <t>69140800-0</t>
  </si>
  <si>
    <t>65040138-7</t>
  </si>
  <si>
    <t>65036381-7</t>
  </si>
  <si>
    <t>65001755-2</t>
  </si>
  <si>
    <t>65005890-9</t>
  </si>
  <si>
    <t>65025971-8</t>
  </si>
  <si>
    <t>65879820-0</t>
  </si>
  <si>
    <t>65044717-4</t>
  </si>
  <si>
    <t>65041329-6</t>
  </si>
  <si>
    <t>65051505-6</t>
  </si>
  <si>
    <t>70642700-7</t>
  </si>
  <si>
    <t>65046073-1</t>
  </si>
  <si>
    <t>75218100-4</t>
  </si>
  <si>
    <t>65055959-2</t>
  </si>
  <si>
    <t>65769920-9</t>
  </si>
  <si>
    <t>65022872-3</t>
  </si>
  <si>
    <t>75944250-4</t>
  </si>
  <si>
    <t>65087600-8</t>
  </si>
  <si>
    <t>65061384-8</t>
  </si>
  <si>
    <t>69070100-6</t>
  </si>
  <si>
    <t>65063466-7</t>
  </si>
  <si>
    <t>65045095-7</t>
  </si>
  <si>
    <t>65066253-9</t>
  </si>
  <si>
    <t>69160200-1</t>
  </si>
  <si>
    <t>65069960-2</t>
  </si>
  <si>
    <t>69141300-4</t>
  </si>
  <si>
    <t>69070200-2</t>
  </si>
  <si>
    <t>73798700-0</t>
  </si>
  <si>
    <t>65067905-9</t>
  </si>
  <si>
    <t>75481100-5</t>
  </si>
  <si>
    <t>69220400-K</t>
  </si>
  <si>
    <t>65073235-9</t>
  </si>
  <si>
    <t>65069113-k</t>
  </si>
  <si>
    <t>65074413-6</t>
  </si>
  <si>
    <t>65225190-0</t>
  </si>
  <si>
    <t>65070291-3</t>
  </si>
  <si>
    <t>65068933-K</t>
  </si>
  <si>
    <t>65070018-K</t>
  </si>
  <si>
    <t>65079482-6</t>
  </si>
  <si>
    <t>69254500-1</t>
  </si>
  <si>
    <t>69250800-9</t>
  </si>
  <si>
    <t>69200300-4</t>
  </si>
  <si>
    <t>69200900-2</t>
  </si>
  <si>
    <t>65079044-8</t>
  </si>
  <si>
    <t>65015346-4</t>
  </si>
  <si>
    <t>69080600-2</t>
  </si>
  <si>
    <t>69081500-1</t>
  </si>
  <si>
    <t>65087837-K</t>
  </si>
  <si>
    <t>65060273-0</t>
  </si>
  <si>
    <t>69253100-0</t>
  </si>
  <si>
    <t>69201100-7</t>
  </si>
  <si>
    <t>69200500-7</t>
  </si>
  <si>
    <t>70786200-9</t>
  </si>
  <si>
    <t>69200400-0</t>
  </si>
  <si>
    <t>69200200-8</t>
  </si>
  <si>
    <t>69201000-0</t>
  </si>
  <si>
    <t>69200700-K</t>
  </si>
  <si>
    <t>69081100-6</t>
  </si>
  <si>
    <t>69073200-9</t>
  </si>
  <si>
    <t>69180200-0</t>
  </si>
  <si>
    <t>69041300-0</t>
  </si>
  <si>
    <t>69040900-3</t>
  </si>
  <si>
    <t>69191000-8</t>
  </si>
  <si>
    <t>69180900-5</t>
  </si>
  <si>
    <t>69041500-3</t>
  </si>
  <si>
    <t>69151400-5</t>
  </si>
  <si>
    <t>69170500-5</t>
  </si>
  <si>
    <t>69141100-1</t>
  </si>
  <si>
    <t>69151000-K</t>
  </si>
  <si>
    <t>60511124-6</t>
  </si>
  <si>
    <t>60511011-8</t>
  </si>
  <si>
    <t>69251900-0</t>
  </si>
  <si>
    <t>69030400-7</t>
  </si>
  <si>
    <t>69250300-7</t>
  </si>
  <si>
    <t>60511012-6</t>
  </si>
  <si>
    <t>60511122-K</t>
  </si>
  <si>
    <t>69251800-4</t>
  </si>
  <si>
    <t>69070300-9</t>
  </si>
  <si>
    <t>69220300-3</t>
  </si>
  <si>
    <t>60511111-4</t>
  </si>
  <si>
    <t>69110300-5</t>
  </si>
  <si>
    <t>69120300-K</t>
  </si>
  <si>
    <t>69091000-4</t>
  </si>
  <si>
    <t>60511061-4</t>
  </si>
  <si>
    <t>69230900-6</t>
  </si>
  <si>
    <t>65079782-5</t>
  </si>
  <si>
    <t>61979850-3</t>
  </si>
  <si>
    <t>65098008-5</t>
  </si>
  <si>
    <t>60511139-4</t>
  </si>
  <si>
    <t>65151280-8</t>
  </si>
  <si>
    <t>65180050-1</t>
  </si>
  <si>
    <t>65071983-2</t>
  </si>
  <si>
    <t>69051000-6</t>
  </si>
  <si>
    <t>65077600-3</t>
  </si>
  <si>
    <t>60511023-1</t>
  </si>
  <si>
    <t>65321370-0</t>
  </si>
  <si>
    <t>69254600-8</t>
  </si>
  <si>
    <t>69050800-1</t>
  </si>
  <si>
    <t>60511022-3</t>
  </si>
  <si>
    <t>61979010-3</t>
  </si>
  <si>
    <t>65109664-2</t>
  </si>
  <si>
    <t>69030700-6</t>
  </si>
  <si>
    <t>65111453-5</t>
  </si>
  <si>
    <t>65107618-8</t>
  </si>
  <si>
    <t>69253000-4</t>
  </si>
  <si>
    <t>69100700-6</t>
  </si>
  <si>
    <t>69264500-6</t>
  </si>
  <si>
    <t>69051300-5</t>
  </si>
  <si>
    <t>60511121-1</t>
  </si>
  <si>
    <t>69100400-7</t>
  </si>
  <si>
    <t>69040600-4</t>
  </si>
  <si>
    <t>69251300-2</t>
  </si>
  <si>
    <t>65111456-K</t>
  </si>
  <si>
    <t>69040200-9</t>
  </si>
  <si>
    <t>69190300-1</t>
  </si>
  <si>
    <t>65113769-1</t>
  </si>
  <si>
    <t>65098444-7</t>
  </si>
  <si>
    <t>65115592-4</t>
  </si>
  <si>
    <t>65116385-4</t>
  </si>
  <si>
    <t>65114065-K</t>
  </si>
  <si>
    <t>60511105-K</t>
  </si>
  <si>
    <t>69265000-K</t>
  </si>
  <si>
    <t>65065117-0</t>
  </si>
  <si>
    <t>65101819-6</t>
  </si>
  <si>
    <t>65338068-2</t>
  </si>
  <si>
    <t>69264600-2</t>
  </si>
  <si>
    <t>73238400-6</t>
  </si>
  <si>
    <t>65046445-1</t>
  </si>
  <si>
    <t>65034502-9</t>
  </si>
  <si>
    <t>65126547-9</t>
  </si>
  <si>
    <t>69060600-3</t>
  </si>
  <si>
    <t>65019965-0</t>
  </si>
  <si>
    <t>65076983-K</t>
  </si>
  <si>
    <t>73652100-8</t>
  </si>
  <si>
    <t>69051200-9</t>
  </si>
  <si>
    <t>65102329-7</t>
  </si>
  <si>
    <t>65098749-7</t>
  </si>
  <si>
    <t xml:space="preserve">65102681-4
</t>
  </si>
  <si>
    <t>65305770-9</t>
  </si>
  <si>
    <t>60511021-5</t>
  </si>
  <si>
    <t xml:space="preserve">
65138748-5
</t>
  </si>
  <si>
    <t>69200600-3</t>
  </si>
  <si>
    <t>65127173-8</t>
  </si>
  <si>
    <t>65095565-K</t>
  </si>
  <si>
    <t>65092625-0</t>
  </si>
  <si>
    <t>65120373-2</t>
  </si>
  <si>
    <t>65020619-3</t>
  </si>
  <si>
    <t>65084732-6</t>
  </si>
  <si>
    <t>69140700-4</t>
  </si>
  <si>
    <t>65106202-0</t>
  </si>
  <si>
    <t xml:space="preserve">
65156401-8
</t>
  </si>
  <si>
    <t>69141200-8</t>
  </si>
  <si>
    <t>65155921-9</t>
  </si>
  <si>
    <t>65158965-7</t>
  </si>
  <si>
    <t>65112162-0</t>
  </si>
  <si>
    <t>65907000-6</t>
  </si>
  <si>
    <t>65148288-7</t>
  </si>
  <si>
    <t>65157831-0</t>
  </si>
  <si>
    <t>65108693-0</t>
  </si>
  <si>
    <t>65160754-K</t>
  </si>
  <si>
    <t>65161991-2</t>
  </si>
  <si>
    <t>65168526-5</t>
  </si>
  <si>
    <t>65101884-6</t>
  </si>
  <si>
    <t>65166703-8</t>
  </si>
  <si>
    <t>65174601-9</t>
  </si>
  <si>
    <t>65099266-0</t>
  </si>
  <si>
    <t>65151509-2</t>
  </si>
  <si>
    <t>65138484-2</t>
  </si>
  <si>
    <t>65174702-3</t>
  </si>
  <si>
    <t>65165309-6</t>
  </si>
  <si>
    <t>60511043-6</t>
  </si>
  <si>
    <t xml:space="preserve">65165712-1
</t>
  </si>
  <si>
    <t>65749580-8</t>
  </si>
  <si>
    <t>65160642-K</t>
  </si>
  <si>
    <t>65170522-3</t>
  </si>
  <si>
    <t>65177503-5</t>
  </si>
  <si>
    <t>65165937-K</t>
  </si>
  <si>
    <t>65175495-K</t>
  </si>
  <si>
    <t>65148436-7</t>
  </si>
  <si>
    <t>65177373-3</t>
  </si>
  <si>
    <t>65159105-8</t>
  </si>
  <si>
    <t>65182258-0</t>
  </si>
  <si>
    <t>65177552-3</t>
  </si>
  <si>
    <t>65183811-8</t>
  </si>
  <si>
    <t>65175354-6</t>
  </si>
  <si>
    <t>65670080-7</t>
  </si>
  <si>
    <t>69081400-5</t>
  </si>
  <si>
    <t>65123933-9</t>
  </si>
  <si>
    <t>65189622-3</t>
  </si>
  <si>
    <t>65153954-4</t>
  </si>
  <si>
    <t>73248900-2</t>
  </si>
  <si>
    <t>65190221-5</t>
  </si>
  <si>
    <t>65190717-9</t>
  </si>
  <si>
    <t>65188476-4</t>
  </si>
  <si>
    <t>65192048-5</t>
  </si>
  <si>
    <t>65193394-3</t>
  </si>
  <si>
    <t>65184397-9</t>
  </si>
  <si>
    <t>65166014-9</t>
  </si>
  <si>
    <t>65181148-1</t>
  </si>
  <si>
    <t>65190887-6</t>
  </si>
  <si>
    <t>65171239-4</t>
  </si>
  <si>
    <t>65083774-6</t>
  </si>
  <si>
    <t>53333087-8</t>
  </si>
  <si>
    <t>65193201-7</t>
  </si>
  <si>
    <t>65193512-1</t>
  </si>
  <si>
    <t>65188142-0</t>
  </si>
  <si>
    <t>65188233-8</t>
  </si>
  <si>
    <t>65191711-5</t>
  </si>
  <si>
    <t>65186866-1</t>
  </si>
  <si>
    <t>65194053-2</t>
  </si>
  <si>
    <t>53334457-7</t>
  </si>
  <si>
    <t>65146089-1</t>
  </si>
  <si>
    <t>65086441-7</t>
  </si>
  <si>
    <t xml:space="preserve">65192083-3
</t>
  </si>
  <si>
    <t>65190112-K</t>
  </si>
  <si>
    <t>65192836-K</t>
  </si>
  <si>
    <t>65192786-2</t>
  </si>
  <si>
    <t>65080453-8</t>
  </si>
  <si>
    <t>53333891-7</t>
  </si>
  <si>
    <t>65189756-4</t>
  </si>
  <si>
    <t>65167782-2</t>
  </si>
  <si>
    <t>60511020-7</t>
  </si>
  <si>
    <t>65157994-5</t>
  </si>
  <si>
    <t>69181100-K</t>
  </si>
  <si>
    <t>62000420-0</t>
  </si>
  <si>
    <t>65187202-2</t>
  </si>
  <si>
    <t>69141800-6</t>
  </si>
  <si>
    <t>62252200-1</t>
  </si>
  <si>
    <t>65200688-4</t>
  </si>
  <si>
    <t>69041000-1</t>
  </si>
  <si>
    <t>65951110-k</t>
  </si>
  <si>
    <t>65073925-6</t>
  </si>
  <si>
    <t>65194618-2</t>
  </si>
  <si>
    <t>71173100-8</t>
  </si>
  <si>
    <t>71293900-1</t>
  </si>
  <si>
    <t xml:space="preserve"> 65048054-6</t>
  </si>
  <si>
    <t xml:space="preserve"> 65060274-9</t>
  </si>
  <si>
    <t xml:space="preserve"> 65034348-4</t>
  </si>
  <si>
    <t xml:space="preserve"> 65060794-5</t>
  </si>
  <si>
    <t xml:space="preserve"> 65097534-0</t>
  </si>
  <si>
    <t xml:space="preserve"> 65098008-5</t>
  </si>
  <si>
    <t xml:space="preserve"> ISTITUCIÓ</t>
  </si>
  <si>
    <t>65091752-9</t>
  </si>
  <si>
    <t>65657910-2</t>
  </si>
  <si>
    <t>65103955-K</t>
  </si>
  <si>
    <t xml:space="preserve">I. Municipalidad de Combarbalá
</t>
  </si>
  <si>
    <t>CAMBIAR POR JURIDICO</t>
  </si>
  <si>
    <t>I. Municipalidad de María Pinto.</t>
  </si>
  <si>
    <t xml:space="preserve">Orden de la Bienaventurada Virgen María de la Merced o Congregación Provincia Mercedaria de Chile.
</t>
  </si>
  <si>
    <t xml:space="preserve">I. Municipalidad de Coyhaique
</t>
  </si>
  <si>
    <t xml:space="preserve">Hogar Indígena de Santa Bárbara
</t>
  </si>
  <si>
    <t xml:space="preserve">Fundación Regazo
</t>
  </si>
  <si>
    <t xml:space="preserve">Fundación Padre Semería
</t>
  </si>
  <si>
    <t xml:space="preserve">Congregación Hermanas Franciscanas Misioneras de Jesús
</t>
  </si>
  <si>
    <t xml:space="preserve">Corporación Asamblea de Dios Autónoma de Lautaro
</t>
  </si>
  <si>
    <t xml:space="preserve">Corporación Educacional y Asistencial Hellen Keller
</t>
  </si>
  <si>
    <t xml:space="preserve">Corporación Municipal de San Fernando para la Atención de Menores y las Áreas de Educación y Salud.
</t>
  </si>
  <si>
    <t xml:space="preserve">I. Municipalidad de La Florida
</t>
  </si>
  <si>
    <t xml:space="preserve">Obispado de San Felipe 
</t>
  </si>
  <si>
    <t xml:space="preserve">Fundación Mis Amigos
</t>
  </si>
  <si>
    <t xml:space="preserve">Obispado de Valdivia  
</t>
  </si>
  <si>
    <t xml:space="preserve">I. Municipalidad de San Antonio
</t>
  </si>
  <si>
    <t xml:space="preserve">I. Municipalidad de Constitución
</t>
  </si>
  <si>
    <t xml:space="preserve">Fundación La Frontera
</t>
  </si>
  <si>
    <t xml:space="preserve">Organización Comunitaria Funcional Hogar Mi Familia. 
</t>
  </si>
  <si>
    <t xml:space="preserve">Fundación Educacional Súmate Padre Álvaro Lavín o Fundación Educacional Súmate
</t>
  </si>
  <si>
    <t xml:space="preserve">Fundación Chilena de la Adopción
</t>
  </si>
  <si>
    <t xml:space="preserve">Organización Comunitaria Funcional Centro Juvenil El Puerto. 
</t>
  </si>
  <si>
    <t xml:space="preserve">Parroquia Los Santos Ángeles Custodios
</t>
  </si>
  <si>
    <t xml:space="preserve">Organización no Gubernamental de Desarrollo María Acoge o también ONG MARÍA ACOGE
</t>
  </si>
  <si>
    <t xml:space="preserve">Fundación Sociedad San Vicente de Paul
</t>
  </si>
  <si>
    <t xml:space="preserve">Policía de Investigaciones de Chile PDI
</t>
  </si>
  <si>
    <t xml:space="preserve">I. Municipalidad de Quellón  
</t>
  </si>
  <si>
    <t>Organización No Gubernamental de Desarrollo Corporación de Educación y Desarrollo Social CIDPA, que podrá usar también el nombre “ONG Corporación de Educación y Desarrollo Social CIDPA.”</t>
  </si>
  <si>
    <t xml:space="preserve">Fundación de Prevención de Violencia Infantil PREVIF (antes denominada Fundación de Prevención de Violencia Intrafamiliar)
</t>
  </si>
  <si>
    <t xml:space="preserve">I. Municipalidad de Maullín
</t>
  </si>
  <si>
    <t xml:space="preserve">I. Municipalidad de La Granja
</t>
  </si>
  <si>
    <t xml:space="preserve">I. Municipalidad de Estación Central
</t>
  </si>
  <si>
    <t xml:space="preserve">Organización Comunitaria Funcional Haka Pupa o Te Nga Poki
</t>
  </si>
  <si>
    <t xml:space="preserve">Organización no Gubernamental de Desarrollo Centro de Profesionales para la Acción Comunitaria u ONG CEPPAC
</t>
  </si>
  <si>
    <t xml:space="preserve">FUNDACIÓN SINERGIA SOCIAL 
</t>
  </si>
  <si>
    <t xml:space="preserve">O.N.G. TERAPEUTAS POR LA VIDA
</t>
  </si>
  <si>
    <t xml:space="preserve">Corporación Centro de Estudios para la Educación, El Riesgo Social y el Derecho
</t>
  </si>
  <si>
    <t xml:space="preserve">Fundación del Instituto de Capacitación y Especialización Padre Hurtado o Fundación ICEPH
</t>
  </si>
  <si>
    <t xml:space="preserve">Fundación Pléyades
</t>
  </si>
  <si>
    <t xml:space="preserve">Fundación Profesionales Asociados para el Desarrollo del Norte o PRODENOR.
</t>
  </si>
  <si>
    <t xml:space="preserve">Fundación Talita Kum.
</t>
  </si>
  <si>
    <t xml:space="preserve">Fundación Acción para la Infancia.
</t>
  </si>
  <si>
    <t xml:space="preserve">Fundación Educacional Paihuén.
</t>
  </si>
  <si>
    <t xml:space="preserve">Fundación Aconcagua Mujer
</t>
  </si>
  <si>
    <t xml:space="preserve">I. Municipalidad de Perquenco
</t>
  </si>
  <si>
    <t xml:space="preserve">I. Municipalidad de La Higuera 
</t>
  </si>
  <si>
    <t xml:space="preserve">I. Municipalidad de Primavera
</t>
  </si>
  <si>
    <t xml:space="preserve">I. Municipalidad de Paihuano
</t>
  </si>
  <si>
    <t xml:space="preserve">I. Municipalidad de Rauco
</t>
  </si>
  <si>
    <t xml:space="preserve">I. Municipalidad de El Tabo
</t>
  </si>
  <si>
    <t xml:space="preserve">I. Municipalidad de Romeral
</t>
  </si>
  <si>
    <t xml:space="preserve">I. Municipalidad de Rinconada
</t>
  </si>
  <si>
    <t xml:space="preserve">I. Municipalidad de San Rafael.
</t>
  </si>
  <si>
    <t xml:space="preserve">Ilustre Municipalidad de Vichuquén
</t>
  </si>
  <si>
    <t xml:space="preserve">I. Municipalidad de Lago Verde
</t>
  </si>
  <si>
    <t xml:space="preserve">I. Municipalidad de Huasco
</t>
  </si>
  <si>
    <t xml:space="preserve">I. Municipalidad de Putaendo
</t>
  </si>
  <si>
    <t xml:space="preserve">I. Municipalidad de Renaico. 
</t>
  </si>
  <si>
    <t xml:space="preserve">I. Municipalidad de Panquehue. 
</t>
  </si>
  <si>
    <t xml:space="preserve">I. Municipalidad de San Joaquín. 
</t>
  </si>
  <si>
    <t xml:space="preserve">I. Municipalidad de El Quisco
</t>
  </si>
  <si>
    <t xml:space="preserve">I. Municipalidad de Quinchao
</t>
  </si>
  <si>
    <t xml:space="preserve">Ilustre Municipalidad de Tocopilla
</t>
  </si>
  <si>
    <t xml:space="preserve">I. Municipalidad de Palmilla
</t>
  </si>
  <si>
    <t xml:space="preserve">I. Municipalidad de Chanco 
</t>
  </si>
  <si>
    <t xml:space="preserve">I. Municipalidad de Curepto
</t>
  </si>
  <si>
    <t xml:space="preserve">I. Municipalidad de Providencia
</t>
  </si>
  <si>
    <t xml:space="preserve">I. Municipalidad de Llanquihue
</t>
  </si>
  <si>
    <t xml:space="preserve">I. Municipalidad de San Juan de La Costa
</t>
  </si>
  <si>
    <t xml:space="preserve">I. Municipalidad de Porvenir
</t>
  </si>
  <si>
    <t xml:space="preserve">I. Municipalidad de Chañaral
</t>
  </si>
  <si>
    <t xml:space="preserve">I. Municipalidad de Tierra Amarilla
</t>
  </si>
  <si>
    <t xml:space="preserve">I. Municipalidad de Alto del Carmen
</t>
  </si>
  <si>
    <t xml:space="preserve">I. Municipalidad de Freirina
</t>
  </si>
  <si>
    <t xml:space="preserve">I. Municipalidad de Puchuncaví
</t>
  </si>
  <si>
    <t xml:space="preserve">I. Municipalidad de Concón
</t>
  </si>
  <si>
    <t xml:space="preserve">I. Municipalidad de Til Til
</t>
  </si>
  <si>
    <t xml:space="preserve">I. Municipalidad de Cabrero
</t>
  </si>
  <si>
    <t xml:space="preserve">I. Municipalidad de Santa María
</t>
  </si>
  <si>
    <t xml:space="preserve">I. Municipalidad de Coihueco
</t>
  </si>
  <si>
    <t xml:space="preserve">I. Municipalidad de Mulchén
</t>
  </si>
  <si>
    <t xml:space="preserve">I. Municipalidad de Santa Juana
</t>
  </si>
  <si>
    <t xml:space="preserve">I. Municipalidad de Curacaví
</t>
  </si>
  <si>
    <t xml:space="preserve">I. Municipalidad de Los Vilos
</t>
  </si>
  <si>
    <t xml:space="preserve">I. Municipalidad de Victoria
</t>
  </si>
  <si>
    <t xml:space="preserve">I. Municipalidad de Cunco
</t>
  </si>
  <si>
    <t xml:space="preserve">I. Municipalidad de Cabo de Hornos
</t>
  </si>
  <si>
    <t xml:space="preserve">I. Municipalidad de Punitaqui
</t>
  </si>
  <si>
    <t xml:space="preserve">I. Municipalidad de Canela
</t>
  </si>
  <si>
    <t xml:space="preserve">I. Municipalidad de Purén
</t>
  </si>
  <si>
    <t xml:space="preserve">I. Municipalidad de Alhué
</t>
  </si>
  <si>
    <t xml:space="preserve">I. Municipalidad de Pichidegua
</t>
  </si>
  <si>
    <t xml:space="preserve">I. Municipalidad de Futrono
</t>
  </si>
  <si>
    <t xml:space="preserve">I. Municipalidad de Río Bueno
</t>
  </si>
  <si>
    <t xml:space="preserve">I. Municipalidad de Corral
</t>
  </si>
  <si>
    <t xml:space="preserve">I. Municipalidad de Mariquina
</t>
  </si>
  <si>
    <t xml:space="preserve">Fundación de Beneficencia Sentidos
</t>
  </si>
  <si>
    <t xml:space="preserve">I. Municipalidad de Mafil
</t>
  </si>
  <si>
    <t xml:space="preserve">I. Municipalidad de Lago Ranco
</t>
  </si>
  <si>
    <t xml:space="preserve">I. Municipalidad de Huara
</t>
  </si>
  <si>
    <t xml:space="preserve">I. Municipalidad de Rio Ibáñez
</t>
  </si>
  <si>
    <t xml:space="preserve">I. Municipalidad de Malloa
</t>
  </si>
  <si>
    <t xml:space="preserve">I. Municipalidad de Doñihue
</t>
  </si>
  <si>
    <t xml:space="preserve">Ilustre Municipalidad de Paillaco
</t>
  </si>
  <si>
    <t xml:space="preserve">Ilustre Municipalidad de Lanco
</t>
  </si>
  <si>
    <t xml:space="preserve">I. Municipalidad de La Reina
</t>
  </si>
  <si>
    <t xml:space="preserve">I. Municipalidad de Putre
</t>
  </si>
  <si>
    <t xml:space="preserve">I. Municipalidad de Cochrane
</t>
  </si>
  <si>
    <t xml:space="preserve">Fundación Cultural Para La Reinserción Social ÍTACA
</t>
  </si>
  <si>
    <t xml:space="preserve">I. Municipalidad de Padre Las Casas
</t>
  </si>
  <si>
    <t xml:space="preserve">Organización No Gubernamental Taller de Aprendizaje y Formación TAF
</t>
  </si>
  <si>
    <t xml:space="preserve">Corporación Familia de Linares 
</t>
  </si>
  <si>
    <t xml:space="preserve">I. Municipalidad de Chiguayante
</t>
  </si>
  <si>
    <t xml:space="preserve">Organización No Gubernamental de Desarrollo Ciudadanía y Progreso
</t>
  </si>
  <si>
    <t xml:space="preserve">“Corporación de Desarrollo y Acción Social, Cultural y Educacional Arrebol-Chile” o “Corporación Arrebol-Chile” 
</t>
  </si>
  <si>
    <t xml:space="preserve">I. Municipalidad de Limache
</t>
  </si>
  <si>
    <t xml:space="preserve">I. Municipalidad de Fresia </t>
  </si>
  <si>
    <t xml:space="preserve">Corporación para el Desarrollo, la Identidad y la Promoción Social de las Personas El Puerto u ONG El Puerto.
</t>
  </si>
  <si>
    <t xml:space="preserve">Organización No Gubernamental de Desarrollo -   Corporación de Desarrollo Integral de la Familia,       (O.N.G. CODEINFA)
</t>
  </si>
  <si>
    <t xml:space="preserve">I. Municipalidad de Conchalí
</t>
  </si>
  <si>
    <t xml:space="preserve">I. Municipalidad de San Ignacio
</t>
  </si>
  <si>
    <t xml:space="preserve">I. Municipalidad de Curanilahue
</t>
  </si>
  <si>
    <t xml:space="preserve">FUNDACIÓN PROYECTO B. 
</t>
  </si>
  <si>
    <t xml:space="preserve">I. Municipalidad de Santiago
</t>
  </si>
  <si>
    <t xml:space="preserve">I. Municipalidad de Aysén
</t>
  </si>
  <si>
    <t xml:space="preserve">Obispado de San José de Melipilla  
</t>
  </si>
  <si>
    <t xml:space="preserve">Organización No Gubernamental de Desarrollo Centro de Promoción y Apoyo a la Infancia - ONG. PAICABI
</t>
  </si>
  <si>
    <t xml:space="preserve">O.N.G. Corporación de Apoyo al Desarrollo Autogestionado Grada.
O.N.G. Grada.
</t>
  </si>
  <si>
    <t xml:space="preserve">Fundación  María de la Luz Zañartu
</t>
  </si>
  <si>
    <t xml:space="preserve">Organización no gubernamental de Desarrollo Integral del Joven y su Familia Surcos, u ONG Surcos.
</t>
  </si>
  <si>
    <t xml:space="preserve">Organización no gubernamental de desarrollo María Madre.
</t>
  </si>
  <si>
    <t xml:space="preserve">I. Municipalidad de Valparaíso
</t>
  </si>
  <si>
    <t xml:space="preserve">I. Municipalidad de La Pintana
</t>
  </si>
  <si>
    <t xml:space="preserve">I. Municipalidad de Rengo
</t>
  </si>
  <si>
    <t xml:space="preserve">Fundación Paréntesis
</t>
  </si>
  <si>
    <t xml:space="preserve">I. Municipalidad de Cerro Navia
</t>
  </si>
  <si>
    <t xml:space="preserve">I. Municipalidad de Quilicura
</t>
  </si>
  <si>
    <t xml:space="preserve">I. Municipalidad de Temuco
</t>
  </si>
  <si>
    <t xml:space="preserve">I. Municipalidad de Quillota
</t>
  </si>
  <si>
    <t xml:space="preserve">I. Municipalidad de Ñuñoa
</t>
  </si>
  <si>
    <t xml:space="preserve">Instituto de Educación y Desarrollo Carlos Casanueva.
</t>
  </si>
  <si>
    <t xml:space="preserve">I. Municipalidad de Lo Prado
</t>
  </si>
  <si>
    <t xml:space="preserve">I. Municipalidad de Coquimbo
</t>
  </si>
  <si>
    <t xml:space="preserve">I. Municipalidad de Macul
</t>
  </si>
  <si>
    <t xml:space="preserve">I. Municipalidad de San Bernardo
</t>
  </si>
  <si>
    <t xml:space="preserve">I. Municipalidad de Copiapó
</t>
  </si>
  <si>
    <t xml:space="preserve">I. Municipalidad de Calama
</t>
  </si>
  <si>
    <t xml:space="preserve">I. Municipalidad de Lota
</t>
  </si>
  <si>
    <t xml:space="preserve">I. Municipalidad de Graneros 
</t>
  </si>
  <si>
    <t xml:space="preserve">I. Municipalidad de Valdivia
</t>
  </si>
  <si>
    <t xml:space="preserve">I. Municipalidad de Galvarino
</t>
  </si>
  <si>
    <t xml:space="preserve">I. Municipalidad de Pudahuel  
</t>
  </si>
  <si>
    <t xml:space="preserve">I. Municipalidad de Traiguén
</t>
  </si>
  <si>
    <t xml:space="preserve">I. Municipalidad de La Ligua
</t>
  </si>
  <si>
    <t xml:space="preserve">I. Municipalidad de Chimbarongo
</t>
  </si>
  <si>
    <t xml:space="preserve">I. Municipalidad de Puente Alto
</t>
  </si>
  <si>
    <t xml:space="preserve">I. Municipalidad de Illapel
</t>
  </si>
  <si>
    <t xml:space="preserve">I. Municipalidad de La Serena.
</t>
  </si>
  <si>
    <t xml:space="preserve">I. Municipalidad de Quinta Normal
</t>
  </si>
  <si>
    <t xml:space="preserve">I. Municipalidad de los Andes
</t>
  </si>
  <si>
    <t xml:space="preserve">I. Municipalidad de Antofagasta
</t>
  </si>
  <si>
    <t xml:space="preserve">I. Municipalidad de Pucón
</t>
  </si>
  <si>
    <t xml:space="preserve">I. Municipalidad de Castro
</t>
  </si>
  <si>
    <t xml:space="preserve">I. Municipalidad de Melipilla
</t>
  </si>
  <si>
    <t xml:space="preserve">I. Municipalidad de Coronel
</t>
  </si>
  <si>
    <t xml:space="preserve">I. Municipalidad de Iquique
</t>
  </si>
  <si>
    <t xml:space="preserve">I. Municipalidad de Osorno
</t>
  </si>
  <si>
    <t xml:space="preserve">I. Municipalidad de Talca
</t>
  </si>
  <si>
    <t xml:space="preserve">I. Municipalidad de Peralillo
</t>
  </si>
  <si>
    <t xml:space="preserve">I. Municipalidad de Freire
</t>
  </si>
  <si>
    <t xml:space="preserve">Iglesia Movilización Cristiana para América Latina
</t>
  </si>
  <si>
    <t xml:space="preserve">I. Municipalidad de Codegua
</t>
  </si>
  <si>
    <t xml:space="preserve">I. Municipalidad de Alto Hospicio
</t>
  </si>
  <si>
    <t xml:space="preserve">I. Municipalidad de Gorbea
</t>
  </si>
  <si>
    <t xml:space="preserve">I. Municipalidad de Ovalle
</t>
  </si>
  <si>
    <t xml:space="preserve">I. Municipalidad de Maipú
</t>
  </si>
  <si>
    <t xml:space="preserve">I. Municipalidad de Vallenar
</t>
  </si>
  <si>
    <t xml:space="preserve">I. Municipalidad de Nueva Imperial.
</t>
  </si>
  <si>
    <t xml:space="preserve">I. Municipalidad de San Pedro de Atacama
</t>
  </si>
  <si>
    <t xml:space="preserve">I. Municipalidad de Cisnes 
</t>
  </si>
  <si>
    <t xml:space="preserve">I. Municipalidad de Angol
</t>
  </si>
  <si>
    <t xml:space="preserve">I. Municipalidad de Tomé
</t>
  </si>
  <si>
    <t xml:space="preserve">I. Municipalidad de Mejillones
</t>
  </si>
  <si>
    <t xml:space="preserve">I. Municipalidad de Paine
</t>
  </si>
  <si>
    <t xml:space="preserve">I. Municipalidad de La Cisterna
</t>
  </si>
  <si>
    <t xml:space="preserve">I. Municipalidad de Salamanca
</t>
  </si>
  <si>
    <t xml:space="preserve">I. Municipalidad de Buin
</t>
  </si>
  <si>
    <t xml:space="preserve">I. Municipalidad de Lo Barnechea
</t>
  </si>
  <si>
    <t xml:space="preserve">I. Municipalidad de El Bosque
</t>
  </si>
  <si>
    <t xml:space="preserve">I. Municipalidad de Purranque
</t>
  </si>
  <si>
    <t xml:space="preserve">I. Municipalidad de Calera de Tango.
</t>
  </si>
  <si>
    <t xml:space="preserve">I. Municipalidad de Talagante
</t>
  </si>
  <si>
    <t xml:space="preserve">I. Municipalidad de San José de Maipo
</t>
  </si>
  <si>
    <t xml:space="preserve">I. Municipalidad de Huechuraba
</t>
  </si>
  <si>
    <t xml:space="preserve">Organización No Gubernamental de Desarrollo Filadelfia 
</t>
  </si>
  <si>
    <t xml:space="preserve">Organización No Gubernamental De Desarrollo Corporación Nacional del Teatro Musical Chileno, CONATEMUCH. 
</t>
  </si>
  <si>
    <t xml:space="preserve">Organización No Gubernamental de Desarrollo Centro de Promoción de Derechos Ciudadanos de Valparaíso
</t>
  </si>
  <si>
    <t xml:space="preserve">Organización No Gubernamental de Desarrollo Corporación de Orientación Apoyo e Intervención Familiar – ONG KUTRAL.
</t>
  </si>
  <si>
    <t xml:space="preserve">Fundación Centro Nacional de la Familia - CENFA
</t>
  </si>
  <si>
    <t xml:space="preserve">I. Municipalidad de Zapallar
</t>
  </si>
  <si>
    <t xml:space="preserve">I. Municipalidad de Peñaflor
</t>
  </si>
  <si>
    <t xml:space="preserve">Organización No Gubernamental de Desarrollo Licanrayén 
</t>
  </si>
  <si>
    <t xml:space="preserve">“Organización No Gubernamental de Desarrollo Social y Productivo” o  O.N.G. AMAUTAS.
</t>
  </si>
  <si>
    <t xml:space="preserve">Organización no Gubernamental de Desarrollo Hogar Santa Catalina u ONG Santa Catalina
</t>
  </si>
  <si>
    <t xml:space="preserve">I. Municipalidad de San Nicolás
</t>
  </si>
  <si>
    <t xml:space="preserve">I. Municipalidad de Palena
</t>
  </si>
  <si>
    <t xml:space="preserve">Organización No Gubernamental de Desarrollo Chileamérica u ONG Chileamérica.
</t>
  </si>
  <si>
    <t xml:space="preserve">Organización No Gubernamental “ONG Por un Chile Responsable”
</t>
  </si>
  <si>
    <t xml:space="preserve">Corporación de Desarrollo y Gestión Calafquén u ONG Calafquén.
</t>
  </si>
  <si>
    <t xml:space="preserve">Organización No Gubernamental de Desarrollo Cardenal del Pueblo – ONG Cardenal del Pueblo.
</t>
  </si>
  <si>
    <t xml:space="preserve">Corporación Municipal de Desarrollo de la comuna de San Vicente de Tagua Tagua.
</t>
  </si>
  <si>
    <t xml:space="preserve">Organización No Gubernamental de Desarrollo Social y Asistencia Jurídica “ONG Remolino”
</t>
  </si>
  <si>
    <t xml:space="preserve">Fundación Camina Conmigo
</t>
  </si>
  <si>
    <t xml:space="preserve">Organización Comunitaria Funcional “El Umbral, Centro de Apoyo Juvenil”
</t>
  </si>
  <si>
    <t xml:space="preserve">Organización Comunitaria Funcional “Agrupación de Ayuda Comunitaria Sur de Esperanza”
</t>
  </si>
  <si>
    <t xml:space="preserve">Organización no Gubernamental de Desarrollo Casa de Acogida La Esperanza
</t>
  </si>
  <si>
    <t xml:space="preserve">I. Municipalidad de Sierra Gorda.
</t>
  </si>
  <si>
    <t xml:space="preserve">I. Municipalidad de El Carmen.
</t>
  </si>
  <si>
    <t xml:space="preserve">I. Municipalidad de Isla de Pascua
</t>
  </si>
  <si>
    <t xml:space="preserve">Organización no Gubernamental de Desarrollo Esperanza y Futuro
</t>
  </si>
  <si>
    <t xml:space="preserve">I. Municipalidad de Arica
</t>
  </si>
  <si>
    <t xml:space="preserve">I. Municipalidad de Olmué
</t>
  </si>
  <si>
    <t xml:space="preserve">I. Municipalidad de Renca
</t>
  </si>
  <si>
    <t xml:space="preserve">I. Municipalidad de San Fernando 
</t>
  </si>
  <si>
    <t xml:space="preserve">Corporación ONG Educación y Gestión Solidaria CES
</t>
  </si>
  <si>
    <t xml:space="preserve">Organización no Gubernamental de Desarrollo Corporación de Desarrollo Humano COTRA u ONG COTRA
</t>
  </si>
  <si>
    <t xml:space="preserve">O.C.F. Centro de Desarrollo Social y Educacional Valle Maipo.
</t>
  </si>
  <si>
    <t xml:space="preserve">I. Municipalidad de Lo Espejo
</t>
  </si>
  <si>
    <t xml:space="preserve">CORPORACIÓN KUYEN MAPU
</t>
  </si>
  <si>
    <t xml:space="preserve">Fundación Maria Dignifica
</t>
  </si>
  <si>
    <t xml:space="preserve">I. Municipalidad de Linares
</t>
  </si>
  <si>
    <t xml:space="preserve">I. Municipalidad de Cabildo
</t>
  </si>
  <si>
    <t xml:space="preserve">Fundación Juan Enrique Pestalozzi. 
</t>
  </si>
  <si>
    <t xml:space="preserve">Organización no Gubernamental de Desarrollo Renuevo Centro Integral u ONG Renuevo
</t>
  </si>
  <si>
    <t xml:space="preserve">Fundación Beata Laura Vicuña. 
</t>
  </si>
  <si>
    <t xml:space="preserve">Fundación Madre Josefa Fernández Concha- Una Madre para Chile. 
</t>
  </si>
  <si>
    <t xml:space="preserve">Instituto Chileno de Terapia Familiar. 
</t>
  </si>
  <si>
    <t xml:space="preserve">Organización no gubernamental de desarrollo La Casona de los Jóvenes.
</t>
  </si>
  <si>
    <t xml:space="preserve">Servicio de Salud Libertador Bernardo O`Higgins
</t>
  </si>
  <si>
    <t xml:space="preserve">Iglesia Renacimiento por el Camino de la Gracia
</t>
  </si>
  <si>
    <t xml:space="preserve">I. Municipalidad de La Unión 
</t>
  </si>
  <si>
    <t xml:space="preserve">I. Municipalidad de Padre Hurtado
</t>
  </si>
  <si>
    <t xml:space="preserve">I. Municipalidad de Pozo Almonte
</t>
  </si>
  <si>
    <t xml:space="preserve">I. Municipalidad de San Pedro
</t>
  </si>
  <si>
    <t xml:space="preserve">I. Municipalidad de Monte Patria
</t>
  </si>
  <si>
    <t xml:space="preserve">Iglesia de Dios 
</t>
  </si>
  <si>
    <t xml:space="preserve">I. Municipalidad de Frutillar
</t>
  </si>
  <si>
    <t xml:space="preserve">I. Municipalidad de Río Negro
</t>
  </si>
  <si>
    <t xml:space="preserve">I. Municipalidad de Pica
</t>
  </si>
  <si>
    <t xml:space="preserve">I. Municipalidad de Pirque
</t>
  </si>
  <si>
    <t xml:space="preserve">I. Municipalidad de Lampa
</t>
  </si>
  <si>
    <t xml:space="preserve">I. Municipalidad de Panguipulli
</t>
  </si>
  <si>
    <t xml:space="preserve">I. Municipalidad de Chillán Viejo
</t>
  </si>
  <si>
    <t xml:space="preserve">Fundación Tabor.
</t>
  </si>
  <si>
    <t xml:space="preserve">I. Municipalidad de Ninhué
</t>
  </si>
  <si>
    <t xml:space="preserve">I. Municipalidad de San Vicente de Tagua Tagua
</t>
  </si>
  <si>
    <t xml:space="preserve">I. Municipalidad de Viña del Mar
</t>
  </si>
  <si>
    <t xml:space="preserve">I. Municipalidad de Cartagena
</t>
  </si>
  <si>
    <t xml:space="preserve">I. Municipalidad de La Calera
</t>
  </si>
  <si>
    <t xml:space="preserve">I. Municipalidad de Ñiquén
</t>
  </si>
  <si>
    <t xml:space="preserve">I. Municipalidad de Hualqui
</t>
  </si>
  <si>
    <t xml:space="preserve">I. Municipalidad de Los Álamos.
</t>
  </si>
  <si>
    <t xml:space="preserve">Parroquia Nuestra Señora del Tránsito de Queilén
</t>
  </si>
  <si>
    <t xml:space="preserve">I. Municipalidad de Tirúa
</t>
  </si>
  <si>
    <t xml:space="preserve">I. Municipalidad de Pichilemu
</t>
  </si>
  <si>
    <t xml:space="preserve">I. Municipalidad de Llay Llay.
</t>
  </si>
  <si>
    <t xml:space="preserve">I. Municipalidad de Chile Chico.
</t>
  </si>
  <si>
    <t xml:space="preserve">I. Municipalidad de Quilpué.
</t>
  </si>
  <si>
    <t xml:space="preserve">I. Municipalidad de Curacautín
</t>
  </si>
  <si>
    <t xml:space="preserve">I. Municipalidad de Teodoro Schmidt
</t>
  </si>
  <si>
    <t xml:space="preserve">I. Municipalidad de Contulmo
</t>
  </si>
  <si>
    <t xml:space="preserve">I. Municipalidad de Vicuña
</t>
  </si>
  <si>
    <t xml:space="preserve">I. Municipalidad de Villarrica
</t>
  </si>
  <si>
    <t xml:space="preserve">I. Municipalidad de Florida
</t>
  </si>
  <si>
    <t xml:space="preserve">I. Municipalidad de  Longaví
</t>
  </si>
  <si>
    <t xml:space="preserve">I. Municipalidad de Parral
</t>
  </si>
  <si>
    <t xml:space="preserve">I. Municipalidad de Las Condes
</t>
  </si>
  <si>
    <t xml:space="preserve">I. Municipalidad de Diego de Almagro
</t>
  </si>
  <si>
    <t xml:space="preserve">I. Municipalidad de Casablanca
</t>
  </si>
  <si>
    <t xml:space="preserve">I. Municipalidad de Quintero.
</t>
  </si>
  <si>
    <t xml:space="preserve">I. Municipalidad de Petorca
</t>
  </si>
  <si>
    <t xml:space="preserve">I. Municipalidad de Cerrillos
</t>
  </si>
  <si>
    <t xml:space="preserve">I. Municipalidad de  Catemu
</t>
  </si>
  <si>
    <t xml:space="preserve">I. Municipalidad de Caldera
</t>
  </si>
  <si>
    <t xml:space="preserve">I. Municipalidad de Algarrobo
</t>
  </si>
  <si>
    <t xml:space="preserve">I. Municipalidad de Independencia
</t>
  </si>
  <si>
    <t xml:space="preserve">I. Municipalidad de Arauco
</t>
  </si>
  <si>
    <t xml:space="preserve">I. Municipalidad de Collipulli
</t>
  </si>
  <si>
    <t xml:space="preserve">I. Municipalidad de Maule
</t>
  </si>
  <si>
    <t xml:space="preserve">I. Municipalidad de Machalí
</t>
  </si>
  <si>
    <t xml:space="preserve">I. Municipalidad de Isla de Maipo
</t>
  </si>
  <si>
    <t xml:space="preserve">I. Municipalidad de Litueche
</t>
  </si>
  <si>
    <t xml:space="preserve">I. Municipalidad de Saavedra
</t>
  </si>
  <si>
    <t xml:space="preserve">I. Municipalidad de Concepción
</t>
  </si>
  <si>
    <t xml:space="preserve">I. Municipalidad de Hualpén
</t>
  </si>
  <si>
    <t xml:space="preserve">I. Municipalidad de Lebu
</t>
  </si>
  <si>
    <t xml:space="preserve">I. Municipalidad de Villa Alegre
</t>
  </si>
  <si>
    <t xml:space="preserve">I. Municipalidad de Quillón 
</t>
  </si>
  <si>
    <t xml:space="preserve">I. Municipalidad de San Clemente
</t>
  </si>
  <si>
    <t xml:space="preserve">I. Municipalidad de Molina
</t>
  </si>
  <si>
    <t xml:space="preserve">Ilustre Municipalidad de Cobquecura
</t>
  </si>
  <si>
    <t xml:space="preserve">I. Municipalidad de Trehuaco
</t>
  </si>
  <si>
    <t xml:space="preserve">I. Municipalidad de El Monte
</t>
  </si>
  <si>
    <t xml:space="preserve">I. Municipalidad de Tal Tal
</t>
  </si>
  <si>
    <t xml:space="preserve">I. Municipalidad de Ránquil
</t>
  </si>
  <si>
    <t xml:space="preserve">I. Municipalidad de Ancud
</t>
  </si>
  <si>
    <t xml:space="preserve">I. Municipalidad de San Pedro de la Paz
</t>
  </si>
  <si>
    <t xml:space="preserve">I. Municipalidad de Chépica
</t>
  </si>
  <si>
    <t xml:space="preserve">I. Municipalidad de  Requinoa
</t>
  </si>
  <si>
    <t xml:space="preserve">I. Municipalidad de  Andacollo
</t>
  </si>
  <si>
    <t xml:space="preserve">I. Municipalidad de Colina
</t>
  </si>
  <si>
    <t xml:space="preserve">I. Municipalidad de Hualañé
</t>
  </si>
  <si>
    <t xml:space="preserve">I. Municipalidad de Quinta de Tilcoco
</t>
  </si>
  <si>
    <t xml:space="preserve">I. Municipalidad de Chillán
</t>
  </si>
  <si>
    <t xml:space="preserve">I. Municipalidad de Nacimiento
</t>
  </si>
  <si>
    <t xml:space="preserve">I. Municipalidad de Curicó
</t>
  </si>
  <si>
    <t xml:space="preserve">I. Municipalidad de Santa Cruz
</t>
  </si>
  <si>
    <t xml:space="preserve">I. Municipalidad de Lautaro
</t>
  </si>
  <si>
    <t xml:space="preserve">I. Municipalidad de San Ramón
</t>
  </si>
  <si>
    <t xml:space="preserve">I. Municipalidad de Licantén
</t>
  </si>
  <si>
    <t xml:space="preserve">I. Municipalidad de Teno
</t>
  </si>
  <si>
    <t xml:space="preserve">I. Municipalidad de Coelemu
</t>
  </si>
  <si>
    <t xml:space="preserve">I. Municipalidad de Mostazal
</t>
  </si>
  <si>
    <t xml:space="preserve">I. Municipalidad de Carahue
</t>
  </si>
  <si>
    <t xml:space="preserve">I. Municipalidad de Cañete
</t>
  </si>
  <si>
    <t xml:space="preserve">I. Municipalidad de Los Ángeles
</t>
  </si>
  <si>
    <t xml:space="preserve">I. Municipalidad de Yungay
</t>
  </si>
  <si>
    <t xml:space="preserve">I. Municipalidad de Vilcún
</t>
  </si>
  <si>
    <t xml:space="preserve">I. Municipalidad de San Javier
</t>
  </si>
  <si>
    <t xml:space="preserve">I. Municipalidad de Placilla
</t>
  </si>
  <si>
    <t>I. Municipalidad de Santa Bárbara</t>
  </si>
  <si>
    <t>Organización Comunitaria Funcional Hogar de Lactantes Ignazio Sibillo</t>
  </si>
  <si>
    <t>I. Municipalidad de Puerto Octay</t>
  </si>
  <si>
    <t>I. Municipalidad de Calbuco</t>
  </si>
  <si>
    <t>I. Municipalidad de Pedro Aguirre Cerda.</t>
  </si>
  <si>
    <t xml:space="preserve">Instituto para el Desarrollo Comunitario IDECO Miguel de Pujadas Vergara. </t>
  </si>
  <si>
    <t>Suma de ACUMULADO</t>
  </si>
  <si>
    <t>COMUNA PROYECTO EMERGENCIA</t>
  </si>
  <si>
    <t>CÓDIGO INSTITUCIÓN</t>
  </si>
  <si>
    <t>rut</t>
  </si>
  <si>
    <t>ÑUÑOA</t>
  </si>
  <si>
    <t>CORPORACIÓN MOVIMIENTO ANONIMO POR LA VIDA - MAV</t>
  </si>
  <si>
    <t>SUBVENCIÓN SERVICIO NACIONAL DE PROTECCIÓN ESPECIALIZADA A LA NIÑEZ Y ADOLESCENCIA</t>
  </si>
  <si>
    <t>ILUSTRE MUNICIPALIDAD DE ALTO DEL CARMEN</t>
  </si>
  <si>
    <t>FUNDACION TIERRA DE ESPERANZA</t>
  </si>
  <si>
    <t>FUNDACION PRODERE</t>
  </si>
  <si>
    <t>ORGANIZACION NO GUBERNAMENTAL DE DESARROLLO HUMANO O O.N.G. PROYECTA</t>
  </si>
  <si>
    <t>ILUSTRE MUNICIPALIDAD DE ANCUD</t>
  </si>
  <si>
    <t>ALDEAS INFANTILES S.O.S. CHILE</t>
  </si>
  <si>
    <t>ILUSTRE MUNICIPALIDAD DE ANDACOLLO</t>
  </si>
  <si>
    <t>ILUSTRE MUNICIPALIDAD DE ANGOL</t>
  </si>
  <si>
    <t>CORPORACION PRIVADA DE DESARROLLO SOCIAL IX REGION, CORPRIX</t>
  </si>
  <si>
    <t>ONG CREAPSI</t>
  </si>
  <si>
    <t>FUNDACION TABOR</t>
  </si>
  <si>
    <t>INTENDENCIA REGIONAL DE ANTOFAGASTA</t>
  </si>
  <si>
    <t>ILUSTRE MUNICIPALIDAD DE ARAUCO</t>
  </si>
  <si>
    <t>CONGREGACION RELIGIOSOS TERCIARIOS CAPUCHINOS</t>
  </si>
  <si>
    <t>CORPORACION DE FORMACION LABORAL AL ADOLESCENTE - CORFAL</t>
  </si>
  <si>
    <t>O.N.G. DESARROLLO FAMILIAR - CORDEFAM</t>
  </si>
  <si>
    <t>ILUSTRE MUNICIPALIDAD DE AYSEN</t>
  </si>
  <si>
    <t>FUNDACION PAICAVI</t>
  </si>
  <si>
    <t>FUNDACION CREA EQUIDAD</t>
  </si>
  <si>
    <t>CORPORACION DE EDUCACION, REHABILITACION, CAPACITACION, ATENCION DE MENORES Y PERFECCIONAMIENTO</t>
  </si>
  <si>
    <t>ILUSTRE MUNICIPALIDAD DE CABILDO</t>
  </si>
  <si>
    <t>ILUSTRE MUNICIPALIDAD DE CABRERO</t>
  </si>
  <si>
    <t>ILUSTRE MUNICIPALIDAD DE CALAMA</t>
  </si>
  <si>
    <t>ILUSTRE MUNICIPALIDAD DE CALDERA</t>
  </si>
  <si>
    <t>ILUSTRE MUNICIPALIDAD DE CALERA DE TANGO</t>
  </si>
  <si>
    <t>O.N.G. RENUEVO</t>
  </si>
  <si>
    <t>ILUSTRE MUNICIPALIDAD DE CANELA</t>
  </si>
  <si>
    <t>CORPORACION PARA LA ATENCION INTEGRAL DEL MALTRATO AL MENOR, EN LA REGION DEL BIO BIO</t>
  </si>
  <si>
    <t>ILUSTRE MUNICIPALIDAD DE CANETE</t>
  </si>
  <si>
    <t>O.N.G. DE DESARROLLO PAIHUEN</t>
  </si>
  <si>
    <t>ILUSTRE MUNICIPALIDAD DE CARAHUE</t>
  </si>
  <si>
    <t>ILUSTRE MUNICIPALIDAD DE CASABLANCA</t>
  </si>
  <si>
    <t>CORPORACION MUNICIPAL DE CASTRO PARA LA EDUCACION, SALUD Y ATENCION AL MENOR</t>
  </si>
  <si>
    <t>ILUSTRE MUNICIPALIDAD DE CATEMU</t>
  </si>
  <si>
    <t>FUNDACION MI HOGAR DE CAUQUENES</t>
  </si>
  <si>
    <t>ILUSTRE MUNICIPALIDAD DE CAUQUENES</t>
  </si>
  <si>
    <t>ILUSTRE MUNICIPALIDAD DE CERRILLOS</t>
  </si>
  <si>
    <t>CORPORACION CHILE DERECHOS, CENTRO DE ESTUDIOS Y DESARROLLO SOCIAL (CHILE DERECHOS)</t>
  </si>
  <si>
    <t>FUNDACION INSTITUTO DE EDUCACION POPULAR</t>
  </si>
  <si>
    <t>ILUSTRE MUNICIPALIDAD DE CHANCO</t>
  </si>
  <si>
    <t>ILUSTRE MUNICIPALIDAD DE CHEPICA</t>
  </si>
  <si>
    <t>ILUSTRE MUNICIPALIDAD DE CHILLAN VIEJO</t>
  </si>
  <si>
    <t>ILUSTRE MUNICIPALIDAD DE CHOL CHOL</t>
  </si>
  <si>
    <t>ILUSTRE MUNICIPALIDAD DE CISNES</t>
  </si>
  <si>
    <t>ILUSTRE MUNICIPALIDAD DE CODEGUA</t>
  </si>
  <si>
    <t>ILUSTRE MUNICIPALIDAD DE COIHUECO</t>
  </si>
  <si>
    <t>CONGREGACION DEL BUEN PASTOR</t>
  </si>
  <si>
    <t>ILUSTRE MUNICIPALIDAD DE CONSTITUCION</t>
  </si>
  <si>
    <t>ILUSTRE MUNICIPALIDAD DE COPIAPO</t>
  </si>
  <si>
    <t>CORPORACION COMUNIDAD TERAPEUTA ESPERANZA</t>
  </si>
  <si>
    <t>CORPORACION SOCIAL Y EDUCACIONAL RENASCI</t>
  </si>
  <si>
    <t>FUNDACION TRABAJO CON SENTIDO</t>
  </si>
  <si>
    <t>CONGREGACION HERMANAS FRANCISCANAS MISIONERAS DE JESUS</t>
  </si>
  <si>
    <t>ILUSTRE MUNICIPALIDAD DE COQUIMBO</t>
  </si>
  <si>
    <t>CORPORACION DE AYUDA A LA INFANCIA CASA MONTANA</t>
  </si>
  <si>
    <t>FUNDACION PARA LA INFANCIA DE COQUIMBO</t>
  </si>
  <si>
    <t>CORPORACION METODISTA</t>
  </si>
  <si>
    <t>FUNDACION HOGARES DE MENORES VERBO DIVINO</t>
  </si>
  <si>
    <t>ILUSTRE MUNICIPALIDAD DE CORONEL</t>
  </si>
  <si>
    <t>ILUSTRE MUNICIPALIDAD DE CORRAL</t>
  </si>
  <si>
    <t>ILUSTRE MUNICIPALIDAD DE CUNCO</t>
  </si>
  <si>
    <t>CORPORACION DE EDUCACION Y DESARROLLO POPULAR EL TRAMPOLIN</t>
  </si>
  <si>
    <t>ILUSTRE MUNICIPALIDAD DE CURACAUTIN</t>
  </si>
  <si>
    <t>ILUSTRE MUNICIPALIDAD DE CURANILAHUE</t>
  </si>
  <si>
    <t>CENTRO DE INICIATIVA EMPRESARIAL - CIEM VILLARRICA</t>
  </si>
  <si>
    <t>ILUSTRE MUNICIPALIDAD DE CUREPTO</t>
  </si>
  <si>
    <t>CORPORACION NUESTRA AYUDA INSPIRADA EN MARIA - CURICO TAMBIEN DENOMINADA CORPORACION NAIM CURICO</t>
  </si>
  <si>
    <t>ILUSTRE MUNICIPALIDAD DE CURICO</t>
  </si>
  <si>
    <t>ORGANIZACION NO GUBERNAMENTAL DE DESARROLLO - ALTA TIERRA</t>
  </si>
  <si>
    <t>O.N.G. PARA EL DESARROLLO DE LA EDUCACION CRATEDUC</t>
  </si>
  <si>
    <t>ILUSTRE MUNICIPALIDAD DE DIEGO DE ALMAGRO</t>
  </si>
  <si>
    <t>CORPORACION EDUCACIONAL Y ASISTENCIAL HELLEN KELLER</t>
  </si>
  <si>
    <t>ORGANIZACION NO GUBERNAMENTAL DE DESARROLLO DEL JOVEN Y SU FAMILIA SURCOS</t>
  </si>
  <si>
    <t>CORPORACION INTEGRAL EDUCATIVA Y SOCIAL PARA EL DESARROLLO DE LA COMUNIDAD</t>
  </si>
  <si>
    <t>ILUSTRE MUNICIPALIDAD DE EL MONTE</t>
  </si>
  <si>
    <t>FUNDACION DE BENEFICENCIA HOGAR DE CRISTO</t>
  </si>
  <si>
    <t>65084669-9</t>
  </si>
  <si>
    <t>FUNDACION DE BENEFICENCIA SENTIDOS</t>
  </si>
  <si>
    <t>ILUSTRE MUNICIPALIDAD DE FLORIDA</t>
  </si>
  <si>
    <t>ILUSTRE MUNICIPALIDAD DE FRESIA</t>
  </si>
  <si>
    <t>ILUSTRE MUNICIPALIDAD DE FRUTILLAR</t>
  </si>
  <si>
    <t>ILUSTRE MUNICIPALIDAD DE FUTRONO</t>
  </si>
  <si>
    <t>ILUSTRE MUNICIPALIDAD DE GALVARINO</t>
  </si>
  <si>
    <t>ILUSTRE MUNICIPALIDAD DE GORBEA</t>
  </si>
  <si>
    <t>ILUSTRE MUNICIPALIDAD DE GRANEROS</t>
  </si>
  <si>
    <t>ONG - ACCORDES</t>
  </si>
  <si>
    <t>PARROQUIA SAN JUAN BAUTISTA DE HUALQUI</t>
  </si>
  <si>
    <t>ILUSTRE MUNICIPALIDAD DE HUALQUI</t>
  </si>
  <si>
    <t>ILUSTRE MUNICIPALIDAD DE HUASCO</t>
  </si>
  <si>
    <t>ILUSTRE MUNICIPALIDAD DE ILLAPEL</t>
  </si>
  <si>
    <t>GOBERNACION PROVINCIAL DE CHOAPA</t>
  </si>
  <si>
    <t>FUNDACION ICEPH</t>
  </si>
  <si>
    <t>ILUSTRE MUNICIPALIDAD DE INDEPENDENCIA</t>
  </si>
  <si>
    <t>FUNDACION NINO Y PATRIA</t>
  </si>
  <si>
    <t>ILUSTRE MUNICIPALIDAD DE IQUIQUE</t>
  </si>
  <si>
    <t>ILUSTRE MUNICIPALIDAD DE ALTO HOSPICIO</t>
  </si>
  <si>
    <t>ONG DE DESARROLLO PADRE LUIS AMIGO</t>
  </si>
  <si>
    <t>ORGANIZACION COMUNITARIA FUNCIONAL HAKA PUPA O TE NGA POKI</t>
  </si>
  <si>
    <t>ILUSTRE MUNICIPALIDAD DE LA CISTERNA</t>
  </si>
  <si>
    <t>ILUSTRE MUNICIPALIDAD DE LA FLORIDA</t>
  </si>
  <si>
    <t>ORGANIZACION NO GUBERNAMENTAL DE DESARROLLO SOCIAL CREATIVA</t>
  </si>
  <si>
    <t>ILUSTRE MUNICIPALIDAD DE LA GRANJA</t>
  </si>
  <si>
    <t>ILUSTRE MUNICIPALIDAD DE LA HIGUERA</t>
  </si>
  <si>
    <t>ILUSTRE MUNICIPALIDAD DE LA LIGUA</t>
  </si>
  <si>
    <t>O.N.G. CORPORACION CAPREIS</t>
  </si>
  <si>
    <t>FUNDACION PADRE SEMERIA</t>
  </si>
  <si>
    <t>CORPORACION DEMOS UNA OPORTUNIDAD AL MENOR O CREDITO AL MENOR</t>
  </si>
  <si>
    <t>ILUSTRE MUNICIPALIDAD DE LA PINTANA</t>
  </si>
  <si>
    <t>ILUSTRE MUNICIPALIDAD DE LA SERENA</t>
  </si>
  <si>
    <t>ILUSTRE MUNICIPALIDAD DE LA UNION</t>
  </si>
  <si>
    <t>FUNDACION CREESER</t>
  </si>
  <si>
    <t>ILUSTRE MUNICIPALIDAD DE LAGO RANCO</t>
  </si>
  <si>
    <t>ILUSTRE MUNICIPALIDAD DE LAUTARO</t>
  </si>
  <si>
    <t>ILUSTRE MUNICIPALIDAD DE LEBU</t>
  </si>
  <si>
    <t>ILUSTRE MUNICIPALIDAD DE LICANTEN</t>
  </si>
  <si>
    <t>CORPORACION VIVO INCLUSION</t>
  </si>
  <si>
    <t>CORPORACION EN BUSCA DE UN CAMBIO</t>
  </si>
  <si>
    <t>ILUSTRE MUNICIPALIDAD DE LLANQUIHUE</t>
  </si>
  <si>
    <t>ILUSTRE MUNICIPALIDAD DE LO ESPEJO</t>
  </si>
  <si>
    <t>72909700-4</t>
  </si>
  <si>
    <t>ORGANIZACION NO GUBERNAMENTAL DE DESARROLLO CTRO.COMUNITARIO DE ATENCION AL JOVEN</t>
  </si>
  <si>
    <t>ILUSTRE MUNICIPALIDAD DE LOS ANDES</t>
  </si>
  <si>
    <t>ORGANIZACION NO GUBERNAMENTAL DE DESARROLLO RAICES SANTIAGO</t>
  </si>
  <si>
    <t>COMPANIA DE LAS HIJAS DE LA CARIDAD DE SAN VICENTE DE PAUL</t>
  </si>
  <si>
    <t>71318900-6</t>
  </si>
  <si>
    <t>MISION EVANGELICA SAN PABLO DE CHILE</t>
  </si>
  <si>
    <t>ILUSTRE MUNICIPALIDAD DE LOS ANGELES</t>
  </si>
  <si>
    <t>CORPORACION MUNICIPAL DE DESARROLLO SOCIAL DE LOS MUERMOS</t>
  </si>
  <si>
    <t>ILUSTRE MUNICIPALIDAD DE LOS VILOS</t>
  </si>
  <si>
    <t>ILUSTRE MUNICIPALIDAD DE LOTA</t>
  </si>
  <si>
    <t>ILUSTRE MUNICIPALIDAD DE MACHALI</t>
  </si>
  <si>
    <t>FUNDACION INTEGRANDO NINOS Y ADOLESCENTES CON UN TOQUE DE LUZ</t>
  </si>
  <si>
    <t>CORPORACION MENORES DE LA CALLE AHORA</t>
  </si>
  <si>
    <t>ILUSTRE MUNICIPALIDAD DE MALLOA</t>
  </si>
  <si>
    <t>ILUSTRE MUNICIPALIDAD DE MARIQUINA</t>
  </si>
  <si>
    <t>ILUSTRE MUNICIPALIDAD DE MAULE</t>
  </si>
  <si>
    <t>ILUSTRE MUNICIPALIDAD DE MEJILLONES</t>
  </si>
  <si>
    <t>CORPORACION MUNICIPAL DE MELIPILLA PARA LA EDUCACION SALUD ATENCION DE MENORES Y DEPORTE Y RECREAC</t>
  </si>
  <si>
    <t>ILUSTRE MUNICIPALIDAD DE MONTE PATRIA</t>
  </si>
  <si>
    <t>ILUSTRE MUNICIPALIDAD DE MULCHEN</t>
  </si>
  <si>
    <t>FUNDACION ESPERANZA</t>
  </si>
  <si>
    <t>ILUSTRE MUNICIPALIDAD DE NUEVA IMPERIAL</t>
  </si>
  <si>
    <t>CORPORACION MISION DE MARIA</t>
  </si>
  <si>
    <t>ORGANIZACION NO GUBERNAMENTAL DE DESARROLLO CORPORACION DE APOYO AL DESARROLL AUTOGESTIONADO GRADA</t>
  </si>
  <si>
    <t>ILUSTRE MUNICIPALIDAD DE NUNOA</t>
  </si>
  <si>
    <t>IGLESIA EVANGELICA ASAMBLEA DE DIOS DE OSORNO</t>
  </si>
  <si>
    <t>ILUSTRE MUNICIPALIDAD DE OSORNO</t>
  </si>
  <si>
    <t>ILUSTRE MUNICIPALIDAD DE OVALLE</t>
  </si>
  <si>
    <t>ILUSTRE MUNICIPALIDAD DE PADRE HURTADO</t>
  </si>
  <si>
    <t>ILUSTRE MUNICIPALIDAD DE PAIHUANO</t>
  </si>
  <si>
    <t>ILUSTRE MUNICIPALIDAD DE PAILLACO</t>
  </si>
  <si>
    <t>ILUSTRE MUNICIPALIDAD DE PALMILLA</t>
  </si>
  <si>
    <t>ILUSTRE MUNICIPALIDAD DE PARRAL</t>
  </si>
  <si>
    <t>FUNDACION MIS AMIGOS</t>
  </si>
  <si>
    <t>FUNDACION KOINOMADELFIA</t>
  </si>
  <si>
    <t>FUNDACION DE BENEFICENCIA HOGAR DE NINOS SAN JOSE</t>
  </si>
  <si>
    <t>CORPORACION EDUCACIONAL Y DE BENEFICENCIA CRISTO JOVEN</t>
  </si>
  <si>
    <t>ILUSTRE MUNICIPALIDAD DE PENALOLEN</t>
  </si>
  <si>
    <t>ILUSTRE MUNICIPALIDAD DE PICA</t>
  </si>
  <si>
    <t>ILUSTRE MUNICIPALIDAD DE PICHIDEGUA</t>
  </si>
  <si>
    <t>ILUSTRE MUNICIPALIDAD DE PICHILEMU</t>
  </si>
  <si>
    <t>ILUSTRE MUNICIPALIDAD DE PIRQUE</t>
  </si>
  <si>
    <t>ILUSTRE MUNICIPALIDAD DE PLACILLA</t>
  </si>
  <si>
    <t>ILUSTRE MUNICIPALIDAD DE PORVENIR</t>
  </si>
  <si>
    <t>FUNDACION CHILENA DE LA ADOPCION</t>
  </si>
  <si>
    <t>FUNDACION MARIA DE LA LUZ ZANARTU</t>
  </si>
  <si>
    <t>ILUSTRE MUNICIPALIDAD DE PUCON</t>
  </si>
  <si>
    <t>ILUSTRE MUNICIPALIDAD DE PUERTO MONTT</t>
  </si>
  <si>
    <t>ILUSTRE MUNICIPALIDAD DE PUERTO VARAS</t>
  </si>
  <si>
    <t>ILUSTRE MUNICIPALIDAD DE PUNITAQUI</t>
  </si>
  <si>
    <t>ILUSTRE MUNICIPALIDAD DE PUREN</t>
  </si>
  <si>
    <t>ILUSTRE MUNICIPALIDAD DE PURRANQUE</t>
  </si>
  <si>
    <t>GOBERNACION PROVINCIAL DE PARINACOTA</t>
  </si>
  <si>
    <t>ILUSTRE MUNICIPALIDAD DE QUILLON</t>
  </si>
  <si>
    <t>ILUSTRE MUNICIPALIDAD DE QUILLOTA</t>
  </si>
  <si>
    <t>ILUSTRE MUNICIPALIDAD DE QUINCHAO</t>
  </si>
  <si>
    <t>ILUSTRE MUNICIPALIDAD DE QUINTA DE TILCOCO</t>
  </si>
  <si>
    <t>ILUSTRE MUNICIPALIDAD DE QUINTA NORMAL</t>
  </si>
  <si>
    <t>ONG DE DESARROLLO HOGAR SANTA CATALINA</t>
  </si>
  <si>
    <t>ILUSTRE MUNICIPALIDAD DE QUINTERO</t>
  </si>
  <si>
    <t>ILUSTRE MUNICIPALIDAD DE QUIRIHUE</t>
  </si>
  <si>
    <t>CORP. DESARR.SOC.ASOC.CRIST.DE JOVENES</t>
  </si>
  <si>
    <t>ILUSTRE MUNICIPALIDAD DE RANCAGUA</t>
  </si>
  <si>
    <t>ILUSTRE MUNICIPALIDAD DE RECOLETA</t>
  </si>
  <si>
    <t>ILUSTRE MUNICIPALIDAD DE RENGO</t>
  </si>
  <si>
    <t>ILUSTRE MUNICIPALIDAD DE REQUINOA</t>
  </si>
  <si>
    <t>ILUSTRE MUNICIPALIDAD DE RINCONADA</t>
  </si>
  <si>
    <t>ILUSTRE MUNICIPALIDAD DE SAAVEDRA</t>
  </si>
  <si>
    <t>OBISPADO DE ILLAPEL</t>
  </si>
  <si>
    <t>ILUSTRE MUNICIPALIDAD DE SAN ANTONIO</t>
  </si>
  <si>
    <t>ORGANIZACION COMUNITARIA FUNCIONAL CENTRO CULTURAL Y SOCIAL CENTRO DE APOYO AL NINO Y LA FAMILIA</t>
  </si>
  <si>
    <t>ILUSTRE MUNICIPALIDAD DE SAN CARLOS</t>
  </si>
  <si>
    <t>FUNDACION MAS FAMILIAS</t>
  </si>
  <si>
    <t>ILUSTRE MUNICIPALIDAD DE SAN CLEMENTE</t>
  </si>
  <si>
    <t>ILUSTRE MUNICIPALIDAD DE SAN FELIPE</t>
  </si>
  <si>
    <t>ILUSTRE MUNICIPALIDAD DE SAN FERNANDO</t>
  </si>
  <si>
    <t>ILUSTRE MUNICIPALIDAD DE SAN IGNACIO</t>
  </si>
  <si>
    <t>ILUSTRE MUNICIPALIDAD DE SAN JAVIER</t>
  </si>
  <si>
    <t>ILUSTRE MUNICIPALIDAD DE SAN JUAN DE LA COSTA</t>
  </si>
  <si>
    <t>ILUSTRE MUNICIPALIDAD DE SAN NICOLAS</t>
  </si>
  <si>
    <t>ILUSTRE MUNICIPALIDAD DE SAN PABLO</t>
  </si>
  <si>
    <t>ILUSTRE MUNICIPALIDAD DE SAN PEDRO</t>
  </si>
  <si>
    <t>ILUSTRE MUNICIPALIDAD DE SAN PEDRO DE ATACAMA</t>
  </si>
  <si>
    <t>ILUSTRE MUNICIPALIDAD DE SAN PEDRO DE LA PAZ</t>
  </si>
  <si>
    <t>CORPORACION AYUDA Y PROTEGE AL NINO, NINA Y ADOLESCENTE</t>
  </si>
  <si>
    <t>ILUSTRE MUNICIPALIDAD DE SAN RAFAEL</t>
  </si>
  <si>
    <t>ILUSTRE MUNICIPALIDAD DE SANTA JUANA</t>
  </si>
  <si>
    <t>ILUSTRE MUNICIPALIDAD DE SANTA MARIA</t>
  </si>
  <si>
    <t>FUNDACION SAN JOSE PARA LA ADOPCION FAMILIAR CRISTIANA</t>
  </si>
  <si>
    <t>ILUSTRE MUNICIPALIDAD DE SANTIAGO</t>
  </si>
  <si>
    <t>65294280-6</t>
  </si>
  <si>
    <t>FUNDACION PLEYADES</t>
  </si>
  <si>
    <t>FUNDACION GUADALUPE ACOGE</t>
  </si>
  <si>
    <t>ILUSTRE MUNICIPALIDAD DE TALAGANTE</t>
  </si>
  <si>
    <t>CONGREGACION RELIGIOSAS ADORATRICES ESCLAVAS DEL SANTISIMO SACRAMENTO Y DE LA CARIDAD</t>
  </si>
  <si>
    <t>CORPORACION EDUCACIONAL ABATE MOLINA DE TALCA</t>
  </si>
  <si>
    <t>CORPORACION HOGAR BELEN</t>
  </si>
  <si>
    <t>ILUSTRE MUNICIPALIDAD DE TALCA</t>
  </si>
  <si>
    <t>ILUSTRE MUNICIPALIDAD DE TALCAHUANO</t>
  </si>
  <si>
    <t>ILUSTRE MUNICIPALIDAD DE TAL TAL</t>
  </si>
  <si>
    <t>ILUSTRE MUNICIPALIDAD DE TEMUCO</t>
  </si>
  <si>
    <t>ILUSTRE MUNICIPALIDAD DE TEODORO SCHMIDT</t>
  </si>
  <si>
    <t>ILUSTRE MUNICIPALIDAD DE TIERRA AMARILLA</t>
  </si>
  <si>
    <t>ILUSTRE MUNICIPALIDAD DE TIRUA</t>
  </si>
  <si>
    <t>69150100-0</t>
  </si>
  <si>
    <t>ILUSTRE MUNICIPALIDAD DE TOME</t>
  </si>
  <si>
    <t>ILUSTRE MUNICIPALIDAD DE TRAIGUEN</t>
  </si>
  <si>
    <t>ILUSTRE MUNICIPALIDAD DE VALDIVIA</t>
  </si>
  <si>
    <t>ILUSTRE MUNICIPALIDAD DE PANGUIPULLI</t>
  </si>
  <si>
    <t>ILUSTRE MUNICIPALIDAD DE VALLENAR</t>
  </si>
  <si>
    <t>ASOCIACION CRISTIANA DE JOVENES DE VALPARAISO</t>
  </si>
  <si>
    <t>ILUSTRE MUNICIPALIDAD DE VICHUQUEN</t>
  </si>
  <si>
    <t>ILUSTRE MUNICIPALIDAD DE VICTORIA</t>
  </si>
  <si>
    <t>CORPORACION MUNICIPAL PARA EL DESARROLLO SOCIAL DE VILLA ALEMANA</t>
  </si>
  <si>
    <t>ILUSTRE MUNICIPALIDAD DE VILLARRICA</t>
  </si>
  <si>
    <t>SANATORIO MARITIMO SAN JUAN DE DIOS</t>
  </si>
  <si>
    <t>CORPORACION COMUNIDAD LA ROCA</t>
  </si>
  <si>
    <t>ASOCIACION DE PADRES Y AMIGOS DE LOS AUTISTAS V REGION (ASPAUT)</t>
  </si>
  <si>
    <t>ORGANIZACION NO GUBERNAMENTAL DE DESARROLLO MARIA MADRE</t>
  </si>
  <si>
    <t>ILUSTRE MUNICIPALIDAD DE YUNGAY</t>
  </si>
  <si>
    <t>ILUSTRE MUNICIPALIDAD DE OLMUE</t>
  </si>
  <si>
    <t>Fundación Mi Hogar, Mi Familia</t>
  </si>
  <si>
    <t>ILUSTRE MUNICIPALIDAD DE VALPARAISO</t>
  </si>
  <si>
    <t>ILUSTRE MUNICIPALIDAD DE SAN RAMON</t>
  </si>
  <si>
    <t>ILUSTRE MUNICIPALIDAD DE MAIPU</t>
  </si>
  <si>
    <t>ILUSTRE MUNICIPALIDAD ESTACION CENTRAL</t>
  </si>
  <si>
    <t>ALHUE</t>
  </si>
  <si>
    <t>ALTO DEL CARMEN</t>
  </si>
  <si>
    <t>ANDACOLLO</t>
  </si>
  <si>
    <t>ANTOFAGASTA</t>
  </si>
  <si>
    <t>AYSEN</t>
  </si>
  <si>
    <t>CABILDO</t>
  </si>
  <si>
    <t>CABRERO</t>
  </si>
  <si>
    <t>CALAMA</t>
  </si>
  <si>
    <t>CALDERA</t>
  </si>
  <si>
    <t>CALERA</t>
  </si>
  <si>
    <t>CALERA DE TANGO</t>
  </si>
  <si>
    <t>CANELA</t>
  </si>
  <si>
    <t>CANETE</t>
  </si>
  <si>
    <t>CARAHUE</t>
  </si>
  <si>
    <t>CASABLANCA</t>
  </si>
  <si>
    <t>CASTRO</t>
  </si>
  <si>
    <t>CATEMU</t>
  </si>
  <si>
    <t>CAUQUENES</t>
  </si>
  <si>
    <t>CHANCO</t>
  </si>
  <si>
    <t>CHEPICA</t>
  </si>
  <si>
    <t>CHILLAN VIEJO</t>
  </si>
  <si>
    <t>CHIMBARONGO</t>
  </si>
  <si>
    <t>CHOLCHOL</t>
  </si>
  <si>
    <t>CISNES</t>
  </si>
  <si>
    <t>CODEGUA</t>
  </si>
  <si>
    <t>COIHUECO</t>
  </si>
  <si>
    <t>COLBUN</t>
  </si>
  <si>
    <t>COLTAUCO</t>
  </si>
  <si>
    <t>CONCHALI</t>
  </si>
  <si>
    <t>CONSTITUCION</t>
  </si>
  <si>
    <t>CORONEL</t>
  </si>
  <si>
    <t>CORRAL</t>
  </si>
  <si>
    <t>CUNCO</t>
  </si>
  <si>
    <t>CURACAUTIN</t>
  </si>
  <si>
    <t>CURARREHUE</t>
  </si>
  <si>
    <t>CUREPTO</t>
  </si>
  <si>
    <t>DIEGO DE ALMAGRO</t>
  </si>
  <si>
    <t>EL BOSQUE</t>
  </si>
  <si>
    <t>EL MONTE</t>
  </si>
  <si>
    <t>ERCILLA</t>
  </si>
  <si>
    <t>ESTACION CENTRAL</t>
  </si>
  <si>
    <t>FLORIDA</t>
  </si>
  <si>
    <t>FRESIA</t>
  </si>
  <si>
    <t>FRUTILLAR</t>
  </si>
  <si>
    <t>FUTALEUFU</t>
  </si>
  <si>
    <t>FUTRONO</t>
  </si>
  <si>
    <t>GALVARINO</t>
  </si>
  <si>
    <t>GORBEA</t>
  </si>
  <si>
    <t>GRANEROS</t>
  </si>
  <si>
    <t>HIJUELAS</t>
  </si>
  <si>
    <t>HUALAIHUE</t>
  </si>
  <si>
    <t>HUALQUI</t>
  </si>
  <si>
    <t>HUASCO</t>
  </si>
  <si>
    <t>LA CISTERNA</t>
  </si>
  <si>
    <t>LA CRUZ</t>
  </si>
  <si>
    <t>LA ESTRELLA</t>
  </si>
  <si>
    <t>LA FLORIDA</t>
  </si>
  <si>
    <t>LA GRANJA</t>
  </si>
  <si>
    <t>LA HIGUERA</t>
  </si>
  <si>
    <t>LA LIGUA</t>
  </si>
  <si>
    <t>LA UNION</t>
  </si>
  <si>
    <t>LAGO RANCO</t>
  </si>
  <si>
    <t>LAUTARO</t>
  </si>
  <si>
    <t>LICANTEN</t>
  </si>
  <si>
    <t>LLANQUIHUE</t>
  </si>
  <si>
    <t>LO ESPEJO</t>
  </si>
  <si>
    <t>LO PRADO</t>
  </si>
  <si>
    <t>LONCOCHE</t>
  </si>
  <si>
    <t>LOS ANGELES</t>
  </si>
  <si>
    <t>LOS LAGOS</t>
  </si>
  <si>
    <t>LOS MUERMOS</t>
  </si>
  <si>
    <t>LOS VILOS</t>
  </si>
  <si>
    <t>LOTA</t>
  </si>
  <si>
    <t>MACHALI</t>
  </si>
  <si>
    <t>MAFIL</t>
  </si>
  <si>
    <t>MALLOA</t>
  </si>
  <si>
    <t>MARCHIHUE</t>
  </si>
  <si>
    <t>MARIA ELENA</t>
  </si>
  <si>
    <t>MARIQUINA</t>
  </si>
  <si>
    <t>MAULLIN</t>
  </si>
  <si>
    <t>MEJILLONES</t>
  </si>
  <si>
    <t>MELIPILLA</t>
  </si>
  <si>
    <t>MOLINA</t>
  </si>
  <si>
    <t>MONTE PATRIA</t>
  </si>
  <si>
    <t>MULCHEN</t>
  </si>
  <si>
    <t>NUNOA</t>
  </si>
  <si>
    <t>OLMUE</t>
  </si>
  <si>
    <t>OSORNO</t>
  </si>
  <si>
    <t>PADRE HURTADO</t>
  </si>
  <si>
    <t>PALMILLA</t>
  </si>
  <si>
    <t>PELLUHUE</t>
  </si>
  <si>
    <t>PERALILLO</t>
  </si>
  <si>
    <t>PICA</t>
  </si>
  <si>
    <t>PICHIDEGUA</t>
  </si>
  <si>
    <t>PICHILEMU</t>
  </si>
  <si>
    <t>PIRQUE</t>
  </si>
  <si>
    <t>PLACILLA</t>
  </si>
  <si>
    <t>PUCON</t>
  </si>
  <si>
    <t>PUDAHUEL</t>
  </si>
  <si>
    <t>PUERTO MONTT</t>
  </si>
  <si>
    <t>PUERTO VARAS</t>
  </si>
  <si>
    <t>PUNITAQUI</t>
  </si>
  <si>
    <t>PUREN</t>
  </si>
  <si>
    <t>PURRANQUE</t>
  </si>
  <si>
    <t>PUTRE</t>
  </si>
  <si>
    <t>QUILLON</t>
  </si>
  <si>
    <t>QUILPUE</t>
  </si>
  <si>
    <t>QUINCHAO</t>
  </si>
  <si>
    <t>QUINTA DE TILCOCO</t>
  </si>
  <si>
    <t>QUINTA NORMAL</t>
  </si>
  <si>
    <t>QUINTERO</t>
  </si>
  <si>
    <t>QUIRIHUE</t>
  </si>
  <si>
    <t>RANCAGUA</t>
  </si>
  <si>
    <t>RENGO</t>
  </si>
  <si>
    <t>REQUINOA</t>
  </si>
  <si>
    <t>RINCONADA</t>
  </si>
  <si>
    <t>RIO BUENO</t>
  </si>
  <si>
    <t>SAAVEDRA</t>
  </si>
  <si>
    <t>SAN CARLOS</t>
  </si>
  <si>
    <t>SAN FERNANDO</t>
  </si>
  <si>
    <t>SAN IGNACIO</t>
  </si>
  <si>
    <t>SAN JAVIER</t>
  </si>
  <si>
    <t>SAN JOSE DE MAIPO</t>
  </si>
  <si>
    <t>SAN JUAN DE LA COSTA</t>
  </si>
  <si>
    <t>SAN NICOLAS</t>
  </si>
  <si>
    <t>SAN PABLO</t>
  </si>
  <si>
    <t>SAN PEDRO</t>
  </si>
  <si>
    <t>SAN PEDRO DE ATACAMA</t>
  </si>
  <si>
    <t>SAN PEDRO DE LA PAZ</t>
  </si>
  <si>
    <t>SAN RAFAEL</t>
  </si>
  <si>
    <t>SAN RAMON</t>
  </si>
  <si>
    <t>SAN VICENTE</t>
  </si>
  <si>
    <t>SANTA CRUZ</t>
  </si>
  <si>
    <t>SANTA JUANA</t>
  </si>
  <si>
    <t>SANTA MARIA</t>
  </si>
  <si>
    <t>TALCAHUANO</t>
  </si>
  <si>
    <t>TALTAL</t>
  </si>
  <si>
    <t>TEODORO SCHMIDT</t>
  </si>
  <si>
    <t>TIERRA AMARILLA</t>
  </si>
  <si>
    <t>TIRUA</t>
  </si>
  <si>
    <t>TOME</t>
  </si>
  <si>
    <t>TRAIGUEN</t>
  </si>
  <si>
    <t>VALLENAR</t>
  </si>
  <si>
    <t>VICHUQUEN</t>
  </si>
  <si>
    <t>VICTORIA</t>
  </si>
  <si>
    <t>VILLARRICA</t>
  </si>
  <si>
    <t>YUNGAY</t>
  </si>
  <si>
    <t>Organización No Gubernamental de Desarrollo Centro Comunitario de Atención al Joven ONG C.E.C.A.S.- (CECAS)</t>
  </si>
  <si>
    <t>Misión Evangélica San Pablo de Chile</t>
  </si>
  <si>
    <t>A JURIDICO LE FALTA COLOCAR EL RUT EN LA PLANILLA</t>
  </si>
  <si>
    <t xml:space="preserve">Presidente: Obispo (H) Neftalí Aravena Bravo,
Poder: Superintendente Distrito Concepción: Olga Romero Sanzana, 
</t>
  </si>
  <si>
    <t xml:space="preserve">(73) 2512356.
+569 44787178
</t>
  </si>
  <si>
    <t>Certificado de Vigencia, folio Nº 500396764528, de fecha 04 de julio de 2021, emitido por el Servicio de Registro Civil e Identificación.</t>
  </si>
  <si>
    <t xml:space="preserve">41-2780417
44-2896820
</t>
  </si>
  <si>
    <t xml:space="preserve">parroquihualqui@gmail.com
pibaraucarioa@gmail.com
</t>
  </si>
  <si>
    <t xml:space="preserve">Presidente: Teresa Izquierdo Walker
Gerente General:  Paulina Valenzuela Miño, 
En caso de ausencia o imposibilidad de doña Paulina Valenzuela, la subrogará con iguales facultades Luz María Medina García, 
</t>
  </si>
  <si>
    <t xml:space="preserve">Fono fijo: 52-2247556
Fono celular: 9-68328551
</t>
  </si>
  <si>
    <t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t>
  </si>
  <si>
    <t>22724279
cel  954233521 (María Eugenia Pino)</t>
  </si>
  <si>
    <t xml:space="preserve">AÑO DE ANTECEDENTES FINANCIERO AUTORIZADOS </t>
  </si>
  <si>
    <t>TRANSFERENCIAS A INSTITUCIONES COLABORADORAS AÑO 2021 - LEY Nº19.862</t>
  </si>
  <si>
    <t>69071200-8</t>
  </si>
  <si>
    <t>69253700-9</t>
  </si>
  <si>
    <t>65012911-3</t>
  </si>
  <si>
    <t>Organización No Gubernamental de Desarrollo Quillagua ONG. Quillagua</t>
  </si>
  <si>
    <t>65316310-K</t>
  </si>
  <si>
    <t>70931900-0</t>
  </si>
  <si>
    <t>LOS MONTOS INFORMADOS CORRESPONDEN A LOS CANCELADOS EN EL PERÍODO  OCTUBRE - DICIEMBRE 2021</t>
  </si>
  <si>
    <t>ASOCIACION HOGAR DE NINOS ARTURO PRAT</t>
  </si>
  <si>
    <t>CONGREGACION PEQUENAS HERMANAS MISIONERAS DE LA CARIDAD DON ORIONE</t>
  </si>
  <si>
    <t>CORPORACION MUNICIPAL DE CONCHALI DE EDUCACION, SALUD Y EDUCACION DE MENORES CORESAM</t>
  </si>
  <si>
    <t>CORPORACION PROGRAMA DE ATENCION A NINOS Y JOVENES CHASQUI</t>
  </si>
  <si>
    <t>ILUSTRE MUNICIPALIDAD DE LO PRADO</t>
  </si>
  <si>
    <t>ORGANIZACION NO GUBERNAMENTAL DE DESARROLLO CORPORACION DE EDUCACION EL QUIJOTE</t>
  </si>
  <si>
    <t>ILUSTRE MUNICIPALIDAD DE MACUL</t>
  </si>
  <si>
    <t>ILUSTRE MUNICIPALIDAD DE PUDAHUEL</t>
  </si>
  <si>
    <t>ILUSTRE MUNICIPALIDAD DE BUIN</t>
  </si>
  <si>
    <t>ILUSTRE MUNICIPALIDAD DE EL BOSQUE</t>
  </si>
  <si>
    <t>ILUSTRE MUNICIPALIDAD DE POZO ALMONTE</t>
  </si>
  <si>
    <t>ILUSTRE MUNICIPALIDAD DE MOLINA</t>
  </si>
  <si>
    <t>ILUSTRE MUNICIPALIDAD DE CONCEPCION</t>
  </si>
  <si>
    <t>ILUSTRE MUNICIPALIDAD DE CHILE CHICO</t>
  </si>
  <si>
    <t>CHILE CHICO</t>
  </si>
  <si>
    <t>ILUSTRE MUNICIPALIDAD DE LA CALERA</t>
  </si>
  <si>
    <t>ILUSTRE MUNICIPALIDAD DE VINA DEL MAR</t>
  </si>
  <si>
    <t>ILUSTRE MUNICIPALIDAD DE RENCA</t>
  </si>
  <si>
    <t>CORPORACION MUNICIPAL DE PENALOLEN PARA EL DESARROLLO SOCIAL CORMUP</t>
  </si>
  <si>
    <t>ILUSTRE MUNICIPALIDAD DE RIO IBANEZ</t>
  </si>
  <si>
    <t>RIO IBANEZ</t>
  </si>
  <si>
    <t>ILUSTRE MUNICIPALIDAD DE PROVIDENCIA</t>
  </si>
  <si>
    <t>GOBERNACION PROVINCIAL DE EL LOA</t>
  </si>
  <si>
    <t>FundaciOn Mi Hogar, Mi Familia</t>
  </si>
  <si>
    <t>LOS MONTOS INFORMADOS CORRESPONDEN A LOS CANCELADOS EN EL PERÍODO OCTUBRE DICIEMBRE 2021</t>
  </si>
  <si>
    <t>MONTO MES DE DICIEMBRE</t>
  </si>
  <si>
    <t>RESULTADO DE LOS CONTROLES EFECTIADOS POR LA CGR Y POR OTROS ORGANISMOS FISCALIZADORES</t>
  </si>
  <si>
    <t>Informe N°504, de 2020.
Informe N°393, de 2020.
Informe N°462, de 2020.
Informe N°660, de 2021.</t>
  </si>
  <si>
    <t>Informe N°660. de 2021.</t>
  </si>
  <si>
    <t xml:space="preserve">Informe N° 504, de 2020;   Informe N°456, de 2020.
Informe N°833, de 2020.
Informe N°550,de 2020.
Informe N°660, de 2021.
</t>
  </si>
  <si>
    <t>Informe N°660, de 2021.</t>
  </si>
  <si>
    <t xml:space="preserve">
Fundación Beata Laura Vicuña. 
</t>
  </si>
  <si>
    <t>Informe N°660, de 2021</t>
  </si>
  <si>
    <t>Informe N°550, de 2020.
Informe N°660, de 2021</t>
  </si>
  <si>
    <t xml:space="preserve">
Fundación Mis Amigos
</t>
  </si>
  <si>
    <t>Informe 660, de 2021,</t>
  </si>
  <si>
    <t>Informe N°833, de 2020.
Informe N°660, de 2021.</t>
  </si>
  <si>
    <t>Informe N° 908, 2018.
Informe N°660, de 2021.</t>
  </si>
  <si>
    <t xml:space="preserve">
Fundación Pléyades
</t>
  </si>
  <si>
    <t xml:space="preserve">
Organización no Gubernamental de Desarrollo Hogar Santa Catalina u ONG Santa Catalina
</t>
  </si>
  <si>
    <t xml:space="preserve">
Organización no Gubernamental de Desarrollo Renuevo Centro Integral u ONG Renuevo
</t>
  </si>
  <si>
    <t>Informe N°535, de 2020.
Informe N°660, de 2021.</t>
  </si>
  <si>
    <t xml:space="preserve">
Obispado de San Felipe 
</t>
  </si>
  <si>
    <t>Informe N°393, de 2020.
Informe N°606, de 2020.
Informe N°660, de 2021.</t>
  </si>
  <si>
    <t>dato</t>
  </si>
  <si>
    <t>Suma de ACUMULADO DICIEMBRE</t>
  </si>
  <si>
    <t>Total general</t>
  </si>
  <si>
    <t>COYHAIQUE</t>
  </si>
  <si>
    <t>PAIGUANO</t>
  </si>
  <si>
    <t>VITACURA</t>
  </si>
  <si>
    <t>SANCIONES</t>
  </si>
  <si>
    <t>No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</si>
</sst>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s>
  <fonts count="136"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name val="Calibri"/>
      <family val="2"/>
      <scheme val="minor"/>
    </font>
    <font>
      <u/>
      <sz val="10"/>
      <color theme="10"/>
      <name val="MS Sans Serif"/>
      <family val="2"/>
    </font>
    <font>
      <sz val="10"/>
      <name val="MS Sans Serif"/>
      <family val="2"/>
    </font>
    <font>
      <b/>
      <sz val="11"/>
      <name val="Verdana"/>
      <family val="2"/>
    </font>
    <font>
      <sz val="10"/>
      <name val="MS Sans Serif"/>
    </font>
    <font>
      <b/>
      <sz val="8"/>
      <color theme="1"/>
      <name val="Calibri"/>
      <family val="2"/>
      <scheme val="minor"/>
    </font>
    <font>
      <b/>
      <sz val="8"/>
      <color indexed="8"/>
      <name val="Calibri"/>
      <family val="2"/>
      <scheme val="minor"/>
    </font>
    <font>
      <sz val="8"/>
      <color theme="1"/>
      <name val="Calibri"/>
      <family val="2"/>
      <scheme val="minor"/>
    </font>
    <font>
      <sz val="8"/>
      <color rgb="FFFF0000"/>
      <name val="Calibri"/>
      <family val="2"/>
      <scheme val="minor"/>
    </font>
    <font>
      <sz val="8"/>
      <color indexed="8"/>
      <name val="Calibri"/>
      <family val="2"/>
      <scheme val="minor"/>
    </font>
    <font>
      <b/>
      <sz val="8"/>
      <name val="Calibri"/>
      <family val="2"/>
      <scheme val="minor"/>
    </font>
    <font>
      <u/>
      <sz val="8"/>
      <name val="Calibri"/>
      <family val="2"/>
      <scheme val="minor"/>
    </font>
    <font>
      <u/>
      <sz val="8"/>
      <color theme="10"/>
      <name val="Calibri"/>
      <family val="2"/>
      <scheme val="minor"/>
    </font>
    <font>
      <u/>
      <sz val="8"/>
      <color rgb="FFFF0000"/>
      <name val="Calibri"/>
      <family val="2"/>
      <scheme val="minor"/>
    </font>
    <font>
      <sz val="8"/>
      <name val="MS Sans Serif"/>
    </font>
    <font>
      <sz val="8"/>
      <color rgb="FF000000"/>
      <name val="Calibri"/>
      <family val="2"/>
    </font>
    <font>
      <b/>
      <sz val="8"/>
      <color rgb="FF000000"/>
      <name val="Calibri"/>
      <family val="2"/>
    </font>
    <font>
      <sz val="9"/>
      <color rgb="FFFF0000"/>
      <name val="Calibri"/>
      <family val="2"/>
    </font>
    <font>
      <b/>
      <sz val="9"/>
      <color rgb="FFFF0000"/>
      <name val="Calibri"/>
      <family val="2"/>
    </font>
    <font>
      <b/>
      <sz val="8"/>
      <name val="Verdana"/>
      <family val="2"/>
    </font>
    <font>
      <sz val="8"/>
      <name val="Verdana"/>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
      <patternFill patternType="solid">
        <fgColor rgb="FFFFFF00"/>
        <bgColor indexed="0"/>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D966"/>
        <bgColor rgb="FF000000"/>
      </patternFill>
    </fill>
    <fill>
      <patternFill patternType="solid">
        <fgColor rgb="FFF4B084"/>
        <bgColor rgb="FF000000"/>
      </patternFill>
    </fill>
    <fill>
      <patternFill patternType="solid">
        <fgColor theme="6" tint="0.39997558519241921"/>
        <bgColor indexed="64"/>
      </patternFill>
    </fill>
    <fill>
      <patternFill patternType="solid">
        <fgColor theme="3" tint="0.59999389629810485"/>
        <bgColor indexed="0"/>
      </patternFill>
    </fill>
    <fill>
      <patternFill patternType="solid">
        <fgColor theme="7"/>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16" fillId="0" borderId="0" applyNumberFormat="0" applyFill="0" applyBorder="0" applyAlignment="0" applyProtection="0"/>
    <xf numFmtId="41" fontId="117" fillId="0" borderId="0" applyFont="0" applyFill="0" applyBorder="0" applyAlignment="0" applyProtection="0"/>
    <xf numFmtId="43" fontId="119" fillId="0" borderId="0" applyFont="0" applyFill="0" applyBorder="0" applyAlignment="0" applyProtection="0"/>
    <xf numFmtId="0" fontId="1" fillId="0" borderId="0"/>
  </cellStyleXfs>
  <cellXfs count="210">
    <xf numFmtId="0" fontId="0" fillId="0" borderId="0" xfId="0"/>
    <xf numFmtId="0" fontId="120" fillId="59" borderId="10" xfId="6642" applyFont="1" applyFill="1" applyBorder="1" applyAlignment="1">
      <alignment horizontal="center" vertical="center" wrapText="1"/>
    </xf>
    <xf numFmtId="0" fontId="121" fillId="60" borderId="10" xfId="2795" applyFont="1" applyFill="1" applyBorder="1" applyAlignment="1">
      <alignment horizontal="center" vertical="center" wrapText="1"/>
    </xf>
    <xf numFmtId="14" fontId="120" fillId="59" borderId="10" xfId="6642" applyNumberFormat="1" applyFont="1" applyFill="1" applyBorder="1" applyAlignment="1">
      <alignment horizontal="center" vertical="center" wrapText="1"/>
    </xf>
    <xf numFmtId="0" fontId="120" fillId="61" borderId="10" xfId="6642" applyFont="1" applyFill="1" applyBorder="1" applyAlignment="1">
      <alignment horizontal="center" vertical="center" wrapText="1"/>
    </xf>
    <xf numFmtId="41" fontId="120" fillId="61" borderId="10" xfId="6640" applyFont="1" applyFill="1" applyBorder="1" applyAlignment="1">
      <alignment horizontal="center" vertical="center" wrapText="1"/>
    </xf>
    <xf numFmtId="14" fontId="120" fillId="61" borderId="10" xfId="6641" applyNumberFormat="1" applyFont="1" applyFill="1" applyBorder="1" applyAlignment="1">
      <alignment horizontal="center" vertical="center" wrapText="1"/>
    </xf>
    <xf numFmtId="0" fontId="115" fillId="0" borderId="0" xfId="0" applyFont="1" applyAlignment="1">
      <alignment vertical="center" wrapText="1"/>
    </xf>
    <xf numFmtId="0" fontId="115" fillId="0" borderId="10" xfId="0" applyFont="1" applyBorder="1" applyAlignment="1">
      <alignment vertical="center" wrapText="1"/>
    </xf>
    <xf numFmtId="0" fontId="115" fillId="0" borderId="10" xfId="0" applyFont="1" applyFill="1" applyBorder="1" applyAlignment="1">
      <alignment vertical="center" wrapText="1"/>
    </xf>
    <xf numFmtId="0" fontId="124" fillId="0" borderId="10" xfId="2796" applyFont="1" applyBorder="1" applyAlignment="1">
      <alignment vertical="center" wrapText="1"/>
    </xf>
    <xf numFmtId="0" fontId="122" fillId="0" borderId="10" xfId="0" applyFont="1" applyFill="1" applyBorder="1" applyAlignment="1">
      <alignment vertical="center" wrapText="1"/>
    </xf>
    <xf numFmtId="0" fontId="115" fillId="0" borderId="0" xfId="0" applyFont="1" applyFill="1" applyBorder="1" applyAlignment="1">
      <alignment vertical="center" wrapText="1"/>
    </xf>
    <xf numFmtId="0" fontId="125" fillId="55" borderId="10" xfId="0" applyFont="1" applyFill="1" applyBorder="1" applyAlignment="1">
      <alignment horizontal="center" vertical="center" wrapText="1"/>
    </xf>
    <xf numFmtId="0" fontId="121" fillId="62" borderId="21" xfId="2795" applyFont="1" applyFill="1" applyBorder="1" applyAlignment="1">
      <alignment horizontal="center" vertical="center" wrapText="1"/>
    </xf>
    <xf numFmtId="0" fontId="125" fillId="62" borderId="21" xfId="2795" applyFont="1" applyFill="1" applyBorder="1" applyAlignment="1">
      <alignment horizontal="center" vertical="center" wrapText="1"/>
    </xf>
    <xf numFmtId="0" fontId="115" fillId="0" borderId="10" xfId="0" applyFont="1" applyFill="1" applyBorder="1" applyAlignment="1">
      <alignment horizontal="justify" vertical="center" wrapText="1"/>
    </xf>
    <xf numFmtId="0" fontId="122" fillId="0" borderId="10" xfId="0" applyFont="1" applyFill="1" applyBorder="1" applyAlignment="1">
      <alignment horizontal="center" vertical="center" wrapText="1"/>
    </xf>
    <xf numFmtId="0" fontId="115" fillId="0" borderId="10" xfId="0" applyFont="1" applyFill="1" applyBorder="1" applyAlignment="1">
      <alignment horizontal="center" vertical="center" wrapText="1"/>
    </xf>
    <xf numFmtId="14" fontId="122" fillId="0" borderId="10" xfId="0" applyNumberFormat="1" applyFont="1" applyFill="1" applyBorder="1" applyAlignment="1">
      <alignment horizontal="center" vertical="center" wrapText="1"/>
    </xf>
    <xf numFmtId="0" fontId="115" fillId="56" borderId="10" xfId="0" applyFont="1" applyFill="1" applyBorder="1" applyAlignment="1">
      <alignment vertical="center" wrapText="1"/>
    </xf>
    <xf numFmtId="14" fontId="115" fillId="0" borderId="10" xfId="0" applyNumberFormat="1" applyFont="1" applyFill="1" applyBorder="1" applyAlignment="1">
      <alignment horizontal="center" vertical="center" wrapText="1"/>
    </xf>
    <xf numFmtId="0" fontId="115" fillId="57" borderId="10" xfId="0" applyFont="1" applyFill="1" applyBorder="1" applyAlignment="1">
      <alignment vertical="center" wrapText="1"/>
    </xf>
    <xf numFmtId="0" fontId="120" fillId="0" borderId="10" xfId="0" applyFont="1" applyFill="1" applyBorder="1" applyAlignment="1">
      <alignment vertical="center" wrapText="1"/>
    </xf>
    <xf numFmtId="14" fontId="115" fillId="0" borderId="10" xfId="0" applyNumberFormat="1" applyFont="1" applyFill="1" applyBorder="1" applyAlignment="1">
      <alignment vertical="center" wrapText="1"/>
    </xf>
    <xf numFmtId="0" fontId="124" fillId="56" borderId="10" xfId="2796" applyFont="1" applyFill="1" applyBorder="1" applyAlignment="1">
      <alignment vertical="center" wrapText="1"/>
    </xf>
    <xf numFmtId="0" fontId="122" fillId="56" borderId="10" xfId="0" applyFont="1" applyFill="1" applyBorder="1" applyAlignment="1">
      <alignment vertical="center" wrapText="1"/>
    </xf>
    <xf numFmtId="0" fontId="115" fillId="55" borderId="10" xfId="0" applyFont="1" applyFill="1" applyBorder="1" applyAlignment="1">
      <alignment vertical="center" wrapText="1"/>
    </xf>
    <xf numFmtId="0" fontId="127" fillId="0" borderId="10" xfId="6639" applyFont="1" applyFill="1" applyBorder="1" applyAlignment="1">
      <alignment horizontal="center" vertical="center" wrapText="1"/>
    </xf>
    <xf numFmtId="0" fontId="115" fillId="0" borderId="0" xfId="0" applyFont="1" applyFill="1" applyBorder="1" applyAlignment="1">
      <alignment horizontal="center" vertical="center" wrapText="1"/>
    </xf>
    <xf numFmtId="0" fontId="115" fillId="0" borderId="10" xfId="0" applyFont="1" applyFill="1" applyBorder="1" applyAlignment="1">
      <alignment horizontal="right" vertical="center" wrapText="1"/>
    </xf>
    <xf numFmtId="0" fontId="115" fillId="0" borderId="0" xfId="0" applyFont="1" applyFill="1" applyBorder="1" applyAlignment="1">
      <alignment horizontal="justify" vertical="center" wrapText="1"/>
    </xf>
    <xf numFmtId="0" fontId="115" fillId="0" borderId="20" xfId="0" applyFont="1" applyFill="1" applyBorder="1" applyAlignment="1">
      <alignment horizontal="justify" vertical="center" wrapText="1"/>
    </xf>
    <xf numFmtId="0" fontId="115" fillId="0" borderId="10" xfId="0" applyFont="1" applyFill="1" applyBorder="1" applyAlignment="1">
      <alignment horizontal="left" vertical="center" wrapText="1"/>
    </xf>
    <xf numFmtId="0" fontId="115" fillId="0" borderId="10" xfId="0" applyFont="1" applyFill="1" applyBorder="1" applyAlignment="1">
      <alignment wrapText="1"/>
    </xf>
    <xf numFmtId="0" fontId="122" fillId="0" borderId="10" xfId="0" applyNumberFormat="1" applyFont="1" applyFill="1" applyBorder="1" applyAlignment="1">
      <alignment horizontal="center" vertical="center" wrapText="1"/>
    </xf>
    <xf numFmtId="0" fontId="115" fillId="0" borderId="10" xfId="0" applyFont="1" applyFill="1" applyBorder="1" applyAlignment="1">
      <alignment vertical="top" wrapText="1"/>
    </xf>
    <xf numFmtId="41" fontId="115" fillId="0" borderId="10" xfId="6640" applyFont="1" applyFill="1" applyBorder="1" applyAlignment="1">
      <alignment horizontal="center" vertical="center" wrapText="1"/>
    </xf>
    <xf numFmtId="0" fontId="115" fillId="0" borderId="10" xfId="0" applyFont="1" applyBorder="1" applyAlignment="1">
      <alignment horizontal="justify" vertical="center" wrapText="1"/>
    </xf>
    <xf numFmtId="0" fontId="115" fillId="0" borderId="10" xfId="0" applyFont="1" applyBorder="1" applyAlignment="1">
      <alignment horizontal="center" vertical="center" wrapText="1"/>
    </xf>
    <xf numFmtId="0" fontId="115"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14" fontId="0" fillId="0" borderId="0" xfId="0" applyNumberFormat="1" applyAlignment="1">
      <alignment vertical="center"/>
    </xf>
    <xf numFmtId="41" fontId="0" fillId="0" borderId="0" xfId="6640" applyFont="1" applyAlignment="1">
      <alignment vertical="center"/>
    </xf>
    <xf numFmtId="14" fontId="0" fillId="0" borderId="0" xfId="0" applyNumberFormat="1" applyAlignment="1">
      <alignment horizontal="center" vertical="center"/>
    </xf>
    <xf numFmtId="0" fontId="0" fillId="0" borderId="0" xfId="0" applyAlignment="1">
      <alignment vertical="center" wrapText="1"/>
    </xf>
    <xf numFmtId="1" fontId="0" fillId="0" borderId="0" xfId="0" applyNumberFormat="1" applyAlignment="1">
      <alignment horizontal="center" vertical="center"/>
    </xf>
    <xf numFmtId="1" fontId="0" fillId="0" borderId="0" xfId="0" applyNumberFormat="1" applyAlignment="1">
      <alignment horizontal="right" vertical="center"/>
    </xf>
    <xf numFmtId="0" fontId="115" fillId="0" borderId="10" xfId="0" applyFont="1" applyBorder="1" applyAlignment="1">
      <alignment vertical="center"/>
    </xf>
    <xf numFmtId="0" fontId="115" fillId="0" borderId="0" xfId="0" applyFont="1" applyAlignment="1">
      <alignment vertical="center"/>
    </xf>
    <xf numFmtId="1" fontId="120" fillId="59" borderId="10" xfId="6642" applyNumberFormat="1" applyFont="1" applyFill="1" applyBorder="1" applyAlignment="1">
      <alignment horizontal="right" vertical="center" wrapText="1"/>
    </xf>
    <xf numFmtId="0" fontId="125" fillId="0" borderId="10" xfId="0" applyFont="1" applyFill="1" applyBorder="1" applyAlignment="1">
      <alignment vertical="center" wrapText="1"/>
    </xf>
    <xf numFmtId="0" fontId="125" fillId="0" borderId="10" xfId="0" applyFont="1" applyFill="1" applyBorder="1" applyAlignment="1">
      <alignment wrapText="1"/>
    </xf>
    <xf numFmtId="14" fontId="120" fillId="0" borderId="10" xfId="0" applyNumberFormat="1" applyFont="1" applyFill="1" applyBorder="1" applyAlignment="1">
      <alignment horizontal="center" vertical="center" wrapText="1"/>
    </xf>
    <xf numFmtId="0" fontId="115" fillId="55" borderId="10" xfId="0" applyFont="1" applyFill="1" applyBorder="1" applyAlignment="1">
      <alignment horizontal="center" vertical="center" wrapText="1"/>
    </xf>
    <xf numFmtId="0" fontId="120" fillId="0" borderId="10" xfId="0" applyFont="1" applyFill="1" applyBorder="1" applyAlignment="1">
      <alignment horizontal="left" vertical="center" wrapText="1"/>
    </xf>
    <xf numFmtId="0" fontId="115" fillId="0" borderId="0" xfId="0" applyFont="1"/>
    <xf numFmtId="0" fontId="122" fillId="63" borderId="10" xfId="0" applyFont="1" applyFill="1" applyBorder="1" applyAlignment="1">
      <alignment vertical="center" wrapText="1"/>
    </xf>
    <xf numFmtId="0" fontId="115" fillId="63" borderId="10" xfId="0" applyFont="1" applyFill="1" applyBorder="1" applyAlignment="1">
      <alignment vertical="center" wrapText="1"/>
    </xf>
    <xf numFmtId="0" fontId="122" fillId="64" borderId="10" xfId="0" applyFont="1" applyFill="1" applyBorder="1" applyAlignment="1">
      <alignment vertical="center" wrapText="1"/>
    </xf>
    <xf numFmtId="0" fontId="115" fillId="64" borderId="10" xfId="0" applyFont="1" applyFill="1" applyBorder="1" applyAlignment="1">
      <alignment vertical="center" wrapText="1"/>
    </xf>
    <xf numFmtId="0" fontId="115" fillId="58" borderId="0" xfId="0" applyFont="1" applyFill="1" applyAlignment="1">
      <alignment vertical="center" wrapText="1"/>
    </xf>
    <xf numFmtId="0" fontId="115" fillId="56" borderId="0" xfId="0" applyFont="1" applyFill="1" applyBorder="1" applyAlignment="1">
      <alignment vertical="center" wrapText="1"/>
    </xf>
    <xf numFmtId="0" fontId="115" fillId="0" borderId="22" xfId="0" applyFont="1" applyFill="1" applyBorder="1" applyAlignment="1">
      <alignment vertical="center" wrapText="1"/>
    </xf>
    <xf numFmtId="0" fontId="115" fillId="0" borderId="22" xfId="0" applyFont="1" applyFill="1" applyBorder="1" applyAlignment="1">
      <alignment horizontal="justify" vertical="center" wrapText="1"/>
    </xf>
    <xf numFmtId="0" fontId="122" fillId="0" borderId="22" xfId="0" applyFont="1" applyFill="1" applyBorder="1" applyAlignment="1">
      <alignment vertical="center" wrapText="1"/>
    </xf>
    <xf numFmtId="0" fontId="122" fillId="0" borderId="22" xfId="0" applyFont="1" applyFill="1" applyBorder="1" applyAlignment="1">
      <alignment horizontal="center" vertical="center" wrapText="1"/>
    </xf>
    <xf numFmtId="0" fontId="115" fillId="0" borderId="22" xfId="0" applyFont="1" applyFill="1" applyBorder="1" applyAlignment="1">
      <alignment horizontal="center" vertical="center" wrapText="1"/>
    </xf>
    <xf numFmtId="14" fontId="122" fillId="0" borderId="22" xfId="0" applyNumberFormat="1" applyFont="1" applyFill="1" applyBorder="1" applyAlignment="1">
      <alignment horizontal="center" vertical="center" wrapText="1"/>
    </xf>
    <xf numFmtId="0" fontId="115" fillId="55" borderId="10" xfId="0" applyFont="1" applyFill="1" applyBorder="1" applyAlignment="1">
      <alignment horizontal="center" vertical="center"/>
    </xf>
    <xf numFmtId="14" fontId="115" fillId="55" borderId="10" xfId="0" applyNumberFormat="1" applyFont="1" applyFill="1" applyBorder="1" applyAlignment="1">
      <alignment horizontal="center" vertical="center"/>
    </xf>
    <xf numFmtId="1" fontId="122" fillId="0" borderId="10" xfId="0" applyNumberFormat="1" applyFont="1" applyFill="1" applyBorder="1" applyAlignment="1">
      <alignment horizontal="center" vertical="center" wrapText="1"/>
    </xf>
    <xf numFmtId="0" fontId="125" fillId="65" borderId="10" xfId="0" applyNumberFormat="1" applyFont="1" applyFill="1" applyBorder="1" applyAlignment="1">
      <alignment horizontal="center"/>
    </xf>
    <xf numFmtId="0" fontId="125" fillId="65" borderId="10" xfId="0" applyNumberFormat="1" applyFont="1" applyFill="1" applyBorder="1" applyAlignment="1"/>
    <xf numFmtId="0" fontId="0" fillId="0" borderId="0" xfId="0" applyAlignment="1">
      <alignment horizontal="left"/>
    </xf>
    <xf numFmtId="0" fontId="115" fillId="0" borderId="0" xfId="0" applyFont="1" applyAlignment="1">
      <alignment horizontal="left" vertical="center" wrapText="1"/>
    </xf>
    <xf numFmtId="0" fontId="115" fillId="0" borderId="0" xfId="0" applyFont="1" applyAlignment="1">
      <alignment wrapText="1"/>
    </xf>
    <xf numFmtId="0" fontId="115" fillId="56" borderId="10" xfId="0" applyFont="1" applyFill="1" applyBorder="1" applyAlignment="1">
      <alignment horizontal="justify" vertical="center" wrapText="1"/>
    </xf>
    <xf numFmtId="0" fontId="122" fillId="56" borderId="10" xfId="0" applyFont="1" applyFill="1" applyBorder="1" applyAlignment="1">
      <alignment horizontal="center" vertical="center" wrapText="1"/>
    </xf>
    <xf numFmtId="0" fontId="115" fillId="56" borderId="10" xfId="0" applyFont="1" applyFill="1" applyBorder="1" applyAlignment="1">
      <alignment horizontal="center" vertical="center" wrapText="1"/>
    </xf>
    <xf numFmtId="14" fontId="122" fillId="56" borderId="10" xfId="0" applyNumberFormat="1" applyFont="1" applyFill="1" applyBorder="1" applyAlignment="1">
      <alignment horizontal="center" vertical="center" wrapText="1"/>
    </xf>
    <xf numFmtId="0" fontId="115" fillId="57" borderId="10" xfId="0" applyFont="1" applyFill="1" applyBorder="1" applyAlignment="1">
      <alignment horizontal="justify" vertical="center" wrapText="1"/>
    </xf>
    <xf numFmtId="0" fontId="115" fillId="57" borderId="10" xfId="0" applyFont="1" applyFill="1" applyBorder="1" applyAlignment="1">
      <alignment horizontal="center" vertical="center" wrapText="1"/>
    </xf>
    <xf numFmtId="0" fontId="126" fillId="57" borderId="10" xfId="6639" applyFont="1" applyFill="1" applyBorder="1" applyAlignment="1">
      <alignment horizontal="center" vertical="center" wrapText="1"/>
    </xf>
    <xf numFmtId="14" fontId="115" fillId="57" borderId="10" xfId="0" applyNumberFormat="1" applyFont="1" applyFill="1" applyBorder="1" applyAlignment="1">
      <alignment horizontal="center" vertical="center" wrapText="1"/>
    </xf>
    <xf numFmtId="0" fontId="115" fillId="55" borderId="10" xfId="0" applyFont="1" applyFill="1" applyBorder="1" applyAlignment="1">
      <alignment horizontal="justify" vertical="center" wrapText="1"/>
    </xf>
    <xf numFmtId="41" fontId="115" fillId="55" borderId="10" xfId="6640" applyFont="1" applyFill="1" applyBorder="1" applyAlignment="1">
      <alignment vertical="center" wrapText="1"/>
    </xf>
    <xf numFmtId="0" fontId="127" fillId="56" borderId="10" xfId="6639" applyFont="1" applyFill="1" applyBorder="1" applyAlignment="1">
      <alignment horizontal="center" vertical="center" wrapText="1"/>
    </xf>
    <xf numFmtId="0" fontId="122" fillId="55" borderId="10" xfId="0" applyFont="1" applyFill="1" applyBorder="1" applyAlignment="1">
      <alignment horizontal="center" vertical="center" wrapText="1"/>
    </xf>
    <xf numFmtId="0" fontId="127" fillId="55" borderId="10" xfId="6639" applyFont="1" applyFill="1" applyBorder="1" applyAlignment="1">
      <alignment horizontal="center" vertical="center" wrapText="1"/>
    </xf>
    <xf numFmtId="0" fontId="115" fillId="56" borderId="0" xfId="0" applyFont="1" applyFill="1" applyBorder="1" applyAlignment="1">
      <alignment horizontal="center" vertical="center" wrapText="1"/>
    </xf>
    <xf numFmtId="14" fontId="115" fillId="56" borderId="10" xfId="0" applyNumberFormat="1" applyFont="1" applyFill="1" applyBorder="1" applyAlignment="1">
      <alignment horizontal="center" vertical="center" wrapText="1"/>
    </xf>
    <xf numFmtId="0" fontId="122" fillId="56" borderId="10" xfId="0" applyFont="1" applyFill="1" applyBorder="1" applyAlignment="1">
      <alignment horizontal="justify" vertical="center" wrapText="1"/>
    </xf>
    <xf numFmtId="14" fontId="122" fillId="55" borderId="10" xfId="0" applyNumberFormat="1" applyFont="1" applyFill="1" applyBorder="1" applyAlignment="1">
      <alignment horizontal="center" vertical="center" wrapText="1"/>
    </xf>
    <xf numFmtId="0" fontId="115" fillId="55" borderId="10" xfId="0" applyFont="1" applyFill="1" applyBorder="1" applyAlignment="1">
      <alignment horizontal="left" wrapText="1"/>
    </xf>
    <xf numFmtId="0" fontId="115" fillId="63" borderId="10" xfId="0" applyFont="1" applyFill="1" applyBorder="1" applyAlignment="1">
      <alignment horizontal="justify" vertical="center" wrapText="1"/>
    </xf>
    <xf numFmtId="0" fontId="122" fillId="63" borderId="10" xfId="0" applyFont="1" applyFill="1" applyBorder="1" applyAlignment="1">
      <alignment horizontal="center" vertical="center" wrapText="1"/>
    </xf>
    <xf numFmtId="0" fontId="127" fillId="63" borderId="10" xfId="6639" applyFont="1" applyFill="1" applyBorder="1" applyAlignment="1">
      <alignment horizontal="center" vertical="center" wrapText="1"/>
    </xf>
    <xf numFmtId="0" fontId="115" fillId="63" borderId="10" xfId="0" applyFont="1" applyFill="1" applyBorder="1" applyAlignment="1">
      <alignment horizontal="center" vertical="center" wrapText="1"/>
    </xf>
    <xf numFmtId="14" fontId="122" fillId="63" borderId="10" xfId="0" applyNumberFormat="1" applyFont="1" applyFill="1" applyBorder="1" applyAlignment="1">
      <alignment horizontal="center" vertical="center" wrapText="1"/>
    </xf>
    <xf numFmtId="0" fontId="122" fillId="55" borderId="10" xfId="0" applyFont="1" applyFill="1" applyBorder="1" applyAlignment="1">
      <alignment vertical="center" wrapText="1"/>
    </xf>
    <xf numFmtId="14" fontId="115" fillId="56" borderId="10" xfId="0" applyNumberFormat="1" applyFont="1" applyFill="1" applyBorder="1" applyAlignment="1">
      <alignment vertical="center" wrapText="1"/>
    </xf>
    <xf numFmtId="0" fontId="115" fillId="64" borderId="10" xfId="0" applyFont="1" applyFill="1" applyBorder="1" applyAlignment="1">
      <alignment horizontal="justify" vertical="center" wrapText="1"/>
    </xf>
    <xf numFmtId="0" fontId="122" fillId="64" borderId="10" xfId="0" applyFont="1" applyFill="1" applyBorder="1" applyAlignment="1">
      <alignment horizontal="center" vertical="center" wrapText="1"/>
    </xf>
    <xf numFmtId="0" fontId="115" fillId="64" borderId="10" xfId="0" applyFont="1" applyFill="1" applyBorder="1" applyAlignment="1">
      <alignment horizontal="center" vertical="center" wrapText="1"/>
    </xf>
    <xf numFmtId="14" fontId="122" fillId="64" borderId="10" xfId="0" applyNumberFormat="1" applyFont="1" applyFill="1" applyBorder="1" applyAlignment="1">
      <alignment horizontal="center" vertical="center" wrapText="1"/>
    </xf>
    <xf numFmtId="14" fontId="115" fillId="55" borderId="10" xfId="0" applyNumberFormat="1" applyFont="1" applyFill="1" applyBorder="1" applyAlignment="1">
      <alignment vertical="center" wrapText="1"/>
    </xf>
    <xf numFmtId="0" fontId="115" fillId="56" borderId="0" xfId="0" applyFont="1" applyFill="1" applyBorder="1" applyAlignment="1">
      <alignment horizontal="justify" vertical="center" wrapText="1"/>
    </xf>
    <xf numFmtId="0" fontId="115" fillId="56" borderId="10" xfId="0" applyFont="1" applyFill="1" applyBorder="1" applyAlignment="1">
      <alignment vertical="top" wrapText="1"/>
    </xf>
    <xf numFmtId="0" fontId="115" fillId="56" borderId="10" xfId="0" applyFont="1" applyFill="1" applyBorder="1" applyAlignment="1">
      <alignment horizontal="left" vertical="center" wrapText="1"/>
    </xf>
    <xf numFmtId="0" fontId="127" fillId="0" borderId="10" xfId="6639" applyFont="1" applyFill="1" applyBorder="1" applyAlignment="1">
      <alignment horizontal="justify" vertical="center" wrapText="1"/>
    </xf>
    <xf numFmtId="0" fontId="122" fillId="0" borderId="0" xfId="0" applyFont="1" applyFill="1" applyBorder="1" applyAlignment="1">
      <alignment horizontal="center" vertical="center" wrapText="1"/>
    </xf>
    <xf numFmtId="0" fontId="122" fillId="56" borderId="0" xfId="0" applyFont="1" applyFill="1" applyBorder="1" applyAlignment="1">
      <alignment horizontal="center" vertical="center" wrapText="1"/>
    </xf>
    <xf numFmtId="0" fontId="125" fillId="56" borderId="10" xfId="0" applyFont="1" applyFill="1" applyBorder="1" applyAlignment="1">
      <alignment wrapText="1"/>
    </xf>
    <xf numFmtId="0" fontId="115" fillId="56" borderId="10" xfId="0" applyFont="1" applyFill="1" applyBorder="1" applyAlignment="1">
      <alignment wrapText="1"/>
    </xf>
    <xf numFmtId="0" fontId="115" fillId="55" borderId="10" xfId="0" applyFont="1" applyFill="1" applyBorder="1" applyAlignment="1">
      <alignment wrapText="1"/>
    </xf>
    <xf numFmtId="0" fontId="123" fillId="0" borderId="10" xfId="0" applyFont="1" applyFill="1" applyBorder="1" applyAlignment="1">
      <alignment horizontal="justify" vertical="center" wrapText="1"/>
    </xf>
    <xf numFmtId="0" fontId="127" fillId="56" borderId="10" xfId="6639" applyFont="1" applyFill="1" applyBorder="1" applyAlignment="1">
      <alignment vertical="center" wrapText="1"/>
    </xf>
    <xf numFmtId="0" fontId="127" fillId="63" borderId="10" xfId="6639" applyFont="1" applyFill="1" applyBorder="1" applyAlignment="1">
      <alignment vertical="center" wrapText="1"/>
    </xf>
    <xf numFmtId="0" fontId="126" fillId="0" borderId="10" xfId="6639" applyFont="1" applyFill="1" applyBorder="1" applyAlignment="1">
      <alignment vertical="center" wrapText="1"/>
    </xf>
    <xf numFmtId="0" fontId="127" fillId="0" borderId="10" xfId="6639" applyFont="1" applyFill="1" applyBorder="1" applyAlignment="1">
      <alignment wrapText="1"/>
    </xf>
    <xf numFmtId="0" fontId="127" fillId="0" borderId="10" xfId="6639" applyFont="1" applyFill="1" applyBorder="1" applyAlignment="1">
      <alignment vertical="center" wrapText="1"/>
    </xf>
    <xf numFmtId="0" fontId="127" fillId="0" borderId="0" xfId="6639" applyFont="1" applyFill="1" applyBorder="1" applyAlignment="1">
      <alignment horizontal="center" vertical="center" wrapText="1"/>
    </xf>
    <xf numFmtId="0" fontId="115" fillId="0" borderId="20" xfId="0" applyFont="1" applyFill="1" applyBorder="1" applyAlignment="1">
      <alignment horizontal="center" vertical="center" wrapText="1"/>
    </xf>
    <xf numFmtId="0" fontId="127" fillId="64" borderId="0" xfId="6639" applyFont="1" applyFill="1" applyBorder="1" applyAlignment="1">
      <alignment horizontal="center" vertical="center" wrapText="1"/>
    </xf>
    <xf numFmtId="0" fontId="115" fillId="55" borderId="0" xfId="0" applyFont="1" applyFill="1" applyBorder="1" applyAlignment="1">
      <alignment horizontal="center" vertical="center" wrapText="1"/>
    </xf>
    <xf numFmtId="0" fontId="122" fillId="0" borderId="10" xfId="0" applyFont="1" applyFill="1" applyBorder="1" applyAlignment="1">
      <alignment horizontal="center" wrapText="1"/>
    </xf>
    <xf numFmtId="0" fontId="115" fillId="0" borderId="10" xfId="0" applyFont="1" applyFill="1" applyBorder="1" applyAlignment="1">
      <alignment horizontal="justify" wrapText="1"/>
    </xf>
    <xf numFmtId="0" fontId="122" fillId="0" borderId="10" xfId="0" applyFont="1" applyFill="1" applyBorder="1" applyAlignment="1">
      <alignment wrapText="1"/>
    </xf>
    <xf numFmtId="0" fontId="115" fillId="0" borderId="0" xfId="0" applyFont="1" applyFill="1" applyBorder="1" applyAlignment="1">
      <alignment horizontal="center" wrapText="1"/>
    </xf>
    <xf numFmtId="0" fontId="115" fillId="0" borderId="10" xfId="0" applyFont="1" applyFill="1" applyBorder="1" applyAlignment="1">
      <alignment horizontal="center" wrapText="1"/>
    </xf>
    <xf numFmtId="14" fontId="122" fillId="0" borderId="10" xfId="0" applyNumberFormat="1" applyFont="1" applyFill="1" applyBorder="1" applyAlignment="1">
      <alignment horizontal="center" wrapText="1"/>
    </xf>
    <xf numFmtId="0" fontId="123" fillId="66" borderId="10" xfId="0" applyFont="1" applyFill="1" applyBorder="1"/>
    <xf numFmtId="0" fontId="123" fillId="66" borderId="0" xfId="0" applyFont="1" applyFill="1"/>
    <xf numFmtId="0" fontId="0" fillId="0" borderId="0" xfId="0" applyAlignment="1">
      <alignment horizontal="center"/>
    </xf>
    <xf numFmtId="14" fontId="0" fillId="0" borderId="0" xfId="0" applyNumberFormat="1" applyAlignment="1">
      <alignment horizontal="center"/>
    </xf>
    <xf numFmtId="0" fontId="0" fillId="0" borderId="0" xfId="0" applyAlignment="1">
      <alignment horizontal="center" wrapText="1"/>
    </xf>
    <xf numFmtId="1" fontId="0" fillId="0" borderId="0" xfId="0" applyNumberFormat="1" applyAlignment="1">
      <alignment horizontal="center"/>
    </xf>
    <xf numFmtId="0" fontId="125" fillId="55" borderId="10" xfId="0" applyFont="1" applyFill="1" applyBorder="1" applyAlignment="1">
      <alignment horizontal="left" vertical="center" wrapText="1"/>
    </xf>
    <xf numFmtId="0" fontId="125" fillId="56" borderId="10" xfId="0" applyFont="1" applyFill="1" applyBorder="1" applyAlignment="1">
      <alignment horizontal="left" vertical="center" wrapText="1"/>
    </xf>
    <xf numFmtId="0" fontId="120" fillId="56" borderId="10" xfId="0" applyFont="1" applyFill="1" applyBorder="1" applyAlignment="1">
      <alignment horizontal="left" vertical="center" wrapText="1"/>
    </xf>
    <xf numFmtId="0" fontId="125" fillId="0" borderId="10" xfId="0" applyFont="1" applyFill="1" applyBorder="1" applyAlignment="1">
      <alignment horizontal="left" vertical="center" wrapText="1"/>
    </xf>
    <xf numFmtId="0" fontId="122" fillId="56" borderId="10" xfId="0" applyFont="1" applyFill="1" applyBorder="1" applyAlignment="1">
      <alignment horizontal="left" vertical="center" wrapText="1"/>
    </xf>
    <xf numFmtId="0" fontId="120" fillId="55" borderId="10" xfId="0" applyFont="1" applyFill="1" applyBorder="1" applyAlignment="1">
      <alignment horizontal="left" vertical="center" wrapText="1"/>
    </xf>
    <xf numFmtId="0" fontId="122" fillId="0" borderId="10" xfId="0" applyFont="1" applyFill="1" applyBorder="1" applyAlignment="1">
      <alignment horizontal="left" vertical="center" wrapText="1"/>
    </xf>
    <xf numFmtId="0" fontId="120" fillId="0" borderId="0" xfId="0" applyFont="1" applyFill="1" applyBorder="1" applyAlignment="1">
      <alignment horizontal="left" vertical="center" wrapText="1"/>
    </xf>
    <xf numFmtId="0" fontId="120" fillId="0" borderId="22" xfId="0" applyFont="1" applyFill="1" applyBorder="1" applyAlignment="1">
      <alignment horizontal="left" vertical="center" wrapText="1"/>
    </xf>
    <xf numFmtId="0" fontId="125" fillId="57" borderId="10" xfId="0" applyFont="1" applyFill="1" applyBorder="1" applyAlignment="1">
      <alignment horizontal="left" vertical="center" wrapText="1"/>
    </xf>
    <xf numFmtId="0" fontId="122" fillId="55" borderId="10" xfId="0" applyFont="1" applyFill="1" applyBorder="1" applyAlignment="1">
      <alignment horizontal="left" vertical="center" wrapText="1"/>
    </xf>
    <xf numFmtId="0" fontId="120" fillId="0" borderId="20" xfId="0" applyFont="1" applyFill="1" applyBorder="1" applyAlignment="1">
      <alignment horizontal="left" vertical="center" wrapText="1"/>
    </xf>
    <xf numFmtId="0" fontId="120" fillId="63" borderId="10" xfId="0" applyFont="1" applyFill="1" applyBorder="1" applyAlignment="1">
      <alignment horizontal="left" vertical="center" wrapText="1"/>
    </xf>
    <xf numFmtId="0" fontId="120" fillId="64" borderId="10" xfId="0" applyFont="1" applyFill="1" applyBorder="1" applyAlignment="1">
      <alignment horizontal="left" vertical="center" wrapText="1"/>
    </xf>
    <xf numFmtId="0" fontId="0" fillId="0" borderId="0" xfId="0" applyAlignment="1">
      <alignment horizontal="left" wrapText="1"/>
    </xf>
    <xf numFmtId="1" fontId="0" fillId="0" borderId="0" xfId="0" applyNumberFormat="1" applyAlignment="1">
      <alignment horizontal="left"/>
    </xf>
    <xf numFmtId="0" fontId="130" fillId="67" borderId="10" xfId="0" applyFont="1" applyFill="1" applyBorder="1" applyAlignment="1">
      <alignment horizontal="center" vertical="center" wrapText="1"/>
    </xf>
    <xf numFmtId="0" fontId="131" fillId="67" borderId="10" xfId="0" applyFont="1" applyFill="1" applyBorder="1" applyAlignment="1">
      <alignment horizontal="right" vertical="center" wrapText="1"/>
    </xf>
    <xf numFmtId="0" fontId="132" fillId="68" borderId="10" xfId="0" applyFont="1" applyFill="1" applyBorder="1" applyAlignment="1">
      <alignment horizontal="center" vertical="center"/>
    </xf>
    <xf numFmtId="3" fontId="132" fillId="68" borderId="10" xfId="0" applyNumberFormat="1" applyFont="1" applyFill="1" applyBorder="1" applyAlignment="1">
      <alignment vertical="center"/>
    </xf>
    <xf numFmtId="0" fontId="132" fillId="68" borderId="10" xfId="0" applyFont="1" applyFill="1" applyBorder="1" applyAlignment="1">
      <alignment vertical="center"/>
    </xf>
    <xf numFmtId="0" fontId="132" fillId="68" borderId="10" xfId="0" applyFont="1" applyFill="1" applyBorder="1" applyAlignment="1">
      <alignment vertical="center" wrapText="1"/>
    </xf>
    <xf numFmtId="0" fontId="133" fillId="68" borderId="10" xfId="0" applyFont="1" applyFill="1" applyBorder="1" applyAlignment="1">
      <alignment horizontal="right" vertical="center"/>
    </xf>
    <xf numFmtId="1" fontId="115" fillId="0" borderId="10" xfId="0" applyNumberFormat="1" applyFont="1" applyBorder="1" applyAlignment="1">
      <alignment horizontal="center"/>
    </xf>
    <xf numFmtId="14" fontId="0" fillId="0" borderId="0" xfId="0" applyNumberFormat="1" applyAlignment="1">
      <alignment horizontal="right" vertical="center"/>
    </xf>
    <xf numFmtId="1" fontId="115" fillId="55" borderId="10" xfId="0" applyNumberFormat="1" applyFont="1" applyFill="1" applyBorder="1" applyAlignment="1">
      <alignment horizontal="center"/>
    </xf>
    <xf numFmtId="41" fontId="115" fillId="55" borderId="10" xfId="6640" applyFont="1" applyFill="1" applyBorder="1" applyAlignment="1">
      <alignment horizontal="right"/>
    </xf>
    <xf numFmtId="0" fontId="115" fillId="55" borderId="10" xfId="0" applyFont="1" applyFill="1" applyBorder="1" applyAlignment="1">
      <alignment horizontal="left" vertical="center"/>
    </xf>
    <xf numFmtId="0" fontId="115" fillId="55" borderId="10" xfId="0" applyFont="1" applyFill="1" applyBorder="1" applyAlignment="1">
      <alignment horizontal="center"/>
    </xf>
    <xf numFmtId="0" fontId="115" fillId="0" borderId="10" xfId="0" applyFont="1" applyBorder="1"/>
    <xf numFmtId="0" fontId="120" fillId="59" borderId="10" xfId="6642" applyFont="1" applyFill="1" applyBorder="1" applyAlignment="1">
      <alignment horizontal="left" vertical="center" wrapText="1"/>
    </xf>
    <xf numFmtId="1" fontId="120" fillId="59" borderId="10" xfId="6642" applyNumberFormat="1" applyFont="1" applyFill="1" applyBorder="1" applyAlignment="1">
      <alignment horizontal="center" vertical="center" wrapText="1"/>
    </xf>
    <xf numFmtId="0" fontId="121" fillId="60" borderId="10" xfId="2795" applyFont="1" applyFill="1" applyBorder="1" applyAlignment="1">
      <alignment horizontal="left" vertical="center" wrapText="1"/>
    </xf>
    <xf numFmtId="0" fontId="115" fillId="0" borderId="0" xfId="0" applyFont="1" applyAlignment="1">
      <alignment horizontal="center"/>
    </xf>
    <xf numFmtId="1" fontId="115" fillId="58" borderId="10" xfId="0" applyNumberFormat="1" applyFont="1" applyFill="1" applyBorder="1" applyAlignment="1">
      <alignment horizontal="center" wrapText="1"/>
    </xf>
    <xf numFmtId="1" fontId="115" fillId="58" borderId="10" xfId="0" applyNumberFormat="1" applyFont="1" applyFill="1" applyBorder="1" applyAlignment="1">
      <alignment wrapText="1"/>
    </xf>
    <xf numFmtId="0" fontId="115" fillId="58" borderId="10" xfId="0" applyFont="1" applyFill="1" applyBorder="1"/>
    <xf numFmtId="1" fontId="115" fillId="58" borderId="10" xfId="0" applyNumberFormat="1" applyFont="1" applyFill="1" applyBorder="1" applyAlignment="1">
      <alignment horizontal="center"/>
    </xf>
    <xf numFmtId="1" fontId="115" fillId="56" borderId="10" xfId="0" applyNumberFormat="1" applyFont="1" applyFill="1" applyBorder="1" applyAlignment="1">
      <alignment horizontal="center" wrapText="1"/>
    </xf>
    <xf numFmtId="0" fontId="120" fillId="59" borderId="10" xfId="6642" applyFont="1" applyFill="1" applyBorder="1" applyAlignment="1">
      <alignment horizontal="left" wrapText="1"/>
    </xf>
    <xf numFmtId="0" fontId="115" fillId="58" borderId="10" xfId="0" applyFont="1" applyFill="1" applyBorder="1" applyAlignment="1">
      <alignment vertical="center" wrapText="1"/>
    </xf>
    <xf numFmtId="0" fontId="120" fillId="69" borderId="10" xfId="6642" applyFont="1" applyFill="1" applyBorder="1" applyAlignment="1">
      <alignment horizontal="center" vertical="center" wrapText="1"/>
    </xf>
    <xf numFmtId="0" fontId="134" fillId="55" borderId="10" xfId="0" applyFont="1" applyFill="1" applyBorder="1" applyAlignment="1">
      <alignment horizontal="center" vertical="center" wrapText="1"/>
    </xf>
    <xf numFmtId="0" fontId="58" fillId="62" borderId="10" xfId="2795" applyFont="1" applyFill="1" applyBorder="1" applyAlignment="1">
      <alignment horizontal="center" vertical="center" wrapText="1"/>
    </xf>
    <xf numFmtId="0" fontId="58" fillId="70" borderId="10" xfId="2795" applyFont="1" applyFill="1" applyBorder="1" applyAlignment="1">
      <alignment horizontal="center" vertical="center" wrapText="1"/>
    </xf>
    <xf numFmtId="0" fontId="129" fillId="0" borderId="10" xfId="0" applyFont="1" applyBorder="1"/>
    <xf numFmtId="0" fontId="114" fillId="58" borderId="10" xfId="0" applyFont="1" applyFill="1" applyBorder="1" applyAlignment="1">
      <alignment vertical="center" wrapText="1"/>
    </xf>
    <xf numFmtId="0" fontId="135" fillId="58" borderId="10" xfId="0" applyFont="1" applyFill="1" applyBorder="1" applyAlignment="1">
      <alignment vertical="center" wrapText="1"/>
    </xf>
    <xf numFmtId="0" fontId="129" fillId="58" borderId="10" xfId="0" applyFont="1" applyFill="1" applyBorder="1"/>
    <xf numFmtId="0" fontId="81" fillId="58" borderId="10" xfId="0" applyFont="1" applyFill="1" applyBorder="1" applyAlignment="1">
      <alignment vertical="center" wrapText="1"/>
    </xf>
    <xf numFmtId="0" fontId="129" fillId="58" borderId="0" xfId="0" applyFont="1" applyFill="1"/>
    <xf numFmtId="0" fontId="129" fillId="0" borderId="0" xfId="0" applyFont="1"/>
    <xf numFmtId="0" fontId="129" fillId="0" borderId="10" xfId="0" applyFont="1" applyBorder="1" applyAlignment="1">
      <alignment horizontal="left" wrapText="1"/>
    </xf>
    <xf numFmtId="1" fontId="129" fillId="0" borderId="10" xfId="0" applyNumberFormat="1" applyFont="1" applyBorder="1" applyAlignment="1">
      <alignment horizontal="center"/>
    </xf>
    <xf numFmtId="0" fontId="129" fillId="0" borderId="10" xfId="0" applyFont="1" applyBorder="1" applyAlignment="1">
      <alignment horizontal="left"/>
    </xf>
    <xf numFmtId="0" fontId="129" fillId="0" borderId="10" xfId="0" applyFont="1" applyBorder="1" applyAlignment="1">
      <alignment horizontal="center"/>
    </xf>
    <xf numFmtId="14" fontId="129" fillId="0" borderId="10" xfId="0" applyNumberFormat="1" applyFont="1" applyBorder="1" applyAlignment="1">
      <alignment horizontal="center"/>
    </xf>
    <xf numFmtId="41" fontId="0" fillId="0" borderId="0" xfId="6640" applyFont="1" applyAlignment="1">
      <alignment horizontal="center"/>
    </xf>
    <xf numFmtId="41" fontId="129" fillId="0" borderId="10" xfId="6640" applyFont="1" applyBorder="1" applyAlignment="1">
      <alignment horizontal="center"/>
    </xf>
    <xf numFmtId="14" fontId="129" fillId="0" borderId="10" xfId="6640" applyNumberFormat="1" applyFont="1" applyBorder="1" applyAlignment="1">
      <alignment horizontal="center"/>
    </xf>
    <xf numFmtId="0" fontId="0" fillId="0" borderId="10" xfId="0" applyBorder="1" applyAlignment="1">
      <alignment horizontal="center"/>
    </xf>
    <xf numFmtId="0" fontId="120" fillId="71" borderId="10" xfId="6642" applyFont="1" applyFill="1" applyBorder="1" applyAlignment="1">
      <alignment horizontal="center" vertical="center" wrapText="1"/>
    </xf>
    <xf numFmtId="0" fontId="118" fillId="58" borderId="0" xfId="0" applyFont="1" applyFill="1" applyAlignment="1">
      <alignment horizontal="center" wrapText="1"/>
    </xf>
    <xf numFmtId="0" fontId="118" fillId="58" borderId="0" xfId="0" quotePrefix="1" applyNumberFormat="1" applyFont="1" applyFill="1" applyBorder="1" applyAlignment="1">
      <alignment horizontal="center" wrapText="1"/>
    </xf>
    <xf numFmtId="0" fontId="118" fillId="58" borderId="0" xfId="0" applyFont="1" applyFill="1" applyBorder="1" applyAlignment="1">
      <alignment horizontal="center" wrapText="1"/>
    </xf>
    <xf numFmtId="0" fontId="118" fillId="58" borderId="0" xfId="0" applyFont="1" applyFill="1" applyAlignment="1">
      <alignment horizontal="center" vertical="center" wrapText="1"/>
    </xf>
    <xf numFmtId="0" fontId="118" fillId="58" borderId="0" xfId="0" applyFont="1" applyFill="1" applyAlignment="1">
      <alignment horizontal="right" vertical="center" wrapText="1"/>
    </xf>
    <xf numFmtId="0" fontId="118" fillId="58" borderId="0" xfId="0" quotePrefix="1" applyNumberFormat="1" applyFont="1" applyFill="1" applyBorder="1" applyAlignment="1">
      <alignment horizontal="center" vertical="center" wrapText="1"/>
    </xf>
    <xf numFmtId="0" fontId="118" fillId="58" borderId="0" xfId="0" quotePrefix="1" applyNumberFormat="1" applyFont="1" applyFill="1" applyBorder="1" applyAlignment="1">
      <alignment horizontal="right" vertical="center" wrapText="1"/>
    </xf>
    <xf numFmtId="0" fontId="118" fillId="58" borderId="0" xfId="0" applyFont="1" applyFill="1" applyBorder="1" applyAlignment="1">
      <alignment horizontal="center" vertical="center" wrapText="1"/>
    </xf>
    <xf numFmtId="0" fontId="118" fillId="58" borderId="0" xfId="0" applyFont="1" applyFill="1" applyBorder="1" applyAlignment="1">
      <alignment horizontal="right" vertical="center" wrapText="1"/>
    </xf>
  </cellXfs>
  <cellStyles count="6643">
    <cellStyle name=" 1" xfId="1" xr:uid="{00000000-0005-0000-0000-000000000000}"/>
    <cellStyle name="20% - Énfasis1" xfId="2" builtinId="30" customBuiltin="1"/>
    <cellStyle name="20% - Énfasis1 10" xfId="3" xr:uid="{00000000-0005-0000-0000-000002000000}"/>
    <cellStyle name="20% - Énfasis1 10 2" xfId="4" xr:uid="{00000000-0005-0000-0000-000003000000}"/>
    <cellStyle name="20% - Énfasis1 10_Listado_web" xfId="5" xr:uid="{00000000-0005-0000-0000-000004000000}"/>
    <cellStyle name="20% - Énfasis1 11" xfId="6" xr:uid="{00000000-0005-0000-0000-000005000000}"/>
    <cellStyle name="20% - Énfasis1 11 2" xfId="3154" xr:uid="{00000000-0005-0000-0000-000006000000}"/>
    <cellStyle name="20% - Énfasis1 12" xfId="7" xr:uid="{00000000-0005-0000-0000-000007000000}"/>
    <cellStyle name="20% - Énfasis1 12 2" xfId="3155" xr:uid="{00000000-0005-0000-0000-000008000000}"/>
    <cellStyle name="20% - Énfasis1 12 2 2" xfId="5828" xr:uid="{00000000-0005-0000-0000-000009000000}"/>
    <cellStyle name="20% - Énfasis1 12 2 3" xfId="6267" xr:uid="{00000000-0005-0000-0000-00000A000000}"/>
    <cellStyle name="20% - Énfasis1 12 3" xfId="4734" xr:uid="{00000000-0005-0000-0000-00000B000000}"/>
    <cellStyle name="20% - Énfasis1 13" xfId="8" xr:uid="{00000000-0005-0000-0000-00000C000000}"/>
    <cellStyle name="20% - Énfasis1 13 2" xfId="3156" xr:uid="{00000000-0005-0000-0000-00000D000000}"/>
    <cellStyle name="20% - Énfasis1 13 2 2" xfId="5829" xr:uid="{00000000-0005-0000-0000-00000E000000}"/>
    <cellStyle name="20% - Énfasis1 13 2 3" xfId="6268" xr:uid="{00000000-0005-0000-0000-00000F000000}"/>
    <cellStyle name="20% - Énfasis1 13 3" xfId="4735" xr:uid="{00000000-0005-0000-0000-000010000000}"/>
    <cellStyle name="20% - Énfasis1 14" xfId="9" xr:uid="{00000000-0005-0000-0000-000011000000}"/>
    <cellStyle name="20% - Énfasis1 14 2" xfId="3157" xr:uid="{00000000-0005-0000-0000-000012000000}"/>
    <cellStyle name="20% - Énfasis1 14 2 2" xfId="5830" xr:uid="{00000000-0005-0000-0000-000013000000}"/>
    <cellStyle name="20% - Énfasis1 14 2 3" xfId="6269" xr:uid="{00000000-0005-0000-0000-000014000000}"/>
    <cellStyle name="20% - Énfasis1 14 3" xfId="4736" xr:uid="{00000000-0005-0000-0000-000015000000}"/>
    <cellStyle name="20% - Énfasis1 15" xfId="10" xr:uid="{00000000-0005-0000-0000-000016000000}"/>
    <cellStyle name="20% - Énfasis1 15 2" xfId="3158" xr:uid="{00000000-0005-0000-0000-000017000000}"/>
    <cellStyle name="20% - Énfasis1 15 2 2" xfId="5831" xr:uid="{00000000-0005-0000-0000-000018000000}"/>
    <cellStyle name="20% - Énfasis1 15 2 3" xfId="6270" xr:uid="{00000000-0005-0000-0000-000019000000}"/>
    <cellStyle name="20% - Énfasis1 16" xfId="11" xr:uid="{00000000-0005-0000-0000-00001A000000}"/>
    <cellStyle name="20% - Énfasis1 16 2" xfId="3159" xr:uid="{00000000-0005-0000-0000-00001B000000}"/>
    <cellStyle name="20% - Énfasis1 16 2 2" xfId="5832" xr:uid="{00000000-0005-0000-0000-00001C000000}"/>
    <cellStyle name="20% - Énfasis1 16 2 3" xfId="6271" xr:uid="{00000000-0005-0000-0000-00001D000000}"/>
    <cellStyle name="20% - Énfasis1 17" xfId="12" xr:uid="{00000000-0005-0000-0000-00001E000000}"/>
    <cellStyle name="20% - Énfasis1 17 2" xfId="3160" xr:uid="{00000000-0005-0000-0000-00001F000000}"/>
    <cellStyle name="20% - Énfasis1 17 2 2" xfId="5833" xr:uid="{00000000-0005-0000-0000-000020000000}"/>
    <cellStyle name="20% - Énfasis1 17 2 3" xfId="6272" xr:uid="{00000000-0005-0000-0000-000021000000}"/>
    <cellStyle name="20% - Énfasis1 18" xfId="3153" xr:uid="{00000000-0005-0000-0000-000022000000}"/>
    <cellStyle name="20% - Énfasis1 18 2" xfId="5827" xr:uid="{00000000-0005-0000-0000-000023000000}"/>
    <cellStyle name="20% - Énfasis1 18 3" xfId="6266" xr:uid="{00000000-0005-0000-0000-000024000000}"/>
    <cellStyle name="20% - Énfasis1 2" xfId="13" xr:uid="{00000000-0005-0000-0000-000025000000}"/>
    <cellStyle name="20% - Énfasis1 2 2" xfId="14" xr:uid="{00000000-0005-0000-0000-000026000000}"/>
    <cellStyle name="20% - Énfasis1 2 2 2" xfId="15" xr:uid="{00000000-0005-0000-0000-000027000000}"/>
    <cellStyle name="20% - Énfasis1 2 2 2 2" xfId="16" xr:uid="{00000000-0005-0000-0000-000028000000}"/>
    <cellStyle name="20% - Énfasis1 2 2 2_Listado_web" xfId="17" xr:uid="{00000000-0005-0000-0000-000029000000}"/>
    <cellStyle name="20% - Énfasis1 2 2 3" xfId="18" xr:uid="{00000000-0005-0000-0000-00002A000000}"/>
    <cellStyle name="20% - Énfasis1 2 2_Hoja2" xfId="19" xr:uid="{00000000-0005-0000-0000-00002B000000}"/>
    <cellStyle name="20% - Énfasis1 2 3" xfId="20" xr:uid="{00000000-0005-0000-0000-00002C000000}"/>
    <cellStyle name="20% - Énfasis1 2 3 10" xfId="3161" xr:uid="{00000000-0005-0000-0000-00002D000000}"/>
    <cellStyle name="20% - Énfasis1 2 3 2" xfId="21" xr:uid="{00000000-0005-0000-0000-00002E000000}"/>
    <cellStyle name="20% - Énfasis1 2 3 3" xfId="22" xr:uid="{00000000-0005-0000-0000-00002F000000}"/>
    <cellStyle name="20% - Énfasis1 2 3 4" xfId="23" xr:uid="{00000000-0005-0000-0000-000030000000}"/>
    <cellStyle name="20% - Énfasis1 2 3 5" xfId="24" xr:uid="{00000000-0005-0000-0000-000031000000}"/>
    <cellStyle name="20% - Énfasis1 2 3 5 2" xfId="25" xr:uid="{00000000-0005-0000-0000-000032000000}"/>
    <cellStyle name="20% - Énfasis1 2 3 5 2 2" xfId="3163" xr:uid="{00000000-0005-0000-0000-000033000000}"/>
    <cellStyle name="20% - Énfasis1 2 3 5 2 3" xfId="4737" xr:uid="{00000000-0005-0000-0000-000034000000}"/>
    <cellStyle name="20% - Énfasis1 2 3 5 3" xfId="26" xr:uid="{00000000-0005-0000-0000-000035000000}"/>
    <cellStyle name="20% - Énfasis1 2 3 5 4" xfId="27" xr:uid="{00000000-0005-0000-0000-000036000000}"/>
    <cellStyle name="20% - Énfasis1 2 3 5 4 2" xfId="3164" xr:uid="{00000000-0005-0000-0000-000037000000}"/>
    <cellStyle name="20% - Énfasis1 2 3 5 4 3" xfId="4738" xr:uid="{00000000-0005-0000-0000-000038000000}"/>
    <cellStyle name="20% - Énfasis1 2 3 5 5" xfId="28" xr:uid="{00000000-0005-0000-0000-000039000000}"/>
    <cellStyle name="20% - Énfasis1 2 3 5 5 2" xfId="3165" xr:uid="{00000000-0005-0000-0000-00003A000000}"/>
    <cellStyle name="20% - Énfasis1 2 3 5 6" xfId="3162" xr:uid="{00000000-0005-0000-0000-00003B000000}"/>
    <cellStyle name="20% - Énfasis1 2 3 5_INST $" xfId="29" xr:uid="{00000000-0005-0000-0000-00003C000000}"/>
    <cellStyle name="20% - Énfasis1 2 3 6" xfId="30" xr:uid="{00000000-0005-0000-0000-00003D000000}"/>
    <cellStyle name="20% - Énfasis1 2 3 6 2" xfId="31" xr:uid="{00000000-0005-0000-0000-00003E000000}"/>
    <cellStyle name="20% - Énfasis1 2 3 6 2 2" xfId="3167" xr:uid="{00000000-0005-0000-0000-00003F000000}"/>
    <cellStyle name="20% - Énfasis1 2 3 6 2 3" xfId="4739" xr:uid="{00000000-0005-0000-0000-000040000000}"/>
    <cellStyle name="20% - Énfasis1 2 3 6 3" xfId="32" xr:uid="{00000000-0005-0000-0000-000041000000}"/>
    <cellStyle name="20% - Énfasis1 2 3 6 4" xfId="33" xr:uid="{00000000-0005-0000-0000-000042000000}"/>
    <cellStyle name="20% - Énfasis1 2 3 6 4 2" xfId="3168" xr:uid="{00000000-0005-0000-0000-000043000000}"/>
    <cellStyle name="20% - Énfasis1 2 3 6 4 3" xfId="4740" xr:uid="{00000000-0005-0000-0000-000044000000}"/>
    <cellStyle name="20% - Énfasis1 2 3 6 5" xfId="34" xr:uid="{00000000-0005-0000-0000-000045000000}"/>
    <cellStyle name="20% - Énfasis1 2 3 6 5 2" xfId="3169" xr:uid="{00000000-0005-0000-0000-000046000000}"/>
    <cellStyle name="20% - Énfasis1 2 3 6 6" xfId="3166" xr:uid="{00000000-0005-0000-0000-000047000000}"/>
    <cellStyle name="20% - Énfasis1 2 3 6_INST $" xfId="35" xr:uid="{00000000-0005-0000-0000-000048000000}"/>
    <cellStyle name="20% - Énfasis1 2 3 7" xfId="36" xr:uid="{00000000-0005-0000-0000-000049000000}"/>
    <cellStyle name="20% - Énfasis1 2 3 7 2" xfId="3170" xr:uid="{00000000-0005-0000-0000-00004A000000}"/>
    <cellStyle name="20% - Énfasis1 2 3 7 3" xfId="4741" xr:uid="{00000000-0005-0000-0000-00004B000000}"/>
    <cellStyle name="20% - Énfasis1 2 3 8" xfId="37" xr:uid="{00000000-0005-0000-0000-00004C000000}"/>
    <cellStyle name="20% - Énfasis1 2 3 8 2" xfId="3171" xr:uid="{00000000-0005-0000-0000-00004D000000}"/>
    <cellStyle name="20% - Énfasis1 2 3 8 3" xfId="4742" xr:uid="{00000000-0005-0000-0000-00004E000000}"/>
    <cellStyle name="20% - Énfasis1 2 3 9" xfId="38" xr:uid="{00000000-0005-0000-0000-00004F000000}"/>
    <cellStyle name="20% - Énfasis1 2 3 9 2" xfId="3172" xr:uid="{00000000-0005-0000-0000-000050000000}"/>
    <cellStyle name="20% - Énfasis1 2 3_AVANCE PROTECCIÓN" xfId="39" xr:uid="{00000000-0005-0000-0000-000051000000}"/>
    <cellStyle name="20% - Énfasis1 2 4" xfId="40" xr:uid="{00000000-0005-0000-0000-000052000000}"/>
    <cellStyle name="20% - Énfasis1 2 4 2" xfId="41" xr:uid="{00000000-0005-0000-0000-000053000000}"/>
    <cellStyle name="20% - Énfasis1 2 4_Listado_web" xfId="42" xr:uid="{00000000-0005-0000-0000-000054000000}"/>
    <cellStyle name="20% - Énfasis1 2 5" xfId="43" xr:uid="{00000000-0005-0000-0000-000055000000}"/>
    <cellStyle name="20% - Énfasis1 2 5 2" xfId="3173" xr:uid="{00000000-0005-0000-0000-000056000000}"/>
    <cellStyle name="20% - Énfasis1 2 6" xfId="44" xr:uid="{00000000-0005-0000-0000-000057000000}"/>
    <cellStyle name="20% - Énfasis1 2 6 2" xfId="3174" xr:uid="{00000000-0005-0000-0000-000058000000}"/>
    <cellStyle name="20% - Énfasis1 2 6 2 2" xfId="5834" xr:uid="{00000000-0005-0000-0000-000059000000}"/>
    <cellStyle name="20% - Énfasis1 2 6 2 3" xfId="6273" xr:uid="{00000000-0005-0000-0000-00005A000000}"/>
    <cellStyle name="20% - Énfasis1 2 6 3" xfId="4743" xr:uid="{00000000-0005-0000-0000-00005B000000}"/>
    <cellStyle name="20% - Énfasis1 2 7" xfId="45" xr:uid="{00000000-0005-0000-0000-00005C000000}"/>
    <cellStyle name="20% - Énfasis1 2 7 2" xfId="3175" xr:uid="{00000000-0005-0000-0000-00005D000000}"/>
    <cellStyle name="20% - Énfasis1 2 7 2 2" xfId="5835" xr:uid="{00000000-0005-0000-0000-00005E000000}"/>
    <cellStyle name="20% - Énfasis1 2 7 2 3" xfId="6274" xr:uid="{00000000-0005-0000-0000-00005F000000}"/>
    <cellStyle name="20% - Énfasis1 2 7 3" xfId="4744" xr:uid="{00000000-0005-0000-0000-000060000000}"/>
    <cellStyle name="20% - Énfasis1 2 8" xfId="46" xr:uid="{00000000-0005-0000-0000-000061000000}"/>
    <cellStyle name="20% - Énfasis1 2 9" xfId="47" xr:uid="{00000000-0005-0000-0000-000062000000}"/>
    <cellStyle name="20% - Énfasis1 2_Hoja2" xfId="48" xr:uid="{00000000-0005-0000-0000-000063000000}"/>
    <cellStyle name="20% - Énfasis1 3" xfId="49" xr:uid="{00000000-0005-0000-0000-000064000000}"/>
    <cellStyle name="20% - Énfasis1 3 2" xfId="50" xr:uid="{00000000-0005-0000-0000-000065000000}"/>
    <cellStyle name="20% - Énfasis1 3 2 2" xfId="51" xr:uid="{00000000-0005-0000-0000-000066000000}"/>
    <cellStyle name="20% - Énfasis1 3 2_Listado_web" xfId="52" xr:uid="{00000000-0005-0000-0000-000067000000}"/>
    <cellStyle name="20% - Énfasis1 3 3" xfId="53" xr:uid="{00000000-0005-0000-0000-000068000000}"/>
    <cellStyle name="20% - Énfasis1 3_Hoja2" xfId="54" xr:uid="{00000000-0005-0000-0000-000069000000}"/>
    <cellStyle name="20% - Énfasis1 4" xfId="55" xr:uid="{00000000-0005-0000-0000-00006A000000}"/>
    <cellStyle name="20% - Énfasis1 4 2" xfId="56" xr:uid="{00000000-0005-0000-0000-00006B000000}"/>
    <cellStyle name="20% - Énfasis1 4_Listado_web" xfId="57" xr:uid="{00000000-0005-0000-0000-00006C000000}"/>
    <cellStyle name="20% - Énfasis1 5" xfId="58" xr:uid="{00000000-0005-0000-0000-00006D000000}"/>
    <cellStyle name="20% - Énfasis1 5 2" xfId="59" xr:uid="{00000000-0005-0000-0000-00006E000000}"/>
    <cellStyle name="20% - Énfasis1 5_Listado_web" xfId="60" xr:uid="{00000000-0005-0000-0000-00006F000000}"/>
    <cellStyle name="20% - Énfasis1 6" xfId="61" xr:uid="{00000000-0005-0000-0000-000070000000}"/>
    <cellStyle name="20% - Énfasis1 6 2" xfId="62" xr:uid="{00000000-0005-0000-0000-000071000000}"/>
    <cellStyle name="20% - Énfasis1 6_Listado_web" xfId="63" xr:uid="{00000000-0005-0000-0000-000072000000}"/>
    <cellStyle name="20% - Énfasis1 7" xfId="64" xr:uid="{00000000-0005-0000-0000-000073000000}"/>
    <cellStyle name="20% - Énfasis1 7 2" xfId="65" xr:uid="{00000000-0005-0000-0000-000074000000}"/>
    <cellStyle name="20% - Énfasis1 7_Listado_web" xfId="66" xr:uid="{00000000-0005-0000-0000-000075000000}"/>
    <cellStyle name="20% - Énfasis1 8" xfId="67" xr:uid="{00000000-0005-0000-0000-000076000000}"/>
    <cellStyle name="20% - Énfasis1 8 2" xfId="68" xr:uid="{00000000-0005-0000-0000-000077000000}"/>
    <cellStyle name="20% - Énfasis1 8_Listado_web" xfId="69" xr:uid="{00000000-0005-0000-0000-000078000000}"/>
    <cellStyle name="20% - Énfasis1 9" xfId="70" xr:uid="{00000000-0005-0000-0000-000079000000}"/>
    <cellStyle name="20% - Énfasis1 9 2" xfId="71" xr:uid="{00000000-0005-0000-0000-00007A000000}"/>
    <cellStyle name="20% - Énfasis1 9_Listado_web" xfId="72" xr:uid="{00000000-0005-0000-0000-00007B000000}"/>
    <cellStyle name="20% - Énfasis2" xfId="73" builtinId="34" customBuiltin="1"/>
    <cellStyle name="20% - Énfasis2 10" xfId="74" xr:uid="{00000000-0005-0000-0000-00007D000000}"/>
    <cellStyle name="20% - Énfasis2 10 2" xfId="75" xr:uid="{00000000-0005-0000-0000-00007E000000}"/>
    <cellStyle name="20% - Énfasis2 10_Listado_web" xfId="76" xr:uid="{00000000-0005-0000-0000-00007F000000}"/>
    <cellStyle name="20% - Énfasis2 11" xfId="77" xr:uid="{00000000-0005-0000-0000-000080000000}"/>
    <cellStyle name="20% - Énfasis2 11 2" xfId="3177" xr:uid="{00000000-0005-0000-0000-000081000000}"/>
    <cellStyle name="20% - Énfasis2 12" xfId="78" xr:uid="{00000000-0005-0000-0000-000082000000}"/>
    <cellStyle name="20% - Énfasis2 12 2" xfId="3178" xr:uid="{00000000-0005-0000-0000-000083000000}"/>
    <cellStyle name="20% - Énfasis2 12 2 2" xfId="5837" xr:uid="{00000000-0005-0000-0000-000084000000}"/>
    <cellStyle name="20% - Énfasis2 12 2 3" xfId="6276" xr:uid="{00000000-0005-0000-0000-000085000000}"/>
    <cellStyle name="20% - Énfasis2 12 3" xfId="4745" xr:uid="{00000000-0005-0000-0000-000086000000}"/>
    <cellStyle name="20% - Énfasis2 13" xfId="79" xr:uid="{00000000-0005-0000-0000-000087000000}"/>
    <cellStyle name="20% - Énfasis2 13 2" xfId="3179" xr:uid="{00000000-0005-0000-0000-000088000000}"/>
    <cellStyle name="20% - Énfasis2 13 2 2" xfId="5838" xr:uid="{00000000-0005-0000-0000-000089000000}"/>
    <cellStyle name="20% - Énfasis2 13 2 3" xfId="6277" xr:uid="{00000000-0005-0000-0000-00008A000000}"/>
    <cellStyle name="20% - Énfasis2 13 3" xfId="4746" xr:uid="{00000000-0005-0000-0000-00008B000000}"/>
    <cellStyle name="20% - Énfasis2 14" xfId="80" xr:uid="{00000000-0005-0000-0000-00008C000000}"/>
    <cellStyle name="20% - Énfasis2 14 2" xfId="3180" xr:uid="{00000000-0005-0000-0000-00008D000000}"/>
    <cellStyle name="20% - Énfasis2 14 2 2" xfId="5839" xr:uid="{00000000-0005-0000-0000-00008E000000}"/>
    <cellStyle name="20% - Énfasis2 14 2 3" xfId="6278" xr:uid="{00000000-0005-0000-0000-00008F000000}"/>
    <cellStyle name="20% - Énfasis2 14 3" xfId="4747" xr:uid="{00000000-0005-0000-0000-000090000000}"/>
    <cellStyle name="20% - Énfasis2 15" xfId="81" xr:uid="{00000000-0005-0000-0000-000091000000}"/>
    <cellStyle name="20% - Énfasis2 15 2" xfId="3181" xr:uid="{00000000-0005-0000-0000-000092000000}"/>
    <cellStyle name="20% - Énfasis2 15 2 2" xfId="5840" xr:uid="{00000000-0005-0000-0000-000093000000}"/>
    <cellStyle name="20% - Énfasis2 15 2 3" xfId="6279" xr:uid="{00000000-0005-0000-0000-000094000000}"/>
    <cellStyle name="20% - Énfasis2 16" xfId="82" xr:uid="{00000000-0005-0000-0000-000095000000}"/>
    <cellStyle name="20% - Énfasis2 16 2" xfId="3182" xr:uid="{00000000-0005-0000-0000-000096000000}"/>
    <cellStyle name="20% - Énfasis2 16 2 2" xfId="5841" xr:uid="{00000000-0005-0000-0000-000097000000}"/>
    <cellStyle name="20% - Énfasis2 16 2 3" xfId="6280" xr:uid="{00000000-0005-0000-0000-000098000000}"/>
    <cellStyle name="20% - Énfasis2 17" xfId="83" xr:uid="{00000000-0005-0000-0000-000099000000}"/>
    <cellStyle name="20% - Énfasis2 17 2" xfId="3183" xr:uid="{00000000-0005-0000-0000-00009A000000}"/>
    <cellStyle name="20% - Énfasis2 17 2 2" xfId="5842" xr:uid="{00000000-0005-0000-0000-00009B000000}"/>
    <cellStyle name="20% - Énfasis2 17 2 3" xfId="6281" xr:uid="{00000000-0005-0000-0000-00009C000000}"/>
    <cellStyle name="20% - Énfasis2 18" xfId="3176" xr:uid="{00000000-0005-0000-0000-00009D000000}"/>
    <cellStyle name="20% - Énfasis2 18 2" xfId="5836" xr:uid="{00000000-0005-0000-0000-00009E000000}"/>
    <cellStyle name="20% - Énfasis2 18 3" xfId="6275" xr:uid="{00000000-0005-0000-0000-00009F000000}"/>
    <cellStyle name="20% - Énfasis2 2" xfId="84" xr:uid="{00000000-0005-0000-0000-0000A0000000}"/>
    <cellStyle name="20% - Énfasis2 2 2" xfId="85" xr:uid="{00000000-0005-0000-0000-0000A1000000}"/>
    <cellStyle name="20% - Énfasis2 2 2 2" xfId="86" xr:uid="{00000000-0005-0000-0000-0000A2000000}"/>
    <cellStyle name="20% - Énfasis2 2 2 2 2" xfId="87" xr:uid="{00000000-0005-0000-0000-0000A3000000}"/>
    <cellStyle name="20% - Énfasis2 2 2 2_Listado_web" xfId="88" xr:uid="{00000000-0005-0000-0000-0000A4000000}"/>
    <cellStyle name="20% - Énfasis2 2 2 3" xfId="89" xr:uid="{00000000-0005-0000-0000-0000A5000000}"/>
    <cellStyle name="20% - Énfasis2 2 2_Hoja2" xfId="90" xr:uid="{00000000-0005-0000-0000-0000A6000000}"/>
    <cellStyle name="20% - Énfasis2 2 3" xfId="91" xr:uid="{00000000-0005-0000-0000-0000A7000000}"/>
    <cellStyle name="20% - Énfasis2 2 3 10" xfId="3184" xr:uid="{00000000-0005-0000-0000-0000A8000000}"/>
    <cellStyle name="20% - Énfasis2 2 3 2" xfId="92" xr:uid="{00000000-0005-0000-0000-0000A9000000}"/>
    <cellStyle name="20% - Énfasis2 2 3 3" xfId="93" xr:uid="{00000000-0005-0000-0000-0000AA000000}"/>
    <cellStyle name="20% - Énfasis2 2 3 4" xfId="94" xr:uid="{00000000-0005-0000-0000-0000AB000000}"/>
    <cellStyle name="20% - Énfasis2 2 3 5" xfId="95" xr:uid="{00000000-0005-0000-0000-0000AC000000}"/>
    <cellStyle name="20% - Énfasis2 2 3 5 2" xfId="96" xr:uid="{00000000-0005-0000-0000-0000AD000000}"/>
    <cellStyle name="20% - Énfasis2 2 3 5 2 2" xfId="3186" xr:uid="{00000000-0005-0000-0000-0000AE000000}"/>
    <cellStyle name="20% - Énfasis2 2 3 5 2 3" xfId="4748" xr:uid="{00000000-0005-0000-0000-0000AF000000}"/>
    <cellStyle name="20% - Énfasis2 2 3 5 3" xfId="97" xr:uid="{00000000-0005-0000-0000-0000B0000000}"/>
    <cellStyle name="20% - Énfasis2 2 3 5 4" xfId="98" xr:uid="{00000000-0005-0000-0000-0000B1000000}"/>
    <cellStyle name="20% - Énfasis2 2 3 5 4 2" xfId="3187" xr:uid="{00000000-0005-0000-0000-0000B2000000}"/>
    <cellStyle name="20% - Énfasis2 2 3 5 4 3" xfId="4749" xr:uid="{00000000-0005-0000-0000-0000B3000000}"/>
    <cellStyle name="20% - Énfasis2 2 3 5 5" xfId="99" xr:uid="{00000000-0005-0000-0000-0000B4000000}"/>
    <cellStyle name="20% - Énfasis2 2 3 5 5 2" xfId="3188" xr:uid="{00000000-0005-0000-0000-0000B5000000}"/>
    <cellStyle name="20% - Énfasis2 2 3 5 6" xfId="3185" xr:uid="{00000000-0005-0000-0000-0000B6000000}"/>
    <cellStyle name="20% - Énfasis2 2 3 5_INST $" xfId="100" xr:uid="{00000000-0005-0000-0000-0000B7000000}"/>
    <cellStyle name="20% - Énfasis2 2 3 6" xfId="101" xr:uid="{00000000-0005-0000-0000-0000B8000000}"/>
    <cellStyle name="20% - Énfasis2 2 3 6 2" xfId="102" xr:uid="{00000000-0005-0000-0000-0000B9000000}"/>
    <cellStyle name="20% - Énfasis2 2 3 6 2 2" xfId="3190" xr:uid="{00000000-0005-0000-0000-0000BA000000}"/>
    <cellStyle name="20% - Énfasis2 2 3 6 2 3" xfId="4750" xr:uid="{00000000-0005-0000-0000-0000BB000000}"/>
    <cellStyle name="20% - Énfasis2 2 3 6 3" xfId="103" xr:uid="{00000000-0005-0000-0000-0000BC000000}"/>
    <cellStyle name="20% - Énfasis2 2 3 6 4" xfId="104" xr:uid="{00000000-0005-0000-0000-0000BD000000}"/>
    <cellStyle name="20% - Énfasis2 2 3 6 4 2" xfId="3191" xr:uid="{00000000-0005-0000-0000-0000BE000000}"/>
    <cellStyle name="20% - Énfasis2 2 3 6 4 3" xfId="4751" xr:uid="{00000000-0005-0000-0000-0000BF000000}"/>
    <cellStyle name="20% - Énfasis2 2 3 6 5" xfId="105" xr:uid="{00000000-0005-0000-0000-0000C0000000}"/>
    <cellStyle name="20% - Énfasis2 2 3 6 5 2" xfId="3192" xr:uid="{00000000-0005-0000-0000-0000C1000000}"/>
    <cellStyle name="20% - Énfasis2 2 3 6 6" xfId="3189" xr:uid="{00000000-0005-0000-0000-0000C2000000}"/>
    <cellStyle name="20% - Énfasis2 2 3 6_INST $" xfId="106" xr:uid="{00000000-0005-0000-0000-0000C3000000}"/>
    <cellStyle name="20% - Énfasis2 2 3 7" xfId="107" xr:uid="{00000000-0005-0000-0000-0000C4000000}"/>
    <cellStyle name="20% - Énfasis2 2 3 7 2" xfId="3193" xr:uid="{00000000-0005-0000-0000-0000C5000000}"/>
    <cellStyle name="20% - Énfasis2 2 3 7 3" xfId="4753" xr:uid="{00000000-0005-0000-0000-0000C6000000}"/>
    <cellStyle name="20% - Énfasis2 2 3 8" xfId="108" xr:uid="{00000000-0005-0000-0000-0000C7000000}"/>
    <cellStyle name="20% - Énfasis2 2 3 8 2" xfId="3194" xr:uid="{00000000-0005-0000-0000-0000C8000000}"/>
    <cellStyle name="20% - Énfasis2 2 3 8 3" xfId="4754" xr:uid="{00000000-0005-0000-0000-0000C9000000}"/>
    <cellStyle name="20% - Énfasis2 2 3 9" xfId="109" xr:uid="{00000000-0005-0000-0000-0000CA000000}"/>
    <cellStyle name="20% - Énfasis2 2 3 9 2" xfId="3195" xr:uid="{00000000-0005-0000-0000-0000CB000000}"/>
    <cellStyle name="20% - Énfasis2 2 3_AVANCE PROTECCIÓN" xfId="110" xr:uid="{00000000-0005-0000-0000-0000CC000000}"/>
    <cellStyle name="20% - Énfasis2 2 4" xfId="111" xr:uid="{00000000-0005-0000-0000-0000CD000000}"/>
    <cellStyle name="20% - Énfasis2 2 4 2" xfId="112" xr:uid="{00000000-0005-0000-0000-0000CE000000}"/>
    <cellStyle name="20% - Énfasis2 2 4_Listado_web" xfId="113" xr:uid="{00000000-0005-0000-0000-0000CF000000}"/>
    <cellStyle name="20% - Énfasis2 2 5" xfId="114" xr:uid="{00000000-0005-0000-0000-0000D0000000}"/>
    <cellStyle name="20% - Énfasis2 2 5 2" xfId="3196" xr:uid="{00000000-0005-0000-0000-0000D1000000}"/>
    <cellStyle name="20% - Énfasis2 2 6" xfId="115" xr:uid="{00000000-0005-0000-0000-0000D2000000}"/>
    <cellStyle name="20% - Énfasis2 2 6 2" xfId="3197" xr:uid="{00000000-0005-0000-0000-0000D3000000}"/>
    <cellStyle name="20% - Énfasis2 2 6 2 2" xfId="5844" xr:uid="{00000000-0005-0000-0000-0000D4000000}"/>
    <cellStyle name="20% - Énfasis2 2 6 2 3" xfId="6282" xr:uid="{00000000-0005-0000-0000-0000D5000000}"/>
    <cellStyle name="20% - Énfasis2 2 6 3" xfId="4755" xr:uid="{00000000-0005-0000-0000-0000D6000000}"/>
    <cellStyle name="20% - Énfasis2 2 7" xfId="116" xr:uid="{00000000-0005-0000-0000-0000D7000000}"/>
    <cellStyle name="20% - Énfasis2 2 7 2" xfId="3198" xr:uid="{00000000-0005-0000-0000-0000D8000000}"/>
    <cellStyle name="20% - Énfasis2 2 7 2 2" xfId="5845" xr:uid="{00000000-0005-0000-0000-0000D9000000}"/>
    <cellStyle name="20% - Énfasis2 2 7 2 3" xfId="6283" xr:uid="{00000000-0005-0000-0000-0000DA000000}"/>
    <cellStyle name="20% - Énfasis2 2 7 3" xfId="4756" xr:uid="{00000000-0005-0000-0000-0000DB000000}"/>
    <cellStyle name="20% - Énfasis2 2 8" xfId="117" xr:uid="{00000000-0005-0000-0000-0000DC000000}"/>
    <cellStyle name="20% - Énfasis2 2 9" xfId="118" xr:uid="{00000000-0005-0000-0000-0000DD000000}"/>
    <cellStyle name="20% - Énfasis2 2_Hoja2" xfId="119" xr:uid="{00000000-0005-0000-0000-0000DE000000}"/>
    <cellStyle name="20% - Énfasis2 3" xfId="120" xr:uid="{00000000-0005-0000-0000-0000DF000000}"/>
    <cellStyle name="20% - Énfasis2 3 2" xfId="121" xr:uid="{00000000-0005-0000-0000-0000E0000000}"/>
    <cellStyle name="20% - Énfasis2 3 2 2" xfId="122" xr:uid="{00000000-0005-0000-0000-0000E1000000}"/>
    <cellStyle name="20% - Énfasis2 3 2_Listado_web" xfId="123" xr:uid="{00000000-0005-0000-0000-0000E2000000}"/>
    <cellStyle name="20% - Énfasis2 3 3" xfId="124" xr:uid="{00000000-0005-0000-0000-0000E3000000}"/>
    <cellStyle name="20% - Énfasis2 3_Hoja2" xfId="125" xr:uid="{00000000-0005-0000-0000-0000E4000000}"/>
    <cellStyle name="20% - Énfasis2 4" xfId="126" xr:uid="{00000000-0005-0000-0000-0000E5000000}"/>
    <cellStyle name="20% - Énfasis2 4 2" xfId="127" xr:uid="{00000000-0005-0000-0000-0000E6000000}"/>
    <cellStyle name="20% - Énfasis2 4_Listado_web" xfId="128" xr:uid="{00000000-0005-0000-0000-0000E7000000}"/>
    <cellStyle name="20% - Énfasis2 5" xfId="129" xr:uid="{00000000-0005-0000-0000-0000E8000000}"/>
    <cellStyle name="20% - Énfasis2 5 2" xfId="130" xr:uid="{00000000-0005-0000-0000-0000E9000000}"/>
    <cellStyle name="20% - Énfasis2 5_Listado_web" xfId="131" xr:uid="{00000000-0005-0000-0000-0000EA000000}"/>
    <cellStyle name="20% - Énfasis2 6" xfId="132" xr:uid="{00000000-0005-0000-0000-0000EB000000}"/>
    <cellStyle name="20% - Énfasis2 6 2" xfId="133" xr:uid="{00000000-0005-0000-0000-0000EC000000}"/>
    <cellStyle name="20% - Énfasis2 6_Listado_web" xfId="134" xr:uid="{00000000-0005-0000-0000-0000ED000000}"/>
    <cellStyle name="20% - Énfasis2 7" xfId="135" xr:uid="{00000000-0005-0000-0000-0000EE000000}"/>
    <cellStyle name="20% - Énfasis2 7 2" xfId="136" xr:uid="{00000000-0005-0000-0000-0000EF000000}"/>
    <cellStyle name="20% - Énfasis2 7_Listado_web" xfId="137" xr:uid="{00000000-0005-0000-0000-0000F0000000}"/>
    <cellStyle name="20% - Énfasis2 8" xfId="138" xr:uid="{00000000-0005-0000-0000-0000F1000000}"/>
    <cellStyle name="20% - Énfasis2 8 2" xfId="139" xr:uid="{00000000-0005-0000-0000-0000F2000000}"/>
    <cellStyle name="20% - Énfasis2 8_Listado_web" xfId="140" xr:uid="{00000000-0005-0000-0000-0000F3000000}"/>
    <cellStyle name="20% - Énfasis2 9" xfId="141" xr:uid="{00000000-0005-0000-0000-0000F4000000}"/>
    <cellStyle name="20% - Énfasis2 9 2" xfId="142" xr:uid="{00000000-0005-0000-0000-0000F5000000}"/>
    <cellStyle name="20% - Énfasis2 9_Listado_web" xfId="143" xr:uid="{00000000-0005-0000-0000-0000F6000000}"/>
    <cellStyle name="20% - Énfasis3" xfId="144" builtinId="38" customBuiltin="1"/>
    <cellStyle name="20% - Énfasis3 10" xfId="145" xr:uid="{00000000-0005-0000-0000-0000F8000000}"/>
    <cellStyle name="20% - Énfasis3 10 2" xfId="146" xr:uid="{00000000-0005-0000-0000-0000F9000000}"/>
    <cellStyle name="20% - Énfasis3 10_Listado_web" xfId="147" xr:uid="{00000000-0005-0000-0000-0000FA000000}"/>
    <cellStyle name="20% - Énfasis3 11" xfId="148" xr:uid="{00000000-0005-0000-0000-0000FB000000}"/>
    <cellStyle name="20% - Énfasis3 11 2" xfId="3200" xr:uid="{00000000-0005-0000-0000-0000FC000000}"/>
    <cellStyle name="20% - Énfasis3 12" xfId="149" xr:uid="{00000000-0005-0000-0000-0000FD000000}"/>
    <cellStyle name="20% - Énfasis3 12 2" xfId="3201" xr:uid="{00000000-0005-0000-0000-0000FE000000}"/>
    <cellStyle name="20% - Énfasis3 12 2 2" xfId="5847" xr:uid="{00000000-0005-0000-0000-0000FF000000}"/>
    <cellStyle name="20% - Énfasis3 12 2 3" xfId="6285" xr:uid="{00000000-0005-0000-0000-000000010000}"/>
    <cellStyle name="20% - Énfasis3 12 3" xfId="4757" xr:uid="{00000000-0005-0000-0000-000001010000}"/>
    <cellStyle name="20% - Énfasis3 13" xfId="150" xr:uid="{00000000-0005-0000-0000-000002010000}"/>
    <cellStyle name="20% - Énfasis3 13 2" xfId="3202" xr:uid="{00000000-0005-0000-0000-000003010000}"/>
    <cellStyle name="20% - Énfasis3 13 2 2" xfId="5848" xr:uid="{00000000-0005-0000-0000-000004010000}"/>
    <cellStyle name="20% - Énfasis3 13 2 3" xfId="6286" xr:uid="{00000000-0005-0000-0000-000005010000}"/>
    <cellStyle name="20% - Énfasis3 13 3" xfId="4758" xr:uid="{00000000-0005-0000-0000-000006010000}"/>
    <cellStyle name="20% - Énfasis3 14" xfId="151" xr:uid="{00000000-0005-0000-0000-000007010000}"/>
    <cellStyle name="20% - Énfasis3 14 2" xfId="3203" xr:uid="{00000000-0005-0000-0000-000008010000}"/>
    <cellStyle name="20% - Énfasis3 14 2 2" xfId="5849" xr:uid="{00000000-0005-0000-0000-000009010000}"/>
    <cellStyle name="20% - Énfasis3 14 2 3" xfId="6287" xr:uid="{00000000-0005-0000-0000-00000A010000}"/>
    <cellStyle name="20% - Énfasis3 14 3" xfId="4759" xr:uid="{00000000-0005-0000-0000-00000B010000}"/>
    <cellStyle name="20% - Énfasis3 15" xfId="152" xr:uid="{00000000-0005-0000-0000-00000C010000}"/>
    <cellStyle name="20% - Énfasis3 15 2" xfId="3204" xr:uid="{00000000-0005-0000-0000-00000D010000}"/>
    <cellStyle name="20% - Énfasis3 15 2 2" xfId="5850" xr:uid="{00000000-0005-0000-0000-00000E010000}"/>
    <cellStyle name="20% - Énfasis3 15 2 3" xfId="6288" xr:uid="{00000000-0005-0000-0000-00000F010000}"/>
    <cellStyle name="20% - Énfasis3 16" xfId="153" xr:uid="{00000000-0005-0000-0000-000010010000}"/>
    <cellStyle name="20% - Énfasis3 16 2" xfId="3205" xr:uid="{00000000-0005-0000-0000-000011010000}"/>
    <cellStyle name="20% - Énfasis3 16 2 2" xfId="5851" xr:uid="{00000000-0005-0000-0000-000012010000}"/>
    <cellStyle name="20% - Énfasis3 16 2 3" xfId="6289" xr:uid="{00000000-0005-0000-0000-000013010000}"/>
    <cellStyle name="20% - Énfasis3 17" xfId="154" xr:uid="{00000000-0005-0000-0000-000014010000}"/>
    <cellStyle name="20% - Énfasis3 17 2" xfId="3206" xr:uid="{00000000-0005-0000-0000-000015010000}"/>
    <cellStyle name="20% - Énfasis3 17 2 2" xfId="5852" xr:uid="{00000000-0005-0000-0000-000016010000}"/>
    <cellStyle name="20% - Énfasis3 17 2 3" xfId="6290" xr:uid="{00000000-0005-0000-0000-000017010000}"/>
    <cellStyle name="20% - Énfasis3 18" xfId="3199" xr:uid="{00000000-0005-0000-0000-000018010000}"/>
    <cellStyle name="20% - Énfasis3 18 2" xfId="5846" xr:uid="{00000000-0005-0000-0000-000019010000}"/>
    <cellStyle name="20% - Énfasis3 18 3" xfId="6284" xr:uid="{00000000-0005-0000-0000-00001A010000}"/>
    <cellStyle name="20% - Énfasis3 2" xfId="155" xr:uid="{00000000-0005-0000-0000-00001B010000}"/>
    <cellStyle name="20% - Énfasis3 2 2" xfId="156" xr:uid="{00000000-0005-0000-0000-00001C010000}"/>
    <cellStyle name="20% - Énfasis3 2 2 2" xfId="157" xr:uid="{00000000-0005-0000-0000-00001D010000}"/>
    <cellStyle name="20% - Énfasis3 2 2 2 2" xfId="158" xr:uid="{00000000-0005-0000-0000-00001E010000}"/>
    <cellStyle name="20% - Énfasis3 2 2 2_Listado_web" xfId="159" xr:uid="{00000000-0005-0000-0000-00001F010000}"/>
    <cellStyle name="20% - Énfasis3 2 2 3" xfId="160" xr:uid="{00000000-0005-0000-0000-000020010000}"/>
    <cellStyle name="20% - Énfasis3 2 2_Hoja2" xfId="161" xr:uid="{00000000-0005-0000-0000-000021010000}"/>
    <cellStyle name="20% - Énfasis3 2 3" xfId="162" xr:uid="{00000000-0005-0000-0000-000022010000}"/>
    <cellStyle name="20% - Énfasis3 2 3 10" xfId="3207" xr:uid="{00000000-0005-0000-0000-000023010000}"/>
    <cellStyle name="20% - Énfasis3 2 3 2" xfId="163" xr:uid="{00000000-0005-0000-0000-000024010000}"/>
    <cellStyle name="20% - Énfasis3 2 3 3" xfId="164" xr:uid="{00000000-0005-0000-0000-000025010000}"/>
    <cellStyle name="20% - Énfasis3 2 3 4" xfId="165" xr:uid="{00000000-0005-0000-0000-000026010000}"/>
    <cellStyle name="20% - Énfasis3 2 3 5" xfId="166" xr:uid="{00000000-0005-0000-0000-000027010000}"/>
    <cellStyle name="20% - Énfasis3 2 3 5 2" xfId="167" xr:uid="{00000000-0005-0000-0000-000028010000}"/>
    <cellStyle name="20% - Énfasis3 2 3 5 2 2" xfId="3209" xr:uid="{00000000-0005-0000-0000-000029010000}"/>
    <cellStyle name="20% - Énfasis3 2 3 5 2 3" xfId="4760" xr:uid="{00000000-0005-0000-0000-00002A010000}"/>
    <cellStyle name="20% - Énfasis3 2 3 5 3" xfId="168" xr:uid="{00000000-0005-0000-0000-00002B010000}"/>
    <cellStyle name="20% - Énfasis3 2 3 5 4" xfId="169" xr:uid="{00000000-0005-0000-0000-00002C010000}"/>
    <cellStyle name="20% - Énfasis3 2 3 5 4 2" xfId="3210" xr:uid="{00000000-0005-0000-0000-00002D010000}"/>
    <cellStyle name="20% - Énfasis3 2 3 5 4 3" xfId="4761" xr:uid="{00000000-0005-0000-0000-00002E010000}"/>
    <cellStyle name="20% - Énfasis3 2 3 5 5" xfId="170" xr:uid="{00000000-0005-0000-0000-00002F010000}"/>
    <cellStyle name="20% - Énfasis3 2 3 5 5 2" xfId="3211" xr:uid="{00000000-0005-0000-0000-000030010000}"/>
    <cellStyle name="20% - Énfasis3 2 3 5 6" xfId="3208" xr:uid="{00000000-0005-0000-0000-000031010000}"/>
    <cellStyle name="20% - Énfasis3 2 3 5_INST $" xfId="171" xr:uid="{00000000-0005-0000-0000-000032010000}"/>
    <cellStyle name="20% - Énfasis3 2 3 6" xfId="172" xr:uid="{00000000-0005-0000-0000-000033010000}"/>
    <cellStyle name="20% - Énfasis3 2 3 6 2" xfId="173" xr:uid="{00000000-0005-0000-0000-000034010000}"/>
    <cellStyle name="20% - Énfasis3 2 3 6 2 2" xfId="3213" xr:uid="{00000000-0005-0000-0000-000035010000}"/>
    <cellStyle name="20% - Énfasis3 2 3 6 2 3" xfId="4762" xr:uid="{00000000-0005-0000-0000-000036010000}"/>
    <cellStyle name="20% - Énfasis3 2 3 6 3" xfId="174" xr:uid="{00000000-0005-0000-0000-000037010000}"/>
    <cellStyle name="20% - Énfasis3 2 3 6 4" xfId="175" xr:uid="{00000000-0005-0000-0000-000038010000}"/>
    <cellStyle name="20% - Énfasis3 2 3 6 4 2" xfId="3214" xr:uid="{00000000-0005-0000-0000-000039010000}"/>
    <cellStyle name="20% - Énfasis3 2 3 6 4 3" xfId="4763" xr:uid="{00000000-0005-0000-0000-00003A010000}"/>
    <cellStyle name="20% - Énfasis3 2 3 6 5" xfId="176" xr:uid="{00000000-0005-0000-0000-00003B010000}"/>
    <cellStyle name="20% - Énfasis3 2 3 6 5 2" xfId="3215" xr:uid="{00000000-0005-0000-0000-00003C010000}"/>
    <cellStyle name="20% - Énfasis3 2 3 6 6" xfId="3212" xr:uid="{00000000-0005-0000-0000-00003D010000}"/>
    <cellStyle name="20% - Énfasis3 2 3 6_INST $" xfId="177" xr:uid="{00000000-0005-0000-0000-00003E010000}"/>
    <cellStyle name="20% - Énfasis3 2 3 7" xfId="178" xr:uid="{00000000-0005-0000-0000-00003F010000}"/>
    <cellStyle name="20% - Énfasis3 2 3 7 2" xfId="3216" xr:uid="{00000000-0005-0000-0000-000040010000}"/>
    <cellStyle name="20% - Énfasis3 2 3 7 3" xfId="4764" xr:uid="{00000000-0005-0000-0000-000041010000}"/>
    <cellStyle name="20% - Énfasis3 2 3 8" xfId="179" xr:uid="{00000000-0005-0000-0000-000042010000}"/>
    <cellStyle name="20% - Énfasis3 2 3 8 2" xfId="3217" xr:uid="{00000000-0005-0000-0000-000043010000}"/>
    <cellStyle name="20% - Énfasis3 2 3 8 3" xfId="4765" xr:uid="{00000000-0005-0000-0000-000044010000}"/>
    <cellStyle name="20% - Énfasis3 2 3 9" xfId="180" xr:uid="{00000000-0005-0000-0000-000045010000}"/>
    <cellStyle name="20% - Énfasis3 2 3 9 2" xfId="3218" xr:uid="{00000000-0005-0000-0000-000046010000}"/>
    <cellStyle name="20% - Énfasis3 2 3_AVANCE PROTECCIÓN" xfId="181" xr:uid="{00000000-0005-0000-0000-000047010000}"/>
    <cellStyle name="20% - Énfasis3 2 4" xfId="182" xr:uid="{00000000-0005-0000-0000-000048010000}"/>
    <cellStyle name="20% - Énfasis3 2 4 2" xfId="183" xr:uid="{00000000-0005-0000-0000-000049010000}"/>
    <cellStyle name="20% - Énfasis3 2 4_Listado_web" xfId="184" xr:uid="{00000000-0005-0000-0000-00004A010000}"/>
    <cellStyle name="20% - Énfasis3 2 5" xfId="185" xr:uid="{00000000-0005-0000-0000-00004B010000}"/>
    <cellStyle name="20% - Énfasis3 2 5 2" xfId="3219" xr:uid="{00000000-0005-0000-0000-00004C010000}"/>
    <cellStyle name="20% - Énfasis3 2 6" xfId="186" xr:uid="{00000000-0005-0000-0000-00004D010000}"/>
    <cellStyle name="20% - Énfasis3 2 6 2" xfId="3220" xr:uid="{00000000-0005-0000-0000-00004E010000}"/>
    <cellStyle name="20% - Énfasis3 2 6 2 2" xfId="5854" xr:uid="{00000000-0005-0000-0000-00004F010000}"/>
    <cellStyle name="20% - Énfasis3 2 6 2 3" xfId="6291" xr:uid="{00000000-0005-0000-0000-000050010000}"/>
    <cellStyle name="20% - Énfasis3 2 6 3" xfId="4766" xr:uid="{00000000-0005-0000-0000-000051010000}"/>
    <cellStyle name="20% - Énfasis3 2 7" xfId="187" xr:uid="{00000000-0005-0000-0000-000052010000}"/>
    <cellStyle name="20% - Énfasis3 2 7 2" xfId="3221" xr:uid="{00000000-0005-0000-0000-000053010000}"/>
    <cellStyle name="20% - Énfasis3 2 7 2 2" xfId="5855" xr:uid="{00000000-0005-0000-0000-000054010000}"/>
    <cellStyle name="20% - Énfasis3 2 7 2 3" xfId="6292" xr:uid="{00000000-0005-0000-0000-000055010000}"/>
    <cellStyle name="20% - Énfasis3 2 7 3" xfId="4767" xr:uid="{00000000-0005-0000-0000-000056010000}"/>
    <cellStyle name="20% - Énfasis3 2 8" xfId="188" xr:uid="{00000000-0005-0000-0000-000057010000}"/>
    <cellStyle name="20% - Énfasis3 2 9" xfId="189" xr:uid="{00000000-0005-0000-0000-000058010000}"/>
    <cellStyle name="20% - Énfasis3 2_Hoja2" xfId="190" xr:uid="{00000000-0005-0000-0000-000059010000}"/>
    <cellStyle name="20% - Énfasis3 3" xfId="191" xr:uid="{00000000-0005-0000-0000-00005A010000}"/>
    <cellStyle name="20% - Énfasis3 3 2" xfId="192" xr:uid="{00000000-0005-0000-0000-00005B010000}"/>
    <cellStyle name="20% - Énfasis3 3 2 2" xfId="193" xr:uid="{00000000-0005-0000-0000-00005C010000}"/>
    <cellStyle name="20% - Énfasis3 3 2_Listado_web" xfId="194" xr:uid="{00000000-0005-0000-0000-00005D010000}"/>
    <cellStyle name="20% - Énfasis3 3 3" xfId="195" xr:uid="{00000000-0005-0000-0000-00005E010000}"/>
    <cellStyle name="20% - Énfasis3 3_Hoja2" xfId="196" xr:uid="{00000000-0005-0000-0000-00005F010000}"/>
    <cellStyle name="20% - Énfasis3 4" xfId="197" xr:uid="{00000000-0005-0000-0000-000060010000}"/>
    <cellStyle name="20% - Énfasis3 4 2" xfId="198" xr:uid="{00000000-0005-0000-0000-000061010000}"/>
    <cellStyle name="20% - Énfasis3 4_Listado_web" xfId="199" xr:uid="{00000000-0005-0000-0000-000062010000}"/>
    <cellStyle name="20% - Énfasis3 5" xfId="200" xr:uid="{00000000-0005-0000-0000-000063010000}"/>
    <cellStyle name="20% - Énfasis3 5 2" xfId="201" xr:uid="{00000000-0005-0000-0000-000064010000}"/>
    <cellStyle name="20% - Énfasis3 5_Listado_web" xfId="202" xr:uid="{00000000-0005-0000-0000-000065010000}"/>
    <cellStyle name="20% - Énfasis3 6" xfId="203" xr:uid="{00000000-0005-0000-0000-000066010000}"/>
    <cellStyle name="20% - Énfasis3 6 2" xfId="204" xr:uid="{00000000-0005-0000-0000-000067010000}"/>
    <cellStyle name="20% - Énfasis3 6_Listado_web" xfId="205" xr:uid="{00000000-0005-0000-0000-000068010000}"/>
    <cellStyle name="20% - Énfasis3 7" xfId="206" xr:uid="{00000000-0005-0000-0000-000069010000}"/>
    <cellStyle name="20% - Énfasis3 7 2" xfId="207" xr:uid="{00000000-0005-0000-0000-00006A010000}"/>
    <cellStyle name="20% - Énfasis3 7_Listado_web" xfId="208" xr:uid="{00000000-0005-0000-0000-00006B010000}"/>
    <cellStyle name="20% - Énfasis3 8" xfId="209" xr:uid="{00000000-0005-0000-0000-00006C010000}"/>
    <cellStyle name="20% - Énfasis3 8 2" xfId="210" xr:uid="{00000000-0005-0000-0000-00006D010000}"/>
    <cellStyle name="20% - Énfasis3 8_Listado_web" xfId="211" xr:uid="{00000000-0005-0000-0000-00006E010000}"/>
    <cellStyle name="20% - Énfasis3 9" xfId="212" xr:uid="{00000000-0005-0000-0000-00006F010000}"/>
    <cellStyle name="20% - Énfasis3 9 2" xfId="213" xr:uid="{00000000-0005-0000-0000-000070010000}"/>
    <cellStyle name="20% - Énfasis3 9_Listado_web" xfId="214" xr:uid="{00000000-0005-0000-0000-000071010000}"/>
    <cellStyle name="20% - Énfasis4" xfId="215" builtinId="42" customBuiltin="1"/>
    <cellStyle name="20% - Énfasis4 10" xfId="216" xr:uid="{00000000-0005-0000-0000-000073010000}"/>
    <cellStyle name="20% - Énfasis4 10 2" xfId="217" xr:uid="{00000000-0005-0000-0000-000074010000}"/>
    <cellStyle name="20% - Énfasis4 10_Listado_web" xfId="218" xr:uid="{00000000-0005-0000-0000-000075010000}"/>
    <cellStyle name="20% - Énfasis4 11" xfId="219" xr:uid="{00000000-0005-0000-0000-000076010000}"/>
    <cellStyle name="20% - Énfasis4 11 2" xfId="3223" xr:uid="{00000000-0005-0000-0000-000077010000}"/>
    <cellStyle name="20% - Énfasis4 12" xfId="220" xr:uid="{00000000-0005-0000-0000-000078010000}"/>
    <cellStyle name="20% - Énfasis4 12 2" xfId="3224" xr:uid="{00000000-0005-0000-0000-000079010000}"/>
    <cellStyle name="20% - Énfasis4 12 2 2" xfId="5857" xr:uid="{00000000-0005-0000-0000-00007A010000}"/>
    <cellStyle name="20% - Énfasis4 12 2 3" xfId="6294" xr:uid="{00000000-0005-0000-0000-00007B010000}"/>
    <cellStyle name="20% - Énfasis4 12 3" xfId="4768" xr:uid="{00000000-0005-0000-0000-00007C010000}"/>
    <cellStyle name="20% - Énfasis4 13" xfId="221" xr:uid="{00000000-0005-0000-0000-00007D010000}"/>
    <cellStyle name="20% - Énfasis4 13 2" xfId="3225" xr:uid="{00000000-0005-0000-0000-00007E010000}"/>
    <cellStyle name="20% - Énfasis4 13 2 2" xfId="5858" xr:uid="{00000000-0005-0000-0000-00007F010000}"/>
    <cellStyle name="20% - Énfasis4 13 2 3" xfId="6295" xr:uid="{00000000-0005-0000-0000-000080010000}"/>
    <cellStyle name="20% - Énfasis4 13 3" xfId="4769" xr:uid="{00000000-0005-0000-0000-000081010000}"/>
    <cellStyle name="20% - Énfasis4 14" xfId="222" xr:uid="{00000000-0005-0000-0000-000082010000}"/>
    <cellStyle name="20% - Énfasis4 14 2" xfId="3226" xr:uid="{00000000-0005-0000-0000-000083010000}"/>
    <cellStyle name="20% - Énfasis4 14 2 2" xfId="5859" xr:uid="{00000000-0005-0000-0000-000084010000}"/>
    <cellStyle name="20% - Énfasis4 14 2 3" xfId="6296" xr:uid="{00000000-0005-0000-0000-000085010000}"/>
    <cellStyle name="20% - Énfasis4 14 3" xfId="4770" xr:uid="{00000000-0005-0000-0000-000086010000}"/>
    <cellStyle name="20% - Énfasis4 15" xfId="223" xr:uid="{00000000-0005-0000-0000-000087010000}"/>
    <cellStyle name="20% - Énfasis4 15 2" xfId="3227" xr:uid="{00000000-0005-0000-0000-000088010000}"/>
    <cellStyle name="20% - Énfasis4 15 2 2" xfId="5860" xr:uid="{00000000-0005-0000-0000-000089010000}"/>
    <cellStyle name="20% - Énfasis4 15 2 3" xfId="6297" xr:uid="{00000000-0005-0000-0000-00008A010000}"/>
    <cellStyle name="20% - Énfasis4 16" xfId="224" xr:uid="{00000000-0005-0000-0000-00008B010000}"/>
    <cellStyle name="20% - Énfasis4 16 2" xfId="3228" xr:uid="{00000000-0005-0000-0000-00008C010000}"/>
    <cellStyle name="20% - Énfasis4 16 2 2" xfId="5861" xr:uid="{00000000-0005-0000-0000-00008D010000}"/>
    <cellStyle name="20% - Énfasis4 16 2 3" xfId="6298" xr:uid="{00000000-0005-0000-0000-00008E010000}"/>
    <cellStyle name="20% - Énfasis4 17" xfId="225" xr:uid="{00000000-0005-0000-0000-00008F010000}"/>
    <cellStyle name="20% - Énfasis4 17 2" xfId="3229" xr:uid="{00000000-0005-0000-0000-000090010000}"/>
    <cellStyle name="20% - Énfasis4 17 2 2" xfId="5862" xr:uid="{00000000-0005-0000-0000-000091010000}"/>
    <cellStyle name="20% - Énfasis4 17 2 3" xfId="6299" xr:uid="{00000000-0005-0000-0000-000092010000}"/>
    <cellStyle name="20% - Énfasis4 18" xfId="3222" xr:uid="{00000000-0005-0000-0000-000093010000}"/>
    <cellStyle name="20% - Énfasis4 18 2" xfId="5856" xr:uid="{00000000-0005-0000-0000-000094010000}"/>
    <cellStyle name="20% - Énfasis4 18 3" xfId="6293" xr:uid="{00000000-0005-0000-0000-000095010000}"/>
    <cellStyle name="20% - Énfasis4 2" xfId="226" xr:uid="{00000000-0005-0000-0000-000096010000}"/>
    <cellStyle name="20% - Énfasis4 2 2" xfId="227" xr:uid="{00000000-0005-0000-0000-000097010000}"/>
    <cellStyle name="20% - Énfasis4 2 2 2" xfId="228" xr:uid="{00000000-0005-0000-0000-000098010000}"/>
    <cellStyle name="20% - Énfasis4 2 2 2 2" xfId="229" xr:uid="{00000000-0005-0000-0000-000099010000}"/>
    <cellStyle name="20% - Énfasis4 2 2 2_Listado_web" xfId="230" xr:uid="{00000000-0005-0000-0000-00009A010000}"/>
    <cellStyle name="20% - Énfasis4 2 2 3" xfId="231" xr:uid="{00000000-0005-0000-0000-00009B010000}"/>
    <cellStyle name="20% - Énfasis4 2 2_Hoja2" xfId="232" xr:uid="{00000000-0005-0000-0000-00009C010000}"/>
    <cellStyle name="20% - Énfasis4 2 3" xfId="233" xr:uid="{00000000-0005-0000-0000-00009D010000}"/>
    <cellStyle name="20% - Énfasis4 2 3 10" xfId="3230" xr:uid="{00000000-0005-0000-0000-00009E010000}"/>
    <cellStyle name="20% - Énfasis4 2 3 2" xfId="234" xr:uid="{00000000-0005-0000-0000-00009F010000}"/>
    <cellStyle name="20% - Énfasis4 2 3 3" xfId="235" xr:uid="{00000000-0005-0000-0000-0000A0010000}"/>
    <cellStyle name="20% - Énfasis4 2 3 4" xfId="236" xr:uid="{00000000-0005-0000-0000-0000A1010000}"/>
    <cellStyle name="20% - Énfasis4 2 3 5" xfId="237" xr:uid="{00000000-0005-0000-0000-0000A2010000}"/>
    <cellStyle name="20% - Énfasis4 2 3 5 2" xfId="238" xr:uid="{00000000-0005-0000-0000-0000A3010000}"/>
    <cellStyle name="20% - Énfasis4 2 3 5 2 2" xfId="3232" xr:uid="{00000000-0005-0000-0000-0000A4010000}"/>
    <cellStyle name="20% - Énfasis4 2 3 5 2 3" xfId="4771" xr:uid="{00000000-0005-0000-0000-0000A5010000}"/>
    <cellStyle name="20% - Énfasis4 2 3 5 3" xfId="239" xr:uid="{00000000-0005-0000-0000-0000A6010000}"/>
    <cellStyle name="20% - Énfasis4 2 3 5 4" xfId="240" xr:uid="{00000000-0005-0000-0000-0000A7010000}"/>
    <cellStyle name="20% - Énfasis4 2 3 5 4 2" xfId="3233" xr:uid="{00000000-0005-0000-0000-0000A8010000}"/>
    <cellStyle name="20% - Énfasis4 2 3 5 4 3" xfId="4772" xr:uid="{00000000-0005-0000-0000-0000A9010000}"/>
    <cellStyle name="20% - Énfasis4 2 3 5 5" xfId="241" xr:uid="{00000000-0005-0000-0000-0000AA010000}"/>
    <cellStyle name="20% - Énfasis4 2 3 5 5 2" xfId="3234" xr:uid="{00000000-0005-0000-0000-0000AB010000}"/>
    <cellStyle name="20% - Énfasis4 2 3 5 6" xfId="3231" xr:uid="{00000000-0005-0000-0000-0000AC010000}"/>
    <cellStyle name="20% - Énfasis4 2 3 5_INST $" xfId="242" xr:uid="{00000000-0005-0000-0000-0000AD010000}"/>
    <cellStyle name="20% - Énfasis4 2 3 6" xfId="243" xr:uid="{00000000-0005-0000-0000-0000AE010000}"/>
    <cellStyle name="20% - Énfasis4 2 3 6 2" xfId="244" xr:uid="{00000000-0005-0000-0000-0000AF010000}"/>
    <cellStyle name="20% - Énfasis4 2 3 6 2 2" xfId="3236" xr:uid="{00000000-0005-0000-0000-0000B0010000}"/>
    <cellStyle name="20% - Énfasis4 2 3 6 2 3" xfId="4773" xr:uid="{00000000-0005-0000-0000-0000B1010000}"/>
    <cellStyle name="20% - Énfasis4 2 3 6 3" xfId="245" xr:uid="{00000000-0005-0000-0000-0000B2010000}"/>
    <cellStyle name="20% - Énfasis4 2 3 6 4" xfId="246" xr:uid="{00000000-0005-0000-0000-0000B3010000}"/>
    <cellStyle name="20% - Énfasis4 2 3 6 4 2" xfId="3237" xr:uid="{00000000-0005-0000-0000-0000B4010000}"/>
    <cellStyle name="20% - Énfasis4 2 3 6 4 3" xfId="4774" xr:uid="{00000000-0005-0000-0000-0000B5010000}"/>
    <cellStyle name="20% - Énfasis4 2 3 6 5" xfId="247" xr:uid="{00000000-0005-0000-0000-0000B6010000}"/>
    <cellStyle name="20% - Énfasis4 2 3 6 5 2" xfId="3238" xr:uid="{00000000-0005-0000-0000-0000B7010000}"/>
    <cellStyle name="20% - Énfasis4 2 3 6 6" xfId="3235" xr:uid="{00000000-0005-0000-0000-0000B8010000}"/>
    <cellStyle name="20% - Énfasis4 2 3 6_INST $" xfId="248" xr:uid="{00000000-0005-0000-0000-0000B9010000}"/>
    <cellStyle name="20% - Énfasis4 2 3 7" xfId="249" xr:uid="{00000000-0005-0000-0000-0000BA010000}"/>
    <cellStyle name="20% - Énfasis4 2 3 7 2" xfId="3239" xr:uid="{00000000-0005-0000-0000-0000BB010000}"/>
    <cellStyle name="20% - Énfasis4 2 3 7 3" xfId="4775" xr:uid="{00000000-0005-0000-0000-0000BC010000}"/>
    <cellStyle name="20% - Énfasis4 2 3 8" xfId="250" xr:uid="{00000000-0005-0000-0000-0000BD010000}"/>
    <cellStyle name="20% - Énfasis4 2 3 8 2" xfId="3240" xr:uid="{00000000-0005-0000-0000-0000BE010000}"/>
    <cellStyle name="20% - Énfasis4 2 3 8 3" xfId="4776" xr:uid="{00000000-0005-0000-0000-0000BF010000}"/>
    <cellStyle name="20% - Énfasis4 2 3 9" xfId="251" xr:uid="{00000000-0005-0000-0000-0000C0010000}"/>
    <cellStyle name="20% - Énfasis4 2 3 9 2" xfId="3241" xr:uid="{00000000-0005-0000-0000-0000C1010000}"/>
    <cellStyle name="20% - Énfasis4 2 3_AVANCE PROTECCIÓN" xfId="252" xr:uid="{00000000-0005-0000-0000-0000C2010000}"/>
    <cellStyle name="20% - Énfasis4 2 4" xfId="253" xr:uid="{00000000-0005-0000-0000-0000C3010000}"/>
    <cellStyle name="20% - Énfasis4 2 4 2" xfId="254" xr:uid="{00000000-0005-0000-0000-0000C4010000}"/>
    <cellStyle name="20% - Énfasis4 2 4_Listado_web" xfId="255" xr:uid="{00000000-0005-0000-0000-0000C5010000}"/>
    <cellStyle name="20% - Énfasis4 2 5" xfId="256" xr:uid="{00000000-0005-0000-0000-0000C6010000}"/>
    <cellStyle name="20% - Énfasis4 2 5 2" xfId="3242" xr:uid="{00000000-0005-0000-0000-0000C7010000}"/>
    <cellStyle name="20% - Énfasis4 2 6" xfId="257" xr:uid="{00000000-0005-0000-0000-0000C8010000}"/>
    <cellStyle name="20% - Énfasis4 2 6 2" xfId="3243" xr:uid="{00000000-0005-0000-0000-0000C9010000}"/>
    <cellStyle name="20% - Énfasis4 2 6 2 2" xfId="5863" xr:uid="{00000000-0005-0000-0000-0000CA010000}"/>
    <cellStyle name="20% - Énfasis4 2 6 2 3" xfId="6300" xr:uid="{00000000-0005-0000-0000-0000CB010000}"/>
    <cellStyle name="20% - Énfasis4 2 6 3" xfId="4777" xr:uid="{00000000-0005-0000-0000-0000CC010000}"/>
    <cellStyle name="20% - Énfasis4 2 7" xfId="258" xr:uid="{00000000-0005-0000-0000-0000CD010000}"/>
    <cellStyle name="20% - Énfasis4 2 7 2" xfId="3244" xr:uid="{00000000-0005-0000-0000-0000CE010000}"/>
    <cellStyle name="20% - Énfasis4 2 7 2 2" xfId="5864" xr:uid="{00000000-0005-0000-0000-0000CF010000}"/>
    <cellStyle name="20% - Énfasis4 2 7 2 3" xfId="6301" xr:uid="{00000000-0005-0000-0000-0000D0010000}"/>
    <cellStyle name="20% - Énfasis4 2 7 3" xfId="4778" xr:uid="{00000000-0005-0000-0000-0000D1010000}"/>
    <cellStyle name="20% - Énfasis4 2 8" xfId="259" xr:uid="{00000000-0005-0000-0000-0000D2010000}"/>
    <cellStyle name="20% - Énfasis4 2 9" xfId="260" xr:uid="{00000000-0005-0000-0000-0000D3010000}"/>
    <cellStyle name="20% - Énfasis4 2_Hoja2" xfId="261" xr:uid="{00000000-0005-0000-0000-0000D4010000}"/>
    <cellStyle name="20% - Énfasis4 3" xfId="262" xr:uid="{00000000-0005-0000-0000-0000D5010000}"/>
    <cellStyle name="20% - Énfasis4 3 2" xfId="263" xr:uid="{00000000-0005-0000-0000-0000D6010000}"/>
    <cellStyle name="20% - Énfasis4 3 2 2" xfId="264" xr:uid="{00000000-0005-0000-0000-0000D7010000}"/>
    <cellStyle name="20% - Énfasis4 3 2_Listado_web" xfId="265" xr:uid="{00000000-0005-0000-0000-0000D8010000}"/>
    <cellStyle name="20% - Énfasis4 3 3" xfId="266" xr:uid="{00000000-0005-0000-0000-0000D9010000}"/>
    <cellStyle name="20% - Énfasis4 3_Hoja2" xfId="267" xr:uid="{00000000-0005-0000-0000-0000DA010000}"/>
    <cellStyle name="20% - Énfasis4 4" xfId="268" xr:uid="{00000000-0005-0000-0000-0000DB010000}"/>
    <cellStyle name="20% - Énfasis4 4 2" xfId="269" xr:uid="{00000000-0005-0000-0000-0000DC010000}"/>
    <cellStyle name="20% - Énfasis4 4_Listado_web" xfId="270" xr:uid="{00000000-0005-0000-0000-0000DD010000}"/>
    <cellStyle name="20% - Énfasis4 5" xfId="271" xr:uid="{00000000-0005-0000-0000-0000DE010000}"/>
    <cellStyle name="20% - Énfasis4 5 2" xfId="272" xr:uid="{00000000-0005-0000-0000-0000DF010000}"/>
    <cellStyle name="20% - Énfasis4 5_Listado_web" xfId="273" xr:uid="{00000000-0005-0000-0000-0000E0010000}"/>
    <cellStyle name="20% - Énfasis4 6" xfId="274" xr:uid="{00000000-0005-0000-0000-0000E1010000}"/>
    <cellStyle name="20% - Énfasis4 6 2" xfId="275" xr:uid="{00000000-0005-0000-0000-0000E2010000}"/>
    <cellStyle name="20% - Énfasis4 6_Listado_web" xfId="276" xr:uid="{00000000-0005-0000-0000-0000E3010000}"/>
    <cellStyle name="20% - Énfasis4 7" xfId="277" xr:uid="{00000000-0005-0000-0000-0000E4010000}"/>
    <cellStyle name="20% - Énfasis4 7 2" xfId="278" xr:uid="{00000000-0005-0000-0000-0000E5010000}"/>
    <cellStyle name="20% - Énfasis4 7_Listado_web" xfId="279" xr:uid="{00000000-0005-0000-0000-0000E6010000}"/>
    <cellStyle name="20% - Énfasis4 8" xfId="280" xr:uid="{00000000-0005-0000-0000-0000E7010000}"/>
    <cellStyle name="20% - Énfasis4 8 2" xfId="281" xr:uid="{00000000-0005-0000-0000-0000E8010000}"/>
    <cellStyle name="20% - Énfasis4 8_Listado_web" xfId="282" xr:uid="{00000000-0005-0000-0000-0000E9010000}"/>
    <cellStyle name="20% - Énfasis4 9" xfId="283" xr:uid="{00000000-0005-0000-0000-0000EA010000}"/>
    <cellStyle name="20% - Énfasis4 9 2" xfId="284" xr:uid="{00000000-0005-0000-0000-0000EB010000}"/>
    <cellStyle name="20% - Énfasis4 9_Listado_web" xfId="285" xr:uid="{00000000-0005-0000-0000-0000EC010000}"/>
    <cellStyle name="20% - Énfasis5" xfId="286" builtinId="46" customBuiltin="1"/>
    <cellStyle name="20% - Énfasis5 10" xfId="287" xr:uid="{00000000-0005-0000-0000-0000EE010000}"/>
    <cellStyle name="20% - Énfasis5 10 2" xfId="288" xr:uid="{00000000-0005-0000-0000-0000EF010000}"/>
    <cellStyle name="20% - Énfasis5 10_Listado_web" xfId="289" xr:uid="{00000000-0005-0000-0000-0000F0010000}"/>
    <cellStyle name="20% - Énfasis5 11" xfId="290" xr:uid="{00000000-0005-0000-0000-0000F1010000}"/>
    <cellStyle name="20% - Énfasis5 11 2" xfId="3246" xr:uid="{00000000-0005-0000-0000-0000F2010000}"/>
    <cellStyle name="20% - Énfasis5 12" xfId="3245" xr:uid="{00000000-0005-0000-0000-0000F3010000}"/>
    <cellStyle name="20% - Énfasis5 12 2" xfId="5865" xr:uid="{00000000-0005-0000-0000-0000F4010000}"/>
    <cellStyle name="20% - Énfasis5 12 3" xfId="6302" xr:uid="{00000000-0005-0000-0000-0000F5010000}"/>
    <cellStyle name="20% - Énfasis5 2" xfId="291" xr:uid="{00000000-0005-0000-0000-0000F6010000}"/>
    <cellStyle name="20% - Énfasis5 2 2" xfId="292" xr:uid="{00000000-0005-0000-0000-0000F7010000}"/>
    <cellStyle name="20% - Énfasis5 2 2 2" xfId="293" xr:uid="{00000000-0005-0000-0000-0000F8010000}"/>
    <cellStyle name="20% - Énfasis5 2 2 2 2" xfId="294" xr:uid="{00000000-0005-0000-0000-0000F9010000}"/>
    <cellStyle name="20% - Énfasis5 2 2 2_Listado_web" xfId="295" xr:uid="{00000000-0005-0000-0000-0000FA010000}"/>
    <cellStyle name="20% - Énfasis5 2 2 3" xfId="296" xr:uid="{00000000-0005-0000-0000-0000FB010000}"/>
    <cellStyle name="20% - Énfasis5 2 2_Hoja2" xfId="297" xr:uid="{00000000-0005-0000-0000-0000FC010000}"/>
    <cellStyle name="20% - Énfasis5 2 3" xfId="298" xr:uid="{00000000-0005-0000-0000-0000FD010000}"/>
    <cellStyle name="20% - Énfasis5 2 3 10" xfId="3247" xr:uid="{00000000-0005-0000-0000-0000FE010000}"/>
    <cellStyle name="20% - Énfasis5 2 3 2" xfId="299" xr:uid="{00000000-0005-0000-0000-0000FF010000}"/>
    <cellStyle name="20% - Énfasis5 2 3 3" xfId="300" xr:uid="{00000000-0005-0000-0000-000000020000}"/>
    <cellStyle name="20% - Énfasis5 2 3 4" xfId="301" xr:uid="{00000000-0005-0000-0000-000001020000}"/>
    <cellStyle name="20% - Énfasis5 2 3 5" xfId="302" xr:uid="{00000000-0005-0000-0000-000002020000}"/>
    <cellStyle name="20% - Énfasis5 2 3 5 2" xfId="303" xr:uid="{00000000-0005-0000-0000-000003020000}"/>
    <cellStyle name="20% - Énfasis5 2 3 5 2 2" xfId="3249" xr:uid="{00000000-0005-0000-0000-000004020000}"/>
    <cellStyle name="20% - Énfasis5 2 3 5 2 3" xfId="4779" xr:uid="{00000000-0005-0000-0000-000005020000}"/>
    <cellStyle name="20% - Énfasis5 2 3 5 3" xfId="304" xr:uid="{00000000-0005-0000-0000-000006020000}"/>
    <cellStyle name="20% - Énfasis5 2 3 5 4" xfId="305" xr:uid="{00000000-0005-0000-0000-000007020000}"/>
    <cellStyle name="20% - Énfasis5 2 3 5 4 2" xfId="3250" xr:uid="{00000000-0005-0000-0000-000008020000}"/>
    <cellStyle name="20% - Énfasis5 2 3 5 4 3" xfId="4780" xr:uid="{00000000-0005-0000-0000-000009020000}"/>
    <cellStyle name="20% - Énfasis5 2 3 5 5" xfId="306" xr:uid="{00000000-0005-0000-0000-00000A020000}"/>
    <cellStyle name="20% - Énfasis5 2 3 5 5 2" xfId="3251" xr:uid="{00000000-0005-0000-0000-00000B020000}"/>
    <cellStyle name="20% - Énfasis5 2 3 5 6" xfId="3248" xr:uid="{00000000-0005-0000-0000-00000C020000}"/>
    <cellStyle name="20% - Énfasis5 2 3 5_INST $" xfId="307" xr:uid="{00000000-0005-0000-0000-00000D020000}"/>
    <cellStyle name="20% - Énfasis5 2 3 6" xfId="308" xr:uid="{00000000-0005-0000-0000-00000E020000}"/>
    <cellStyle name="20% - Énfasis5 2 3 6 2" xfId="309" xr:uid="{00000000-0005-0000-0000-00000F020000}"/>
    <cellStyle name="20% - Énfasis5 2 3 6 2 2" xfId="3253" xr:uid="{00000000-0005-0000-0000-000010020000}"/>
    <cellStyle name="20% - Énfasis5 2 3 6 2 3" xfId="4781" xr:uid="{00000000-0005-0000-0000-000011020000}"/>
    <cellStyle name="20% - Énfasis5 2 3 6 3" xfId="310" xr:uid="{00000000-0005-0000-0000-000012020000}"/>
    <cellStyle name="20% - Énfasis5 2 3 6 4" xfId="311" xr:uid="{00000000-0005-0000-0000-000013020000}"/>
    <cellStyle name="20% - Énfasis5 2 3 6 4 2" xfId="3254" xr:uid="{00000000-0005-0000-0000-000014020000}"/>
    <cellStyle name="20% - Énfasis5 2 3 6 4 3" xfId="4782" xr:uid="{00000000-0005-0000-0000-000015020000}"/>
    <cellStyle name="20% - Énfasis5 2 3 6 5" xfId="312" xr:uid="{00000000-0005-0000-0000-000016020000}"/>
    <cellStyle name="20% - Énfasis5 2 3 6 5 2" xfId="3255" xr:uid="{00000000-0005-0000-0000-000017020000}"/>
    <cellStyle name="20% - Énfasis5 2 3 6 6" xfId="3252" xr:uid="{00000000-0005-0000-0000-000018020000}"/>
    <cellStyle name="20% - Énfasis5 2 3 6_INST $" xfId="313" xr:uid="{00000000-0005-0000-0000-000019020000}"/>
    <cellStyle name="20% - Énfasis5 2 3 7" xfId="314" xr:uid="{00000000-0005-0000-0000-00001A020000}"/>
    <cellStyle name="20% - Énfasis5 2 3 7 2" xfId="3256" xr:uid="{00000000-0005-0000-0000-00001B020000}"/>
    <cellStyle name="20% - Énfasis5 2 3 7 3" xfId="4783" xr:uid="{00000000-0005-0000-0000-00001C020000}"/>
    <cellStyle name="20% - Énfasis5 2 3 8" xfId="315" xr:uid="{00000000-0005-0000-0000-00001D020000}"/>
    <cellStyle name="20% - Énfasis5 2 3 8 2" xfId="3257" xr:uid="{00000000-0005-0000-0000-00001E020000}"/>
    <cellStyle name="20% - Énfasis5 2 3 8 3" xfId="4784" xr:uid="{00000000-0005-0000-0000-00001F020000}"/>
    <cellStyle name="20% - Énfasis5 2 3 9" xfId="316" xr:uid="{00000000-0005-0000-0000-000020020000}"/>
    <cellStyle name="20% - Énfasis5 2 3 9 2" xfId="3258" xr:uid="{00000000-0005-0000-0000-000021020000}"/>
    <cellStyle name="20% - Énfasis5 2 3_AVANCE PROTECCIÓN" xfId="317" xr:uid="{00000000-0005-0000-0000-000022020000}"/>
    <cellStyle name="20% - Énfasis5 2 4" xfId="318" xr:uid="{00000000-0005-0000-0000-000023020000}"/>
    <cellStyle name="20% - Énfasis5 2 4 2" xfId="319" xr:uid="{00000000-0005-0000-0000-000024020000}"/>
    <cellStyle name="20% - Énfasis5 2 4_Listado_web" xfId="320" xr:uid="{00000000-0005-0000-0000-000025020000}"/>
    <cellStyle name="20% - Énfasis5 2 5" xfId="321" xr:uid="{00000000-0005-0000-0000-000026020000}"/>
    <cellStyle name="20% - Énfasis5 2_Hoja2" xfId="322" xr:uid="{00000000-0005-0000-0000-000027020000}"/>
    <cellStyle name="20% - Énfasis5 3" xfId="323" xr:uid="{00000000-0005-0000-0000-000028020000}"/>
    <cellStyle name="20% - Énfasis5 3 2" xfId="324" xr:uid="{00000000-0005-0000-0000-000029020000}"/>
    <cellStyle name="20% - Énfasis5 3_Listado_web" xfId="325" xr:uid="{00000000-0005-0000-0000-00002A020000}"/>
    <cellStyle name="20% - Énfasis5 4" xfId="326" xr:uid="{00000000-0005-0000-0000-00002B020000}"/>
    <cellStyle name="20% - Énfasis5 4 2" xfId="327" xr:uid="{00000000-0005-0000-0000-00002C020000}"/>
    <cellStyle name="20% - Énfasis5 4_Listado_web" xfId="328" xr:uid="{00000000-0005-0000-0000-00002D020000}"/>
    <cellStyle name="20% - Énfasis5 5" xfId="329" xr:uid="{00000000-0005-0000-0000-00002E020000}"/>
    <cellStyle name="20% - Énfasis5 5 2" xfId="330" xr:uid="{00000000-0005-0000-0000-00002F020000}"/>
    <cellStyle name="20% - Énfasis5 5_Listado_web" xfId="331" xr:uid="{00000000-0005-0000-0000-000030020000}"/>
    <cellStyle name="20% - Énfasis5 6" xfId="332" xr:uid="{00000000-0005-0000-0000-000031020000}"/>
    <cellStyle name="20% - Énfasis5 6 2" xfId="333" xr:uid="{00000000-0005-0000-0000-000032020000}"/>
    <cellStyle name="20% - Énfasis5 6_Listado_web" xfId="334" xr:uid="{00000000-0005-0000-0000-000033020000}"/>
    <cellStyle name="20% - Énfasis5 7" xfId="335" xr:uid="{00000000-0005-0000-0000-000034020000}"/>
    <cellStyle name="20% - Énfasis5 7 2" xfId="336" xr:uid="{00000000-0005-0000-0000-000035020000}"/>
    <cellStyle name="20% - Énfasis5 7_Listado_web" xfId="337" xr:uid="{00000000-0005-0000-0000-000036020000}"/>
    <cellStyle name="20% - Énfasis5 8" xfId="338" xr:uid="{00000000-0005-0000-0000-000037020000}"/>
    <cellStyle name="20% - Énfasis5 8 2" xfId="339" xr:uid="{00000000-0005-0000-0000-000038020000}"/>
    <cellStyle name="20% - Énfasis5 8_Listado_web" xfId="340" xr:uid="{00000000-0005-0000-0000-000039020000}"/>
    <cellStyle name="20% - Énfasis5 9" xfId="341" xr:uid="{00000000-0005-0000-0000-00003A020000}"/>
    <cellStyle name="20% - Énfasis5 9 2" xfId="342" xr:uid="{00000000-0005-0000-0000-00003B020000}"/>
    <cellStyle name="20% - Énfasis5 9_Listado_web" xfId="343" xr:uid="{00000000-0005-0000-0000-00003C020000}"/>
    <cellStyle name="20% - Énfasis6" xfId="344" builtinId="50" customBuiltin="1"/>
    <cellStyle name="20% - Énfasis6 10" xfId="345" xr:uid="{00000000-0005-0000-0000-00003E020000}"/>
    <cellStyle name="20% - Énfasis6 10 2" xfId="346" xr:uid="{00000000-0005-0000-0000-00003F020000}"/>
    <cellStyle name="20% - Énfasis6 10_Listado_web" xfId="347" xr:uid="{00000000-0005-0000-0000-000040020000}"/>
    <cellStyle name="20% - Énfasis6 11" xfId="348" xr:uid="{00000000-0005-0000-0000-000041020000}"/>
    <cellStyle name="20% - Énfasis6 11 2" xfId="3260" xr:uid="{00000000-0005-0000-0000-000042020000}"/>
    <cellStyle name="20% - Énfasis6 12" xfId="3259" xr:uid="{00000000-0005-0000-0000-000043020000}"/>
    <cellStyle name="20% - Énfasis6 12 2" xfId="5867" xr:uid="{00000000-0005-0000-0000-000044020000}"/>
    <cellStyle name="20% - Énfasis6 12 3" xfId="6303" xr:uid="{00000000-0005-0000-0000-000045020000}"/>
    <cellStyle name="20% - Énfasis6 2" xfId="349" xr:uid="{00000000-0005-0000-0000-000046020000}"/>
    <cellStyle name="20% - Énfasis6 2 2" xfId="350" xr:uid="{00000000-0005-0000-0000-000047020000}"/>
    <cellStyle name="20% - Énfasis6 2 2 2" xfId="351" xr:uid="{00000000-0005-0000-0000-000048020000}"/>
    <cellStyle name="20% - Énfasis6 2 2 2 2" xfId="352" xr:uid="{00000000-0005-0000-0000-000049020000}"/>
    <cellStyle name="20% - Énfasis6 2 2 2_Listado_web" xfId="353" xr:uid="{00000000-0005-0000-0000-00004A020000}"/>
    <cellStyle name="20% - Énfasis6 2 2 3" xfId="354" xr:uid="{00000000-0005-0000-0000-00004B020000}"/>
    <cellStyle name="20% - Énfasis6 2 2_Hoja2" xfId="355" xr:uid="{00000000-0005-0000-0000-00004C020000}"/>
    <cellStyle name="20% - Énfasis6 2 3" xfId="356" xr:uid="{00000000-0005-0000-0000-00004D020000}"/>
    <cellStyle name="20% - Énfasis6 2 3 10" xfId="3261" xr:uid="{00000000-0005-0000-0000-00004E020000}"/>
    <cellStyle name="20% - Énfasis6 2 3 2" xfId="357" xr:uid="{00000000-0005-0000-0000-00004F020000}"/>
    <cellStyle name="20% - Énfasis6 2 3 3" xfId="358" xr:uid="{00000000-0005-0000-0000-000050020000}"/>
    <cellStyle name="20% - Énfasis6 2 3 4" xfId="359" xr:uid="{00000000-0005-0000-0000-000051020000}"/>
    <cellStyle name="20% - Énfasis6 2 3 5" xfId="360" xr:uid="{00000000-0005-0000-0000-000052020000}"/>
    <cellStyle name="20% - Énfasis6 2 3 5 2" xfId="361" xr:uid="{00000000-0005-0000-0000-000053020000}"/>
    <cellStyle name="20% - Énfasis6 2 3 5 2 2" xfId="3263" xr:uid="{00000000-0005-0000-0000-000054020000}"/>
    <cellStyle name="20% - Énfasis6 2 3 5 2 3" xfId="4786" xr:uid="{00000000-0005-0000-0000-000055020000}"/>
    <cellStyle name="20% - Énfasis6 2 3 5 3" xfId="362" xr:uid="{00000000-0005-0000-0000-000056020000}"/>
    <cellStyle name="20% - Énfasis6 2 3 5 4" xfId="363" xr:uid="{00000000-0005-0000-0000-000057020000}"/>
    <cellStyle name="20% - Énfasis6 2 3 5 4 2" xfId="3264" xr:uid="{00000000-0005-0000-0000-000058020000}"/>
    <cellStyle name="20% - Énfasis6 2 3 5 4 3" xfId="4787" xr:uid="{00000000-0005-0000-0000-000059020000}"/>
    <cellStyle name="20% - Énfasis6 2 3 5 5" xfId="364" xr:uid="{00000000-0005-0000-0000-00005A020000}"/>
    <cellStyle name="20% - Énfasis6 2 3 5 5 2" xfId="3265" xr:uid="{00000000-0005-0000-0000-00005B020000}"/>
    <cellStyle name="20% - Énfasis6 2 3 5 6" xfId="3262" xr:uid="{00000000-0005-0000-0000-00005C020000}"/>
    <cellStyle name="20% - Énfasis6 2 3 5_INST $" xfId="365" xr:uid="{00000000-0005-0000-0000-00005D020000}"/>
    <cellStyle name="20% - Énfasis6 2 3 6" xfId="366" xr:uid="{00000000-0005-0000-0000-00005E020000}"/>
    <cellStyle name="20% - Énfasis6 2 3 6 2" xfId="367" xr:uid="{00000000-0005-0000-0000-00005F020000}"/>
    <cellStyle name="20% - Énfasis6 2 3 6 2 2" xfId="3267" xr:uid="{00000000-0005-0000-0000-000060020000}"/>
    <cellStyle name="20% - Énfasis6 2 3 6 2 3" xfId="4788" xr:uid="{00000000-0005-0000-0000-000061020000}"/>
    <cellStyle name="20% - Énfasis6 2 3 6 3" xfId="368" xr:uid="{00000000-0005-0000-0000-000062020000}"/>
    <cellStyle name="20% - Énfasis6 2 3 6 4" xfId="369" xr:uid="{00000000-0005-0000-0000-000063020000}"/>
    <cellStyle name="20% - Énfasis6 2 3 6 4 2" xfId="3268" xr:uid="{00000000-0005-0000-0000-000064020000}"/>
    <cellStyle name="20% - Énfasis6 2 3 6 4 3" xfId="4789" xr:uid="{00000000-0005-0000-0000-000065020000}"/>
    <cellStyle name="20% - Énfasis6 2 3 6 5" xfId="370" xr:uid="{00000000-0005-0000-0000-000066020000}"/>
    <cellStyle name="20% - Énfasis6 2 3 6 5 2" xfId="3269" xr:uid="{00000000-0005-0000-0000-000067020000}"/>
    <cellStyle name="20% - Énfasis6 2 3 6 6" xfId="3266" xr:uid="{00000000-0005-0000-0000-000068020000}"/>
    <cellStyle name="20% - Énfasis6 2 3 6_INST $" xfId="371" xr:uid="{00000000-0005-0000-0000-000069020000}"/>
    <cellStyle name="20% - Énfasis6 2 3 7" xfId="372" xr:uid="{00000000-0005-0000-0000-00006A020000}"/>
    <cellStyle name="20% - Énfasis6 2 3 7 2" xfId="3270" xr:uid="{00000000-0005-0000-0000-00006B020000}"/>
    <cellStyle name="20% - Énfasis6 2 3 7 3" xfId="4790" xr:uid="{00000000-0005-0000-0000-00006C020000}"/>
    <cellStyle name="20% - Énfasis6 2 3 8" xfId="373" xr:uid="{00000000-0005-0000-0000-00006D020000}"/>
    <cellStyle name="20% - Énfasis6 2 3 8 2" xfId="3271" xr:uid="{00000000-0005-0000-0000-00006E020000}"/>
    <cellStyle name="20% - Énfasis6 2 3 8 3" xfId="4791" xr:uid="{00000000-0005-0000-0000-00006F020000}"/>
    <cellStyle name="20% - Énfasis6 2 3 9" xfId="374" xr:uid="{00000000-0005-0000-0000-000070020000}"/>
    <cellStyle name="20% - Énfasis6 2 3 9 2" xfId="3272" xr:uid="{00000000-0005-0000-0000-000071020000}"/>
    <cellStyle name="20% - Énfasis6 2 3_AVANCE PROTECCIÓN" xfId="375" xr:uid="{00000000-0005-0000-0000-000072020000}"/>
    <cellStyle name="20% - Énfasis6 2 4" xfId="376" xr:uid="{00000000-0005-0000-0000-000073020000}"/>
    <cellStyle name="20% - Énfasis6 2 4 2" xfId="377" xr:uid="{00000000-0005-0000-0000-000074020000}"/>
    <cellStyle name="20% - Énfasis6 2 4_Listado_web" xfId="378" xr:uid="{00000000-0005-0000-0000-000075020000}"/>
    <cellStyle name="20% - Énfasis6 2 5" xfId="379" xr:uid="{00000000-0005-0000-0000-000076020000}"/>
    <cellStyle name="20% - Énfasis6 2_Hoja2" xfId="380" xr:uid="{00000000-0005-0000-0000-000077020000}"/>
    <cellStyle name="20% - Énfasis6 3" xfId="381" xr:uid="{00000000-0005-0000-0000-000078020000}"/>
    <cellStyle name="20% - Énfasis6 3 2" xfId="382" xr:uid="{00000000-0005-0000-0000-000079020000}"/>
    <cellStyle name="20% - Énfasis6 3_Listado_web" xfId="383" xr:uid="{00000000-0005-0000-0000-00007A020000}"/>
    <cellStyle name="20% - Énfasis6 4" xfId="384" xr:uid="{00000000-0005-0000-0000-00007B020000}"/>
    <cellStyle name="20% - Énfasis6 4 2" xfId="385" xr:uid="{00000000-0005-0000-0000-00007C020000}"/>
    <cellStyle name="20% - Énfasis6 4_Listado_web" xfId="386" xr:uid="{00000000-0005-0000-0000-00007D020000}"/>
    <cellStyle name="20% - Énfasis6 5" xfId="387" xr:uid="{00000000-0005-0000-0000-00007E020000}"/>
    <cellStyle name="20% - Énfasis6 5 2" xfId="388" xr:uid="{00000000-0005-0000-0000-00007F020000}"/>
    <cellStyle name="20% - Énfasis6 5_Listado_web" xfId="389" xr:uid="{00000000-0005-0000-0000-000080020000}"/>
    <cellStyle name="20% - Énfasis6 6" xfId="390" xr:uid="{00000000-0005-0000-0000-000081020000}"/>
    <cellStyle name="20% - Énfasis6 6 2" xfId="391" xr:uid="{00000000-0005-0000-0000-000082020000}"/>
    <cellStyle name="20% - Énfasis6 6_Listado_web" xfId="392" xr:uid="{00000000-0005-0000-0000-000083020000}"/>
    <cellStyle name="20% - Énfasis6 7" xfId="393" xr:uid="{00000000-0005-0000-0000-000084020000}"/>
    <cellStyle name="20% - Énfasis6 7 2" xfId="394" xr:uid="{00000000-0005-0000-0000-000085020000}"/>
    <cellStyle name="20% - Énfasis6 7_Listado_web" xfId="395" xr:uid="{00000000-0005-0000-0000-000086020000}"/>
    <cellStyle name="20% - Énfasis6 8" xfId="396" xr:uid="{00000000-0005-0000-0000-000087020000}"/>
    <cellStyle name="20% - Énfasis6 8 2" xfId="397" xr:uid="{00000000-0005-0000-0000-000088020000}"/>
    <cellStyle name="20% - Énfasis6 8_Listado_web" xfId="398" xr:uid="{00000000-0005-0000-0000-000089020000}"/>
    <cellStyle name="20% - Énfasis6 9" xfId="399" xr:uid="{00000000-0005-0000-0000-00008A020000}"/>
    <cellStyle name="20% - Énfasis6 9 2" xfId="400" xr:uid="{00000000-0005-0000-0000-00008B020000}"/>
    <cellStyle name="20% - Énfasis6 9_Listado_web" xfId="401" xr:uid="{00000000-0005-0000-0000-00008C020000}"/>
    <cellStyle name="40% - Énfasis1" xfId="402" builtinId="31" customBuiltin="1"/>
    <cellStyle name="40% - Énfasis1 10" xfId="403" xr:uid="{00000000-0005-0000-0000-00008E020000}"/>
    <cellStyle name="40% - Énfasis1 10 2" xfId="404" xr:uid="{00000000-0005-0000-0000-00008F020000}"/>
    <cellStyle name="40% - Énfasis1 10_Listado_web" xfId="405" xr:uid="{00000000-0005-0000-0000-000090020000}"/>
    <cellStyle name="40% - Énfasis1 11" xfId="406" xr:uid="{00000000-0005-0000-0000-000091020000}"/>
    <cellStyle name="40% - Énfasis1 11 2" xfId="3274" xr:uid="{00000000-0005-0000-0000-000092020000}"/>
    <cellStyle name="40% - Énfasis1 12" xfId="3273" xr:uid="{00000000-0005-0000-0000-000093020000}"/>
    <cellStyle name="40% - Énfasis1 12 2" xfId="5868" xr:uid="{00000000-0005-0000-0000-000094020000}"/>
    <cellStyle name="40% - Énfasis1 12 3" xfId="6304" xr:uid="{00000000-0005-0000-0000-000095020000}"/>
    <cellStyle name="40% - Énfasis1 2" xfId="407" xr:uid="{00000000-0005-0000-0000-000096020000}"/>
    <cellStyle name="40% - Énfasis1 2 2" xfId="408" xr:uid="{00000000-0005-0000-0000-000097020000}"/>
    <cellStyle name="40% - Énfasis1 2 2 2" xfId="409" xr:uid="{00000000-0005-0000-0000-000098020000}"/>
    <cellStyle name="40% - Énfasis1 2 2 2 2" xfId="410" xr:uid="{00000000-0005-0000-0000-000099020000}"/>
    <cellStyle name="40% - Énfasis1 2 2 2_Listado_web" xfId="411" xr:uid="{00000000-0005-0000-0000-00009A020000}"/>
    <cellStyle name="40% - Énfasis1 2 2 3" xfId="412" xr:uid="{00000000-0005-0000-0000-00009B020000}"/>
    <cellStyle name="40% - Énfasis1 2 2_Hoja2" xfId="413" xr:uid="{00000000-0005-0000-0000-00009C020000}"/>
    <cellStyle name="40% - Énfasis1 2 3" xfId="414" xr:uid="{00000000-0005-0000-0000-00009D020000}"/>
    <cellStyle name="40% - Énfasis1 2 3 10" xfId="3275" xr:uid="{00000000-0005-0000-0000-00009E020000}"/>
    <cellStyle name="40% - Énfasis1 2 3 2" xfId="415" xr:uid="{00000000-0005-0000-0000-00009F020000}"/>
    <cellStyle name="40% - Énfasis1 2 3 3" xfId="416" xr:uid="{00000000-0005-0000-0000-0000A0020000}"/>
    <cellStyle name="40% - Énfasis1 2 3 4" xfId="417" xr:uid="{00000000-0005-0000-0000-0000A1020000}"/>
    <cellStyle name="40% - Énfasis1 2 3 5" xfId="418" xr:uid="{00000000-0005-0000-0000-0000A2020000}"/>
    <cellStyle name="40% - Énfasis1 2 3 5 2" xfId="419" xr:uid="{00000000-0005-0000-0000-0000A3020000}"/>
    <cellStyle name="40% - Énfasis1 2 3 5 2 2" xfId="3277" xr:uid="{00000000-0005-0000-0000-0000A4020000}"/>
    <cellStyle name="40% - Énfasis1 2 3 5 2 3" xfId="4795" xr:uid="{00000000-0005-0000-0000-0000A5020000}"/>
    <cellStyle name="40% - Énfasis1 2 3 5 3" xfId="420" xr:uid="{00000000-0005-0000-0000-0000A6020000}"/>
    <cellStyle name="40% - Énfasis1 2 3 5 4" xfId="421" xr:uid="{00000000-0005-0000-0000-0000A7020000}"/>
    <cellStyle name="40% - Énfasis1 2 3 5 4 2" xfId="3278" xr:uid="{00000000-0005-0000-0000-0000A8020000}"/>
    <cellStyle name="40% - Énfasis1 2 3 5 4 3" xfId="4796" xr:uid="{00000000-0005-0000-0000-0000A9020000}"/>
    <cellStyle name="40% - Énfasis1 2 3 5 5" xfId="422" xr:uid="{00000000-0005-0000-0000-0000AA020000}"/>
    <cellStyle name="40% - Énfasis1 2 3 5 5 2" xfId="3279" xr:uid="{00000000-0005-0000-0000-0000AB020000}"/>
    <cellStyle name="40% - Énfasis1 2 3 5 6" xfId="3276" xr:uid="{00000000-0005-0000-0000-0000AC020000}"/>
    <cellStyle name="40% - Énfasis1 2 3 5_INST $" xfId="423" xr:uid="{00000000-0005-0000-0000-0000AD020000}"/>
    <cellStyle name="40% - Énfasis1 2 3 6" xfId="424" xr:uid="{00000000-0005-0000-0000-0000AE020000}"/>
    <cellStyle name="40% - Énfasis1 2 3 6 2" xfId="425" xr:uid="{00000000-0005-0000-0000-0000AF020000}"/>
    <cellStyle name="40% - Énfasis1 2 3 6 2 2" xfId="3281" xr:uid="{00000000-0005-0000-0000-0000B0020000}"/>
    <cellStyle name="40% - Énfasis1 2 3 6 2 3" xfId="4797" xr:uid="{00000000-0005-0000-0000-0000B1020000}"/>
    <cellStyle name="40% - Énfasis1 2 3 6 3" xfId="426" xr:uid="{00000000-0005-0000-0000-0000B2020000}"/>
    <cellStyle name="40% - Énfasis1 2 3 6 4" xfId="427" xr:uid="{00000000-0005-0000-0000-0000B3020000}"/>
    <cellStyle name="40% - Énfasis1 2 3 6 4 2" xfId="3282" xr:uid="{00000000-0005-0000-0000-0000B4020000}"/>
    <cellStyle name="40% - Énfasis1 2 3 6 4 3" xfId="4798" xr:uid="{00000000-0005-0000-0000-0000B5020000}"/>
    <cellStyle name="40% - Énfasis1 2 3 6 5" xfId="428" xr:uid="{00000000-0005-0000-0000-0000B6020000}"/>
    <cellStyle name="40% - Énfasis1 2 3 6 5 2" xfId="3283" xr:uid="{00000000-0005-0000-0000-0000B7020000}"/>
    <cellStyle name="40% - Énfasis1 2 3 6 6" xfId="3280" xr:uid="{00000000-0005-0000-0000-0000B8020000}"/>
    <cellStyle name="40% - Énfasis1 2 3 6_INST $" xfId="429" xr:uid="{00000000-0005-0000-0000-0000B9020000}"/>
    <cellStyle name="40% - Énfasis1 2 3 7" xfId="430" xr:uid="{00000000-0005-0000-0000-0000BA020000}"/>
    <cellStyle name="40% - Énfasis1 2 3 7 2" xfId="3284" xr:uid="{00000000-0005-0000-0000-0000BB020000}"/>
    <cellStyle name="40% - Énfasis1 2 3 7 3" xfId="4799" xr:uid="{00000000-0005-0000-0000-0000BC020000}"/>
    <cellStyle name="40% - Énfasis1 2 3 8" xfId="431" xr:uid="{00000000-0005-0000-0000-0000BD020000}"/>
    <cellStyle name="40% - Énfasis1 2 3 8 2" xfId="3285" xr:uid="{00000000-0005-0000-0000-0000BE020000}"/>
    <cellStyle name="40% - Énfasis1 2 3 8 3" xfId="4800" xr:uid="{00000000-0005-0000-0000-0000BF020000}"/>
    <cellStyle name="40% - Énfasis1 2 3 9" xfId="432" xr:uid="{00000000-0005-0000-0000-0000C0020000}"/>
    <cellStyle name="40% - Énfasis1 2 3 9 2" xfId="3286" xr:uid="{00000000-0005-0000-0000-0000C1020000}"/>
    <cellStyle name="40% - Énfasis1 2 3_AVANCE PROTECCIÓN" xfId="433" xr:uid="{00000000-0005-0000-0000-0000C2020000}"/>
    <cellStyle name="40% - Énfasis1 2 4" xfId="434" xr:uid="{00000000-0005-0000-0000-0000C3020000}"/>
    <cellStyle name="40% - Énfasis1 2 4 2" xfId="435" xr:uid="{00000000-0005-0000-0000-0000C4020000}"/>
    <cellStyle name="40% - Énfasis1 2 4_Listado_web" xfId="436" xr:uid="{00000000-0005-0000-0000-0000C5020000}"/>
    <cellStyle name="40% - Énfasis1 2 5" xfId="437" xr:uid="{00000000-0005-0000-0000-0000C6020000}"/>
    <cellStyle name="40% - Énfasis1 2_Hoja2" xfId="438" xr:uid="{00000000-0005-0000-0000-0000C7020000}"/>
    <cellStyle name="40% - Énfasis1 3" xfId="439" xr:uid="{00000000-0005-0000-0000-0000C8020000}"/>
    <cellStyle name="40% - Énfasis1 3 2" xfId="440" xr:uid="{00000000-0005-0000-0000-0000C9020000}"/>
    <cellStyle name="40% - Énfasis1 3_Listado_web" xfId="441" xr:uid="{00000000-0005-0000-0000-0000CA020000}"/>
    <cellStyle name="40% - Énfasis1 4" xfId="442" xr:uid="{00000000-0005-0000-0000-0000CB020000}"/>
    <cellStyle name="40% - Énfasis1 4 2" xfId="443" xr:uid="{00000000-0005-0000-0000-0000CC020000}"/>
    <cellStyle name="40% - Énfasis1 4_Listado_web" xfId="444" xr:uid="{00000000-0005-0000-0000-0000CD020000}"/>
    <cellStyle name="40% - Énfasis1 5" xfId="445" xr:uid="{00000000-0005-0000-0000-0000CE020000}"/>
    <cellStyle name="40% - Énfasis1 5 2" xfId="446" xr:uid="{00000000-0005-0000-0000-0000CF020000}"/>
    <cellStyle name="40% - Énfasis1 5_Listado_web" xfId="447" xr:uid="{00000000-0005-0000-0000-0000D0020000}"/>
    <cellStyle name="40% - Énfasis1 6" xfId="448" xr:uid="{00000000-0005-0000-0000-0000D1020000}"/>
    <cellStyle name="40% - Énfasis1 6 2" xfId="449" xr:uid="{00000000-0005-0000-0000-0000D2020000}"/>
    <cellStyle name="40% - Énfasis1 6_Listado_web" xfId="450" xr:uid="{00000000-0005-0000-0000-0000D3020000}"/>
    <cellStyle name="40% - Énfasis1 7" xfId="451" xr:uid="{00000000-0005-0000-0000-0000D4020000}"/>
    <cellStyle name="40% - Énfasis1 7 2" xfId="452" xr:uid="{00000000-0005-0000-0000-0000D5020000}"/>
    <cellStyle name="40% - Énfasis1 7_Listado_web" xfId="453" xr:uid="{00000000-0005-0000-0000-0000D6020000}"/>
    <cellStyle name="40% - Énfasis1 8" xfId="454" xr:uid="{00000000-0005-0000-0000-0000D7020000}"/>
    <cellStyle name="40% - Énfasis1 8 2" xfId="455" xr:uid="{00000000-0005-0000-0000-0000D8020000}"/>
    <cellStyle name="40% - Énfasis1 8_Listado_web" xfId="456" xr:uid="{00000000-0005-0000-0000-0000D9020000}"/>
    <cellStyle name="40% - Énfasis1 9" xfId="457" xr:uid="{00000000-0005-0000-0000-0000DA020000}"/>
    <cellStyle name="40% - Énfasis1 9 2" xfId="458" xr:uid="{00000000-0005-0000-0000-0000DB020000}"/>
    <cellStyle name="40% - Énfasis1 9_Listado_web" xfId="459" xr:uid="{00000000-0005-0000-0000-0000DC020000}"/>
    <cellStyle name="40% - Énfasis2" xfId="460" builtinId="35" customBuiltin="1"/>
    <cellStyle name="40% - Énfasis2 10" xfId="461" xr:uid="{00000000-0005-0000-0000-0000DE020000}"/>
    <cellStyle name="40% - Énfasis2 10 2" xfId="462" xr:uid="{00000000-0005-0000-0000-0000DF020000}"/>
    <cellStyle name="40% - Énfasis2 10_Listado_web" xfId="463" xr:uid="{00000000-0005-0000-0000-0000E0020000}"/>
    <cellStyle name="40% - Énfasis2 11" xfId="464" xr:uid="{00000000-0005-0000-0000-0000E1020000}"/>
    <cellStyle name="40% - Énfasis2 11 2" xfId="3288" xr:uid="{00000000-0005-0000-0000-0000E2020000}"/>
    <cellStyle name="40% - Énfasis2 12" xfId="3287" xr:uid="{00000000-0005-0000-0000-0000E3020000}"/>
    <cellStyle name="40% - Énfasis2 12 2" xfId="5869" xr:uid="{00000000-0005-0000-0000-0000E4020000}"/>
    <cellStyle name="40% - Énfasis2 12 3" xfId="6305" xr:uid="{00000000-0005-0000-0000-0000E5020000}"/>
    <cellStyle name="40% - Énfasis2 2" xfId="465" xr:uid="{00000000-0005-0000-0000-0000E6020000}"/>
    <cellStyle name="40% - Énfasis2 2 2" xfId="466" xr:uid="{00000000-0005-0000-0000-0000E7020000}"/>
    <cellStyle name="40% - Énfasis2 2 2 2" xfId="467" xr:uid="{00000000-0005-0000-0000-0000E8020000}"/>
    <cellStyle name="40% - Énfasis2 2 2 2 2" xfId="468" xr:uid="{00000000-0005-0000-0000-0000E9020000}"/>
    <cellStyle name="40% - Énfasis2 2 2 2_Listado_web" xfId="469" xr:uid="{00000000-0005-0000-0000-0000EA020000}"/>
    <cellStyle name="40% - Énfasis2 2 2 3" xfId="470" xr:uid="{00000000-0005-0000-0000-0000EB020000}"/>
    <cellStyle name="40% - Énfasis2 2 2_Hoja2" xfId="471" xr:uid="{00000000-0005-0000-0000-0000EC020000}"/>
    <cellStyle name="40% - Énfasis2 2 3" xfId="472" xr:uid="{00000000-0005-0000-0000-0000ED020000}"/>
    <cellStyle name="40% - Énfasis2 2 3 10" xfId="3289" xr:uid="{00000000-0005-0000-0000-0000EE020000}"/>
    <cellStyle name="40% - Énfasis2 2 3 2" xfId="473" xr:uid="{00000000-0005-0000-0000-0000EF020000}"/>
    <cellStyle name="40% - Énfasis2 2 3 3" xfId="474" xr:uid="{00000000-0005-0000-0000-0000F0020000}"/>
    <cellStyle name="40% - Énfasis2 2 3 4" xfId="475" xr:uid="{00000000-0005-0000-0000-0000F1020000}"/>
    <cellStyle name="40% - Énfasis2 2 3 5" xfId="476" xr:uid="{00000000-0005-0000-0000-0000F2020000}"/>
    <cellStyle name="40% - Énfasis2 2 3 5 2" xfId="477" xr:uid="{00000000-0005-0000-0000-0000F3020000}"/>
    <cellStyle name="40% - Énfasis2 2 3 5 2 2" xfId="3291" xr:uid="{00000000-0005-0000-0000-0000F4020000}"/>
    <cellStyle name="40% - Énfasis2 2 3 5 2 3" xfId="4801" xr:uid="{00000000-0005-0000-0000-0000F5020000}"/>
    <cellStyle name="40% - Énfasis2 2 3 5 3" xfId="478" xr:uid="{00000000-0005-0000-0000-0000F6020000}"/>
    <cellStyle name="40% - Énfasis2 2 3 5 4" xfId="479" xr:uid="{00000000-0005-0000-0000-0000F7020000}"/>
    <cellStyle name="40% - Énfasis2 2 3 5 4 2" xfId="3292" xr:uid="{00000000-0005-0000-0000-0000F8020000}"/>
    <cellStyle name="40% - Énfasis2 2 3 5 4 3" xfId="4802" xr:uid="{00000000-0005-0000-0000-0000F9020000}"/>
    <cellStyle name="40% - Énfasis2 2 3 5 5" xfId="480" xr:uid="{00000000-0005-0000-0000-0000FA020000}"/>
    <cellStyle name="40% - Énfasis2 2 3 5 5 2" xfId="3293" xr:uid="{00000000-0005-0000-0000-0000FB020000}"/>
    <cellStyle name="40% - Énfasis2 2 3 5 6" xfId="3290" xr:uid="{00000000-0005-0000-0000-0000FC020000}"/>
    <cellStyle name="40% - Énfasis2 2 3 5_INST $" xfId="481" xr:uid="{00000000-0005-0000-0000-0000FD020000}"/>
    <cellStyle name="40% - Énfasis2 2 3 6" xfId="482" xr:uid="{00000000-0005-0000-0000-0000FE020000}"/>
    <cellStyle name="40% - Énfasis2 2 3 6 2" xfId="483" xr:uid="{00000000-0005-0000-0000-0000FF020000}"/>
    <cellStyle name="40% - Énfasis2 2 3 6 2 2" xfId="3295" xr:uid="{00000000-0005-0000-0000-000000030000}"/>
    <cellStyle name="40% - Énfasis2 2 3 6 2 3" xfId="4803" xr:uid="{00000000-0005-0000-0000-000001030000}"/>
    <cellStyle name="40% - Énfasis2 2 3 6 3" xfId="484" xr:uid="{00000000-0005-0000-0000-000002030000}"/>
    <cellStyle name="40% - Énfasis2 2 3 6 4" xfId="485" xr:uid="{00000000-0005-0000-0000-000003030000}"/>
    <cellStyle name="40% - Énfasis2 2 3 6 4 2" xfId="3296" xr:uid="{00000000-0005-0000-0000-000004030000}"/>
    <cellStyle name="40% - Énfasis2 2 3 6 4 3" xfId="4804" xr:uid="{00000000-0005-0000-0000-000005030000}"/>
    <cellStyle name="40% - Énfasis2 2 3 6 5" xfId="486" xr:uid="{00000000-0005-0000-0000-000006030000}"/>
    <cellStyle name="40% - Énfasis2 2 3 6 5 2" xfId="3297" xr:uid="{00000000-0005-0000-0000-000007030000}"/>
    <cellStyle name="40% - Énfasis2 2 3 6 6" xfId="3294" xr:uid="{00000000-0005-0000-0000-000008030000}"/>
    <cellStyle name="40% - Énfasis2 2 3 6_INST $" xfId="487" xr:uid="{00000000-0005-0000-0000-000009030000}"/>
    <cellStyle name="40% - Énfasis2 2 3 7" xfId="488" xr:uid="{00000000-0005-0000-0000-00000A030000}"/>
    <cellStyle name="40% - Énfasis2 2 3 7 2" xfId="3298" xr:uid="{00000000-0005-0000-0000-00000B030000}"/>
    <cellStyle name="40% - Énfasis2 2 3 7 3" xfId="4805" xr:uid="{00000000-0005-0000-0000-00000C030000}"/>
    <cellStyle name="40% - Énfasis2 2 3 8" xfId="489" xr:uid="{00000000-0005-0000-0000-00000D030000}"/>
    <cellStyle name="40% - Énfasis2 2 3 8 2" xfId="3299" xr:uid="{00000000-0005-0000-0000-00000E030000}"/>
    <cellStyle name="40% - Énfasis2 2 3 8 3" xfId="4806" xr:uid="{00000000-0005-0000-0000-00000F030000}"/>
    <cellStyle name="40% - Énfasis2 2 3 9" xfId="490" xr:uid="{00000000-0005-0000-0000-000010030000}"/>
    <cellStyle name="40% - Énfasis2 2 3 9 2" xfId="3300" xr:uid="{00000000-0005-0000-0000-000011030000}"/>
    <cellStyle name="40% - Énfasis2 2 3_AVANCE PROTECCIÓN" xfId="491" xr:uid="{00000000-0005-0000-0000-000012030000}"/>
    <cellStyle name="40% - Énfasis2 2 4" xfId="492" xr:uid="{00000000-0005-0000-0000-000013030000}"/>
    <cellStyle name="40% - Énfasis2 2 4 2" xfId="493" xr:uid="{00000000-0005-0000-0000-000014030000}"/>
    <cellStyle name="40% - Énfasis2 2 4_Listado_web" xfId="494" xr:uid="{00000000-0005-0000-0000-000015030000}"/>
    <cellStyle name="40% - Énfasis2 2 5" xfId="495" xr:uid="{00000000-0005-0000-0000-000016030000}"/>
    <cellStyle name="40% - Énfasis2 2_Hoja2" xfId="496" xr:uid="{00000000-0005-0000-0000-000017030000}"/>
    <cellStyle name="40% - Énfasis2 3" xfId="497" xr:uid="{00000000-0005-0000-0000-000018030000}"/>
    <cellStyle name="40% - Énfasis2 3 2" xfId="498" xr:uid="{00000000-0005-0000-0000-000019030000}"/>
    <cellStyle name="40% - Énfasis2 3_Listado_web" xfId="499" xr:uid="{00000000-0005-0000-0000-00001A030000}"/>
    <cellStyle name="40% - Énfasis2 4" xfId="500" xr:uid="{00000000-0005-0000-0000-00001B030000}"/>
    <cellStyle name="40% - Énfasis2 4 2" xfId="501" xr:uid="{00000000-0005-0000-0000-00001C030000}"/>
    <cellStyle name="40% - Énfasis2 4_Listado_web" xfId="502" xr:uid="{00000000-0005-0000-0000-00001D030000}"/>
    <cellStyle name="40% - Énfasis2 5" xfId="503" xr:uid="{00000000-0005-0000-0000-00001E030000}"/>
    <cellStyle name="40% - Énfasis2 5 2" xfId="504" xr:uid="{00000000-0005-0000-0000-00001F030000}"/>
    <cellStyle name="40% - Énfasis2 5_Listado_web" xfId="505" xr:uid="{00000000-0005-0000-0000-000020030000}"/>
    <cellStyle name="40% - Énfasis2 6" xfId="506" xr:uid="{00000000-0005-0000-0000-000021030000}"/>
    <cellStyle name="40% - Énfasis2 6 2" xfId="507" xr:uid="{00000000-0005-0000-0000-000022030000}"/>
    <cellStyle name="40% - Énfasis2 6_Listado_web" xfId="508" xr:uid="{00000000-0005-0000-0000-000023030000}"/>
    <cellStyle name="40% - Énfasis2 7" xfId="509" xr:uid="{00000000-0005-0000-0000-000024030000}"/>
    <cellStyle name="40% - Énfasis2 7 2" xfId="510" xr:uid="{00000000-0005-0000-0000-000025030000}"/>
    <cellStyle name="40% - Énfasis2 7_Listado_web" xfId="511" xr:uid="{00000000-0005-0000-0000-000026030000}"/>
    <cellStyle name="40% - Énfasis2 8" xfId="512" xr:uid="{00000000-0005-0000-0000-000027030000}"/>
    <cellStyle name="40% - Énfasis2 8 2" xfId="513" xr:uid="{00000000-0005-0000-0000-000028030000}"/>
    <cellStyle name="40% - Énfasis2 8_Listado_web" xfId="514" xr:uid="{00000000-0005-0000-0000-000029030000}"/>
    <cellStyle name="40% - Énfasis2 9" xfId="515" xr:uid="{00000000-0005-0000-0000-00002A030000}"/>
    <cellStyle name="40% - Énfasis2 9 2" xfId="516" xr:uid="{00000000-0005-0000-0000-00002B030000}"/>
    <cellStyle name="40% - Énfasis2 9_Listado_web" xfId="517" xr:uid="{00000000-0005-0000-0000-00002C030000}"/>
    <cellStyle name="40% - Énfasis3" xfId="518" builtinId="39" customBuiltin="1"/>
    <cellStyle name="40% - Énfasis3 10" xfId="519" xr:uid="{00000000-0005-0000-0000-00002E030000}"/>
    <cellStyle name="40% - Énfasis3 10 2" xfId="520" xr:uid="{00000000-0005-0000-0000-00002F030000}"/>
    <cellStyle name="40% - Énfasis3 10_Listado_web" xfId="521" xr:uid="{00000000-0005-0000-0000-000030030000}"/>
    <cellStyle name="40% - Énfasis3 11" xfId="522" xr:uid="{00000000-0005-0000-0000-000031030000}"/>
    <cellStyle name="40% - Énfasis3 11 2" xfId="3302" xr:uid="{00000000-0005-0000-0000-000032030000}"/>
    <cellStyle name="40% - Énfasis3 12" xfId="523" xr:uid="{00000000-0005-0000-0000-000033030000}"/>
    <cellStyle name="40% - Énfasis3 12 2" xfId="3303" xr:uid="{00000000-0005-0000-0000-000034030000}"/>
    <cellStyle name="40% - Énfasis3 12 2 2" xfId="5871" xr:uid="{00000000-0005-0000-0000-000035030000}"/>
    <cellStyle name="40% - Énfasis3 12 2 3" xfId="6307" xr:uid="{00000000-0005-0000-0000-000036030000}"/>
    <cellStyle name="40% - Énfasis3 12 3" xfId="4807" xr:uid="{00000000-0005-0000-0000-000037030000}"/>
    <cellStyle name="40% - Énfasis3 13" xfId="524" xr:uid="{00000000-0005-0000-0000-000038030000}"/>
    <cellStyle name="40% - Énfasis3 13 2" xfId="3304" xr:uid="{00000000-0005-0000-0000-000039030000}"/>
    <cellStyle name="40% - Énfasis3 13 2 2" xfId="5872" xr:uid="{00000000-0005-0000-0000-00003A030000}"/>
    <cellStyle name="40% - Énfasis3 13 2 3" xfId="6308" xr:uid="{00000000-0005-0000-0000-00003B030000}"/>
    <cellStyle name="40% - Énfasis3 13 3" xfId="4808" xr:uid="{00000000-0005-0000-0000-00003C030000}"/>
    <cellStyle name="40% - Énfasis3 14" xfId="525" xr:uid="{00000000-0005-0000-0000-00003D030000}"/>
    <cellStyle name="40% - Énfasis3 14 2" xfId="3305" xr:uid="{00000000-0005-0000-0000-00003E030000}"/>
    <cellStyle name="40% - Énfasis3 14 2 2" xfId="5873" xr:uid="{00000000-0005-0000-0000-00003F030000}"/>
    <cellStyle name="40% - Énfasis3 14 2 3" xfId="6309" xr:uid="{00000000-0005-0000-0000-000040030000}"/>
    <cellStyle name="40% - Énfasis3 14 3" xfId="4809" xr:uid="{00000000-0005-0000-0000-000041030000}"/>
    <cellStyle name="40% - Énfasis3 15" xfId="526" xr:uid="{00000000-0005-0000-0000-000042030000}"/>
    <cellStyle name="40% - Énfasis3 15 2" xfId="3306" xr:uid="{00000000-0005-0000-0000-000043030000}"/>
    <cellStyle name="40% - Énfasis3 15 2 2" xfId="5874" xr:uid="{00000000-0005-0000-0000-000044030000}"/>
    <cellStyle name="40% - Énfasis3 15 2 3" xfId="6310" xr:uid="{00000000-0005-0000-0000-000045030000}"/>
    <cellStyle name="40% - Énfasis3 16" xfId="527" xr:uid="{00000000-0005-0000-0000-000046030000}"/>
    <cellStyle name="40% - Énfasis3 16 2" xfId="3307" xr:uid="{00000000-0005-0000-0000-000047030000}"/>
    <cellStyle name="40% - Énfasis3 16 2 2" xfId="5875" xr:uid="{00000000-0005-0000-0000-000048030000}"/>
    <cellStyle name="40% - Énfasis3 16 2 3" xfId="6311" xr:uid="{00000000-0005-0000-0000-000049030000}"/>
    <cellStyle name="40% - Énfasis3 17" xfId="528" xr:uid="{00000000-0005-0000-0000-00004A030000}"/>
    <cellStyle name="40% - Énfasis3 17 2" xfId="3308" xr:uid="{00000000-0005-0000-0000-00004B030000}"/>
    <cellStyle name="40% - Énfasis3 17 2 2" xfId="5876" xr:uid="{00000000-0005-0000-0000-00004C030000}"/>
    <cellStyle name="40% - Énfasis3 17 2 3" xfId="6312" xr:uid="{00000000-0005-0000-0000-00004D030000}"/>
    <cellStyle name="40% - Énfasis3 18" xfId="3301" xr:uid="{00000000-0005-0000-0000-00004E030000}"/>
    <cellStyle name="40% - Énfasis3 18 2" xfId="5870" xr:uid="{00000000-0005-0000-0000-00004F030000}"/>
    <cellStyle name="40% - Énfasis3 18 3" xfId="6306" xr:uid="{00000000-0005-0000-0000-000050030000}"/>
    <cellStyle name="40% - Énfasis3 2" xfId="529" xr:uid="{00000000-0005-0000-0000-000051030000}"/>
    <cellStyle name="40% - Énfasis3 2 2" xfId="530" xr:uid="{00000000-0005-0000-0000-000052030000}"/>
    <cellStyle name="40% - Énfasis3 2 2 2" xfId="531" xr:uid="{00000000-0005-0000-0000-000053030000}"/>
    <cellStyle name="40% - Énfasis3 2 2 2 2" xfId="532" xr:uid="{00000000-0005-0000-0000-000054030000}"/>
    <cellStyle name="40% - Énfasis3 2 2 2_Listado_web" xfId="533" xr:uid="{00000000-0005-0000-0000-000055030000}"/>
    <cellStyle name="40% - Énfasis3 2 2 3" xfId="534" xr:uid="{00000000-0005-0000-0000-000056030000}"/>
    <cellStyle name="40% - Énfasis3 2 2_Hoja2" xfId="535" xr:uid="{00000000-0005-0000-0000-000057030000}"/>
    <cellStyle name="40% - Énfasis3 2 3" xfId="536" xr:uid="{00000000-0005-0000-0000-000058030000}"/>
    <cellStyle name="40% - Énfasis3 2 3 10" xfId="3309" xr:uid="{00000000-0005-0000-0000-000059030000}"/>
    <cellStyle name="40% - Énfasis3 2 3 2" xfId="537" xr:uid="{00000000-0005-0000-0000-00005A030000}"/>
    <cellStyle name="40% - Énfasis3 2 3 3" xfId="538" xr:uid="{00000000-0005-0000-0000-00005B030000}"/>
    <cellStyle name="40% - Énfasis3 2 3 4" xfId="539" xr:uid="{00000000-0005-0000-0000-00005C030000}"/>
    <cellStyle name="40% - Énfasis3 2 3 5" xfId="540" xr:uid="{00000000-0005-0000-0000-00005D030000}"/>
    <cellStyle name="40% - Énfasis3 2 3 5 2" xfId="541" xr:uid="{00000000-0005-0000-0000-00005E030000}"/>
    <cellStyle name="40% - Énfasis3 2 3 5 2 2" xfId="3311" xr:uid="{00000000-0005-0000-0000-00005F030000}"/>
    <cellStyle name="40% - Énfasis3 2 3 5 2 3" xfId="4811" xr:uid="{00000000-0005-0000-0000-000060030000}"/>
    <cellStyle name="40% - Énfasis3 2 3 5 3" xfId="542" xr:uid="{00000000-0005-0000-0000-000061030000}"/>
    <cellStyle name="40% - Énfasis3 2 3 5 4" xfId="543" xr:uid="{00000000-0005-0000-0000-000062030000}"/>
    <cellStyle name="40% - Énfasis3 2 3 5 4 2" xfId="3312" xr:uid="{00000000-0005-0000-0000-000063030000}"/>
    <cellStyle name="40% - Énfasis3 2 3 5 4 3" xfId="4812" xr:uid="{00000000-0005-0000-0000-000064030000}"/>
    <cellStyle name="40% - Énfasis3 2 3 5 5" xfId="544" xr:uid="{00000000-0005-0000-0000-000065030000}"/>
    <cellStyle name="40% - Énfasis3 2 3 5 5 2" xfId="3313" xr:uid="{00000000-0005-0000-0000-000066030000}"/>
    <cellStyle name="40% - Énfasis3 2 3 5 6" xfId="3310" xr:uid="{00000000-0005-0000-0000-000067030000}"/>
    <cellStyle name="40% - Énfasis3 2 3 5_INST $" xfId="545" xr:uid="{00000000-0005-0000-0000-000068030000}"/>
    <cellStyle name="40% - Énfasis3 2 3 6" xfId="546" xr:uid="{00000000-0005-0000-0000-000069030000}"/>
    <cellStyle name="40% - Énfasis3 2 3 6 2" xfId="547" xr:uid="{00000000-0005-0000-0000-00006A030000}"/>
    <cellStyle name="40% - Énfasis3 2 3 6 2 2" xfId="3315" xr:uid="{00000000-0005-0000-0000-00006B030000}"/>
    <cellStyle name="40% - Énfasis3 2 3 6 2 3" xfId="4813" xr:uid="{00000000-0005-0000-0000-00006C030000}"/>
    <cellStyle name="40% - Énfasis3 2 3 6 3" xfId="548" xr:uid="{00000000-0005-0000-0000-00006D030000}"/>
    <cellStyle name="40% - Énfasis3 2 3 6 4" xfId="549" xr:uid="{00000000-0005-0000-0000-00006E030000}"/>
    <cellStyle name="40% - Énfasis3 2 3 6 4 2" xfId="3316" xr:uid="{00000000-0005-0000-0000-00006F030000}"/>
    <cellStyle name="40% - Énfasis3 2 3 6 4 3" xfId="4814" xr:uid="{00000000-0005-0000-0000-000070030000}"/>
    <cellStyle name="40% - Énfasis3 2 3 6 5" xfId="550" xr:uid="{00000000-0005-0000-0000-000071030000}"/>
    <cellStyle name="40% - Énfasis3 2 3 6 5 2" xfId="3317" xr:uid="{00000000-0005-0000-0000-000072030000}"/>
    <cellStyle name="40% - Énfasis3 2 3 6 6" xfId="3314" xr:uid="{00000000-0005-0000-0000-000073030000}"/>
    <cellStyle name="40% - Énfasis3 2 3 6_INST $" xfId="551" xr:uid="{00000000-0005-0000-0000-000074030000}"/>
    <cellStyle name="40% - Énfasis3 2 3 7" xfId="552" xr:uid="{00000000-0005-0000-0000-000075030000}"/>
    <cellStyle name="40% - Énfasis3 2 3 7 2" xfId="3318" xr:uid="{00000000-0005-0000-0000-000076030000}"/>
    <cellStyle name="40% - Énfasis3 2 3 7 3" xfId="4815" xr:uid="{00000000-0005-0000-0000-000077030000}"/>
    <cellStyle name="40% - Énfasis3 2 3 8" xfId="553" xr:uid="{00000000-0005-0000-0000-000078030000}"/>
    <cellStyle name="40% - Énfasis3 2 3 8 2" xfId="3319" xr:uid="{00000000-0005-0000-0000-000079030000}"/>
    <cellStyle name="40% - Énfasis3 2 3 8 3" xfId="4816" xr:uid="{00000000-0005-0000-0000-00007A030000}"/>
    <cellStyle name="40% - Énfasis3 2 3 9" xfId="554" xr:uid="{00000000-0005-0000-0000-00007B030000}"/>
    <cellStyle name="40% - Énfasis3 2 3 9 2" xfId="3320" xr:uid="{00000000-0005-0000-0000-00007C030000}"/>
    <cellStyle name="40% - Énfasis3 2 3_AVANCE PROTECCIÓN" xfId="555" xr:uid="{00000000-0005-0000-0000-00007D030000}"/>
    <cellStyle name="40% - Énfasis3 2 4" xfId="556" xr:uid="{00000000-0005-0000-0000-00007E030000}"/>
    <cellStyle name="40% - Énfasis3 2 4 2" xfId="557" xr:uid="{00000000-0005-0000-0000-00007F030000}"/>
    <cellStyle name="40% - Énfasis3 2 4_Listado_web" xfId="558" xr:uid="{00000000-0005-0000-0000-000080030000}"/>
    <cellStyle name="40% - Énfasis3 2 5" xfId="559" xr:uid="{00000000-0005-0000-0000-000081030000}"/>
    <cellStyle name="40% - Énfasis3 2 5 2" xfId="3321" xr:uid="{00000000-0005-0000-0000-000082030000}"/>
    <cellStyle name="40% - Énfasis3 2 6" xfId="560" xr:uid="{00000000-0005-0000-0000-000083030000}"/>
    <cellStyle name="40% - Énfasis3 2 6 2" xfId="3322" xr:uid="{00000000-0005-0000-0000-000084030000}"/>
    <cellStyle name="40% - Énfasis3 2 6 2 2" xfId="5877" xr:uid="{00000000-0005-0000-0000-000085030000}"/>
    <cellStyle name="40% - Énfasis3 2 6 2 3" xfId="6313" xr:uid="{00000000-0005-0000-0000-000086030000}"/>
    <cellStyle name="40% - Énfasis3 2 6 3" xfId="4817" xr:uid="{00000000-0005-0000-0000-000087030000}"/>
    <cellStyle name="40% - Énfasis3 2 7" xfId="561" xr:uid="{00000000-0005-0000-0000-000088030000}"/>
    <cellStyle name="40% - Énfasis3 2 7 2" xfId="3323" xr:uid="{00000000-0005-0000-0000-000089030000}"/>
    <cellStyle name="40% - Énfasis3 2 7 2 2" xfId="5878" xr:uid="{00000000-0005-0000-0000-00008A030000}"/>
    <cellStyle name="40% - Énfasis3 2 7 2 3" xfId="6314" xr:uid="{00000000-0005-0000-0000-00008B030000}"/>
    <cellStyle name="40% - Énfasis3 2 7 3" xfId="4818" xr:uid="{00000000-0005-0000-0000-00008C030000}"/>
    <cellStyle name="40% - Énfasis3 2 8" xfId="562" xr:uid="{00000000-0005-0000-0000-00008D030000}"/>
    <cellStyle name="40% - Énfasis3 2 9" xfId="563" xr:uid="{00000000-0005-0000-0000-00008E030000}"/>
    <cellStyle name="40% - Énfasis3 2_Hoja2" xfId="564" xr:uid="{00000000-0005-0000-0000-00008F030000}"/>
    <cellStyle name="40% - Énfasis3 3" xfId="565" xr:uid="{00000000-0005-0000-0000-000090030000}"/>
    <cellStyle name="40% - Énfasis3 3 2" xfId="566" xr:uid="{00000000-0005-0000-0000-000091030000}"/>
    <cellStyle name="40% - Énfasis3 3 2 2" xfId="567" xr:uid="{00000000-0005-0000-0000-000092030000}"/>
    <cellStyle name="40% - Énfasis3 3 2_Listado_web" xfId="568" xr:uid="{00000000-0005-0000-0000-000093030000}"/>
    <cellStyle name="40% - Énfasis3 3 3" xfId="569" xr:uid="{00000000-0005-0000-0000-000094030000}"/>
    <cellStyle name="40% - Énfasis3 3_Hoja2" xfId="570" xr:uid="{00000000-0005-0000-0000-000095030000}"/>
    <cellStyle name="40% - Énfasis3 4" xfId="571" xr:uid="{00000000-0005-0000-0000-000096030000}"/>
    <cellStyle name="40% - Énfasis3 4 2" xfId="572" xr:uid="{00000000-0005-0000-0000-000097030000}"/>
    <cellStyle name="40% - Énfasis3 4_Listado_web" xfId="573" xr:uid="{00000000-0005-0000-0000-000098030000}"/>
    <cellStyle name="40% - Énfasis3 5" xfId="574" xr:uid="{00000000-0005-0000-0000-000099030000}"/>
    <cellStyle name="40% - Énfasis3 5 2" xfId="575" xr:uid="{00000000-0005-0000-0000-00009A030000}"/>
    <cellStyle name="40% - Énfasis3 5_Listado_web" xfId="576" xr:uid="{00000000-0005-0000-0000-00009B030000}"/>
    <cellStyle name="40% - Énfasis3 6" xfId="577" xr:uid="{00000000-0005-0000-0000-00009C030000}"/>
    <cellStyle name="40% - Énfasis3 6 2" xfId="578" xr:uid="{00000000-0005-0000-0000-00009D030000}"/>
    <cellStyle name="40% - Énfasis3 6_Listado_web" xfId="579" xr:uid="{00000000-0005-0000-0000-00009E030000}"/>
    <cellStyle name="40% - Énfasis3 7" xfId="580" xr:uid="{00000000-0005-0000-0000-00009F030000}"/>
    <cellStyle name="40% - Énfasis3 7 2" xfId="581" xr:uid="{00000000-0005-0000-0000-0000A0030000}"/>
    <cellStyle name="40% - Énfasis3 7_Listado_web" xfId="582" xr:uid="{00000000-0005-0000-0000-0000A1030000}"/>
    <cellStyle name="40% - Énfasis3 8" xfId="583" xr:uid="{00000000-0005-0000-0000-0000A2030000}"/>
    <cellStyle name="40% - Énfasis3 8 2" xfId="584" xr:uid="{00000000-0005-0000-0000-0000A3030000}"/>
    <cellStyle name="40% - Énfasis3 8_Listado_web" xfId="585" xr:uid="{00000000-0005-0000-0000-0000A4030000}"/>
    <cellStyle name="40% - Énfasis3 9" xfId="586" xr:uid="{00000000-0005-0000-0000-0000A5030000}"/>
    <cellStyle name="40% - Énfasis3 9 2" xfId="587" xr:uid="{00000000-0005-0000-0000-0000A6030000}"/>
    <cellStyle name="40% - Énfasis3 9_Listado_web" xfId="588" xr:uid="{00000000-0005-0000-0000-0000A7030000}"/>
    <cellStyle name="40% - Énfasis4" xfId="589" builtinId="43" customBuiltin="1"/>
    <cellStyle name="40% - Énfasis4 10" xfId="590" xr:uid="{00000000-0005-0000-0000-0000A9030000}"/>
    <cellStyle name="40% - Énfasis4 10 2" xfId="591" xr:uid="{00000000-0005-0000-0000-0000AA030000}"/>
    <cellStyle name="40% - Énfasis4 10_Listado_web" xfId="592" xr:uid="{00000000-0005-0000-0000-0000AB030000}"/>
    <cellStyle name="40% - Énfasis4 11" xfId="593" xr:uid="{00000000-0005-0000-0000-0000AC030000}"/>
    <cellStyle name="40% - Énfasis4 11 2" xfId="3325" xr:uid="{00000000-0005-0000-0000-0000AD030000}"/>
    <cellStyle name="40% - Énfasis4 12" xfId="3324" xr:uid="{00000000-0005-0000-0000-0000AE030000}"/>
    <cellStyle name="40% - Énfasis4 12 2" xfId="5879" xr:uid="{00000000-0005-0000-0000-0000AF030000}"/>
    <cellStyle name="40% - Énfasis4 12 3" xfId="6315" xr:uid="{00000000-0005-0000-0000-0000B0030000}"/>
    <cellStyle name="40% - Énfasis4 2" xfId="594" xr:uid="{00000000-0005-0000-0000-0000B1030000}"/>
    <cellStyle name="40% - Énfasis4 2 2" xfId="595" xr:uid="{00000000-0005-0000-0000-0000B2030000}"/>
    <cellStyle name="40% - Énfasis4 2 2 2" xfId="596" xr:uid="{00000000-0005-0000-0000-0000B3030000}"/>
    <cellStyle name="40% - Énfasis4 2 2 2 2" xfId="597" xr:uid="{00000000-0005-0000-0000-0000B4030000}"/>
    <cellStyle name="40% - Énfasis4 2 2 2_Listado_web" xfId="598" xr:uid="{00000000-0005-0000-0000-0000B5030000}"/>
    <cellStyle name="40% - Énfasis4 2 2 3" xfId="599" xr:uid="{00000000-0005-0000-0000-0000B6030000}"/>
    <cellStyle name="40% - Énfasis4 2 2_Hoja2" xfId="600" xr:uid="{00000000-0005-0000-0000-0000B7030000}"/>
    <cellStyle name="40% - Énfasis4 2 3" xfId="601" xr:uid="{00000000-0005-0000-0000-0000B8030000}"/>
    <cellStyle name="40% - Énfasis4 2 3 10" xfId="3326" xr:uid="{00000000-0005-0000-0000-0000B9030000}"/>
    <cellStyle name="40% - Énfasis4 2 3 2" xfId="602" xr:uid="{00000000-0005-0000-0000-0000BA030000}"/>
    <cellStyle name="40% - Énfasis4 2 3 3" xfId="603" xr:uid="{00000000-0005-0000-0000-0000BB030000}"/>
    <cellStyle name="40% - Énfasis4 2 3 4" xfId="604" xr:uid="{00000000-0005-0000-0000-0000BC030000}"/>
    <cellStyle name="40% - Énfasis4 2 3 5" xfId="605" xr:uid="{00000000-0005-0000-0000-0000BD030000}"/>
    <cellStyle name="40% - Énfasis4 2 3 5 2" xfId="606" xr:uid="{00000000-0005-0000-0000-0000BE030000}"/>
    <cellStyle name="40% - Énfasis4 2 3 5 2 2" xfId="3328" xr:uid="{00000000-0005-0000-0000-0000BF030000}"/>
    <cellStyle name="40% - Énfasis4 2 3 5 2 3" xfId="4819" xr:uid="{00000000-0005-0000-0000-0000C0030000}"/>
    <cellStyle name="40% - Énfasis4 2 3 5 3" xfId="607" xr:uid="{00000000-0005-0000-0000-0000C1030000}"/>
    <cellStyle name="40% - Énfasis4 2 3 5 4" xfId="608" xr:uid="{00000000-0005-0000-0000-0000C2030000}"/>
    <cellStyle name="40% - Énfasis4 2 3 5 4 2" xfId="3329" xr:uid="{00000000-0005-0000-0000-0000C3030000}"/>
    <cellStyle name="40% - Énfasis4 2 3 5 4 3" xfId="4821" xr:uid="{00000000-0005-0000-0000-0000C4030000}"/>
    <cellStyle name="40% - Énfasis4 2 3 5 5" xfId="609" xr:uid="{00000000-0005-0000-0000-0000C5030000}"/>
    <cellStyle name="40% - Énfasis4 2 3 5 5 2" xfId="3330" xr:uid="{00000000-0005-0000-0000-0000C6030000}"/>
    <cellStyle name="40% - Énfasis4 2 3 5 6" xfId="3327" xr:uid="{00000000-0005-0000-0000-0000C7030000}"/>
    <cellStyle name="40% - Énfasis4 2 3 5_INST $" xfId="610" xr:uid="{00000000-0005-0000-0000-0000C8030000}"/>
    <cellStyle name="40% - Énfasis4 2 3 6" xfId="611" xr:uid="{00000000-0005-0000-0000-0000C9030000}"/>
    <cellStyle name="40% - Énfasis4 2 3 6 2" xfId="612" xr:uid="{00000000-0005-0000-0000-0000CA030000}"/>
    <cellStyle name="40% - Énfasis4 2 3 6 2 2" xfId="3332" xr:uid="{00000000-0005-0000-0000-0000CB030000}"/>
    <cellStyle name="40% - Énfasis4 2 3 6 2 3" xfId="4822" xr:uid="{00000000-0005-0000-0000-0000CC030000}"/>
    <cellStyle name="40% - Énfasis4 2 3 6 3" xfId="613" xr:uid="{00000000-0005-0000-0000-0000CD030000}"/>
    <cellStyle name="40% - Énfasis4 2 3 6 4" xfId="614" xr:uid="{00000000-0005-0000-0000-0000CE030000}"/>
    <cellStyle name="40% - Énfasis4 2 3 6 4 2" xfId="3333" xr:uid="{00000000-0005-0000-0000-0000CF030000}"/>
    <cellStyle name="40% - Énfasis4 2 3 6 4 3" xfId="4823" xr:uid="{00000000-0005-0000-0000-0000D0030000}"/>
    <cellStyle name="40% - Énfasis4 2 3 6 5" xfId="615" xr:uid="{00000000-0005-0000-0000-0000D1030000}"/>
    <cellStyle name="40% - Énfasis4 2 3 6 5 2" xfId="3334" xr:uid="{00000000-0005-0000-0000-0000D2030000}"/>
    <cellStyle name="40% - Énfasis4 2 3 6 6" xfId="3331" xr:uid="{00000000-0005-0000-0000-0000D3030000}"/>
    <cellStyle name="40% - Énfasis4 2 3 6_INST $" xfId="616" xr:uid="{00000000-0005-0000-0000-0000D4030000}"/>
    <cellStyle name="40% - Énfasis4 2 3 7" xfId="617" xr:uid="{00000000-0005-0000-0000-0000D5030000}"/>
    <cellStyle name="40% - Énfasis4 2 3 7 2" xfId="3335" xr:uid="{00000000-0005-0000-0000-0000D6030000}"/>
    <cellStyle name="40% - Énfasis4 2 3 7 3" xfId="4824" xr:uid="{00000000-0005-0000-0000-0000D7030000}"/>
    <cellStyle name="40% - Énfasis4 2 3 8" xfId="618" xr:uid="{00000000-0005-0000-0000-0000D8030000}"/>
    <cellStyle name="40% - Énfasis4 2 3 8 2" xfId="3336" xr:uid="{00000000-0005-0000-0000-0000D9030000}"/>
    <cellStyle name="40% - Énfasis4 2 3 8 3" xfId="4825" xr:uid="{00000000-0005-0000-0000-0000DA030000}"/>
    <cellStyle name="40% - Énfasis4 2 3 9" xfId="619" xr:uid="{00000000-0005-0000-0000-0000DB030000}"/>
    <cellStyle name="40% - Énfasis4 2 3 9 2" xfId="3337" xr:uid="{00000000-0005-0000-0000-0000DC030000}"/>
    <cellStyle name="40% - Énfasis4 2 3_AVANCE PROTECCIÓN" xfId="620" xr:uid="{00000000-0005-0000-0000-0000DD030000}"/>
    <cellStyle name="40% - Énfasis4 2 4" xfId="621" xr:uid="{00000000-0005-0000-0000-0000DE030000}"/>
    <cellStyle name="40% - Énfasis4 2 4 2" xfId="622" xr:uid="{00000000-0005-0000-0000-0000DF030000}"/>
    <cellStyle name="40% - Énfasis4 2 4_Listado_web" xfId="623" xr:uid="{00000000-0005-0000-0000-0000E0030000}"/>
    <cellStyle name="40% - Énfasis4 2 5" xfId="624" xr:uid="{00000000-0005-0000-0000-0000E1030000}"/>
    <cellStyle name="40% - Énfasis4 2_Hoja2" xfId="625" xr:uid="{00000000-0005-0000-0000-0000E2030000}"/>
    <cellStyle name="40% - Énfasis4 3" xfId="626" xr:uid="{00000000-0005-0000-0000-0000E3030000}"/>
    <cellStyle name="40% - Énfasis4 3 2" xfId="627" xr:uid="{00000000-0005-0000-0000-0000E4030000}"/>
    <cellStyle name="40% - Énfasis4 3_Listado_web" xfId="628" xr:uid="{00000000-0005-0000-0000-0000E5030000}"/>
    <cellStyle name="40% - Énfasis4 4" xfId="629" xr:uid="{00000000-0005-0000-0000-0000E6030000}"/>
    <cellStyle name="40% - Énfasis4 4 2" xfId="630" xr:uid="{00000000-0005-0000-0000-0000E7030000}"/>
    <cellStyle name="40% - Énfasis4 4_Listado_web" xfId="631" xr:uid="{00000000-0005-0000-0000-0000E8030000}"/>
    <cellStyle name="40% - Énfasis4 5" xfId="632" xr:uid="{00000000-0005-0000-0000-0000E9030000}"/>
    <cellStyle name="40% - Énfasis4 5 2" xfId="633" xr:uid="{00000000-0005-0000-0000-0000EA030000}"/>
    <cellStyle name="40% - Énfasis4 5_Listado_web" xfId="634" xr:uid="{00000000-0005-0000-0000-0000EB030000}"/>
    <cellStyle name="40% - Énfasis4 6" xfId="635" xr:uid="{00000000-0005-0000-0000-0000EC030000}"/>
    <cellStyle name="40% - Énfasis4 6 2" xfId="636" xr:uid="{00000000-0005-0000-0000-0000ED030000}"/>
    <cellStyle name="40% - Énfasis4 6_Listado_web" xfId="637" xr:uid="{00000000-0005-0000-0000-0000EE030000}"/>
    <cellStyle name="40% - Énfasis4 7" xfId="638" xr:uid="{00000000-0005-0000-0000-0000EF030000}"/>
    <cellStyle name="40% - Énfasis4 7 2" xfId="639" xr:uid="{00000000-0005-0000-0000-0000F0030000}"/>
    <cellStyle name="40% - Énfasis4 7_Listado_web" xfId="640" xr:uid="{00000000-0005-0000-0000-0000F1030000}"/>
    <cellStyle name="40% - Énfasis4 8" xfId="641" xr:uid="{00000000-0005-0000-0000-0000F2030000}"/>
    <cellStyle name="40% - Énfasis4 8 2" xfId="642" xr:uid="{00000000-0005-0000-0000-0000F3030000}"/>
    <cellStyle name="40% - Énfasis4 8_Listado_web" xfId="643" xr:uid="{00000000-0005-0000-0000-0000F4030000}"/>
    <cellStyle name="40% - Énfasis4 9" xfId="644" xr:uid="{00000000-0005-0000-0000-0000F5030000}"/>
    <cellStyle name="40% - Énfasis4 9 2" xfId="645" xr:uid="{00000000-0005-0000-0000-0000F6030000}"/>
    <cellStyle name="40% - Énfasis4 9_Listado_web" xfId="646" xr:uid="{00000000-0005-0000-0000-0000F7030000}"/>
    <cellStyle name="40% - Énfasis5" xfId="647" builtinId="47" customBuiltin="1"/>
    <cellStyle name="40% - Énfasis5 10" xfId="648" xr:uid="{00000000-0005-0000-0000-0000F9030000}"/>
    <cellStyle name="40% - Énfasis5 10 2" xfId="649" xr:uid="{00000000-0005-0000-0000-0000FA030000}"/>
    <cellStyle name="40% - Énfasis5 10_Listado_web" xfId="650" xr:uid="{00000000-0005-0000-0000-0000FB030000}"/>
    <cellStyle name="40% - Énfasis5 11" xfId="651" xr:uid="{00000000-0005-0000-0000-0000FC030000}"/>
    <cellStyle name="40% - Énfasis5 11 2" xfId="3339" xr:uid="{00000000-0005-0000-0000-0000FD030000}"/>
    <cellStyle name="40% - Énfasis5 12" xfId="3338" xr:uid="{00000000-0005-0000-0000-0000FE030000}"/>
    <cellStyle name="40% - Énfasis5 12 2" xfId="5880" xr:uid="{00000000-0005-0000-0000-0000FF030000}"/>
    <cellStyle name="40% - Énfasis5 12 3" xfId="6316" xr:uid="{00000000-0005-0000-0000-000000040000}"/>
    <cellStyle name="40% - Énfasis5 2" xfId="652" xr:uid="{00000000-0005-0000-0000-000001040000}"/>
    <cellStyle name="40% - Énfasis5 2 2" xfId="653" xr:uid="{00000000-0005-0000-0000-000002040000}"/>
    <cellStyle name="40% - Énfasis5 2 2 2" xfId="654" xr:uid="{00000000-0005-0000-0000-000003040000}"/>
    <cellStyle name="40% - Énfasis5 2 2 2 2" xfId="655" xr:uid="{00000000-0005-0000-0000-000004040000}"/>
    <cellStyle name="40% - Énfasis5 2 2 2_Listado_web" xfId="656" xr:uid="{00000000-0005-0000-0000-000005040000}"/>
    <cellStyle name="40% - Énfasis5 2 2 3" xfId="657" xr:uid="{00000000-0005-0000-0000-000006040000}"/>
    <cellStyle name="40% - Énfasis5 2 2_Hoja2" xfId="658" xr:uid="{00000000-0005-0000-0000-000007040000}"/>
    <cellStyle name="40% - Énfasis5 2 3" xfId="659" xr:uid="{00000000-0005-0000-0000-000008040000}"/>
    <cellStyle name="40% - Énfasis5 2 3 10" xfId="3340" xr:uid="{00000000-0005-0000-0000-000009040000}"/>
    <cellStyle name="40% - Énfasis5 2 3 2" xfId="660" xr:uid="{00000000-0005-0000-0000-00000A040000}"/>
    <cellStyle name="40% - Énfasis5 2 3 3" xfId="661" xr:uid="{00000000-0005-0000-0000-00000B040000}"/>
    <cellStyle name="40% - Énfasis5 2 3 4" xfId="662" xr:uid="{00000000-0005-0000-0000-00000C040000}"/>
    <cellStyle name="40% - Énfasis5 2 3 5" xfId="663" xr:uid="{00000000-0005-0000-0000-00000D040000}"/>
    <cellStyle name="40% - Énfasis5 2 3 5 2" xfId="664" xr:uid="{00000000-0005-0000-0000-00000E040000}"/>
    <cellStyle name="40% - Énfasis5 2 3 5 2 2" xfId="3342" xr:uid="{00000000-0005-0000-0000-00000F040000}"/>
    <cellStyle name="40% - Énfasis5 2 3 5 2 3" xfId="4829" xr:uid="{00000000-0005-0000-0000-000010040000}"/>
    <cellStyle name="40% - Énfasis5 2 3 5 3" xfId="665" xr:uid="{00000000-0005-0000-0000-000011040000}"/>
    <cellStyle name="40% - Énfasis5 2 3 5 4" xfId="666" xr:uid="{00000000-0005-0000-0000-000012040000}"/>
    <cellStyle name="40% - Énfasis5 2 3 5 4 2" xfId="3343" xr:uid="{00000000-0005-0000-0000-000013040000}"/>
    <cellStyle name="40% - Énfasis5 2 3 5 4 3" xfId="4830" xr:uid="{00000000-0005-0000-0000-000014040000}"/>
    <cellStyle name="40% - Énfasis5 2 3 5 5" xfId="667" xr:uid="{00000000-0005-0000-0000-000015040000}"/>
    <cellStyle name="40% - Énfasis5 2 3 5 5 2" xfId="3344" xr:uid="{00000000-0005-0000-0000-000016040000}"/>
    <cellStyle name="40% - Énfasis5 2 3 5 6" xfId="3341" xr:uid="{00000000-0005-0000-0000-000017040000}"/>
    <cellStyle name="40% - Énfasis5 2 3 5_INST $" xfId="668" xr:uid="{00000000-0005-0000-0000-000018040000}"/>
    <cellStyle name="40% - Énfasis5 2 3 6" xfId="669" xr:uid="{00000000-0005-0000-0000-000019040000}"/>
    <cellStyle name="40% - Énfasis5 2 3 6 2" xfId="670" xr:uid="{00000000-0005-0000-0000-00001A040000}"/>
    <cellStyle name="40% - Énfasis5 2 3 6 2 2" xfId="3346" xr:uid="{00000000-0005-0000-0000-00001B040000}"/>
    <cellStyle name="40% - Énfasis5 2 3 6 2 3" xfId="4831" xr:uid="{00000000-0005-0000-0000-00001C040000}"/>
    <cellStyle name="40% - Énfasis5 2 3 6 3" xfId="671" xr:uid="{00000000-0005-0000-0000-00001D040000}"/>
    <cellStyle name="40% - Énfasis5 2 3 6 4" xfId="672" xr:uid="{00000000-0005-0000-0000-00001E040000}"/>
    <cellStyle name="40% - Énfasis5 2 3 6 4 2" xfId="3347" xr:uid="{00000000-0005-0000-0000-00001F040000}"/>
    <cellStyle name="40% - Énfasis5 2 3 6 4 3" xfId="4832" xr:uid="{00000000-0005-0000-0000-000020040000}"/>
    <cellStyle name="40% - Énfasis5 2 3 6 5" xfId="673" xr:uid="{00000000-0005-0000-0000-000021040000}"/>
    <cellStyle name="40% - Énfasis5 2 3 6 5 2" xfId="3348" xr:uid="{00000000-0005-0000-0000-000022040000}"/>
    <cellStyle name="40% - Énfasis5 2 3 6 6" xfId="3345" xr:uid="{00000000-0005-0000-0000-000023040000}"/>
    <cellStyle name="40% - Énfasis5 2 3 6_INST $" xfId="674" xr:uid="{00000000-0005-0000-0000-000024040000}"/>
    <cellStyle name="40% - Énfasis5 2 3 7" xfId="675" xr:uid="{00000000-0005-0000-0000-000025040000}"/>
    <cellStyle name="40% - Énfasis5 2 3 7 2" xfId="3349" xr:uid="{00000000-0005-0000-0000-000026040000}"/>
    <cellStyle name="40% - Énfasis5 2 3 7 3" xfId="4833" xr:uid="{00000000-0005-0000-0000-000027040000}"/>
    <cellStyle name="40% - Énfasis5 2 3 8" xfId="676" xr:uid="{00000000-0005-0000-0000-000028040000}"/>
    <cellStyle name="40% - Énfasis5 2 3 8 2" xfId="3350" xr:uid="{00000000-0005-0000-0000-000029040000}"/>
    <cellStyle name="40% - Énfasis5 2 3 8 3" xfId="4834" xr:uid="{00000000-0005-0000-0000-00002A040000}"/>
    <cellStyle name="40% - Énfasis5 2 3 9" xfId="677" xr:uid="{00000000-0005-0000-0000-00002B040000}"/>
    <cellStyle name="40% - Énfasis5 2 3 9 2" xfId="3351" xr:uid="{00000000-0005-0000-0000-00002C040000}"/>
    <cellStyle name="40% - Énfasis5 2 3_AVANCE PROTECCIÓN" xfId="678" xr:uid="{00000000-0005-0000-0000-00002D040000}"/>
    <cellStyle name="40% - Énfasis5 2 4" xfId="679" xr:uid="{00000000-0005-0000-0000-00002E040000}"/>
    <cellStyle name="40% - Énfasis5 2 4 2" xfId="680" xr:uid="{00000000-0005-0000-0000-00002F040000}"/>
    <cellStyle name="40% - Énfasis5 2 4_Listado_web" xfId="681" xr:uid="{00000000-0005-0000-0000-000030040000}"/>
    <cellStyle name="40% - Énfasis5 2 5" xfId="682" xr:uid="{00000000-0005-0000-0000-000031040000}"/>
    <cellStyle name="40% - Énfasis5 2_Hoja2" xfId="683" xr:uid="{00000000-0005-0000-0000-000032040000}"/>
    <cellStyle name="40% - Énfasis5 3" xfId="684" xr:uid="{00000000-0005-0000-0000-000033040000}"/>
    <cellStyle name="40% - Énfasis5 3 2" xfId="685" xr:uid="{00000000-0005-0000-0000-000034040000}"/>
    <cellStyle name="40% - Énfasis5 3_Listado_web" xfId="686" xr:uid="{00000000-0005-0000-0000-000035040000}"/>
    <cellStyle name="40% - Énfasis5 4" xfId="687" xr:uid="{00000000-0005-0000-0000-000036040000}"/>
    <cellStyle name="40% - Énfasis5 4 2" xfId="688" xr:uid="{00000000-0005-0000-0000-000037040000}"/>
    <cellStyle name="40% - Énfasis5 4_Listado_web" xfId="689" xr:uid="{00000000-0005-0000-0000-000038040000}"/>
    <cellStyle name="40% - Énfasis5 5" xfId="690" xr:uid="{00000000-0005-0000-0000-000039040000}"/>
    <cellStyle name="40% - Énfasis5 5 2" xfId="691" xr:uid="{00000000-0005-0000-0000-00003A040000}"/>
    <cellStyle name="40% - Énfasis5 5_Listado_web" xfId="692" xr:uid="{00000000-0005-0000-0000-00003B040000}"/>
    <cellStyle name="40% - Énfasis5 6" xfId="693" xr:uid="{00000000-0005-0000-0000-00003C040000}"/>
    <cellStyle name="40% - Énfasis5 6 2" xfId="694" xr:uid="{00000000-0005-0000-0000-00003D040000}"/>
    <cellStyle name="40% - Énfasis5 6_Listado_web" xfId="695" xr:uid="{00000000-0005-0000-0000-00003E040000}"/>
    <cellStyle name="40% - Énfasis5 7" xfId="696" xr:uid="{00000000-0005-0000-0000-00003F040000}"/>
    <cellStyle name="40% - Énfasis5 7 2" xfId="697" xr:uid="{00000000-0005-0000-0000-000040040000}"/>
    <cellStyle name="40% - Énfasis5 7_Listado_web" xfId="698" xr:uid="{00000000-0005-0000-0000-000041040000}"/>
    <cellStyle name="40% - Énfasis5 8" xfId="699" xr:uid="{00000000-0005-0000-0000-000042040000}"/>
    <cellStyle name="40% - Énfasis5 8 2" xfId="700" xr:uid="{00000000-0005-0000-0000-000043040000}"/>
    <cellStyle name="40% - Énfasis5 8_Listado_web" xfId="701" xr:uid="{00000000-0005-0000-0000-000044040000}"/>
    <cellStyle name="40% - Énfasis5 9" xfId="702" xr:uid="{00000000-0005-0000-0000-000045040000}"/>
    <cellStyle name="40% - Énfasis5 9 2" xfId="703" xr:uid="{00000000-0005-0000-0000-000046040000}"/>
    <cellStyle name="40% - Énfasis5 9_Listado_web" xfId="704" xr:uid="{00000000-0005-0000-0000-000047040000}"/>
    <cellStyle name="40% - Énfasis6" xfId="705" builtinId="51" customBuiltin="1"/>
    <cellStyle name="40% - Énfasis6 10" xfId="706" xr:uid="{00000000-0005-0000-0000-000049040000}"/>
    <cellStyle name="40% - Énfasis6 10 2" xfId="707" xr:uid="{00000000-0005-0000-0000-00004A040000}"/>
    <cellStyle name="40% - Énfasis6 10_Listado_web" xfId="708" xr:uid="{00000000-0005-0000-0000-00004B040000}"/>
    <cellStyle name="40% - Énfasis6 11" xfId="709" xr:uid="{00000000-0005-0000-0000-00004C040000}"/>
    <cellStyle name="40% - Énfasis6 11 2" xfId="3353" xr:uid="{00000000-0005-0000-0000-00004D040000}"/>
    <cellStyle name="40% - Énfasis6 12" xfId="3352" xr:uid="{00000000-0005-0000-0000-00004E040000}"/>
    <cellStyle name="40% - Énfasis6 12 2" xfId="5881" xr:uid="{00000000-0005-0000-0000-00004F040000}"/>
    <cellStyle name="40% - Énfasis6 12 3" xfId="6317" xr:uid="{00000000-0005-0000-0000-000050040000}"/>
    <cellStyle name="40% - Énfasis6 2" xfId="710" xr:uid="{00000000-0005-0000-0000-000051040000}"/>
    <cellStyle name="40% - Énfasis6 2 2" xfId="711" xr:uid="{00000000-0005-0000-0000-000052040000}"/>
    <cellStyle name="40% - Énfasis6 2 2 2" xfId="712" xr:uid="{00000000-0005-0000-0000-000053040000}"/>
    <cellStyle name="40% - Énfasis6 2 2 2 2" xfId="713" xr:uid="{00000000-0005-0000-0000-000054040000}"/>
    <cellStyle name="40% - Énfasis6 2 2 2_Listado_web" xfId="714" xr:uid="{00000000-0005-0000-0000-000055040000}"/>
    <cellStyle name="40% - Énfasis6 2 2 3" xfId="715" xr:uid="{00000000-0005-0000-0000-000056040000}"/>
    <cellStyle name="40% - Énfasis6 2 2_Hoja2" xfId="716" xr:uid="{00000000-0005-0000-0000-000057040000}"/>
    <cellStyle name="40% - Énfasis6 2 3" xfId="717" xr:uid="{00000000-0005-0000-0000-000058040000}"/>
    <cellStyle name="40% - Énfasis6 2 3 10" xfId="3354" xr:uid="{00000000-0005-0000-0000-000059040000}"/>
    <cellStyle name="40% - Énfasis6 2 3 2" xfId="718" xr:uid="{00000000-0005-0000-0000-00005A040000}"/>
    <cellStyle name="40% - Énfasis6 2 3 3" xfId="719" xr:uid="{00000000-0005-0000-0000-00005B040000}"/>
    <cellStyle name="40% - Énfasis6 2 3 4" xfId="720" xr:uid="{00000000-0005-0000-0000-00005C040000}"/>
    <cellStyle name="40% - Énfasis6 2 3 5" xfId="721" xr:uid="{00000000-0005-0000-0000-00005D040000}"/>
    <cellStyle name="40% - Énfasis6 2 3 5 2" xfId="722" xr:uid="{00000000-0005-0000-0000-00005E040000}"/>
    <cellStyle name="40% - Énfasis6 2 3 5 2 2" xfId="3356" xr:uid="{00000000-0005-0000-0000-00005F040000}"/>
    <cellStyle name="40% - Énfasis6 2 3 5 2 3" xfId="4836" xr:uid="{00000000-0005-0000-0000-000060040000}"/>
    <cellStyle name="40% - Énfasis6 2 3 5 3" xfId="723" xr:uid="{00000000-0005-0000-0000-000061040000}"/>
    <cellStyle name="40% - Énfasis6 2 3 5 4" xfId="724" xr:uid="{00000000-0005-0000-0000-000062040000}"/>
    <cellStyle name="40% - Énfasis6 2 3 5 4 2" xfId="3357" xr:uid="{00000000-0005-0000-0000-000063040000}"/>
    <cellStyle name="40% - Énfasis6 2 3 5 4 3" xfId="4837" xr:uid="{00000000-0005-0000-0000-000064040000}"/>
    <cellStyle name="40% - Énfasis6 2 3 5 5" xfId="725" xr:uid="{00000000-0005-0000-0000-000065040000}"/>
    <cellStyle name="40% - Énfasis6 2 3 5 5 2" xfId="3358" xr:uid="{00000000-0005-0000-0000-000066040000}"/>
    <cellStyle name="40% - Énfasis6 2 3 5 6" xfId="3355" xr:uid="{00000000-0005-0000-0000-000067040000}"/>
    <cellStyle name="40% - Énfasis6 2 3 5_INST $" xfId="726" xr:uid="{00000000-0005-0000-0000-000068040000}"/>
    <cellStyle name="40% - Énfasis6 2 3 6" xfId="727" xr:uid="{00000000-0005-0000-0000-000069040000}"/>
    <cellStyle name="40% - Énfasis6 2 3 6 2" xfId="728" xr:uid="{00000000-0005-0000-0000-00006A040000}"/>
    <cellStyle name="40% - Énfasis6 2 3 6 2 2" xfId="3360" xr:uid="{00000000-0005-0000-0000-00006B040000}"/>
    <cellStyle name="40% - Énfasis6 2 3 6 2 3" xfId="4838" xr:uid="{00000000-0005-0000-0000-00006C040000}"/>
    <cellStyle name="40% - Énfasis6 2 3 6 3" xfId="729" xr:uid="{00000000-0005-0000-0000-00006D040000}"/>
    <cellStyle name="40% - Énfasis6 2 3 6 4" xfId="730" xr:uid="{00000000-0005-0000-0000-00006E040000}"/>
    <cellStyle name="40% - Énfasis6 2 3 6 4 2" xfId="3361" xr:uid="{00000000-0005-0000-0000-00006F040000}"/>
    <cellStyle name="40% - Énfasis6 2 3 6 4 3" xfId="4839" xr:uid="{00000000-0005-0000-0000-000070040000}"/>
    <cellStyle name="40% - Énfasis6 2 3 6 5" xfId="731" xr:uid="{00000000-0005-0000-0000-000071040000}"/>
    <cellStyle name="40% - Énfasis6 2 3 6 5 2" xfId="3362" xr:uid="{00000000-0005-0000-0000-000072040000}"/>
    <cellStyle name="40% - Énfasis6 2 3 6 6" xfId="3359" xr:uid="{00000000-0005-0000-0000-000073040000}"/>
    <cellStyle name="40% - Énfasis6 2 3 6_INST $" xfId="732" xr:uid="{00000000-0005-0000-0000-000074040000}"/>
    <cellStyle name="40% - Énfasis6 2 3 7" xfId="733" xr:uid="{00000000-0005-0000-0000-000075040000}"/>
    <cellStyle name="40% - Énfasis6 2 3 7 2" xfId="3363" xr:uid="{00000000-0005-0000-0000-000076040000}"/>
    <cellStyle name="40% - Énfasis6 2 3 7 3" xfId="4840" xr:uid="{00000000-0005-0000-0000-000077040000}"/>
    <cellStyle name="40% - Énfasis6 2 3 8" xfId="734" xr:uid="{00000000-0005-0000-0000-000078040000}"/>
    <cellStyle name="40% - Énfasis6 2 3 8 2" xfId="3364" xr:uid="{00000000-0005-0000-0000-000079040000}"/>
    <cellStyle name="40% - Énfasis6 2 3 8 3" xfId="4841" xr:uid="{00000000-0005-0000-0000-00007A040000}"/>
    <cellStyle name="40% - Énfasis6 2 3 9" xfId="735" xr:uid="{00000000-0005-0000-0000-00007B040000}"/>
    <cellStyle name="40% - Énfasis6 2 3 9 2" xfId="3365" xr:uid="{00000000-0005-0000-0000-00007C040000}"/>
    <cellStyle name="40% - Énfasis6 2 3_AVANCE PROTECCIÓN" xfId="736" xr:uid="{00000000-0005-0000-0000-00007D040000}"/>
    <cellStyle name="40% - Énfasis6 2 4" xfId="737" xr:uid="{00000000-0005-0000-0000-00007E040000}"/>
    <cellStyle name="40% - Énfasis6 2 4 2" xfId="738" xr:uid="{00000000-0005-0000-0000-00007F040000}"/>
    <cellStyle name="40% - Énfasis6 2 4_Listado_web" xfId="739" xr:uid="{00000000-0005-0000-0000-000080040000}"/>
    <cellStyle name="40% - Énfasis6 2 5" xfId="740" xr:uid="{00000000-0005-0000-0000-000081040000}"/>
    <cellStyle name="40% - Énfasis6 2_Hoja2" xfId="741" xr:uid="{00000000-0005-0000-0000-000082040000}"/>
    <cellStyle name="40% - Énfasis6 3" xfId="742" xr:uid="{00000000-0005-0000-0000-000083040000}"/>
    <cellStyle name="40% - Énfasis6 3 2" xfId="743" xr:uid="{00000000-0005-0000-0000-000084040000}"/>
    <cellStyle name="40% - Énfasis6 3_Listado_web" xfId="744" xr:uid="{00000000-0005-0000-0000-000085040000}"/>
    <cellStyle name="40% - Énfasis6 4" xfId="745" xr:uid="{00000000-0005-0000-0000-000086040000}"/>
    <cellStyle name="40% - Énfasis6 4 2" xfId="746" xr:uid="{00000000-0005-0000-0000-000087040000}"/>
    <cellStyle name="40% - Énfasis6 4_Listado_web" xfId="747" xr:uid="{00000000-0005-0000-0000-000088040000}"/>
    <cellStyle name="40% - Énfasis6 5" xfId="748" xr:uid="{00000000-0005-0000-0000-000089040000}"/>
    <cellStyle name="40% - Énfasis6 5 2" xfId="749" xr:uid="{00000000-0005-0000-0000-00008A040000}"/>
    <cellStyle name="40% - Énfasis6 5_Listado_web" xfId="750" xr:uid="{00000000-0005-0000-0000-00008B040000}"/>
    <cellStyle name="40% - Énfasis6 6" xfId="751" xr:uid="{00000000-0005-0000-0000-00008C040000}"/>
    <cellStyle name="40% - Énfasis6 6 2" xfId="752" xr:uid="{00000000-0005-0000-0000-00008D040000}"/>
    <cellStyle name="40% - Énfasis6 6_Listado_web" xfId="753" xr:uid="{00000000-0005-0000-0000-00008E040000}"/>
    <cellStyle name="40% - Énfasis6 7" xfId="754" xr:uid="{00000000-0005-0000-0000-00008F040000}"/>
    <cellStyle name="40% - Énfasis6 7 2" xfId="755" xr:uid="{00000000-0005-0000-0000-000090040000}"/>
    <cellStyle name="40% - Énfasis6 7_Listado_web" xfId="756" xr:uid="{00000000-0005-0000-0000-000091040000}"/>
    <cellStyle name="40% - Énfasis6 8" xfId="757" xr:uid="{00000000-0005-0000-0000-000092040000}"/>
    <cellStyle name="40% - Énfasis6 8 2" xfId="758" xr:uid="{00000000-0005-0000-0000-000093040000}"/>
    <cellStyle name="40% - Énfasis6 8_Listado_web" xfId="759" xr:uid="{00000000-0005-0000-0000-000094040000}"/>
    <cellStyle name="40% - Énfasis6 9" xfId="760" xr:uid="{00000000-0005-0000-0000-000095040000}"/>
    <cellStyle name="40% - Énfasis6 9 2" xfId="761" xr:uid="{00000000-0005-0000-0000-000096040000}"/>
    <cellStyle name="40% - Énfasis6 9_Listado_web" xfId="762" xr:uid="{00000000-0005-0000-0000-000097040000}"/>
    <cellStyle name="60% - Énfasis1" xfId="763" builtinId="32" customBuiltin="1"/>
    <cellStyle name="60% - Énfasis1 10" xfId="764" xr:uid="{00000000-0005-0000-0000-000099040000}"/>
    <cellStyle name="60% - Énfasis1 10 2" xfId="3367" xr:uid="{00000000-0005-0000-0000-00009A040000}"/>
    <cellStyle name="60% - Énfasis1 11" xfId="765" xr:uid="{00000000-0005-0000-0000-00009B040000}"/>
    <cellStyle name="60% - Énfasis1 11 2" xfId="3368" xr:uid="{00000000-0005-0000-0000-00009C040000}"/>
    <cellStyle name="60% - Énfasis1 12" xfId="3366" xr:uid="{00000000-0005-0000-0000-00009D040000}"/>
    <cellStyle name="60% - Énfasis1 2" xfId="766" xr:uid="{00000000-0005-0000-0000-00009E040000}"/>
    <cellStyle name="60% - Énfasis1 2 2" xfId="767" xr:uid="{00000000-0005-0000-0000-00009F040000}"/>
    <cellStyle name="60% - Énfasis1 2 2 2" xfId="3370" xr:uid="{00000000-0005-0000-0000-0000A0040000}"/>
    <cellStyle name="60% - Énfasis1 2 3" xfId="768" xr:uid="{00000000-0005-0000-0000-0000A1040000}"/>
    <cellStyle name="60% - Énfasis1 2 3 10" xfId="3371" xr:uid="{00000000-0005-0000-0000-0000A2040000}"/>
    <cellStyle name="60% - Énfasis1 2 3 2" xfId="769" xr:uid="{00000000-0005-0000-0000-0000A3040000}"/>
    <cellStyle name="60% - Énfasis1 2 3 3" xfId="770" xr:uid="{00000000-0005-0000-0000-0000A4040000}"/>
    <cellStyle name="60% - Énfasis1 2 3 4" xfId="771" xr:uid="{00000000-0005-0000-0000-0000A5040000}"/>
    <cellStyle name="60% - Énfasis1 2 3 5" xfId="772" xr:uid="{00000000-0005-0000-0000-0000A6040000}"/>
    <cellStyle name="60% - Énfasis1 2 3 5 2" xfId="773" xr:uid="{00000000-0005-0000-0000-0000A7040000}"/>
    <cellStyle name="60% - Énfasis1 2 3 5 2 2" xfId="3373" xr:uid="{00000000-0005-0000-0000-0000A8040000}"/>
    <cellStyle name="60% - Énfasis1 2 3 5 2 3" xfId="4842" xr:uid="{00000000-0005-0000-0000-0000A9040000}"/>
    <cellStyle name="60% - Énfasis1 2 3 5 3" xfId="774" xr:uid="{00000000-0005-0000-0000-0000AA040000}"/>
    <cellStyle name="60% - Énfasis1 2 3 5 4" xfId="775" xr:uid="{00000000-0005-0000-0000-0000AB040000}"/>
    <cellStyle name="60% - Énfasis1 2 3 5 4 2" xfId="3374" xr:uid="{00000000-0005-0000-0000-0000AC040000}"/>
    <cellStyle name="60% - Énfasis1 2 3 5 4 3" xfId="4843" xr:uid="{00000000-0005-0000-0000-0000AD040000}"/>
    <cellStyle name="60% - Énfasis1 2 3 5 5" xfId="776" xr:uid="{00000000-0005-0000-0000-0000AE040000}"/>
    <cellStyle name="60% - Énfasis1 2 3 5 5 2" xfId="3375" xr:uid="{00000000-0005-0000-0000-0000AF040000}"/>
    <cellStyle name="60% - Énfasis1 2 3 5 6" xfId="3372" xr:uid="{00000000-0005-0000-0000-0000B0040000}"/>
    <cellStyle name="60% - Énfasis1 2 3 5_INST $" xfId="777" xr:uid="{00000000-0005-0000-0000-0000B1040000}"/>
    <cellStyle name="60% - Énfasis1 2 3 6" xfId="778" xr:uid="{00000000-0005-0000-0000-0000B2040000}"/>
    <cellStyle name="60% - Énfasis1 2 3 6 2" xfId="779" xr:uid="{00000000-0005-0000-0000-0000B3040000}"/>
    <cellStyle name="60% - Énfasis1 2 3 6 2 2" xfId="3377" xr:uid="{00000000-0005-0000-0000-0000B4040000}"/>
    <cellStyle name="60% - Énfasis1 2 3 6 2 3" xfId="4844" xr:uid="{00000000-0005-0000-0000-0000B5040000}"/>
    <cellStyle name="60% - Énfasis1 2 3 6 3" xfId="780" xr:uid="{00000000-0005-0000-0000-0000B6040000}"/>
    <cellStyle name="60% - Énfasis1 2 3 6 4" xfId="781" xr:uid="{00000000-0005-0000-0000-0000B7040000}"/>
    <cellStyle name="60% - Énfasis1 2 3 6 4 2" xfId="3378" xr:uid="{00000000-0005-0000-0000-0000B8040000}"/>
    <cellStyle name="60% - Énfasis1 2 3 6 4 3" xfId="4845" xr:uid="{00000000-0005-0000-0000-0000B9040000}"/>
    <cellStyle name="60% - Énfasis1 2 3 6 5" xfId="782" xr:uid="{00000000-0005-0000-0000-0000BA040000}"/>
    <cellStyle name="60% - Énfasis1 2 3 6 5 2" xfId="3379" xr:uid="{00000000-0005-0000-0000-0000BB040000}"/>
    <cellStyle name="60% - Énfasis1 2 3 6 6" xfId="3376" xr:uid="{00000000-0005-0000-0000-0000BC040000}"/>
    <cellStyle name="60% - Énfasis1 2 3 6_INST $" xfId="783" xr:uid="{00000000-0005-0000-0000-0000BD040000}"/>
    <cellStyle name="60% - Énfasis1 2 3 7" xfId="784" xr:uid="{00000000-0005-0000-0000-0000BE040000}"/>
    <cellStyle name="60% - Énfasis1 2 3 7 2" xfId="3380" xr:uid="{00000000-0005-0000-0000-0000BF040000}"/>
    <cellStyle name="60% - Énfasis1 2 3 7 3" xfId="4846" xr:uid="{00000000-0005-0000-0000-0000C0040000}"/>
    <cellStyle name="60% - Énfasis1 2 3 8" xfId="785" xr:uid="{00000000-0005-0000-0000-0000C1040000}"/>
    <cellStyle name="60% - Énfasis1 2 3 8 2" xfId="3381" xr:uid="{00000000-0005-0000-0000-0000C2040000}"/>
    <cellStyle name="60% - Énfasis1 2 3 8 3" xfId="4847" xr:uid="{00000000-0005-0000-0000-0000C3040000}"/>
    <cellStyle name="60% - Énfasis1 2 3 9" xfId="786" xr:uid="{00000000-0005-0000-0000-0000C4040000}"/>
    <cellStyle name="60% - Énfasis1 2 3 9 2" xfId="3382" xr:uid="{00000000-0005-0000-0000-0000C5040000}"/>
    <cellStyle name="60% - Énfasis1 2 3_AVANCE PROTECCIÓN" xfId="787" xr:uid="{00000000-0005-0000-0000-0000C6040000}"/>
    <cellStyle name="60% - Énfasis1 2 4" xfId="3369" xr:uid="{00000000-0005-0000-0000-0000C7040000}"/>
    <cellStyle name="60% - Énfasis1 2_Listado_web" xfId="788" xr:uid="{00000000-0005-0000-0000-0000C8040000}"/>
    <cellStyle name="60% - Énfasis1 3" xfId="789" xr:uid="{00000000-0005-0000-0000-0000C9040000}"/>
    <cellStyle name="60% - Énfasis1 3 2" xfId="3383" xr:uid="{00000000-0005-0000-0000-0000CA040000}"/>
    <cellStyle name="60% - Énfasis1 4" xfId="790" xr:uid="{00000000-0005-0000-0000-0000CB040000}"/>
    <cellStyle name="60% - Énfasis1 4 2" xfId="3384" xr:uid="{00000000-0005-0000-0000-0000CC040000}"/>
    <cellStyle name="60% - Énfasis1 5" xfId="791" xr:uid="{00000000-0005-0000-0000-0000CD040000}"/>
    <cellStyle name="60% - Énfasis1 5 2" xfId="3385" xr:uid="{00000000-0005-0000-0000-0000CE040000}"/>
    <cellStyle name="60% - Énfasis1 6" xfId="792" xr:uid="{00000000-0005-0000-0000-0000CF040000}"/>
    <cellStyle name="60% - Énfasis1 6 2" xfId="3386" xr:uid="{00000000-0005-0000-0000-0000D0040000}"/>
    <cellStyle name="60% - Énfasis1 7" xfId="793" xr:uid="{00000000-0005-0000-0000-0000D1040000}"/>
    <cellStyle name="60% - Énfasis1 7 2" xfId="3387" xr:uid="{00000000-0005-0000-0000-0000D2040000}"/>
    <cellStyle name="60% - Énfasis1 8" xfId="794" xr:uid="{00000000-0005-0000-0000-0000D3040000}"/>
    <cellStyle name="60% - Énfasis1 8 2" xfId="3388" xr:uid="{00000000-0005-0000-0000-0000D4040000}"/>
    <cellStyle name="60% - Énfasis1 9" xfId="795" xr:uid="{00000000-0005-0000-0000-0000D5040000}"/>
    <cellStyle name="60% - Énfasis1 9 2" xfId="3389" xr:uid="{00000000-0005-0000-0000-0000D6040000}"/>
    <cellStyle name="60% - Énfasis2" xfId="796" builtinId="36" customBuiltin="1"/>
    <cellStyle name="60% - Énfasis2 10" xfId="797" xr:uid="{00000000-0005-0000-0000-0000D8040000}"/>
    <cellStyle name="60% - Énfasis2 10 2" xfId="3391" xr:uid="{00000000-0005-0000-0000-0000D9040000}"/>
    <cellStyle name="60% - Énfasis2 11" xfId="798" xr:uid="{00000000-0005-0000-0000-0000DA040000}"/>
    <cellStyle name="60% - Énfasis2 11 2" xfId="3392" xr:uid="{00000000-0005-0000-0000-0000DB040000}"/>
    <cellStyle name="60% - Énfasis2 12" xfId="3390" xr:uid="{00000000-0005-0000-0000-0000DC040000}"/>
    <cellStyle name="60% - Énfasis2 2" xfId="799" xr:uid="{00000000-0005-0000-0000-0000DD040000}"/>
    <cellStyle name="60% - Énfasis2 2 2" xfId="800" xr:uid="{00000000-0005-0000-0000-0000DE040000}"/>
    <cellStyle name="60% - Énfasis2 2 2 2" xfId="3394" xr:uid="{00000000-0005-0000-0000-0000DF040000}"/>
    <cellStyle name="60% - Énfasis2 2 3" xfId="801" xr:uid="{00000000-0005-0000-0000-0000E0040000}"/>
    <cellStyle name="60% - Énfasis2 2 3 10" xfId="3395" xr:uid="{00000000-0005-0000-0000-0000E1040000}"/>
    <cellStyle name="60% - Énfasis2 2 3 2" xfId="802" xr:uid="{00000000-0005-0000-0000-0000E2040000}"/>
    <cellStyle name="60% - Énfasis2 2 3 3" xfId="803" xr:uid="{00000000-0005-0000-0000-0000E3040000}"/>
    <cellStyle name="60% - Énfasis2 2 3 4" xfId="804" xr:uid="{00000000-0005-0000-0000-0000E4040000}"/>
    <cellStyle name="60% - Énfasis2 2 3 5" xfId="805" xr:uid="{00000000-0005-0000-0000-0000E5040000}"/>
    <cellStyle name="60% - Énfasis2 2 3 5 2" xfId="806" xr:uid="{00000000-0005-0000-0000-0000E6040000}"/>
    <cellStyle name="60% - Énfasis2 2 3 5 2 2" xfId="3397" xr:uid="{00000000-0005-0000-0000-0000E7040000}"/>
    <cellStyle name="60% - Énfasis2 2 3 5 2 3" xfId="4849" xr:uid="{00000000-0005-0000-0000-0000E8040000}"/>
    <cellStyle name="60% - Énfasis2 2 3 5 3" xfId="807" xr:uid="{00000000-0005-0000-0000-0000E9040000}"/>
    <cellStyle name="60% - Énfasis2 2 3 5 4" xfId="808" xr:uid="{00000000-0005-0000-0000-0000EA040000}"/>
    <cellStyle name="60% - Énfasis2 2 3 5 4 2" xfId="3398" xr:uid="{00000000-0005-0000-0000-0000EB040000}"/>
    <cellStyle name="60% - Énfasis2 2 3 5 4 3" xfId="4850" xr:uid="{00000000-0005-0000-0000-0000EC040000}"/>
    <cellStyle name="60% - Énfasis2 2 3 5 5" xfId="809" xr:uid="{00000000-0005-0000-0000-0000ED040000}"/>
    <cellStyle name="60% - Énfasis2 2 3 5 5 2" xfId="3399" xr:uid="{00000000-0005-0000-0000-0000EE040000}"/>
    <cellStyle name="60% - Énfasis2 2 3 5 6" xfId="3396" xr:uid="{00000000-0005-0000-0000-0000EF040000}"/>
    <cellStyle name="60% - Énfasis2 2 3 5_INST $" xfId="810" xr:uid="{00000000-0005-0000-0000-0000F0040000}"/>
    <cellStyle name="60% - Énfasis2 2 3 6" xfId="811" xr:uid="{00000000-0005-0000-0000-0000F1040000}"/>
    <cellStyle name="60% - Énfasis2 2 3 6 2" xfId="812" xr:uid="{00000000-0005-0000-0000-0000F2040000}"/>
    <cellStyle name="60% - Énfasis2 2 3 6 2 2" xfId="3401" xr:uid="{00000000-0005-0000-0000-0000F3040000}"/>
    <cellStyle name="60% - Énfasis2 2 3 6 2 3" xfId="4851" xr:uid="{00000000-0005-0000-0000-0000F4040000}"/>
    <cellStyle name="60% - Énfasis2 2 3 6 3" xfId="813" xr:uid="{00000000-0005-0000-0000-0000F5040000}"/>
    <cellStyle name="60% - Énfasis2 2 3 6 4" xfId="814" xr:uid="{00000000-0005-0000-0000-0000F6040000}"/>
    <cellStyle name="60% - Énfasis2 2 3 6 4 2" xfId="3402" xr:uid="{00000000-0005-0000-0000-0000F7040000}"/>
    <cellStyle name="60% - Énfasis2 2 3 6 4 3" xfId="4852" xr:uid="{00000000-0005-0000-0000-0000F8040000}"/>
    <cellStyle name="60% - Énfasis2 2 3 6 5" xfId="815" xr:uid="{00000000-0005-0000-0000-0000F9040000}"/>
    <cellStyle name="60% - Énfasis2 2 3 6 5 2" xfId="3403" xr:uid="{00000000-0005-0000-0000-0000FA040000}"/>
    <cellStyle name="60% - Énfasis2 2 3 6 6" xfId="3400" xr:uid="{00000000-0005-0000-0000-0000FB040000}"/>
    <cellStyle name="60% - Énfasis2 2 3 6_INST $" xfId="816" xr:uid="{00000000-0005-0000-0000-0000FC040000}"/>
    <cellStyle name="60% - Énfasis2 2 3 7" xfId="817" xr:uid="{00000000-0005-0000-0000-0000FD040000}"/>
    <cellStyle name="60% - Énfasis2 2 3 7 2" xfId="3404" xr:uid="{00000000-0005-0000-0000-0000FE040000}"/>
    <cellStyle name="60% - Énfasis2 2 3 7 3" xfId="4853" xr:uid="{00000000-0005-0000-0000-0000FF040000}"/>
    <cellStyle name="60% - Énfasis2 2 3 8" xfId="818" xr:uid="{00000000-0005-0000-0000-000000050000}"/>
    <cellStyle name="60% - Énfasis2 2 3 8 2" xfId="3405" xr:uid="{00000000-0005-0000-0000-000001050000}"/>
    <cellStyle name="60% - Énfasis2 2 3 8 3" xfId="4854" xr:uid="{00000000-0005-0000-0000-000002050000}"/>
    <cellStyle name="60% - Énfasis2 2 3 9" xfId="819" xr:uid="{00000000-0005-0000-0000-000003050000}"/>
    <cellStyle name="60% - Énfasis2 2 3 9 2" xfId="3406" xr:uid="{00000000-0005-0000-0000-000004050000}"/>
    <cellStyle name="60% - Énfasis2 2 3_AVANCE PROTECCIÓN" xfId="820" xr:uid="{00000000-0005-0000-0000-000005050000}"/>
    <cellStyle name="60% - Énfasis2 2 4" xfId="3393" xr:uid="{00000000-0005-0000-0000-000006050000}"/>
    <cellStyle name="60% - Énfasis2 2_Listado_web" xfId="821" xr:uid="{00000000-0005-0000-0000-000007050000}"/>
    <cellStyle name="60% - Énfasis2 3" xfId="822" xr:uid="{00000000-0005-0000-0000-000008050000}"/>
    <cellStyle name="60% - Énfasis2 3 2" xfId="3407" xr:uid="{00000000-0005-0000-0000-000009050000}"/>
    <cellStyle name="60% - Énfasis2 4" xfId="823" xr:uid="{00000000-0005-0000-0000-00000A050000}"/>
    <cellStyle name="60% - Énfasis2 4 2" xfId="3408" xr:uid="{00000000-0005-0000-0000-00000B050000}"/>
    <cellStyle name="60% - Énfasis2 5" xfId="824" xr:uid="{00000000-0005-0000-0000-00000C050000}"/>
    <cellStyle name="60% - Énfasis2 5 2" xfId="3409" xr:uid="{00000000-0005-0000-0000-00000D050000}"/>
    <cellStyle name="60% - Énfasis2 6" xfId="825" xr:uid="{00000000-0005-0000-0000-00000E050000}"/>
    <cellStyle name="60% - Énfasis2 6 2" xfId="3410" xr:uid="{00000000-0005-0000-0000-00000F050000}"/>
    <cellStyle name="60% - Énfasis2 7" xfId="826" xr:uid="{00000000-0005-0000-0000-000010050000}"/>
    <cellStyle name="60% - Énfasis2 7 2" xfId="3411" xr:uid="{00000000-0005-0000-0000-000011050000}"/>
    <cellStyle name="60% - Énfasis2 8" xfId="827" xr:uid="{00000000-0005-0000-0000-000012050000}"/>
    <cellStyle name="60% - Énfasis2 8 2" xfId="3412" xr:uid="{00000000-0005-0000-0000-000013050000}"/>
    <cellStyle name="60% - Énfasis2 9" xfId="828" xr:uid="{00000000-0005-0000-0000-000014050000}"/>
    <cellStyle name="60% - Énfasis2 9 2" xfId="3413" xr:uid="{00000000-0005-0000-0000-000015050000}"/>
    <cellStyle name="60% - Énfasis3" xfId="829" builtinId="40" customBuiltin="1"/>
    <cellStyle name="60% - Énfasis3 10" xfId="830" xr:uid="{00000000-0005-0000-0000-000017050000}"/>
    <cellStyle name="60% - Énfasis3 10 2" xfId="3415" xr:uid="{00000000-0005-0000-0000-000018050000}"/>
    <cellStyle name="60% - Énfasis3 11" xfId="831" xr:uid="{00000000-0005-0000-0000-000019050000}"/>
    <cellStyle name="60% - Énfasis3 11 2" xfId="3416" xr:uid="{00000000-0005-0000-0000-00001A050000}"/>
    <cellStyle name="60% - Énfasis3 12" xfId="832" xr:uid="{00000000-0005-0000-0000-00001B050000}"/>
    <cellStyle name="60% - Énfasis3 12 2" xfId="3417" xr:uid="{00000000-0005-0000-0000-00001C050000}"/>
    <cellStyle name="60% - Énfasis3 13" xfId="833" xr:uid="{00000000-0005-0000-0000-00001D050000}"/>
    <cellStyle name="60% - Énfasis3 13 2" xfId="3418" xr:uid="{00000000-0005-0000-0000-00001E050000}"/>
    <cellStyle name="60% - Énfasis3 14" xfId="834" xr:uid="{00000000-0005-0000-0000-00001F050000}"/>
    <cellStyle name="60% - Énfasis3 14 2" xfId="3419" xr:uid="{00000000-0005-0000-0000-000020050000}"/>
    <cellStyle name="60% - Énfasis3 15" xfId="835" xr:uid="{00000000-0005-0000-0000-000021050000}"/>
    <cellStyle name="60% - Énfasis3 15 2" xfId="3420" xr:uid="{00000000-0005-0000-0000-000022050000}"/>
    <cellStyle name="60% - Énfasis3 16" xfId="836" xr:uid="{00000000-0005-0000-0000-000023050000}"/>
    <cellStyle name="60% - Énfasis3 16 2" xfId="3421" xr:uid="{00000000-0005-0000-0000-000024050000}"/>
    <cellStyle name="60% - Énfasis3 17" xfId="837" xr:uid="{00000000-0005-0000-0000-000025050000}"/>
    <cellStyle name="60% - Énfasis3 17 2" xfId="3422" xr:uid="{00000000-0005-0000-0000-000026050000}"/>
    <cellStyle name="60% - Énfasis3 18" xfId="3414" xr:uid="{00000000-0005-0000-0000-000027050000}"/>
    <cellStyle name="60% - Énfasis3 2" xfId="838" xr:uid="{00000000-0005-0000-0000-000028050000}"/>
    <cellStyle name="60% - Énfasis3 2 2" xfId="839" xr:uid="{00000000-0005-0000-0000-000029050000}"/>
    <cellStyle name="60% - Énfasis3 2 2 2" xfId="3424" xr:uid="{00000000-0005-0000-0000-00002A050000}"/>
    <cellStyle name="60% - Énfasis3 2 3" xfId="840" xr:uid="{00000000-0005-0000-0000-00002B050000}"/>
    <cellStyle name="60% - Énfasis3 2 3 10" xfId="3425" xr:uid="{00000000-0005-0000-0000-00002C050000}"/>
    <cellStyle name="60% - Énfasis3 2 3 2" xfId="841" xr:uid="{00000000-0005-0000-0000-00002D050000}"/>
    <cellStyle name="60% - Énfasis3 2 3 3" xfId="842" xr:uid="{00000000-0005-0000-0000-00002E050000}"/>
    <cellStyle name="60% - Énfasis3 2 3 4" xfId="843" xr:uid="{00000000-0005-0000-0000-00002F050000}"/>
    <cellStyle name="60% - Énfasis3 2 3 5" xfId="844" xr:uid="{00000000-0005-0000-0000-000030050000}"/>
    <cellStyle name="60% - Énfasis3 2 3 5 2" xfId="845" xr:uid="{00000000-0005-0000-0000-000031050000}"/>
    <cellStyle name="60% - Énfasis3 2 3 5 2 2" xfId="3427" xr:uid="{00000000-0005-0000-0000-000032050000}"/>
    <cellStyle name="60% - Énfasis3 2 3 5 2 3" xfId="4855" xr:uid="{00000000-0005-0000-0000-000033050000}"/>
    <cellStyle name="60% - Énfasis3 2 3 5 3" xfId="846" xr:uid="{00000000-0005-0000-0000-000034050000}"/>
    <cellStyle name="60% - Énfasis3 2 3 5 4" xfId="847" xr:uid="{00000000-0005-0000-0000-000035050000}"/>
    <cellStyle name="60% - Énfasis3 2 3 5 4 2" xfId="3428" xr:uid="{00000000-0005-0000-0000-000036050000}"/>
    <cellStyle name="60% - Énfasis3 2 3 5 4 3" xfId="4856" xr:uid="{00000000-0005-0000-0000-000037050000}"/>
    <cellStyle name="60% - Énfasis3 2 3 5 5" xfId="848" xr:uid="{00000000-0005-0000-0000-000038050000}"/>
    <cellStyle name="60% - Énfasis3 2 3 5 5 2" xfId="3429" xr:uid="{00000000-0005-0000-0000-000039050000}"/>
    <cellStyle name="60% - Énfasis3 2 3 5 6" xfId="3426" xr:uid="{00000000-0005-0000-0000-00003A050000}"/>
    <cellStyle name="60% - Énfasis3 2 3 5_INST $" xfId="849" xr:uid="{00000000-0005-0000-0000-00003B050000}"/>
    <cellStyle name="60% - Énfasis3 2 3 6" xfId="850" xr:uid="{00000000-0005-0000-0000-00003C050000}"/>
    <cellStyle name="60% - Énfasis3 2 3 6 2" xfId="851" xr:uid="{00000000-0005-0000-0000-00003D050000}"/>
    <cellStyle name="60% - Énfasis3 2 3 6 2 2" xfId="3431" xr:uid="{00000000-0005-0000-0000-00003E050000}"/>
    <cellStyle name="60% - Énfasis3 2 3 6 2 3" xfId="4857" xr:uid="{00000000-0005-0000-0000-00003F050000}"/>
    <cellStyle name="60% - Énfasis3 2 3 6 3" xfId="852" xr:uid="{00000000-0005-0000-0000-000040050000}"/>
    <cellStyle name="60% - Énfasis3 2 3 6 4" xfId="853" xr:uid="{00000000-0005-0000-0000-000041050000}"/>
    <cellStyle name="60% - Énfasis3 2 3 6 4 2" xfId="3432" xr:uid="{00000000-0005-0000-0000-000042050000}"/>
    <cellStyle name="60% - Énfasis3 2 3 6 4 3" xfId="4858" xr:uid="{00000000-0005-0000-0000-000043050000}"/>
    <cellStyle name="60% - Énfasis3 2 3 6 5" xfId="854" xr:uid="{00000000-0005-0000-0000-000044050000}"/>
    <cellStyle name="60% - Énfasis3 2 3 6 5 2" xfId="3433" xr:uid="{00000000-0005-0000-0000-000045050000}"/>
    <cellStyle name="60% - Énfasis3 2 3 6 6" xfId="3430" xr:uid="{00000000-0005-0000-0000-000046050000}"/>
    <cellStyle name="60% - Énfasis3 2 3 6_INST $" xfId="855" xr:uid="{00000000-0005-0000-0000-000047050000}"/>
    <cellStyle name="60% - Énfasis3 2 3 7" xfId="856" xr:uid="{00000000-0005-0000-0000-000048050000}"/>
    <cellStyle name="60% - Énfasis3 2 3 7 2" xfId="3434" xr:uid="{00000000-0005-0000-0000-000049050000}"/>
    <cellStyle name="60% - Énfasis3 2 3 7 3" xfId="4859" xr:uid="{00000000-0005-0000-0000-00004A050000}"/>
    <cellStyle name="60% - Énfasis3 2 3 8" xfId="857" xr:uid="{00000000-0005-0000-0000-00004B050000}"/>
    <cellStyle name="60% - Énfasis3 2 3 8 2" xfId="3435" xr:uid="{00000000-0005-0000-0000-00004C050000}"/>
    <cellStyle name="60% - Énfasis3 2 3 8 3" xfId="4860" xr:uid="{00000000-0005-0000-0000-00004D050000}"/>
    <cellStyle name="60% - Énfasis3 2 3 9" xfId="858" xr:uid="{00000000-0005-0000-0000-00004E050000}"/>
    <cellStyle name="60% - Énfasis3 2 3 9 2" xfId="3436" xr:uid="{00000000-0005-0000-0000-00004F050000}"/>
    <cellStyle name="60% - Énfasis3 2 3_AVANCE PROTECCIÓN" xfId="859" xr:uid="{00000000-0005-0000-0000-000050050000}"/>
    <cellStyle name="60% - Énfasis3 2 4" xfId="860" xr:uid="{00000000-0005-0000-0000-000051050000}"/>
    <cellStyle name="60% - Énfasis3 2 4 2" xfId="3437" xr:uid="{00000000-0005-0000-0000-000052050000}"/>
    <cellStyle name="60% - Énfasis3 2 5" xfId="861" xr:uid="{00000000-0005-0000-0000-000053050000}"/>
    <cellStyle name="60% - Énfasis3 2 5 2" xfId="3438" xr:uid="{00000000-0005-0000-0000-000054050000}"/>
    <cellStyle name="60% - Énfasis3 2 6" xfId="862" xr:uid="{00000000-0005-0000-0000-000055050000}"/>
    <cellStyle name="60% - Énfasis3 2 6 2" xfId="3439" xr:uid="{00000000-0005-0000-0000-000056050000}"/>
    <cellStyle name="60% - Énfasis3 2 7" xfId="3423" xr:uid="{00000000-0005-0000-0000-000057050000}"/>
    <cellStyle name="60% - Énfasis3 2_Listado_web" xfId="863" xr:uid="{00000000-0005-0000-0000-000058050000}"/>
    <cellStyle name="60% - Énfasis3 3" xfId="864" xr:uid="{00000000-0005-0000-0000-000059050000}"/>
    <cellStyle name="60% - Énfasis3 3 2" xfId="3440" xr:uid="{00000000-0005-0000-0000-00005A050000}"/>
    <cellStyle name="60% - Énfasis3 4" xfId="865" xr:uid="{00000000-0005-0000-0000-00005B050000}"/>
    <cellStyle name="60% - Énfasis3 4 2" xfId="3441" xr:uid="{00000000-0005-0000-0000-00005C050000}"/>
    <cellStyle name="60% - Énfasis3 5" xfId="866" xr:uid="{00000000-0005-0000-0000-00005D050000}"/>
    <cellStyle name="60% - Énfasis3 5 2" xfId="3442" xr:uid="{00000000-0005-0000-0000-00005E050000}"/>
    <cellStyle name="60% - Énfasis3 6" xfId="867" xr:uid="{00000000-0005-0000-0000-00005F050000}"/>
    <cellStyle name="60% - Énfasis3 6 2" xfId="3443" xr:uid="{00000000-0005-0000-0000-000060050000}"/>
    <cellStyle name="60% - Énfasis3 7" xfId="868" xr:uid="{00000000-0005-0000-0000-000061050000}"/>
    <cellStyle name="60% - Énfasis3 7 2" xfId="3444" xr:uid="{00000000-0005-0000-0000-000062050000}"/>
    <cellStyle name="60% - Énfasis3 8" xfId="869" xr:uid="{00000000-0005-0000-0000-000063050000}"/>
    <cellStyle name="60% - Énfasis3 8 2" xfId="3445" xr:uid="{00000000-0005-0000-0000-000064050000}"/>
    <cellStyle name="60% - Énfasis3 9" xfId="870" xr:uid="{00000000-0005-0000-0000-000065050000}"/>
    <cellStyle name="60% - Énfasis3 9 2" xfId="3446" xr:uid="{00000000-0005-0000-0000-000066050000}"/>
    <cellStyle name="60% - Énfasis4" xfId="871" builtinId="44" customBuiltin="1"/>
    <cellStyle name="60% - Énfasis4 10" xfId="872" xr:uid="{00000000-0005-0000-0000-000068050000}"/>
    <cellStyle name="60% - Énfasis4 10 2" xfId="3448" xr:uid="{00000000-0005-0000-0000-000069050000}"/>
    <cellStyle name="60% - Énfasis4 11" xfId="873" xr:uid="{00000000-0005-0000-0000-00006A050000}"/>
    <cellStyle name="60% - Énfasis4 11 2" xfId="3449" xr:uid="{00000000-0005-0000-0000-00006B050000}"/>
    <cellStyle name="60% - Énfasis4 12" xfId="874" xr:uid="{00000000-0005-0000-0000-00006C050000}"/>
    <cellStyle name="60% - Énfasis4 12 2" xfId="3450" xr:uid="{00000000-0005-0000-0000-00006D050000}"/>
    <cellStyle name="60% - Énfasis4 13" xfId="875" xr:uid="{00000000-0005-0000-0000-00006E050000}"/>
    <cellStyle name="60% - Énfasis4 13 2" xfId="3451" xr:uid="{00000000-0005-0000-0000-00006F050000}"/>
    <cellStyle name="60% - Énfasis4 14" xfId="876" xr:uid="{00000000-0005-0000-0000-000070050000}"/>
    <cellStyle name="60% - Énfasis4 14 2" xfId="3452" xr:uid="{00000000-0005-0000-0000-000071050000}"/>
    <cellStyle name="60% - Énfasis4 15" xfId="877" xr:uid="{00000000-0005-0000-0000-000072050000}"/>
    <cellStyle name="60% - Énfasis4 15 2" xfId="3453" xr:uid="{00000000-0005-0000-0000-000073050000}"/>
    <cellStyle name="60% - Énfasis4 16" xfId="878" xr:uid="{00000000-0005-0000-0000-000074050000}"/>
    <cellStyle name="60% - Énfasis4 16 2" xfId="3454" xr:uid="{00000000-0005-0000-0000-000075050000}"/>
    <cellStyle name="60% - Énfasis4 17" xfId="879" xr:uid="{00000000-0005-0000-0000-000076050000}"/>
    <cellStyle name="60% - Énfasis4 17 2" xfId="3455" xr:uid="{00000000-0005-0000-0000-000077050000}"/>
    <cellStyle name="60% - Énfasis4 18" xfId="3447" xr:uid="{00000000-0005-0000-0000-000078050000}"/>
    <cellStyle name="60% - Énfasis4 2" xfId="880" xr:uid="{00000000-0005-0000-0000-000079050000}"/>
    <cellStyle name="60% - Énfasis4 2 2" xfId="881" xr:uid="{00000000-0005-0000-0000-00007A050000}"/>
    <cellStyle name="60% - Énfasis4 2 2 2" xfId="3457" xr:uid="{00000000-0005-0000-0000-00007B050000}"/>
    <cellStyle name="60% - Énfasis4 2 3" xfId="882" xr:uid="{00000000-0005-0000-0000-00007C050000}"/>
    <cellStyle name="60% - Énfasis4 2 3 10" xfId="3458" xr:uid="{00000000-0005-0000-0000-00007D050000}"/>
    <cellStyle name="60% - Énfasis4 2 3 2" xfId="883" xr:uid="{00000000-0005-0000-0000-00007E050000}"/>
    <cellStyle name="60% - Énfasis4 2 3 3" xfId="884" xr:uid="{00000000-0005-0000-0000-00007F050000}"/>
    <cellStyle name="60% - Énfasis4 2 3 4" xfId="885" xr:uid="{00000000-0005-0000-0000-000080050000}"/>
    <cellStyle name="60% - Énfasis4 2 3 5" xfId="886" xr:uid="{00000000-0005-0000-0000-000081050000}"/>
    <cellStyle name="60% - Énfasis4 2 3 5 2" xfId="887" xr:uid="{00000000-0005-0000-0000-000082050000}"/>
    <cellStyle name="60% - Énfasis4 2 3 5 2 2" xfId="3460" xr:uid="{00000000-0005-0000-0000-000083050000}"/>
    <cellStyle name="60% - Énfasis4 2 3 5 2 3" xfId="4862" xr:uid="{00000000-0005-0000-0000-000084050000}"/>
    <cellStyle name="60% - Énfasis4 2 3 5 3" xfId="888" xr:uid="{00000000-0005-0000-0000-000085050000}"/>
    <cellStyle name="60% - Énfasis4 2 3 5 4" xfId="889" xr:uid="{00000000-0005-0000-0000-000086050000}"/>
    <cellStyle name="60% - Énfasis4 2 3 5 4 2" xfId="3461" xr:uid="{00000000-0005-0000-0000-000087050000}"/>
    <cellStyle name="60% - Énfasis4 2 3 5 4 3" xfId="4863" xr:uid="{00000000-0005-0000-0000-000088050000}"/>
    <cellStyle name="60% - Énfasis4 2 3 5 5" xfId="890" xr:uid="{00000000-0005-0000-0000-000089050000}"/>
    <cellStyle name="60% - Énfasis4 2 3 5 5 2" xfId="3462" xr:uid="{00000000-0005-0000-0000-00008A050000}"/>
    <cellStyle name="60% - Énfasis4 2 3 5 6" xfId="3459" xr:uid="{00000000-0005-0000-0000-00008B050000}"/>
    <cellStyle name="60% - Énfasis4 2 3 5_INST $" xfId="891" xr:uid="{00000000-0005-0000-0000-00008C050000}"/>
    <cellStyle name="60% - Énfasis4 2 3 6" xfId="892" xr:uid="{00000000-0005-0000-0000-00008D050000}"/>
    <cellStyle name="60% - Énfasis4 2 3 6 2" xfId="893" xr:uid="{00000000-0005-0000-0000-00008E050000}"/>
    <cellStyle name="60% - Énfasis4 2 3 6 2 2" xfId="3464" xr:uid="{00000000-0005-0000-0000-00008F050000}"/>
    <cellStyle name="60% - Énfasis4 2 3 6 2 3" xfId="4864" xr:uid="{00000000-0005-0000-0000-000090050000}"/>
    <cellStyle name="60% - Énfasis4 2 3 6 3" xfId="894" xr:uid="{00000000-0005-0000-0000-000091050000}"/>
    <cellStyle name="60% - Énfasis4 2 3 6 4" xfId="895" xr:uid="{00000000-0005-0000-0000-000092050000}"/>
    <cellStyle name="60% - Énfasis4 2 3 6 4 2" xfId="3465" xr:uid="{00000000-0005-0000-0000-000093050000}"/>
    <cellStyle name="60% - Énfasis4 2 3 6 4 3" xfId="4865" xr:uid="{00000000-0005-0000-0000-000094050000}"/>
    <cellStyle name="60% - Énfasis4 2 3 6 5" xfId="896" xr:uid="{00000000-0005-0000-0000-000095050000}"/>
    <cellStyle name="60% - Énfasis4 2 3 6 5 2" xfId="3466" xr:uid="{00000000-0005-0000-0000-000096050000}"/>
    <cellStyle name="60% - Énfasis4 2 3 6 6" xfId="3463" xr:uid="{00000000-0005-0000-0000-000097050000}"/>
    <cellStyle name="60% - Énfasis4 2 3 6_INST $" xfId="897" xr:uid="{00000000-0005-0000-0000-000098050000}"/>
    <cellStyle name="60% - Énfasis4 2 3 7" xfId="898" xr:uid="{00000000-0005-0000-0000-000099050000}"/>
    <cellStyle name="60% - Énfasis4 2 3 7 2" xfId="3467" xr:uid="{00000000-0005-0000-0000-00009A050000}"/>
    <cellStyle name="60% - Énfasis4 2 3 7 3" xfId="4866" xr:uid="{00000000-0005-0000-0000-00009B050000}"/>
    <cellStyle name="60% - Énfasis4 2 3 8" xfId="899" xr:uid="{00000000-0005-0000-0000-00009C050000}"/>
    <cellStyle name="60% - Énfasis4 2 3 8 2" xfId="3468" xr:uid="{00000000-0005-0000-0000-00009D050000}"/>
    <cellStyle name="60% - Énfasis4 2 3 8 3" xfId="4867" xr:uid="{00000000-0005-0000-0000-00009E050000}"/>
    <cellStyle name="60% - Énfasis4 2 3 9" xfId="900" xr:uid="{00000000-0005-0000-0000-00009F050000}"/>
    <cellStyle name="60% - Énfasis4 2 3 9 2" xfId="3469" xr:uid="{00000000-0005-0000-0000-0000A0050000}"/>
    <cellStyle name="60% - Énfasis4 2 3_AVANCE PROTECCIÓN" xfId="901" xr:uid="{00000000-0005-0000-0000-0000A1050000}"/>
    <cellStyle name="60% - Énfasis4 2 4" xfId="902" xr:uid="{00000000-0005-0000-0000-0000A2050000}"/>
    <cellStyle name="60% - Énfasis4 2 4 2" xfId="3470" xr:uid="{00000000-0005-0000-0000-0000A3050000}"/>
    <cellStyle name="60% - Énfasis4 2 5" xfId="903" xr:uid="{00000000-0005-0000-0000-0000A4050000}"/>
    <cellStyle name="60% - Énfasis4 2 5 2" xfId="3471" xr:uid="{00000000-0005-0000-0000-0000A5050000}"/>
    <cellStyle name="60% - Énfasis4 2 6" xfId="904" xr:uid="{00000000-0005-0000-0000-0000A6050000}"/>
    <cellStyle name="60% - Énfasis4 2 6 2" xfId="3472" xr:uid="{00000000-0005-0000-0000-0000A7050000}"/>
    <cellStyle name="60% - Énfasis4 2 7" xfId="3456" xr:uid="{00000000-0005-0000-0000-0000A8050000}"/>
    <cellStyle name="60% - Énfasis4 2_Listado_web" xfId="905" xr:uid="{00000000-0005-0000-0000-0000A9050000}"/>
    <cellStyle name="60% - Énfasis4 3" xfId="906" xr:uid="{00000000-0005-0000-0000-0000AA050000}"/>
    <cellStyle name="60% - Énfasis4 3 2" xfId="3473" xr:uid="{00000000-0005-0000-0000-0000AB050000}"/>
    <cellStyle name="60% - Énfasis4 4" xfId="907" xr:uid="{00000000-0005-0000-0000-0000AC050000}"/>
    <cellStyle name="60% - Énfasis4 4 2" xfId="3474" xr:uid="{00000000-0005-0000-0000-0000AD050000}"/>
    <cellStyle name="60% - Énfasis4 5" xfId="908" xr:uid="{00000000-0005-0000-0000-0000AE050000}"/>
    <cellStyle name="60% - Énfasis4 5 2" xfId="3475" xr:uid="{00000000-0005-0000-0000-0000AF050000}"/>
    <cellStyle name="60% - Énfasis4 6" xfId="909" xr:uid="{00000000-0005-0000-0000-0000B0050000}"/>
    <cellStyle name="60% - Énfasis4 6 2" xfId="3476" xr:uid="{00000000-0005-0000-0000-0000B1050000}"/>
    <cellStyle name="60% - Énfasis4 7" xfId="910" xr:uid="{00000000-0005-0000-0000-0000B2050000}"/>
    <cellStyle name="60% - Énfasis4 7 2" xfId="3477" xr:uid="{00000000-0005-0000-0000-0000B3050000}"/>
    <cellStyle name="60% - Énfasis4 8" xfId="911" xr:uid="{00000000-0005-0000-0000-0000B4050000}"/>
    <cellStyle name="60% - Énfasis4 8 2" xfId="3478" xr:uid="{00000000-0005-0000-0000-0000B5050000}"/>
    <cellStyle name="60% - Énfasis4 9" xfId="912" xr:uid="{00000000-0005-0000-0000-0000B6050000}"/>
    <cellStyle name="60% - Énfasis4 9 2" xfId="3479" xr:uid="{00000000-0005-0000-0000-0000B7050000}"/>
    <cellStyle name="60% - Énfasis5" xfId="913" builtinId="48" customBuiltin="1"/>
    <cellStyle name="60% - Énfasis5 10" xfId="914" xr:uid="{00000000-0005-0000-0000-0000B9050000}"/>
    <cellStyle name="60% - Énfasis5 10 2" xfId="3481" xr:uid="{00000000-0005-0000-0000-0000BA050000}"/>
    <cellStyle name="60% - Énfasis5 11" xfId="915" xr:uid="{00000000-0005-0000-0000-0000BB050000}"/>
    <cellStyle name="60% - Énfasis5 11 2" xfId="3482" xr:uid="{00000000-0005-0000-0000-0000BC050000}"/>
    <cellStyle name="60% - Énfasis5 12" xfId="3480" xr:uid="{00000000-0005-0000-0000-0000BD050000}"/>
    <cellStyle name="60% - Énfasis5 2" xfId="916" xr:uid="{00000000-0005-0000-0000-0000BE050000}"/>
    <cellStyle name="60% - Énfasis5 2 2" xfId="917" xr:uid="{00000000-0005-0000-0000-0000BF050000}"/>
    <cellStyle name="60% - Énfasis5 2 2 2" xfId="3484" xr:uid="{00000000-0005-0000-0000-0000C0050000}"/>
    <cellStyle name="60% - Énfasis5 2 3" xfId="918" xr:uid="{00000000-0005-0000-0000-0000C1050000}"/>
    <cellStyle name="60% - Énfasis5 2 3 10" xfId="3485" xr:uid="{00000000-0005-0000-0000-0000C2050000}"/>
    <cellStyle name="60% - Énfasis5 2 3 2" xfId="919" xr:uid="{00000000-0005-0000-0000-0000C3050000}"/>
    <cellStyle name="60% - Énfasis5 2 3 3" xfId="920" xr:uid="{00000000-0005-0000-0000-0000C4050000}"/>
    <cellStyle name="60% - Énfasis5 2 3 4" xfId="921" xr:uid="{00000000-0005-0000-0000-0000C5050000}"/>
    <cellStyle name="60% - Énfasis5 2 3 5" xfId="922" xr:uid="{00000000-0005-0000-0000-0000C6050000}"/>
    <cellStyle name="60% - Énfasis5 2 3 5 2" xfId="923" xr:uid="{00000000-0005-0000-0000-0000C7050000}"/>
    <cellStyle name="60% - Énfasis5 2 3 5 2 2" xfId="3487" xr:uid="{00000000-0005-0000-0000-0000C8050000}"/>
    <cellStyle name="60% - Énfasis5 2 3 5 2 3" xfId="4868" xr:uid="{00000000-0005-0000-0000-0000C9050000}"/>
    <cellStyle name="60% - Énfasis5 2 3 5 3" xfId="924" xr:uid="{00000000-0005-0000-0000-0000CA050000}"/>
    <cellStyle name="60% - Énfasis5 2 3 5 4" xfId="925" xr:uid="{00000000-0005-0000-0000-0000CB050000}"/>
    <cellStyle name="60% - Énfasis5 2 3 5 4 2" xfId="3488" xr:uid="{00000000-0005-0000-0000-0000CC050000}"/>
    <cellStyle name="60% - Énfasis5 2 3 5 4 3" xfId="4869" xr:uid="{00000000-0005-0000-0000-0000CD050000}"/>
    <cellStyle name="60% - Énfasis5 2 3 5 5" xfId="926" xr:uid="{00000000-0005-0000-0000-0000CE050000}"/>
    <cellStyle name="60% - Énfasis5 2 3 5 5 2" xfId="3489" xr:uid="{00000000-0005-0000-0000-0000CF050000}"/>
    <cellStyle name="60% - Énfasis5 2 3 5 6" xfId="3486" xr:uid="{00000000-0005-0000-0000-0000D0050000}"/>
    <cellStyle name="60% - Énfasis5 2 3 5_INST $" xfId="927" xr:uid="{00000000-0005-0000-0000-0000D1050000}"/>
    <cellStyle name="60% - Énfasis5 2 3 6" xfId="928" xr:uid="{00000000-0005-0000-0000-0000D2050000}"/>
    <cellStyle name="60% - Énfasis5 2 3 6 2" xfId="929" xr:uid="{00000000-0005-0000-0000-0000D3050000}"/>
    <cellStyle name="60% - Énfasis5 2 3 6 2 2" xfId="3491" xr:uid="{00000000-0005-0000-0000-0000D4050000}"/>
    <cellStyle name="60% - Énfasis5 2 3 6 2 3" xfId="4870" xr:uid="{00000000-0005-0000-0000-0000D5050000}"/>
    <cellStyle name="60% - Énfasis5 2 3 6 3" xfId="930" xr:uid="{00000000-0005-0000-0000-0000D6050000}"/>
    <cellStyle name="60% - Énfasis5 2 3 6 4" xfId="931" xr:uid="{00000000-0005-0000-0000-0000D7050000}"/>
    <cellStyle name="60% - Énfasis5 2 3 6 4 2" xfId="3492" xr:uid="{00000000-0005-0000-0000-0000D8050000}"/>
    <cellStyle name="60% - Énfasis5 2 3 6 4 3" xfId="4871" xr:uid="{00000000-0005-0000-0000-0000D9050000}"/>
    <cellStyle name="60% - Énfasis5 2 3 6 5" xfId="932" xr:uid="{00000000-0005-0000-0000-0000DA050000}"/>
    <cellStyle name="60% - Énfasis5 2 3 6 5 2" xfId="3493" xr:uid="{00000000-0005-0000-0000-0000DB050000}"/>
    <cellStyle name="60% - Énfasis5 2 3 6 6" xfId="3490" xr:uid="{00000000-0005-0000-0000-0000DC050000}"/>
    <cellStyle name="60% - Énfasis5 2 3 6_INST $" xfId="933" xr:uid="{00000000-0005-0000-0000-0000DD050000}"/>
    <cellStyle name="60% - Énfasis5 2 3 7" xfId="934" xr:uid="{00000000-0005-0000-0000-0000DE050000}"/>
    <cellStyle name="60% - Énfasis5 2 3 7 2" xfId="3494" xr:uid="{00000000-0005-0000-0000-0000DF050000}"/>
    <cellStyle name="60% - Énfasis5 2 3 7 3" xfId="4872" xr:uid="{00000000-0005-0000-0000-0000E0050000}"/>
    <cellStyle name="60% - Énfasis5 2 3 8" xfId="935" xr:uid="{00000000-0005-0000-0000-0000E1050000}"/>
    <cellStyle name="60% - Énfasis5 2 3 8 2" xfId="3495" xr:uid="{00000000-0005-0000-0000-0000E2050000}"/>
    <cellStyle name="60% - Énfasis5 2 3 8 3" xfId="4873" xr:uid="{00000000-0005-0000-0000-0000E3050000}"/>
    <cellStyle name="60% - Énfasis5 2 3 9" xfId="936" xr:uid="{00000000-0005-0000-0000-0000E4050000}"/>
    <cellStyle name="60% - Énfasis5 2 3 9 2" xfId="3496" xr:uid="{00000000-0005-0000-0000-0000E5050000}"/>
    <cellStyle name="60% - Énfasis5 2 3_AVANCE PROTECCIÓN" xfId="937" xr:uid="{00000000-0005-0000-0000-0000E6050000}"/>
    <cellStyle name="60% - Énfasis5 2 4" xfId="3483" xr:uid="{00000000-0005-0000-0000-0000E7050000}"/>
    <cellStyle name="60% - Énfasis5 2_Listado_web" xfId="938" xr:uid="{00000000-0005-0000-0000-0000E8050000}"/>
    <cellStyle name="60% - Énfasis5 3" xfId="939" xr:uid="{00000000-0005-0000-0000-0000E9050000}"/>
    <cellStyle name="60% - Énfasis5 3 2" xfId="3497" xr:uid="{00000000-0005-0000-0000-0000EA050000}"/>
    <cellStyle name="60% - Énfasis5 4" xfId="940" xr:uid="{00000000-0005-0000-0000-0000EB050000}"/>
    <cellStyle name="60% - Énfasis5 4 2" xfId="3498" xr:uid="{00000000-0005-0000-0000-0000EC050000}"/>
    <cellStyle name="60% - Énfasis5 5" xfId="941" xr:uid="{00000000-0005-0000-0000-0000ED050000}"/>
    <cellStyle name="60% - Énfasis5 5 2" xfId="3499" xr:uid="{00000000-0005-0000-0000-0000EE050000}"/>
    <cellStyle name="60% - Énfasis5 6" xfId="942" xr:uid="{00000000-0005-0000-0000-0000EF050000}"/>
    <cellStyle name="60% - Énfasis5 6 2" xfId="3500" xr:uid="{00000000-0005-0000-0000-0000F0050000}"/>
    <cellStyle name="60% - Énfasis5 7" xfId="943" xr:uid="{00000000-0005-0000-0000-0000F1050000}"/>
    <cellStyle name="60% - Énfasis5 7 2" xfId="3501" xr:uid="{00000000-0005-0000-0000-0000F2050000}"/>
    <cellStyle name="60% - Énfasis5 8" xfId="944" xr:uid="{00000000-0005-0000-0000-0000F3050000}"/>
    <cellStyle name="60% - Énfasis5 8 2" xfId="3502" xr:uid="{00000000-0005-0000-0000-0000F4050000}"/>
    <cellStyle name="60% - Énfasis5 9" xfId="945" xr:uid="{00000000-0005-0000-0000-0000F5050000}"/>
    <cellStyle name="60% - Énfasis5 9 2" xfId="3503" xr:uid="{00000000-0005-0000-0000-0000F6050000}"/>
    <cellStyle name="60% - Énfasis6" xfId="946" builtinId="52" customBuiltin="1"/>
    <cellStyle name="60% - Énfasis6 10" xfId="947" xr:uid="{00000000-0005-0000-0000-0000F8050000}"/>
    <cellStyle name="60% - Énfasis6 10 2" xfId="3505" xr:uid="{00000000-0005-0000-0000-0000F9050000}"/>
    <cellStyle name="60% - Énfasis6 11" xfId="948" xr:uid="{00000000-0005-0000-0000-0000FA050000}"/>
    <cellStyle name="60% - Énfasis6 11 2" xfId="3506" xr:uid="{00000000-0005-0000-0000-0000FB050000}"/>
    <cellStyle name="60% - Énfasis6 12" xfId="949" xr:uid="{00000000-0005-0000-0000-0000FC050000}"/>
    <cellStyle name="60% - Énfasis6 12 2" xfId="3507" xr:uid="{00000000-0005-0000-0000-0000FD050000}"/>
    <cellStyle name="60% - Énfasis6 13" xfId="950" xr:uid="{00000000-0005-0000-0000-0000FE050000}"/>
    <cellStyle name="60% - Énfasis6 13 2" xfId="3508" xr:uid="{00000000-0005-0000-0000-0000FF050000}"/>
    <cellStyle name="60% - Énfasis6 14" xfId="951" xr:uid="{00000000-0005-0000-0000-000000060000}"/>
    <cellStyle name="60% - Énfasis6 14 2" xfId="3509" xr:uid="{00000000-0005-0000-0000-000001060000}"/>
    <cellStyle name="60% - Énfasis6 15" xfId="952" xr:uid="{00000000-0005-0000-0000-000002060000}"/>
    <cellStyle name="60% - Énfasis6 15 2" xfId="3510" xr:uid="{00000000-0005-0000-0000-000003060000}"/>
    <cellStyle name="60% - Énfasis6 16" xfId="953" xr:uid="{00000000-0005-0000-0000-000004060000}"/>
    <cellStyle name="60% - Énfasis6 16 2" xfId="3511" xr:uid="{00000000-0005-0000-0000-000005060000}"/>
    <cellStyle name="60% - Énfasis6 17" xfId="954" xr:uid="{00000000-0005-0000-0000-000006060000}"/>
    <cellStyle name="60% - Énfasis6 17 2" xfId="3512" xr:uid="{00000000-0005-0000-0000-000007060000}"/>
    <cellStyle name="60% - Énfasis6 18" xfId="3504" xr:uid="{00000000-0005-0000-0000-000008060000}"/>
    <cellStyle name="60% - Énfasis6 2" xfId="955" xr:uid="{00000000-0005-0000-0000-000009060000}"/>
    <cellStyle name="60% - Énfasis6 2 2" xfId="956" xr:uid="{00000000-0005-0000-0000-00000A060000}"/>
    <cellStyle name="60% - Énfasis6 2 2 2" xfId="3514" xr:uid="{00000000-0005-0000-0000-00000B060000}"/>
    <cellStyle name="60% - Énfasis6 2 3" xfId="957" xr:uid="{00000000-0005-0000-0000-00000C060000}"/>
    <cellStyle name="60% - Énfasis6 2 3 10" xfId="3515" xr:uid="{00000000-0005-0000-0000-00000D060000}"/>
    <cellStyle name="60% - Énfasis6 2 3 2" xfId="958" xr:uid="{00000000-0005-0000-0000-00000E060000}"/>
    <cellStyle name="60% - Énfasis6 2 3 3" xfId="959" xr:uid="{00000000-0005-0000-0000-00000F060000}"/>
    <cellStyle name="60% - Énfasis6 2 3 4" xfId="960" xr:uid="{00000000-0005-0000-0000-000010060000}"/>
    <cellStyle name="60% - Énfasis6 2 3 5" xfId="961" xr:uid="{00000000-0005-0000-0000-000011060000}"/>
    <cellStyle name="60% - Énfasis6 2 3 5 2" xfId="962" xr:uid="{00000000-0005-0000-0000-000012060000}"/>
    <cellStyle name="60% - Énfasis6 2 3 5 2 2" xfId="3517" xr:uid="{00000000-0005-0000-0000-000013060000}"/>
    <cellStyle name="60% - Énfasis6 2 3 5 2 3" xfId="4874" xr:uid="{00000000-0005-0000-0000-000014060000}"/>
    <cellStyle name="60% - Énfasis6 2 3 5 3" xfId="963" xr:uid="{00000000-0005-0000-0000-000015060000}"/>
    <cellStyle name="60% - Énfasis6 2 3 5 4" xfId="964" xr:uid="{00000000-0005-0000-0000-000016060000}"/>
    <cellStyle name="60% - Énfasis6 2 3 5 4 2" xfId="3518" xr:uid="{00000000-0005-0000-0000-000017060000}"/>
    <cellStyle name="60% - Énfasis6 2 3 5 4 3" xfId="4875" xr:uid="{00000000-0005-0000-0000-000018060000}"/>
    <cellStyle name="60% - Énfasis6 2 3 5 5" xfId="965" xr:uid="{00000000-0005-0000-0000-000019060000}"/>
    <cellStyle name="60% - Énfasis6 2 3 5 5 2" xfId="3519" xr:uid="{00000000-0005-0000-0000-00001A060000}"/>
    <cellStyle name="60% - Énfasis6 2 3 5 6" xfId="3516" xr:uid="{00000000-0005-0000-0000-00001B060000}"/>
    <cellStyle name="60% - Énfasis6 2 3 5_INST $" xfId="966" xr:uid="{00000000-0005-0000-0000-00001C060000}"/>
    <cellStyle name="60% - Énfasis6 2 3 6" xfId="967" xr:uid="{00000000-0005-0000-0000-00001D060000}"/>
    <cellStyle name="60% - Énfasis6 2 3 6 2" xfId="968" xr:uid="{00000000-0005-0000-0000-00001E060000}"/>
    <cellStyle name="60% - Énfasis6 2 3 6 2 2" xfId="3521" xr:uid="{00000000-0005-0000-0000-00001F060000}"/>
    <cellStyle name="60% - Énfasis6 2 3 6 2 3" xfId="4876" xr:uid="{00000000-0005-0000-0000-000020060000}"/>
    <cellStyle name="60% - Énfasis6 2 3 6 3" xfId="969" xr:uid="{00000000-0005-0000-0000-000021060000}"/>
    <cellStyle name="60% - Énfasis6 2 3 6 4" xfId="970" xr:uid="{00000000-0005-0000-0000-000022060000}"/>
    <cellStyle name="60% - Énfasis6 2 3 6 4 2" xfId="3522" xr:uid="{00000000-0005-0000-0000-000023060000}"/>
    <cellStyle name="60% - Énfasis6 2 3 6 4 3" xfId="4877" xr:uid="{00000000-0005-0000-0000-000024060000}"/>
    <cellStyle name="60% - Énfasis6 2 3 6 5" xfId="971" xr:uid="{00000000-0005-0000-0000-000025060000}"/>
    <cellStyle name="60% - Énfasis6 2 3 6 5 2" xfId="3523" xr:uid="{00000000-0005-0000-0000-000026060000}"/>
    <cellStyle name="60% - Énfasis6 2 3 6 6" xfId="3520" xr:uid="{00000000-0005-0000-0000-000027060000}"/>
    <cellStyle name="60% - Énfasis6 2 3 6_INST $" xfId="972" xr:uid="{00000000-0005-0000-0000-000028060000}"/>
    <cellStyle name="60% - Énfasis6 2 3 7" xfId="973" xr:uid="{00000000-0005-0000-0000-000029060000}"/>
    <cellStyle name="60% - Énfasis6 2 3 7 2" xfId="3524" xr:uid="{00000000-0005-0000-0000-00002A060000}"/>
    <cellStyle name="60% - Énfasis6 2 3 7 3" xfId="4878" xr:uid="{00000000-0005-0000-0000-00002B060000}"/>
    <cellStyle name="60% - Énfasis6 2 3 8" xfId="974" xr:uid="{00000000-0005-0000-0000-00002C060000}"/>
    <cellStyle name="60% - Énfasis6 2 3 8 2" xfId="3525" xr:uid="{00000000-0005-0000-0000-00002D060000}"/>
    <cellStyle name="60% - Énfasis6 2 3 8 3" xfId="4879" xr:uid="{00000000-0005-0000-0000-00002E060000}"/>
    <cellStyle name="60% - Énfasis6 2 3 9" xfId="975" xr:uid="{00000000-0005-0000-0000-00002F060000}"/>
    <cellStyle name="60% - Énfasis6 2 3 9 2" xfId="3526" xr:uid="{00000000-0005-0000-0000-000030060000}"/>
    <cellStyle name="60% - Énfasis6 2 3_AVANCE PROTECCIÓN" xfId="976" xr:uid="{00000000-0005-0000-0000-000031060000}"/>
    <cellStyle name="60% - Énfasis6 2 4" xfId="977" xr:uid="{00000000-0005-0000-0000-000032060000}"/>
    <cellStyle name="60% - Énfasis6 2 4 2" xfId="3527" xr:uid="{00000000-0005-0000-0000-000033060000}"/>
    <cellStyle name="60% - Énfasis6 2 5" xfId="978" xr:uid="{00000000-0005-0000-0000-000034060000}"/>
    <cellStyle name="60% - Énfasis6 2 5 2" xfId="3528" xr:uid="{00000000-0005-0000-0000-000035060000}"/>
    <cellStyle name="60% - Énfasis6 2 6" xfId="979" xr:uid="{00000000-0005-0000-0000-000036060000}"/>
    <cellStyle name="60% - Énfasis6 2 6 2" xfId="3529" xr:uid="{00000000-0005-0000-0000-000037060000}"/>
    <cellStyle name="60% - Énfasis6 2 7" xfId="3513" xr:uid="{00000000-0005-0000-0000-000038060000}"/>
    <cellStyle name="60% - Énfasis6 2_Listado_web" xfId="980" xr:uid="{00000000-0005-0000-0000-000039060000}"/>
    <cellStyle name="60% - Énfasis6 3" xfId="981" xr:uid="{00000000-0005-0000-0000-00003A060000}"/>
    <cellStyle name="60% - Énfasis6 3 2" xfId="3530" xr:uid="{00000000-0005-0000-0000-00003B060000}"/>
    <cellStyle name="60% - Énfasis6 4" xfId="982" xr:uid="{00000000-0005-0000-0000-00003C060000}"/>
    <cellStyle name="60% - Énfasis6 4 2" xfId="3531" xr:uid="{00000000-0005-0000-0000-00003D060000}"/>
    <cellStyle name="60% - Énfasis6 5" xfId="983" xr:uid="{00000000-0005-0000-0000-00003E060000}"/>
    <cellStyle name="60% - Énfasis6 5 2" xfId="3532" xr:uid="{00000000-0005-0000-0000-00003F060000}"/>
    <cellStyle name="60% - Énfasis6 6" xfId="984" xr:uid="{00000000-0005-0000-0000-000040060000}"/>
    <cellStyle name="60% - Énfasis6 6 2" xfId="3533" xr:uid="{00000000-0005-0000-0000-000041060000}"/>
    <cellStyle name="60% - Énfasis6 7" xfId="985" xr:uid="{00000000-0005-0000-0000-000042060000}"/>
    <cellStyle name="60% - Énfasis6 7 2" xfId="3534" xr:uid="{00000000-0005-0000-0000-000043060000}"/>
    <cellStyle name="60% - Énfasis6 8" xfId="986" xr:uid="{00000000-0005-0000-0000-000044060000}"/>
    <cellStyle name="60% - Énfasis6 8 2" xfId="3535" xr:uid="{00000000-0005-0000-0000-000045060000}"/>
    <cellStyle name="60% - Énfasis6 9" xfId="987" xr:uid="{00000000-0005-0000-0000-000046060000}"/>
    <cellStyle name="60% - Énfasis6 9 2" xfId="3536" xr:uid="{00000000-0005-0000-0000-000047060000}"/>
    <cellStyle name="Buena 10" xfId="989" xr:uid="{00000000-0005-0000-0000-000048060000}"/>
    <cellStyle name="Buena 11" xfId="990" xr:uid="{00000000-0005-0000-0000-000049060000}"/>
    <cellStyle name="Buena 12" xfId="3537" xr:uid="{00000000-0005-0000-0000-00004A060000}"/>
    <cellStyle name="Buena 2" xfId="991" xr:uid="{00000000-0005-0000-0000-00004B060000}"/>
    <cellStyle name="Buena 2 2" xfId="992" xr:uid="{00000000-0005-0000-0000-00004C060000}"/>
    <cellStyle name="Buena 2 3" xfId="993" xr:uid="{00000000-0005-0000-0000-00004D060000}"/>
    <cellStyle name="Buena 2 3 10" xfId="3538" xr:uid="{00000000-0005-0000-0000-00004E060000}"/>
    <cellStyle name="Buena 2 3 2" xfId="994" xr:uid="{00000000-0005-0000-0000-00004F060000}"/>
    <cellStyle name="Buena 2 3 3" xfId="995" xr:uid="{00000000-0005-0000-0000-000050060000}"/>
    <cellStyle name="Buena 2 3 4" xfId="996" xr:uid="{00000000-0005-0000-0000-000051060000}"/>
    <cellStyle name="Buena 2 3 5" xfId="997" xr:uid="{00000000-0005-0000-0000-000052060000}"/>
    <cellStyle name="Buena 2 3 5 2" xfId="998" xr:uid="{00000000-0005-0000-0000-000053060000}"/>
    <cellStyle name="Buena 2 3 5 2 2" xfId="3540" xr:uid="{00000000-0005-0000-0000-000054060000}"/>
    <cellStyle name="Buena 2 3 5 2 3" xfId="4881" xr:uid="{00000000-0005-0000-0000-000055060000}"/>
    <cellStyle name="Buena 2 3 5 3" xfId="999" xr:uid="{00000000-0005-0000-0000-000056060000}"/>
    <cellStyle name="Buena 2 3 5 4" xfId="1000" xr:uid="{00000000-0005-0000-0000-000057060000}"/>
    <cellStyle name="Buena 2 3 5 4 2" xfId="3541" xr:uid="{00000000-0005-0000-0000-000058060000}"/>
    <cellStyle name="Buena 2 3 5 4 3" xfId="4882" xr:uid="{00000000-0005-0000-0000-000059060000}"/>
    <cellStyle name="Buena 2 3 5 5" xfId="1001" xr:uid="{00000000-0005-0000-0000-00005A060000}"/>
    <cellStyle name="Buena 2 3 5 5 2" xfId="3542" xr:uid="{00000000-0005-0000-0000-00005B060000}"/>
    <cellStyle name="Buena 2 3 5 6" xfId="3539" xr:uid="{00000000-0005-0000-0000-00005C060000}"/>
    <cellStyle name="Buena 2 3 5_INST $" xfId="1002" xr:uid="{00000000-0005-0000-0000-00005D060000}"/>
    <cellStyle name="Buena 2 3 6" xfId="1003" xr:uid="{00000000-0005-0000-0000-00005E060000}"/>
    <cellStyle name="Buena 2 3 6 2" xfId="1004" xr:uid="{00000000-0005-0000-0000-00005F060000}"/>
    <cellStyle name="Buena 2 3 6 2 2" xfId="3544" xr:uid="{00000000-0005-0000-0000-000060060000}"/>
    <cellStyle name="Buena 2 3 6 2 3" xfId="4883" xr:uid="{00000000-0005-0000-0000-000061060000}"/>
    <cellStyle name="Buena 2 3 6 3" xfId="1005" xr:uid="{00000000-0005-0000-0000-000062060000}"/>
    <cellStyle name="Buena 2 3 6 4" xfId="1006" xr:uid="{00000000-0005-0000-0000-000063060000}"/>
    <cellStyle name="Buena 2 3 6 4 2" xfId="3545" xr:uid="{00000000-0005-0000-0000-000064060000}"/>
    <cellStyle name="Buena 2 3 6 4 3" xfId="4884" xr:uid="{00000000-0005-0000-0000-000065060000}"/>
    <cellStyle name="Buena 2 3 6 5" xfId="1007" xr:uid="{00000000-0005-0000-0000-000066060000}"/>
    <cellStyle name="Buena 2 3 6 5 2" xfId="3546" xr:uid="{00000000-0005-0000-0000-000067060000}"/>
    <cellStyle name="Buena 2 3 6 6" xfId="3543" xr:uid="{00000000-0005-0000-0000-000068060000}"/>
    <cellStyle name="Buena 2 3 6_INST $" xfId="1008" xr:uid="{00000000-0005-0000-0000-000069060000}"/>
    <cellStyle name="Buena 2 3 7" xfId="1009" xr:uid="{00000000-0005-0000-0000-00006A060000}"/>
    <cellStyle name="Buena 2 3 7 2" xfId="3547" xr:uid="{00000000-0005-0000-0000-00006B060000}"/>
    <cellStyle name="Buena 2 3 7 3" xfId="4885" xr:uid="{00000000-0005-0000-0000-00006C060000}"/>
    <cellStyle name="Buena 2 3 8" xfId="1010" xr:uid="{00000000-0005-0000-0000-00006D060000}"/>
    <cellStyle name="Buena 2 3 8 2" xfId="3548" xr:uid="{00000000-0005-0000-0000-00006E060000}"/>
    <cellStyle name="Buena 2 3 8 3" xfId="4886" xr:uid="{00000000-0005-0000-0000-00006F060000}"/>
    <cellStyle name="Buena 2 3 9" xfId="1011" xr:uid="{00000000-0005-0000-0000-000070060000}"/>
    <cellStyle name="Buena 2 3 9 2" xfId="3549" xr:uid="{00000000-0005-0000-0000-000071060000}"/>
    <cellStyle name="Buena 2 3_AVANCE PROTECCIÓN" xfId="1012" xr:uid="{00000000-0005-0000-0000-000072060000}"/>
    <cellStyle name="Buena 3" xfId="1013" xr:uid="{00000000-0005-0000-0000-000073060000}"/>
    <cellStyle name="Buena 4" xfId="1014" xr:uid="{00000000-0005-0000-0000-000074060000}"/>
    <cellStyle name="Buena 5" xfId="1015" xr:uid="{00000000-0005-0000-0000-000075060000}"/>
    <cellStyle name="Buena 6" xfId="1016" xr:uid="{00000000-0005-0000-0000-000076060000}"/>
    <cellStyle name="Buena 7" xfId="1017" xr:uid="{00000000-0005-0000-0000-000077060000}"/>
    <cellStyle name="Buena 8" xfId="1018" xr:uid="{00000000-0005-0000-0000-000078060000}"/>
    <cellStyle name="Buena 9" xfId="1019" xr:uid="{00000000-0005-0000-0000-000079060000}"/>
    <cellStyle name="Bueno" xfId="988" builtinId="26" customBuiltin="1"/>
    <cellStyle name="Bueno 2" xfId="4880" xr:uid="{00000000-0005-0000-0000-00007B060000}"/>
    <cellStyle name="Cálculo" xfId="1020" builtinId="22" customBuiltin="1"/>
    <cellStyle name="Cálculo 10" xfId="1021" xr:uid="{00000000-0005-0000-0000-00007D060000}"/>
    <cellStyle name="Cálculo 10 2" xfId="3551" xr:uid="{00000000-0005-0000-0000-00007E060000}"/>
    <cellStyle name="Cálculo 11" xfId="1022" xr:uid="{00000000-0005-0000-0000-00007F060000}"/>
    <cellStyle name="Cálculo 11 2" xfId="3552" xr:uid="{00000000-0005-0000-0000-000080060000}"/>
    <cellStyle name="Cálculo 12" xfId="3550" xr:uid="{00000000-0005-0000-0000-000081060000}"/>
    <cellStyle name="Cálculo 2" xfId="1023" xr:uid="{00000000-0005-0000-0000-000082060000}"/>
    <cellStyle name="Cálculo 2 2" xfId="1024" xr:uid="{00000000-0005-0000-0000-000083060000}"/>
    <cellStyle name="Cálculo 2 2 2" xfId="3554" xr:uid="{00000000-0005-0000-0000-000084060000}"/>
    <cellStyle name="Cálculo 2 3" xfId="1025" xr:uid="{00000000-0005-0000-0000-000085060000}"/>
    <cellStyle name="Cálculo 2 3 10" xfId="3555" xr:uid="{00000000-0005-0000-0000-000086060000}"/>
    <cellStyle name="Cálculo 2 3 2" xfId="1026" xr:uid="{00000000-0005-0000-0000-000087060000}"/>
    <cellStyle name="Cálculo 2 3 3" xfId="1027" xr:uid="{00000000-0005-0000-0000-000088060000}"/>
    <cellStyle name="Cálculo 2 3 4" xfId="1028" xr:uid="{00000000-0005-0000-0000-000089060000}"/>
    <cellStyle name="Cálculo 2 3 5" xfId="1029" xr:uid="{00000000-0005-0000-0000-00008A060000}"/>
    <cellStyle name="Cálculo 2 3 5 2" xfId="1030" xr:uid="{00000000-0005-0000-0000-00008B060000}"/>
    <cellStyle name="Cálculo 2 3 5 2 2" xfId="3557" xr:uid="{00000000-0005-0000-0000-00008C060000}"/>
    <cellStyle name="Cálculo 2 3 5 2 3" xfId="4887" xr:uid="{00000000-0005-0000-0000-00008D060000}"/>
    <cellStyle name="Cálculo 2 3 5 3" xfId="1031" xr:uid="{00000000-0005-0000-0000-00008E060000}"/>
    <cellStyle name="Cálculo 2 3 5 4" xfId="1032" xr:uid="{00000000-0005-0000-0000-00008F060000}"/>
    <cellStyle name="Cálculo 2 3 5 4 2" xfId="3558" xr:uid="{00000000-0005-0000-0000-000090060000}"/>
    <cellStyle name="Cálculo 2 3 5 4 3" xfId="4888" xr:uid="{00000000-0005-0000-0000-000091060000}"/>
    <cellStyle name="Cálculo 2 3 5 5" xfId="1033" xr:uid="{00000000-0005-0000-0000-000092060000}"/>
    <cellStyle name="Cálculo 2 3 5 5 2" xfId="3559" xr:uid="{00000000-0005-0000-0000-000093060000}"/>
    <cellStyle name="Cálculo 2 3 5 6" xfId="3556" xr:uid="{00000000-0005-0000-0000-000094060000}"/>
    <cellStyle name="Cálculo 2 3 5_INST $" xfId="1034" xr:uid="{00000000-0005-0000-0000-000095060000}"/>
    <cellStyle name="Cálculo 2 3 6" xfId="1035" xr:uid="{00000000-0005-0000-0000-000096060000}"/>
    <cellStyle name="Cálculo 2 3 6 2" xfId="1036" xr:uid="{00000000-0005-0000-0000-000097060000}"/>
    <cellStyle name="Cálculo 2 3 6 2 2" xfId="3561" xr:uid="{00000000-0005-0000-0000-000098060000}"/>
    <cellStyle name="Cálculo 2 3 6 2 3" xfId="4889" xr:uid="{00000000-0005-0000-0000-000099060000}"/>
    <cellStyle name="Cálculo 2 3 6 3" xfId="1037" xr:uid="{00000000-0005-0000-0000-00009A060000}"/>
    <cellStyle name="Cálculo 2 3 6 4" xfId="1038" xr:uid="{00000000-0005-0000-0000-00009B060000}"/>
    <cellStyle name="Cálculo 2 3 6 4 2" xfId="3562" xr:uid="{00000000-0005-0000-0000-00009C060000}"/>
    <cellStyle name="Cálculo 2 3 6 4 3" xfId="4890" xr:uid="{00000000-0005-0000-0000-00009D060000}"/>
    <cellStyle name="Cálculo 2 3 6 5" xfId="1039" xr:uid="{00000000-0005-0000-0000-00009E060000}"/>
    <cellStyle name="Cálculo 2 3 6 5 2" xfId="3563" xr:uid="{00000000-0005-0000-0000-00009F060000}"/>
    <cellStyle name="Cálculo 2 3 6 6" xfId="3560" xr:uid="{00000000-0005-0000-0000-0000A0060000}"/>
    <cellStyle name="Cálculo 2 3 6_INST $" xfId="1040" xr:uid="{00000000-0005-0000-0000-0000A1060000}"/>
    <cellStyle name="Cálculo 2 3 7" xfId="1041" xr:uid="{00000000-0005-0000-0000-0000A2060000}"/>
    <cellStyle name="Cálculo 2 3 7 2" xfId="3564" xr:uid="{00000000-0005-0000-0000-0000A3060000}"/>
    <cellStyle name="Cálculo 2 3 7 3" xfId="4891" xr:uid="{00000000-0005-0000-0000-0000A4060000}"/>
    <cellStyle name="Cálculo 2 3 8" xfId="1042" xr:uid="{00000000-0005-0000-0000-0000A5060000}"/>
    <cellStyle name="Cálculo 2 3 8 2" xfId="3565" xr:uid="{00000000-0005-0000-0000-0000A6060000}"/>
    <cellStyle name="Cálculo 2 3 8 3" xfId="4892" xr:uid="{00000000-0005-0000-0000-0000A7060000}"/>
    <cellStyle name="Cálculo 2 3 9" xfId="1043" xr:uid="{00000000-0005-0000-0000-0000A8060000}"/>
    <cellStyle name="Cálculo 2 3 9 2" xfId="3566" xr:uid="{00000000-0005-0000-0000-0000A9060000}"/>
    <cellStyle name="Cálculo 2 3_AVANCE PROTECCIÓN" xfId="1044" xr:uid="{00000000-0005-0000-0000-0000AA060000}"/>
    <cellStyle name="Cálculo 2 4" xfId="3553" xr:uid="{00000000-0005-0000-0000-0000AB060000}"/>
    <cellStyle name="Cálculo 2_Listado_web" xfId="1045" xr:uid="{00000000-0005-0000-0000-0000AC060000}"/>
    <cellStyle name="Cálculo 3" xfId="1046" xr:uid="{00000000-0005-0000-0000-0000AD060000}"/>
    <cellStyle name="Cálculo 3 2" xfId="3567" xr:uid="{00000000-0005-0000-0000-0000AE060000}"/>
    <cellStyle name="Cálculo 4" xfId="1047" xr:uid="{00000000-0005-0000-0000-0000AF060000}"/>
    <cellStyle name="Cálculo 4 2" xfId="3568" xr:uid="{00000000-0005-0000-0000-0000B0060000}"/>
    <cellStyle name="Cálculo 5" xfId="1048" xr:uid="{00000000-0005-0000-0000-0000B1060000}"/>
    <cellStyle name="Cálculo 5 2" xfId="3569" xr:uid="{00000000-0005-0000-0000-0000B2060000}"/>
    <cellStyle name="Cálculo 6" xfId="1049" xr:uid="{00000000-0005-0000-0000-0000B3060000}"/>
    <cellStyle name="Cálculo 6 2" xfId="3570" xr:uid="{00000000-0005-0000-0000-0000B4060000}"/>
    <cellStyle name="Cálculo 7" xfId="1050" xr:uid="{00000000-0005-0000-0000-0000B5060000}"/>
    <cellStyle name="Cálculo 7 2" xfId="3571" xr:uid="{00000000-0005-0000-0000-0000B6060000}"/>
    <cellStyle name="Cálculo 8" xfId="1051" xr:uid="{00000000-0005-0000-0000-0000B7060000}"/>
    <cellStyle name="Cálculo 8 2" xfId="3572" xr:uid="{00000000-0005-0000-0000-0000B8060000}"/>
    <cellStyle name="Cálculo 9" xfId="1052" xr:uid="{00000000-0005-0000-0000-0000B9060000}"/>
    <cellStyle name="Cálculo 9 2" xfId="3573" xr:uid="{00000000-0005-0000-0000-0000BA060000}"/>
    <cellStyle name="Celda de comprobación" xfId="1053" builtinId="23" customBuiltin="1"/>
    <cellStyle name="Celda de comprobación 10" xfId="1054" xr:uid="{00000000-0005-0000-0000-0000BC060000}"/>
    <cellStyle name="Celda de comprobación 10 2" xfId="3575" xr:uid="{00000000-0005-0000-0000-0000BD060000}"/>
    <cellStyle name="Celda de comprobación 11" xfId="1055" xr:uid="{00000000-0005-0000-0000-0000BE060000}"/>
    <cellStyle name="Celda de comprobación 11 2" xfId="3576" xr:uid="{00000000-0005-0000-0000-0000BF060000}"/>
    <cellStyle name="Celda de comprobación 12" xfId="3574" xr:uid="{00000000-0005-0000-0000-0000C0060000}"/>
    <cellStyle name="Celda de comprobación 2" xfId="1056" xr:uid="{00000000-0005-0000-0000-0000C1060000}"/>
    <cellStyle name="Celda de comprobación 2 2" xfId="1057" xr:uid="{00000000-0005-0000-0000-0000C2060000}"/>
    <cellStyle name="Celda de comprobación 2 2 2" xfId="3578" xr:uid="{00000000-0005-0000-0000-0000C3060000}"/>
    <cellStyle name="Celda de comprobación 2 3" xfId="1058" xr:uid="{00000000-0005-0000-0000-0000C4060000}"/>
    <cellStyle name="Celda de comprobación 2 3 10" xfId="3579" xr:uid="{00000000-0005-0000-0000-0000C5060000}"/>
    <cellStyle name="Celda de comprobación 2 3 2" xfId="1059" xr:uid="{00000000-0005-0000-0000-0000C6060000}"/>
    <cellStyle name="Celda de comprobación 2 3 3" xfId="1060" xr:uid="{00000000-0005-0000-0000-0000C7060000}"/>
    <cellStyle name="Celda de comprobación 2 3 4" xfId="1061" xr:uid="{00000000-0005-0000-0000-0000C8060000}"/>
    <cellStyle name="Celda de comprobación 2 3 5" xfId="1062" xr:uid="{00000000-0005-0000-0000-0000C9060000}"/>
    <cellStyle name="Celda de comprobación 2 3 5 2" xfId="1063" xr:uid="{00000000-0005-0000-0000-0000CA060000}"/>
    <cellStyle name="Celda de comprobación 2 3 5 2 2" xfId="3581" xr:uid="{00000000-0005-0000-0000-0000CB060000}"/>
    <cellStyle name="Celda de comprobación 2 3 5 2 3" xfId="4893" xr:uid="{00000000-0005-0000-0000-0000CC060000}"/>
    <cellStyle name="Celda de comprobación 2 3 5 3" xfId="1064" xr:uid="{00000000-0005-0000-0000-0000CD060000}"/>
    <cellStyle name="Celda de comprobación 2 3 5 4" xfId="1065" xr:uid="{00000000-0005-0000-0000-0000CE060000}"/>
    <cellStyle name="Celda de comprobación 2 3 5 4 2" xfId="3582" xr:uid="{00000000-0005-0000-0000-0000CF060000}"/>
    <cellStyle name="Celda de comprobación 2 3 5 4 3" xfId="4894" xr:uid="{00000000-0005-0000-0000-0000D0060000}"/>
    <cellStyle name="Celda de comprobación 2 3 5 5" xfId="1066" xr:uid="{00000000-0005-0000-0000-0000D1060000}"/>
    <cellStyle name="Celda de comprobación 2 3 5 5 2" xfId="3583" xr:uid="{00000000-0005-0000-0000-0000D2060000}"/>
    <cellStyle name="Celda de comprobación 2 3 5 6" xfId="3580" xr:uid="{00000000-0005-0000-0000-0000D3060000}"/>
    <cellStyle name="Celda de comprobación 2 3 5_INST $" xfId="1067" xr:uid="{00000000-0005-0000-0000-0000D4060000}"/>
    <cellStyle name="Celda de comprobación 2 3 6" xfId="1068" xr:uid="{00000000-0005-0000-0000-0000D5060000}"/>
    <cellStyle name="Celda de comprobación 2 3 6 2" xfId="1069" xr:uid="{00000000-0005-0000-0000-0000D6060000}"/>
    <cellStyle name="Celda de comprobación 2 3 6 2 2" xfId="3585" xr:uid="{00000000-0005-0000-0000-0000D7060000}"/>
    <cellStyle name="Celda de comprobación 2 3 6 2 3" xfId="4895" xr:uid="{00000000-0005-0000-0000-0000D8060000}"/>
    <cellStyle name="Celda de comprobación 2 3 6 3" xfId="1070" xr:uid="{00000000-0005-0000-0000-0000D9060000}"/>
    <cellStyle name="Celda de comprobación 2 3 6 4" xfId="1071" xr:uid="{00000000-0005-0000-0000-0000DA060000}"/>
    <cellStyle name="Celda de comprobación 2 3 6 4 2" xfId="3586" xr:uid="{00000000-0005-0000-0000-0000DB060000}"/>
    <cellStyle name="Celda de comprobación 2 3 6 4 3" xfId="4896" xr:uid="{00000000-0005-0000-0000-0000DC060000}"/>
    <cellStyle name="Celda de comprobación 2 3 6 5" xfId="1072" xr:uid="{00000000-0005-0000-0000-0000DD060000}"/>
    <cellStyle name="Celda de comprobación 2 3 6 5 2" xfId="3587" xr:uid="{00000000-0005-0000-0000-0000DE060000}"/>
    <cellStyle name="Celda de comprobación 2 3 6 6" xfId="3584" xr:uid="{00000000-0005-0000-0000-0000DF060000}"/>
    <cellStyle name="Celda de comprobación 2 3 6_INST $" xfId="1073" xr:uid="{00000000-0005-0000-0000-0000E0060000}"/>
    <cellStyle name="Celda de comprobación 2 3 7" xfId="1074" xr:uid="{00000000-0005-0000-0000-0000E1060000}"/>
    <cellStyle name="Celda de comprobación 2 3 7 2" xfId="3588" xr:uid="{00000000-0005-0000-0000-0000E2060000}"/>
    <cellStyle name="Celda de comprobación 2 3 7 3" xfId="4897" xr:uid="{00000000-0005-0000-0000-0000E3060000}"/>
    <cellStyle name="Celda de comprobación 2 3 8" xfId="1075" xr:uid="{00000000-0005-0000-0000-0000E4060000}"/>
    <cellStyle name="Celda de comprobación 2 3 8 2" xfId="3589" xr:uid="{00000000-0005-0000-0000-0000E5060000}"/>
    <cellStyle name="Celda de comprobación 2 3 8 3" xfId="4898" xr:uid="{00000000-0005-0000-0000-0000E6060000}"/>
    <cellStyle name="Celda de comprobación 2 3 9" xfId="1076" xr:uid="{00000000-0005-0000-0000-0000E7060000}"/>
    <cellStyle name="Celda de comprobación 2 3 9 2" xfId="3590" xr:uid="{00000000-0005-0000-0000-0000E8060000}"/>
    <cellStyle name="Celda de comprobación 2 3_AVANCE PROTECCIÓN" xfId="1077" xr:uid="{00000000-0005-0000-0000-0000E9060000}"/>
    <cellStyle name="Celda de comprobación 2 4" xfId="3577" xr:uid="{00000000-0005-0000-0000-0000EA060000}"/>
    <cellStyle name="Celda de comprobación 2_Listado_web" xfId="1078" xr:uid="{00000000-0005-0000-0000-0000EB060000}"/>
    <cellStyle name="Celda de comprobación 3" xfId="1079" xr:uid="{00000000-0005-0000-0000-0000EC060000}"/>
    <cellStyle name="Celda de comprobación 3 2" xfId="3591" xr:uid="{00000000-0005-0000-0000-0000ED060000}"/>
    <cellStyle name="Celda de comprobación 4" xfId="1080" xr:uid="{00000000-0005-0000-0000-0000EE060000}"/>
    <cellStyle name="Celda de comprobación 4 2" xfId="3592" xr:uid="{00000000-0005-0000-0000-0000EF060000}"/>
    <cellStyle name="Celda de comprobación 5" xfId="1081" xr:uid="{00000000-0005-0000-0000-0000F0060000}"/>
    <cellStyle name="Celda de comprobación 5 2" xfId="3593" xr:uid="{00000000-0005-0000-0000-0000F1060000}"/>
    <cellStyle name="Celda de comprobación 6" xfId="1082" xr:uid="{00000000-0005-0000-0000-0000F2060000}"/>
    <cellStyle name="Celda de comprobación 6 2" xfId="3594" xr:uid="{00000000-0005-0000-0000-0000F3060000}"/>
    <cellStyle name="Celda de comprobación 7" xfId="1083" xr:uid="{00000000-0005-0000-0000-0000F4060000}"/>
    <cellStyle name="Celda de comprobación 7 2" xfId="3595" xr:uid="{00000000-0005-0000-0000-0000F5060000}"/>
    <cellStyle name="Celda de comprobación 8" xfId="1084" xr:uid="{00000000-0005-0000-0000-0000F6060000}"/>
    <cellStyle name="Celda de comprobación 8 2" xfId="3596" xr:uid="{00000000-0005-0000-0000-0000F7060000}"/>
    <cellStyle name="Celda de comprobación 9" xfId="1085" xr:uid="{00000000-0005-0000-0000-0000F8060000}"/>
    <cellStyle name="Celda de comprobación 9 2" xfId="3597" xr:uid="{00000000-0005-0000-0000-0000F9060000}"/>
    <cellStyle name="Celda vinculada" xfId="1086" builtinId="24" customBuiltin="1"/>
    <cellStyle name="Celda vinculada 10" xfId="1087" xr:uid="{00000000-0005-0000-0000-0000FB060000}"/>
    <cellStyle name="Celda vinculada 10 2" xfId="3599" xr:uid="{00000000-0005-0000-0000-0000FC060000}"/>
    <cellStyle name="Celda vinculada 11" xfId="1088" xr:uid="{00000000-0005-0000-0000-0000FD060000}"/>
    <cellStyle name="Celda vinculada 11 2" xfId="3600" xr:uid="{00000000-0005-0000-0000-0000FE060000}"/>
    <cellStyle name="Celda vinculada 12" xfId="3598" xr:uid="{00000000-0005-0000-0000-0000FF060000}"/>
    <cellStyle name="Celda vinculada 2" xfId="1089" xr:uid="{00000000-0005-0000-0000-000000070000}"/>
    <cellStyle name="Celda vinculada 2 2" xfId="1090" xr:uid="{00000000-0005-0000-0000-000001070000}"/>
    <cellStyle name="Celda vinculada 2 2 2" xfId="3602" xr:uid="{00000000-0005-0000-0000-000002070000}"/>
    <cellStyle name="Celda vinculada 2 3" xfId="1091" xr:uid="{00000000-0005-0000-0000-000003070000}"/>
    <cellStyle name="Celda vinculada 2 3 10" xfId="3603" xr:uid="{00000000-0005-0000-0000-000004070000}"/>
    <cellStyle name="Celda vinculada 2 3 2" xfId="1092" xr:uid="{00000000-0005-0000-0000-000005070000}"/>
    <cellStyle name="Celda vinculada 2 3 3" xfId="1093" xr:uid="{00000000-0005-0000-0000-000006070000}"/>
    <cellStyle name="Celda vinculada 2 3 4" xfId="1094" xr:uid="{00000000-0005-0000-0000-000007070000}"/>
    <cellStyle name="Celda vinculada 2 3 5" xfId="1095" xr:uid="{00000000-0005-0000-0000-000008070000}"/>
    <cellStyle name="Celda vinculada 2 3 5 2" xfId="1096" xr:uid="{00000000-0005-0000-0000-000009070000}"/>
    <cellStyle name="Celda vinculada 2 3 5 2 2" xfId="3605" xr:uid="{00000000-0005-0000-0000-00000A070000}"/>
    <cellStyle name="Celda vinculada 2 3 5 2 3" xfId="4899" xr:uid="{00000000-0005-0000-0000-00000B070000}"/>
    <cellStyle name="Celda vinculada 2 3 5 3" xfId="1097" xr:uid="{00000000-0005-0000-0000-00000C070000}"/>
    <cellStyle name="Celda vinculada 2 3 5 4" xfId="1098" xr:uid="{00000000-0005-0000-0000-00000D070000}"/>
    <cellStyle name="Celda vinculada 2 3 5 4 2" xfId="3606" xr:uid="{00000000-0005-0000-0000-00000E070000}"/>
    <cellStyle name="Celda vinculada 2 3 5 4 3" xfId="4900" xr:uid="{00000000-0005-0000-0000-00000F070000}"/>
    <cellStyle name="Celda vinculada 2 3 5 5" xfId="1099" xr:uid="{00000000-0005-0000-0000-000010070000}"/>
    <cellStyle name="Celda vinculada 2 3 5 5 2" xfId="3607" xr:uid="{00000000-0005-0000-0000-000011070000}"/>
    <cellStyle name="Celda vinculada 2 3 5 6" xfId="3604" xr:uid="{00000000-0005-0000-0000-000012070000}"/>
    <cellStyle name="Celda vinculada 2 3 5_INST $" xfId="1100" xr:uid="{00000000-0005-0000-0000-000013070000}"/>
    <cellStyle name="Celda vinculada 2 3 6" xfId="1101" xr:uid="{00000000-0005-0000-0000-000014070000}"/>
    <cellStyle name="Celda vinculada 2 3 6 2" xfId="1102" xr:uid="{00000000-0005-0000-0000-000015070000}"/>
    <cellStyle name="Celda vinculada 2 3 6 2 2" xfId="3609" xr:uid="{00000000-0005-0000-0000-000016070000}"/>
    <cellStyle name="Celda vinculada 2 3 6 2 3" xfId="4901" xr:uid="{00000000-0005-0000-0000-000017070000}"/>
    <cellStyle name="Celda vinculada 2 3 6 3" xfId="1103" xr:uid="{00000000-0005-0000-0000-000018070000}"/>
    <cellStyle name="Celda vinculada 2 3 6 4" xfId="1104" xr:uid="{00000000-0005-0000-0000-000019070000}"/>
    <cellStyle name="Celda vinculada 2 3 6 4 2" xfId="3610" xr:uid="{00000000-0005-0000-0000-00001A070000}"/>
    <cellStyle name="Celda vinculada 2 3 6 4 3" xfId="4902" xr:uid="{00000000-0005-0000-0000-00001B070000}"/>
    <cellStyle name="Celda vinculada 2 3 6 5" xfId="1105" xr:uid="{00000000-0005-0000-0000-00001C070000}"/>
    <cellStyle name="Celda vinculada 2 3 6 5 2" xfId="3611" xr:uid="{00000000-0005-0000-0000-00001D070000}"/>
    <cellStyle name="Celda vinculada 2 3 6 6" xfId="3608" xr:uid="{00000000-0005-0000-0000-00001E070000}"/>
    <cellStyle name="Celda vinculada 2 3 6_INST $" xfId="1106" xr:uid="{00000000-0005-0000-0000-00001F070000}"/>
    <cellStyle name="Celda vinculada 2 3 7" xfId="1107" xr:uid="{00000000-0005-0000-0000-000020070000}"/>
    <cellStyle name="Celda vinculada 2 3 7 2" xfId="3612" xr:uid="{00000000-0005-0000-0000-000021070000}"/>
    <cellStyle name="Celda vinculada 2 3 7 3" xfId="4903" xr:uid="{00000000-0005-0000-0000-000022070000}"/>
    <cellStyle name="Celda vinculada 2 3 8" xfId="1108" xr:uid="{00000000-0005-0000-0000-000023070000}"/>
    <cellStyle name="Celda vinculada 2 3 8 2" xfId="3613" xr:uid="{00000000-0005-0000-0000-000024070000}"/>
    <cellStyle name="Celda vinculada 2 3 8 3" xfId="4904" xr:uid="{00000000-0005-0000-0000-000025070000}"/>
    <cellStyle name="Celda vinculada 2 3 9" xfId="1109" xr:uid="{00000000-0005-0000-0000-000026070000}"/>
    <cellStyle name="Celda vinculada 2 3 9 2" xfId="3614" xr:uid="{00000000-0005-0000-0000-000027070000}"/>
    <cellStyle name="Celda vinculada 2 3_AVANCE PROTECCIÓN" xfId="1110" xr:uid="{00000000-0005-0000-0000-000028070000}"/>
    <cellStyle name="Celda vinculada 2 4" xfId="3601" xr:uid="{00000000-0005-0000-0000-000029070000}"/>
    <cellStyle name="Celda vinculada 2_Listado_web" xfId="1111" xr:uid="{00000000-0005-0000-0000-00002A070000}"/>
    <cellStyle name="Celda vinculada 3" xfId="1112" xr:uid="{00000000-0005-0000-0000-00002B070000}"/>
    <cellStyle name="Celda vinculada 3 2" xfId="3615" xr:uid="{00000000-0005-0000-0000-00002C070000}"/>
    <cellStyle name="Celda vinculada 4" xfId="1113" xr:uid="{00000000-0005-0000-0000-00002D070000}"/>
    <cellStyle name="Celda vinculada 4 2" xfId="3616" xr:uid="{00000000-0005-0000-0000-00002E070000}"/>
    <cellStyle name="Celda vinculada 5" xfId="1114" xr:uid="{00000000-0005-0000-0000-00002F070000}"/>
    <cellStyle name="Celda vinculada 5 2" xfId="3617" xr:uid="{00000000-0005-0000-0000-000030070000}"/>
    <cellStyle name="Celda vinculada 6" xfId="1115" xr:uid="{00000000-0005-0000-0000-000031070000}"/>
    <cellStyle name="Celda vinculada 6 2" xfId="3618" xr:uid="{00000000-0005-0000-0000-000032070000}"/>
    <cellStyle name="Celda vinculada 7" xfId="1116" xr:uid="{00000000-0005-0000-0000-000033070000}"/>
    <cellStyle name="Celda vinculada 7 2" xfId="3619" xr:uid="{00000000-0005-0000-0000-000034070000}"/>
    <cellStyle name="Celda vinculada 8" xfId="1117" xr:uid="{00000000-0005-0000-0000-000035070000}"/>
    <cellStyle name="Celda vinculada 8 2" xfId="3620" xr:uid="{00000000-0005-0000-0000-000036070000}"/>
    <cellStyle name="Celda vinculada 9" xfId="1118" xr:uid="{00000000-0005-0000-0000-000037070000}"/>
    <cellStyle name="Celda vinculada 9 2" xfId="3621" xr:uid="{00000000-0005-0000-0000-000038070000}"/>
    <cellStyle name="Diseño" xfId="1119" xr:uid="{00000000-0005-0000-0000-000039070000}"/>
    <cellStyle name="Diseño 2" xfId="4906" xr:uid="{00000000-0005-0000-0000-00003A070000}"/>
    <cellStyle name="Encabezado 1" xfId="3013" builtinId="16" customBuiltin="1"/>
    <cellStyle name="Encabezado 1 2" xfId="5794" xr:uid="{00000000-0005-0000-0000-00003C070000}"/>
    <cellStyle name="Encabezado 4" xfId="1120" builtinId="19" customBuiltin="1"/>
    <cellStyle name="Encabezado 4 10" xfId="1121" xr:uid="{00000000-0005-0000-0000-00003E070000}"/>
    <cellStyle name="Encabezado 4 10 2" xfId="3623" xr:uid="{00000000-0005-0000-0000-00003F070000}"/>
    <cellStyle name="Encabezado 4 11" xfId="1122" xr:uid="{00000000-0005-0000-0000-000040070000}"/>
    <cellStyle name="Encabezado 4 11 2" xfId="3624" xr:uid="{00000000-0005-0000-0000-000041070000}"/>
    <cellStyle name="Encabezado 4 12" xfId="3622" xr:uid="{00000000-0005-0000-0000-000042070000}"/>
    <cellStyle name="Encabezado 4 2" xfId="1123" xr:uid="{00000000-0005-0000-0000-000043070000}"/>
    <cellStyle name="Encabezado 4 2 2" xfId="1124" xr:uid="{00000000-0005-0000-0000-000044070000}"/>
    <cellStyle name="Encabezado 4 2 2 2" xfId="3626" xr:uid="{00000000-0005-0000-0000-000045070000}"/>
    <cellStyle name="Encabezado 4 2 3" xfId="1125" xr:uid="{00000000-0005-0000-0000-000046070000}"/>
    <cellStyle name="Encabezado 4 2 3 10" xfId="3627" xr:uid="{00000000-0005-0000-0000-000047070000}"/>
    <cellStyle name="Encabezado 4 2 3 2" xfId="1126" xr:uid="{00000000-0005-0000-0000-000048070000}"/>
    <cellStyle name="Encabezado 4 2 3 3" xfId="1127" xr:uid="{00000000-0005-0000-0000-000049070000}"/>
    <cellStyle name="Encabezado 4 2 3 4" xfId="1128" xr:uid="{00000000-0005-0000-0000-00004A070000}"/>
    <cellStyle name="Encabezado 4 2 3 5" xfId="1129" xr:uid="{00000000-0005-0000-0000-00004B070000}"/>
    <cellStyle name="Encabezado 4 2 3 5 2" xfId="1130" xr:uid="{00000000-0005-0000-0000-00004C070000}"/>
    <cellStyle name="Encabezado 4 2 3 5 2 2" xfId="3629" xr:uid="{00000000-0005-0000-0000-00004D070000}"/>
    <cellStyle name="Encabezado 4 2 3 5 2 3" xfId="4907" xr:uid="{00000000-0005-0000-0000-00004E070000}"/>
    <cellStyle name="Encabezado 4 2 3 5 3" xfId="1131" xr:uid="{00000000-0005-0000-0000-00004F070000}"/>
    <cellStyle name="Encabezado 4 2 3 5 4" xfId="1132" xr:uid="{00000000-0005-0000-0000-000050070000}"/>
    <cellStyle name="Encabezado 4 2 3 5 4 2" xfId="3630" xr:uid="{00000000-0005-0000-0000-000051070000}"/>
    <cellStyle name="Encabezado 4 2 3 5 4 3" xfId="4908" xr:uid="{00000000-0005-0000-0000-000052070000}"/>
    <cellStyle name="Encabezado 4 2 3 5 5" xfId="1133" xr:uid="{00000000-0005-0000-0000-000053070000}"/>
    <cellStyle name="Encabezado 4 2 3 5 5 2" xfId="3631" xr:uid="{00000000-0005-0000-0000-000054070000}"/>
    <cellStyle name="Encabezado 4 2 3 5 6" xfId="3628" xr:uid="{00000000-0005-0000-0000-000055070000}"/>
    <cellStyle name="Encabezado 4 2 3 5_INST $" xfId="1134" xr:uid="{00000000-0005-0000-0000-000056070000}"/>
    <cellStyle name="Encabezado 4 2 3 6" xfId="1135" xr:uid="{00000000-0005-0000-0000-000057070000}"/>
    <cellStyle name="Encabezado 4 2 3 6 2" xfId="1136" xr:uid="{00000000-0005-0000-0000-000058070000}"/>
    <cellStyle name="Encabezado 4 2 3 6 2 2" xfId="3633" xr:uid="{00000000-0005-0000-0000-000059070000}"/>
    <cellStyle name="Encabezado 4 2 3 6 2 3" xfId="4909" xr:uid="{00000000-0005-0000-0000-00005A070000}"/>
    <cellStyle name="Encabezado 4 2 3 6 3" xfId="1137" xr:uid="{00000000-0005-0000-0000-00005B070000}"/>
    <cellStyle name="Encabezado 4 2 3 6 4" xfId="1138" xr:uid="{00000000-0005-0000-0000-00005C070000}"/>
    <cellStyle name="Encabezado 4 2 3 6 4 2" xfId="3634" xr:uid="{00000000-0005-0000-0000-00005D070000}"/>
    <cellStyle name="Encabezado 4 2 3 6 4 3" xfId="4910" xr:uid="{00000000-0005-0000-0000-00005E070000}"/>
    <cellStyle name="Encabezado 4 2 3 6 5" xfId="1139" xr:uid="{00000000-0005-0000-0000-00005F070000}"/>
    <cellStyle name="Encabezado 4 2 3 6 5 2" xfId="3635" xr:uid="{00000000-0005-0000-0000-000060070000}"/>
    <cellStyle name="Encabezado 4 2 3 6 6" xfId="3632" xr:uid="{00000000-0005-0000-0000-000061070000}"/>
    <cellStyle name="Encabezado 4 2 3 6_INST $" xfId="1140" xr:uid="{00000000-0005-0000-0000-000062070000}"/>
    <cellStyle name="Encabezado 4 2 3 7" xfId="1141" xr:uid="{00000000-0005-0000-0000-000063070000}"/>
    <cellStyle name="Encabezado 4 2 3 7 2" xfId="3636" xr:uid="{00000000-0005-0000-0000-000064070000}"/>
    <cellStyle name="Encabezado 4 2 3 7 3" xfId="4911" xr:uid="{00000000-0005-0000-0000-000065070000}"/>
    <cellStyle name="Encabezado 4 2 3 8" xfId="1142" xr:uid="{00000000-0005-0000-0000-000066070000}"/>
    <cellStyle name="Encabezado 4 2 3 8 2" xfId="3637" xr:uid="{00000000-0005-0000-0000-000067070000}"/>
    <cellStyle name="Encabezado 4 2 3 8 3" xfId="4912" xr:uid="{00000000-0005-0000-0000-000068070000}"/>
    <cellStyle name="Encabezado 4 2 3 9" xfId="1143" xr:uid="{00000000-0005-0000-0000-000069070000}"/>
    <cellStyle name="Encabezado 4 2 3 9 2" xfId="3638" xr:uid="{00000000-0005-0000-0000-00006A070000}"/>
    <cellStyle name="Encabezado 4 2 3_AVANCE PROTECCIÓN" xfId="1144" xr:uid="{00000000-0005-0000-0000-00006B070000}"/>
    <cellStyle name="Encabezado 4 2 4" xfId="3625" xr:uid="{00000000-0005-0000-0000-00006C070000}"/>
    <cellStyle name="Encabezado 4 2_Listado_web" xfId="1145" xr:uid="{00000000-0005-0000-0000-00006D070000}"/>
    <cellStyle name="Encabezado 4 3" xfId="1146" xr:uid="{00000000-0005-0000-0000-00006E070000}"/>
    <cellStyle name="Encabezado 4 3 2" xfId="3639" xr:uid="{00000000-0005-0000-0000-00006F070000}"/>
    <cellStyle name="Encabezado 4 4" xfId="1147" xr:uid="{00000000-0005-0000-0000-000070070000}"/>
    <cellStyle name="Encabezado 4 4 2" xfId="3640" xr:uid="{00000000-0005-0000-0000-000071070000}"/>
    <cellStyle name="Encabezado 4 5" xfId="1148" xr:uid="{00000000-0005-0000-0000-000072070000}"/>
    <cellStyle name="Encabezado 4 5 2" xfId="3641" xr:uid="{00000000-0005-0000-0000-000073070000}"/>
    <cellStyle name="Encabezado 4 6" xfId="1149" xr:uid="{00000000-0005-0000-0000-000074070000}"/>
    <cellStyle name="Encabezado 4 6 2" xfId="3642" xr:uid="{00000000-0005-0000-0000-000075070000}"/>
    <cellStyle name="Encabezado 4 7" xfId="1150" xr:uid="{00000000-0005-0000-0000-000076070000}"/>
    <cellStyle name="Encabezado 4 7 2" xfId="3643" xr:uid="{00000000-0005-0000-0000-000077070000}"/>
    <cellStyle name="Encabezado 4 8" xfId="1151" xr:uid="{00000000-0005-0000-0000-000078070000}"/>
    <cellStyle name="Encabezado 4 8 2" xfId="3644" xr:uid="{00000000-0005-0000-0000-000079070000}"/>
    <cellStyle name="Encabezado 4 9" xfId="1152" xr:uid="{00000000-0005-0000-0000-00007A070000}"/>
    <cellStyle name="Encabezado 4 9 2" xfId="3645" xr:uid="{00000000-0005-0000-0000-00007B070000}"/>
    <cellStyle name="Énfasis1" xfId="1153" builtinId="29" customBuiltin="1"/>
    <cellStyle name="Énfasis1 10" xfId="1154" xr:uid="{00000000-0005-0000-0000-00007D070000}"/>
    <cellStyle name="Énfasis1 10 2" xfId="3647" xr:uid="{00000000-0005-0000-0000-00007E070000}"/>
    <cellStyle name="Énfasis1 11" xfId="1155" xr:uid="{00000000-0005-0000-0000-00007F070000}"/>
    <cellStyle name="Énfasis1 11 2" xfId="3648" xr:uid="{00000000-0005-0000-0000-000080070000}"/>
    <cellStyle name="Énfasis1 12" xfId="3646" xr:uid="{00000000-0005-0000-0000-000081070000}"/>
    <cellStyle name="Énfasis1 2" xfId="1156" xr:uid="{00000000-0005-0000-0000-000082070000}"/>
    <cellStyle name="Énfasis1 2 2" xfId="1157" xr:uid="{00000000-0005-0000-0000-000083070000}"/>
    <cellStyle name="Énfasis1 2 2 2" xfId="3650" xr:uid="{00000000-0005-0000-0000-000084070000}"/>
    <cellStyle name="Énfasis1 2 3" xfId="1158" xr:uid="{00000000-0005-0000-0000-000085070000}"/>
    <cellStyle name="Énfasis1 2 3 10" xfId="3651" xr:uid="{00000000-0005-0000-0000-000086070000}"/>
    <cellStyle name="Énfasis1 2 3 2" xfId="1159" xr:uid="{00000000-0005-0000-0000-000087070000}"/>
    <cellStyle name="Énfasis1 2 3 3" xfId="1160" xr:uid="{00000000-0005-0000-0000-000088070000}"/>
    <cellStyle name="Énfasis1 2 3 4" xfId="1161" xr:uid="{00000000-0005-0000-0000-000089070000}"/>
    <cellStyle name="Énfasis1 2 3 5" xfId="1162" xr:uid="{00000000-0005-0000-0000-00008A070000}"/>
    <cellStyle name="Énfasis1 2 3 5 2" xfId="1163" xr:uid="{00000000-0005-0000-0000-00008B070000}"/>
    <cellStyle name="Énfasis1 2 3 5 2 2" xfId="3653" xr:uid="{00000000-0005-0000-0000-00008C070000}"/>
    <cellStyle name="Énfasis1 2 3 5 2 3" xfId="4913" xr:uid="{00000000-0005-0000-0000-00008D070000}"/>
    <cellStyle name="Énfasis1 2 3 5 3" xfId="1164" xr:uid="{00000000-0005-0000-0000-00008E070000}"/>
    <cellStyle name="Énfasis1 2 3 5 4" xfId="1165" xr:uid="{00000000-0005-0000-0000-00008F070000}"/>
    <cellStyle name="Énfasis1 2 3 5 4 2" xfId="3654" xr:uid="{00000000-0005-0000-0000-000090070000}"/>
    <cellStyle name="Énfasis1 2 3 5 4 3" xfId="4914" xr:uid="{00000000-0005-0000-0000-000091070000}"/>
    <cellStyle name="Énfasis1 2 3 5 5" xfId="1166" xr:uid="{00000000-0005-0000-0000-000092070000}"/>
    <cellStyle name="Énfasis1 2 3 5 5 2" xfId="3655" xr:uid="{00000000-0005-0000-0000-000093070000}"/>
    <cellStyle name="Énfasis1 2 3 5 6" xfId="3652" xr:uid="{00000000-0005-0000-0000-000094070000}"/>
    <cellStyle name="Énfasis1 2 3 5_INST $" xfId="1167" xr:uid="{00000000-0005-0000-0000-000095070000}"/>
    <cellStyle name="Énfasis1 2 3 6" xfId="1168" xr:uid="{00000000-0005-0000-0000-000096070000}"/>
    <cellStyle name="Énfasis1 2 3 6 2" xfId="1169" xr:uid="{00000000-0005-0000-0000-000097070000}"/>
    <cellStyle name="Énfasis1 2 3 6 2 2" xfId="3657" xr:uid="{00000000-0005-0000-0000-000098070000}"/>
    <cellStyle name="Énfasis1 2 3 6 2 3" xfId="4915" xr:uid="{00000000-0005-0000-0000-000099070000}"/>
    <cellStyle name="Énfasis1 2 3 6 3" xfId="1170" xr:uid="{00000000-0005-0000-0000-00009A070000}"/>
    <cellStyle name="Énfasis1 2 3 6 4" xfId="1171" xr:uid="{00000000-0005-0000-0000-00009B070000}"/>
    <cellStyle name="Énfasis1 2 3 6 4 2" xfId="3658" xr:uid="{00000000-0005-0000-0000-00009C070000}"/>
    <cellStyle name="Énfasis1 2 3 6 4 3" xfId="4916" xr:uid="{00000000-0005-0000-0000-00009D070000}"/>
    <cellStyle name="Énfasis1 2 3 6 5" xfId="1172" xr:uid="{00000000-0005-0000-0000-00009E070000}"/>
    <cellStyle name="Énfasis1 2 3 6 5 2" xfId="3659" xr:uid="{00000000-0005-0000-0000-00009F070000}"/>
    <cellStyle name="Énfasis1 2 3 6 6" xfId="3656" xr:uid="{00000000-0005-0000-0000-0000A0070000}"/>
    <cellStyle name="Énfasis1 2 3 6_INST $" xfId="1173" xr:uid="{00000000-0005-0000-0000-0000A1070000}"/>
    <cellStyle name="Énfasis1 2 3 7" xfId="1174" xr:uid="{00000000-0005-0000-0000-0000A2070000}"/>
    <cellStyle name="Énfasis1 2 3 7 2" xfId="3660" xr:uid="{00000000-0005-0000-0000-0000A3070000}"/>
    <cellStyle name="Énfasis1 2 3 7 3" xfId="4917" xr:uid="{00000000-0005-0000-0000-0000A4070000}"/>
    <cellStyle name="Énfasis1 2 3 8" xfId="1175" xr:uid="{00000000-0005-0000-0000-0000A5070000}"/>
    <cellStyle name="Énfasis1 2 3 8 2" xfId="3661" xr:uid="{00000000-0005-0000-0000-0000A6070000}"/>
    <cellStyle name="Énfasis1 2 3 8 3" xfId="4918" xr:uid="{00000000-0005-0000-0000-0000A7070000}"/>
    <cellStyle name="Énfasis1 2 3 9" xfId="1176" xr:uid="{00000000-0005-0000-0000-0000A8070000}"/>
    <cellStyle name="Énfasis1 2 3 9 2" xfId="3662" xr:uid="{00000000-0005-0000-0000-0000A9070000}"/>
    <cellStyle name="Énfasis1 2 3_AVANCE PROTECCIÓN" xfId="1177" xr:uid="{00000000-0005-0000-0000-0000AA070000}"/>
    <cellStyle name="Énfasis1 2 4" xfId="3649" xr:uid="{00000000-0005-0000-0000-0000AB070000}"/>
    <cellStyle name="Énfasis1 2_Listado_web" xfId="1178" xr:uid="{00000000-0005-0000-0000-0000AC070000}"/>
    <cellStyle name="Énfasis1 3" xfId="1179" xr:uid="{00000000-0005-0000-0000-0000AD070000}"/>
    <cellStyle name="Énfasis1 3 2" xfId="3663" xr:uid="{00000000-0005-0000-0000-0000AE070000}"/>
    <cellStyle name="Énfasis1 4" xfId="1180" xr:uid="{00000000-0005-0000-0000-0000AF070000}"/>
    <cellStyle name="Énfasis1 4 2" xfId="3664" xr:uid="{00000000-0005-0000-0000-0000B0070000}"/>
    <cellStyle name="Énfasis1 5" xfId="1181" xr:uid="{00000000-0005-0000-0000-0000B1070000}"/>
    <cellStyle name="Énfasis1 5 2" xfId="3665" xr:uid="{00000000-0005-0000-0000-0000B2070000}"/>
    <cellStyle name="Énfasis1 6" xfId="1182" xr:uid="{00000000-0005-0000-0000-0000B3070000}"/>
    <cellStyle name="Énfasis1 6 2" xfId="3666" xr:uid="{00000000-0005-0000-0000-0000B4070000}"/>
    <cellStyle name="Énfasis1 7" xfId="1183" xr:uid="{00000000-0005-0000-0000-0000B5070000}"/>
    <cellStyle name="Énfasis1 7 2" xfId="3667" xr:uid="{00000000-0005-0000-0000-0000B6070000}"/>
    <cellStyle name="Énfasis1 8" xfId="1184" xr:uid="{00000000-0005-0000-0000-0000B7070000}"/>
    <cellStyle name="Énfasis1 8 2" xfId="3668" xr:uid="{00000000-0005-0000-0000-0000B8070000}"/>
    <cellStyle name="Énfasis1 9" xfId="1185" xr:uid="{00000000-0005-0000-0000-0000B9070000}"/>
    <cellStyle name="Énfasis1 9 2" xfId="3669" xr:uid="{00000000-0005-0000-0000-0000BA070000}"/>
    <cellStyle name="Énfasis2" xfId="1186" builtinId="33" customBuiltin="1"/>
    <cellStyle name="Énfasis2 10" xfId="1187" xr:uid="{00000000-0005-0000-0000-0000BC070000}"/>
    <cellStyle name="Énfasis2 10 2" xfId="3671" xr:uid="{00000000-0005-0000-0000-0000BD070000}"/>
    <cellStyle name="Énfasis2 11" xfId="1188" xr:uid="{00000000-0005-0000-0000-0000BE070000}"/>
    <cellStyle name="Énfasis2 11 2" xfId="3672" xr:uid="{00000000-0005-0000-0000-0000BF070000}"/>
    <cellStyle name="Énfasis2 12" xfId="3670" xr:uid="{00000000-0005-0000-0000-0000C0070000}"/>
    <cellStyle name="Énfasis2 2" xfId="1189" xr:uid="{00000000-0005-0000-0000-0000C1070000}"/>
    <cellStyle name="Énfasis2 2 2" xfId="1190" xr:uid="{00000000-0005-0000-0000-0000C2070000}"/>
    <cellStyle name="Énfasis2 2 2 2" xfId="3674" xr:uid="{00000000-0005-0000-0000-0000C3070000}"/>
    <cellStyle name="Énfasis2 2 3" xfId="1191" xr:uid="{00000000-0005-0000-0000-0000C4070000}"/>
    <cellStyle name="Énfasis2 2 3 10" xfId="3675" xr:uid="{00000000-0005-0000-0000-0000C5070000}"/>
    <cellStyle name="Énfasis2 2 3 2" xfId="1192" xr:uid="{00000000-0005-0000-0000-0000C6070000}"/>
    <cellStyle name="Énfasis2 2 3 3" xfId="1193" xr:uid="{00000000-0005-0000-0000-0000C7070000}"/>
    <cellStyle name="Énfasis2 2 3 4" xfId="1194" xr:uid="{00000000-0005-0000-0000-0000C8070000}"/>
    <cellStyle name="Énfasis2 2 3 5" xfId="1195" xr:uid="{00000000-0005-0000-0000-0000C9070000}"/>
    <cellStyle name="Énfasis2 2 3 5 2" xfId="1196" xr:uid="{00000000-0005-0000-0000-0000CA070000}"/>
    <cellStyle name="Énfasis2 2 3 5 2 2" xfId="3677" xr:uid="{00000000-0005-0000-0000-0000CB070000}"/>
    <cellStyle name="Énfasis2 2 3 5 2 3" xfId="4920" xr:uid="{00000000-0005-0000-0000-0000CC070000}"/>
    <cellStyle name="Énfasis2 2 3 5 3" xfId="1197" xr:uid="{00000000-0005-0000-0000-0000CD070000}"/>
    <cellStyle name="Énfasis2 2 3 5 4" xfId="1198" xr:uid="{00000000-0005-0000-0000-0000CE070000}"/>
    <cellStyle name="Énfasis2 2 3 5 4 2" xfId="3678" xr:uid="{00000000-0005-0000-0000-0000CF070000}"/>
    <cellStyle name="Énfasis2 2 3 5 4 3" xfId="4921" xr:uid="{00000000-0005-0000-0000-0000D0070000}"/>
    <cellStyle name="Énfasis2 2 3 5 5" xfId="1199" xr:uid="{00000000-0005-0000-0000-0000D1070000}"/>
    <cellStyle name="Énfasis2 2 3 5 5 2" xfId="3679" xr:uid="{00000000-0005-0000-0000-0000D2070000}"/>
    <cellStyle name="Énfasis2 2 3 5 6" xfId="3676" xr:uid="{00000000-0005-0000-0000-0000D3070000}"/>
    <cellStyle name="Énfasis2 2 3 5_INST $" xfId="1200" xr:uid="{00000000-0005-0000-0000-0000D4070000}"/>
    <cellStyle name="Énfasis2 2 3 6" xfId="1201" xr:uid="{00000000-0005-0000-0000-0000D5070000}"/>
    <cellStyle name="Énfasis2 2 3 6 2" xfId="1202" xr:uid="{00000000-0005-0000-0000-0000D6070000}"/>
    <cellStyle name="Énfasis2 2 3 6 2 2" xfId="3681" xr:uid="{00000000-0005-0000-0000-0000D7070000}"/>
    <cellStyle name="Énfasis2 2 3 6 2 3" xfId="4922" xr:uid="{00000000-0005-0000-0000-0000D8070000}"/>
    <cellStyle name="Énfasis2 2 3 6 3" xfId="1203" xr:uid="{00000000-0005-0000-0000-0000D9070000}"/>
    <cellStyle name="Énfasis2 2 3 6 4" xfId="1204" xr:uid="{00000000-0005-0000-0000-0000DA070000}"/>
    <cellStyle name="Énfasis2 2 3 6 4 2" xfId="3682" xr:uid="{00000000-0005-0000-0000-0000DB070000}"/>
    <cellStyle name="Énfasis2 2 3 6 4 3" xfId="4923" xr:uid="{00000000-0005-0000-0000-0000DC070000}"/>
    <cellStyle name="Énfasis2 2 3 6 5" xfId="1205" xr:uid="{00000000-0005-0000-0000-0000DD070000}"/>
    <cellStyle name="Énfasis2 2 3 6 5 2" xfId="3683" xr:uid="{00000000-0005-0000-0000-0000DE070000}"/>
    <cellStyle name="Énfasis2 2 3 6 6" xfId="3680" xr:uid="{00000000-0005-0000-0000-0000DF070000}"/>
    <cellStyle name="Énfasis2 2 3 6_INST $" xfId="1206" xr:uid="{00000000-0005-0000-0000-0000E0070000}"/>
    <cellStyle name="Énfasis2 2 3 7" xfId="1207" xr:uid="{00000000-0005-0000-0000-0000E1070000}"/>
    <cellStyle name="Énfasis2 2 3 7 2" xfId="3684" xr:uid="{00000000-0005-0000-0000-0000E2070000}"/>
    <cellStyle name="Énfasis2 2 3 7 3" xfId="4924" xr:uid="{00000000-0005-0000-0000-0000E3070000}"/>
    <cellStyle name="Énfasis2 2 3 8" xfId="1208" xr:uid="{00000000-0005-0000-0000-0000E4070000}"/>
    <cellStyle name="Énfasis2 2 3 8 2" xfId="3685" xr:uid="{00000000-0005-0000-0000-0000E5070000}"/>
    <cellStyle name="Énfasis2 2 3 8 3" xfId="4925" xr:uid="{00000000-0005-0000-0000-0000E6070000}"/>
    <cellStyle name="Énfasis2 2 3 9" xfId="1209" xr:uid="{00000000-0005-0000-0000-0000E7070000}"/>
    <cellStyle name="Énfasis2 2 3 9 2" xfId="3686" xr:uid="{00000000-0005-0000-0000-0000E8070000}"/>
    <cellStyle name="Énfasis2 2 3_AVANCE PROTECCIÓN" xfId="1210" xr:uid="{00000000-0005-0000-0000-0000E9070000}"/>
    <cellStyle name="Énfasis2 2 4" xfId="3673" xr:uid="{00000000-0005-0000-0000-0000EA070000}"/>
    <cellStyle name="Énfasis2 2_Listado_web" xfId="1211" xr:uid="{00000000-0005-0000-0000-0000EB070000}"/>
    <cellStyle name="Énfasis2 3" xfId="1212" xr:uid="{00000000-0005-0000-0000-0000EC070000}"/>
    <cellStyle name="Énfasis2 3 2" xfId="3687" xr:uid="{00000000-0005-0000-0000-0000ED070000}"/>
    <cellStyle name="Énfasis2 4" xfId="1213" xr:uid="{00000000-0005-0000-0000-0000EE070000}"/>
    <cellStyle name="Énfasis2 4 2" xfId="3688" xr:uid="{00000000-0005-0000-0000-0000EF070000}"/>
    <cellStyle name="Énfasis2 5" xfId="1214" xr:uid="{00000000-0005-0000-0000-0000F0070000}"/>
    <cellStyle name="Énfasis2 5 2" xfId="3689" xr:uid="{00000000-0005-0000-0000-0000F1070000}"/>
    <cellStyle name="Énfasis2 6" xfId="1215" xr:uid="{00000000-0005-0000-0000-0000F2070000}"/>
    <cellStyle name="Énfasis2 6 2" xfId="3690" xr:uid="{00000000-0005-0000-0000-0000F3070000}"/>
    <cellStyle name="Énfasis2 7" xfId="1216" xr:uid="{00000000-0005-0000-0000-0000F4070000}"/>
    <cellStyle name="Énfasis2 7 2" xfId="3691" xr:uid="{00000000-0005-0000-0000-0000F5070000}"/>
    <cellStyle name="Énfasis2 8" xfId="1217" xr:uid="{00000000-0005-0000-0000-0000F6070000}"/>
    <cellStyle name="Énfasis2 8 2" xfId="3692" xr:uid="{00000000-0005-0000-0000-0000F7070000}"/>
    <cellStyle name="Énfasis2 9" xfId="1218" xr:uid="{00000000-0005-0000-0000-0000F8070000}"/>
    <cellStyle name="Énfasis2 9 2" xfId="3693" xr:uid="{00000000-0005-0000-0000-0000F9070000}"/>
    <cellStyle name="Énfasis3" xfId="1219" builtinId="37" customBuiltin="1"/>
    <cellStyle name="Énfasis3 10" xfId="1220" xr:uid="{00000000-0005-0000-0000-0000FB070000}"/>
    <cellStyle name="Énfasis3 10 2" xfId="3695" xr:uid="{00000000-0005-0000-0000-0000FC070000}"/>
    <cellStyle name="Énfasis3 11" xfId="1221" xr:uid="{00000000-0005-0000-0000-0000FD070000}"/>
    <cellStyle name="Énfasis3 11 2" xfId="3696" xr:uid="{00000000-0005-0000-0000-0000FE070000}"/>
    <cellStyle name="Énfasis3 12" xfId="3694" xr:uid="{00000000-0005-0000-0000-0000FF070000}"/>
    <cellStyle name="Énfasis3 2" xfId="1222" xr:uid="{00000000-0005-0000-0000-000000080000}"/>
    <cellStyle name="Énfasis3 2 2" xfId="1223" xr:uid="{00000000-0005-0000-0000-000001080000}"/>
    <cellStyle name="Énfasis3 2 2 2" xfId="3698" xr:uid="{00000000-0005-0000-0000-000002080000}"/>
    <cellStyle name="Énfasis3 2 3" xfId="1224" xr:uid="{00000000-0005-0000-0000-000003080000}"/>
    <cellStyle name="Énfasis3 2 3 10" xfId="3699" xr:uid="{00000000-0005-0000-0000-000004080000}"/>
    <cellStyle name="Énfasis3 2 3 2" xfId="1225" xr:uid="{00000000-0005-0000-0000-000005080000}"/>
    <cellStyle name="Énfasis3 2 3 3" xfId="1226" xr:uid="{00000000-0005-0000-0000-000006080000}"/>
    <cellStyle name="Énfasis3 2 3 4" xfId="1227" xr:uid="{00000000-0005-0000-0000-000007080000}"/>
    <cellStyle name="Énfasis3 2 3 5" xfId="1228" xr:uid="{00000000-0005-0000-0000-000008080000}"/>
    <cellStyle name="Énfasis3 2 3 5 2" xfId="1229" xr:uid="{00000000-0005-0000-0000-000009080000}"/>
    <cellStyle name="Énfasis3 2 3 5 2 2" xfId="3701" xr:uid="{00000000-0005-0000-0000-00000A080000}"/>
    <cellStyle name="Énfasis3 2 3 5 2 3" xfId="4926" xr:uid="{00000000-0005-0000-0000-00000B080000}"/>
    <cellStyle name="Énfasis3 2 3 5 3" xfId="1230" xr:uid="{00000000-0005-0000-0000-00000C080000}"/>
    <cellStyle name="Énfasis3 2 3 5 4" xfId="1231" xr:uid="{00000000-0005-0000-0000-00000D080000}"/>
    <cellStyle name="Énfasis3 2 3 5 4 2" xfId="3702" xr:uid="{00000000-0005-0000-0000-00000E080000}"/>
    <cellStyle name="Énfasis3 2 3 5 4 3" xfId="4927" xr:uid="{00000000-0005-0000-0000-00000F080000}"/>
    <cellStyle name="Énfasis3 2 3 5 5" xfId="1232" xr:uid="{00000000-0005-0000-0000-000010080000}"/>
    <cellStyle name="Énfasis3 2 3 5 5 2" xfId="3703" xr:uid="{00000000-0005-0000-0000-000011080000}"/>
    <cellStyle name="Énfasis3 2 3 5 6" xfId="3700" xr:uid="{00000000-0005-0000-0000-000012080000}"/>
    <cellStyle name="Énfasis3 2 3 5_INST $" xfId="1233" xr:uid="{00000000-0005-0000-0000-000013080000}"/>
    <cellStyle name="Énfasis3 2 3 6" xfId="1234" xr:uid="{00000000-0005-0000-0000-000014080000}"/>
    <cellStyle name="Énfasis3 2 3 6 2" xfId="1235" xr:uid="{00000000-0005-0000-0000-000015080000}"/>
    <cellStyle name="Énfasis3 2 3 6 2 2" xfId="3705" xr:uid="{00000000-0005-0000-0000-000016080000}"/>
    <cellStyle name="Énfasis3 2 3 6 2 3" xfId="4928" xr:uid="{00000000-0005-0000-0000-000017080000}"/>
    <cellStyle name="Énfasis3 2 3 6 3" xfId="1236" xr:uid="{00000000-0005-0000-0000-000018080000}"/>
    <cellStyle name="Énfasis3 2 3 6 4" xfId="1237" xr:uid="{00000000-0005-0000-0000-000019080000}"/>
    <cellStyle name="Énfasis3 2 3 6 4 2" xfId="3706" xr:uid="{00000000-0005-0000-0000-00001A080000}"/>
    <cellStyle name="Énfasis3 2 3 6 4 3" xfId="4929" xr:uid="{00000000-0005-0000-0000-00001B080000}"/>
    <cellStyle name="Énfasis3 2 3 6 5" xfId="1238" xr:uid="{00000000-0005-0000-0000-00001C080000}"/>
    <cellStyle name="Énfasis3 2 3 6 5 2" xfId="3707" xr:uid="{00000000-0005-0000-0000-00001D080000}"/>
    <cellStyle name="Énfasis3 2 3 6 6" xfId="3704" xr:uid="{00000000-0005-0000-0000-00001E080000}"/>
    <cellStyle name="Énfasis3 2 3 6_INST $" xfId="1239" xr:uid="{00000000-0005-0000-0000-00001F080000}"/>
    <cellStyle name="Énfasis3 2 3 7" xfId="1240" xr:uid="{00000000-0005-0000-0000-000020080000}"/>
    <cellStyle name="Énfasis3 2 3 7 2" xfId="3708" xr:uid="{00000000-0005-0000-0000-000021080000}"/>
    <cellStyle name="Énfasis3 2 3 7 3" xfId="4930" xr:uid="{00000000-0005-0000-0000-000022080000}"/>
    <cellStyle name="Énfasis3 2 3 8" xfId="1241" xr:uid="{00000000-0005-0000-0000-000023080000}"/>
    <cellStyle name="Énfasis3 2 3 8 2" xfId="3709" xr:uid="{00000000-0005-0000-0000-000024080000}"/>
    <cellStyle name="Énfasis3 2 3 8 3" xfId="4931" xr:uid="{00000000-0005-0000-0000-000025080000}"/>
    <cellStyle name="Énfasis3 2 3 9" xfId="1242" xr:uid="{00000000-0005-0000-0000-000026080000}"/>
    <cellStyle name="Énfasis3 2 3 9 2" xfId="3710" xr:uid="{00000000-0005-0000-0000-000027080000}"/>
    <cellStyle name="Énfasis3 2 3_AVANCE PROTECCIÓN" xfId="1243" xr:uid="{00000000-0005-0000-0000-000028080000}"/>
    <cellStyle name="Énfasis3 2 4" xfId="3697" xr:uid="{00000000-0005-0000-0000-000029080000}"/>
    <cellStyle name="Énfasis3 2_Listado_web" xfId="1244" xr:uid="{00000000-0005-0000-0000-00002A080000}"/>
    <cellStyle name="Énfasis3 3" xfId="1245" xr:uid="{00000000-0005-0000-0000-00002B080000}"/>
    <cellStyle name="Énfasis3 3 2" xfId="3711" xr:uid="{00000000-0005-0000-0000-00002C080000}"/>
    <cellStyle name="Énfasis3 4" xfId="1246" xr:uid="{00000000-0005-0000-0000-00002D080000}"/>
    <cellStyle name="Énfasis3 4 2" xfId="3712" xr:uid="{00000000-0005-0000-0000-00002E080000}"/>
    <cellStyle name="Énfasis3 5" xfId="1247" xr:uid="{00000000-0005-0000-0000-00002F080000}"/>
    <cellStyle name="Énfasis3 5 2" xfId="3713" xr:uid="{00000000-0005-0000-0000-000030080000}"/>
    <cellStyle name="Énfasis3 6" xfId="1248" xr:uid="{00000000-0005-0000-0000-000031080000}"/>
    <cellStyle name="Énfasis3 6 2" xfId="3714" xr:uid="{00000000-0005-0000-0000-000032080000}"/>
    <cellStyle name="Énfasis3 7" xfId="1249" xr:uid="{00000000-0005-0000-0000-000033080000}"/>
    <cellStyle name="Énfasis3 7 2" xfId="3715" xr:uid="{00000000-0005-0000-0000-000034080000}"/>
    <cellStyle name="Énfasis3 8" xfId="1250" xr:uid="{00000000-0005-0000-0000-000035080000}"/>
    <cellStyle name="Énfasis3 8 2" xfId="3716" xr:uid="{00000000-0005-0000-0000-000036080000}"/>
    <cellStyle name="Énfasis3 9" xfId="1251" xr:uid="{00000000-0005-0000-0000-000037080000}"/>
    <cellStyle name="Énfasis3 9 2" xfId="3717" xr:uid="{00000000-0005-0000-0000-000038080000}"/>
    <cellStyle name="Énfasis4" xfId="1252" builtinId="41" customBuiltin="1"/>
    <cellStyle name="Énfasis4 10" xfId="1253" xr:uid="{00000000-0005-0000-0000-00003A080000}"/>
    <cellStyle name="Énfasis4 10 2" xfId="3719" xr:uid="{00000000-0005-0000-0000-00003B080000}"/>
    <cellStyle name="Énfasis4 11" xfId="1254" xr:uid="{00000000-0005-0000-0000-00003C080000}"/>
    <cellStyle name="Énfasis4 11 2" xfId="3720" xr:uid="{00000000-0005-0000-0000-00003D080000}"/>
    <cellStyle name="Énfasis4 12" xfId="3718" xr:uid="{00000000-0005-0000-0000-00003E080000}"/>
    <cellStyle name="Énfasis4 2" xfId="1255" xr:uid="{00000000-0005-0000-0000-00003F080000}"/>
    <cellStyle name="Énfasis4 2 2" xfId="1256" xr:uid="{00000000-0005-0000-0000-000040080000}"/>
    <cellStyle name="Énfasis4 2 2 2" xfId="3722" xr:uid="{00000000-0005-0000-0000-000041080000}"/>
    <cellStyle name="Énfasis4 2 3" xfId="1257" xr:uid="{00000000-0005-0000-0000-000042080000}"/>
    <cellStyle name="Énfasis4 2 3 10" xfId="3723" xr:uid="{00000000-0005-0000-0000-000043080000}"/>
    <cellStyle name="Énfasis4 2 3 2" xfId="1258" xr:uid="{00000000-0005-0000-0000-000044080000}"/>
    <cellStyle name="Énfasis4 2 3 3" xfId="1259" xr:uid="{00000000-0005-0000-0000-000045080000}"/>
    <cellStyle name="Énfasis4 2 3 4" xfId="1260" xr:uid="{00000000-0005-0000-0000-000046080000}"/>
    <cellStyle name="Énfasis4 2 3 5" xfId="1261" xr:uid="{00000000-0005-0000-0000-000047080000}"/>
    <cellStyle name="Énfasis4 2 3 5 2" xfId="1262" xr:uid="{00000000-0005-0000-0000-000048080000}"/>
    <cellStyle name="Énfasis4 2 3 5 2 2" xfId="3725" xr:uid="{00000000-0005-0000-0000-000049080000}"/>
    <cellStyle name="Énfasis4 2 3 5 2 3" xfId="4933" xr:uid="{00000000-0005-0000-0000-00004A080000}"/>
    <cellStyle name="Énfasis4 2 3 5 3" xfId="1263" xr:uid="{00000000-0005-0000-0000-00004B080000}"/>
    <cellStyle name="Énfasis4 2 3 5 4" xfId="1264" xr:uid="{00000000-0005-0000-0000-00004C080000}"/>
    <cellStyle name="Énfasis4 2 3 5 4 2" xfId="3726" xr:uid="{00000000-0005-0000-0000-00004D080000}"/>
    <cellStyle name="Énfasis4 2 3 5 4 3" xfId="4934" xr:uid="{00000000-0005-0000-0000-00004E080000}"/>
    <cellStyle name="Énfasis4 2 3 5 5" xfId="1265" xr:uid="{00000000-0005-0000-0000-00004F080000}"/>
    <cellStyle name="Énfasis4 2 3 5 5 2" xfId="3727" xr:uid="{00000000-0005-0000-0000-000050080000}"/>
    <cellStyle name="Énfasis4 2 3 5 6" xfId="3724" xr:uid="{00000000-0005-0000-0000-000051080000}"/>
    <cellStyle name="Énfasis4 2 3 5_INST $" xfId="1266" xr:uid="{00000000-0005-0000-0000-000052080000}"/>
    <cellStyle name="Énfasis4 2 3 6" xfId="1267" xr:uid="{00000000-0005-0000-0000-000053080000}"/>
    <cellStyle name="Énfasis4 2 3 6 2" xfId="1268" xr:uid="{00000000-0005-0000-0000-000054080000}"/>
    <cellStyle name="Énfasis4 2 3 6 2 2" xfId="3729" xr:uid="{00000000-0005-0000-0000-000055080000}"/>
    <cellStyle name="Énfasis4 2 3 6 2 3" xfId="4935" xr:uid="{00000000-0005-0000-0000-000056080000}"/>
    <cellStyle name="Énfasis4 2 3 6 3" xfId="1269" xr:uid="{00000000-0005-0000-0000-000057080000}"/>
    <cellStyle name="Énfasis4 2 3 6 4" xfId="1270" xr:uid="{00000000-0005-0000-0000-000058080000}"/>
    <cellStyle name="Énfasis4 2 3 6 4 2" xfId="3730" xr:uid="{00000000-0005-0000-0000-000059080000}"/>
    <cellStyle name="Énfasis4 2 3 6 4 3" xfId="4936" xr:uid="{00000000-0005-0000-0000-00005A080000}"/>
    <cellStyle name="Énfasis4 2 3 6 5" xfId="1271" xr:uid="{00000000-0005-0000-0000-00005B080000}"/>
    <cellStyle name="Énfasis4 2 3 6 5 2" xfId="3731" xr:uid="{00000000-0005-0000-0000-00005C080000}"/>
    <cellStyle name="Énfasis4 2 3 6 6" xfId="3728" xr:uid="{00000000-0005-0000-0000-00005D080000}"/>
    <cellStyle name="Énfasis4 2 3 6_INST $" xfId="1272" xr:uid="{00000000-0005-0000-0000-00005E080000}"/>
    <cellStyle name="Énfasis4 2 3 7" xfId="1273" xr:uid="{00000000-0005-0000-0000-00005F080000}"/>
    <cellStyle name="Énfasis4 2 3 7 2" xfId="3732" xr:uid="{00000000-0005-0000-0000-000060080000}"/>
    <cellStyle name="Énfasis4 2 3 7 3" xfId="4937" xr:uid="{00000000-0005-0000-0000-000061080000}"/>
    <cellStyle name="Énfasis4 2 3 8" xfId="1274" xr:uid="{00000000-0005-0000-0000-000062080000}"/>
    <cellStyle name="Énfasis4 2 3 8 2" xfId="3733" xr:uid="{00000000-0005-0000-0000-000063080000}"/>
    <cellStyle name="Énfasis4 2 3 8 3" xfId="4938" xr:uid="{00000000-0005-0000-0000-000064080000}"/>
    <cellStyle name="Énfasis4 2 3 9" xfId="1275" xr:uid="{00000000-0005-0000-0000-000065080000}"/>
    <cellStyle name="Énfasis4 2 3 9 2" xfId="3734" xr:uid="{00000000-0005-0000-0000-000066080000}"/>
    <cellStyle name="Énfasis4 2 3_AVANCE PROTECCIÓN" xfId="1276" xr:uid="{00000000-0005-0000-0000-000067080000}"/>
    <cellStyle name="Énfasis4 2 4" xfId="3721" xr:uid="{00000000-0005-0000-0000-000068080000}"/>
    <cellStyle name="Énfasis4 2_Listado_web" xfId="1277" xr:uid="{00000000-0005-0000-0000-000069080000}"/>
    <cellStyle name="Énfasis4 3" xfId="1278" xr:uid="{00000000-0005-0000-0000-00006A080000}"/>
    <cellStyle name="Énfasis4 3 2" xfId="3735" xr:uid="{00000000-0005-0000-0000-00006B080000}"/>
    <cellStyle name="Énfasis4 4" xfId="1279" xr:uid="{00000000-0005-0000-0000-00006C080000}"/>
    <cellStyle name="Énfasis4 4 2" xfId="3736" xr:uid="{00000000-0005-0000-0000-00006D080000}"/>
    <cellStyle name="Énfasis4 5" xfId="1280" xr:uid="{00000000-0005-0000-0000-00006E080000}"/>
    <cellStyle name="Énfasis4 5 2" xfId="3737" xr:uid="{00000000-0005-0000-0000-00006F080000}"/>
    <cellStyle name="Énfasis4 6" xfId="1281" xr:uid="{00000000-0005-0000-0000-000070080000}"/>
    <cellStyle name="Énfasis4 6 2" xfId="3738" xr:uid="{00000000-0005-0000-0000-000071080000}"/>
    <cellStyle name="Énfasis4 7" xfId="1282" xr:uid="{00000000-0005-0000-0000-000072080000}"/>
    <cellStyle name="Énfasis4 7 2" xfId="3739" xr:uid="{00000000-0005-0000-0000-000073080000}"/>
    <cellStyle name="Énfasis4 8" xfId="1283" xr:uid="{00000000-0005-0000-0000-000074080000}"/>
    <cellStyle name="Énfasis4 8 2" xfId="3740" xr:uid="{00000000-0005-0000-0000-000075080000}"/>
    <cellStyle name="Énfasis4 9" xfId="1284" xr:uid="{00000000-0005-0000-0000-000076080000}"/>
    <cellStyle name="Énfasis4 9 2" xfId="3741" xr:uid="{00000000-0005-0000-0000-000077080000}"/>
    <cellStyle name="Énfasis5" xfId="1285" builtinId="45" customBuiltin="1"/>
    <cellStyle name="Énfasis5 10" xfId="1286" xr:uid="{00000000-0005-0000-0000-000079080000}"/>
    <cellStyle name="Énfasis5 10 2" xfId="3743" xr:uid="{00000000-0005-0000-0000-00007A080000}"/>
    <cellStyle name="Énfasis5 11" xfId="1287" xr:uid="{00000000-0005-0000-0000-00007B080000}"/>
    <cellStyle name="Énfasis5 11 2" xfId="3744" xr:uid="{00000000-0005-0000-0000-00007C080000}"/>
    <cellStyle name="Énfasis5 12" xfId="3742" xr:uid="{00000000-0005-0000-0000-00007D080000}"/>
    <cellStyle name="Énfasis5 2" xfId="1288" xr:uid="{00000000-0005-0000-0000-00007E080000}"/>
    <cellStyle name="Énfasis5 2 2" xfId="1289" xr:uid="{00000000-0005-0000-0000-00007F080000}"/>
    <cellStyle name="Énfasis5 2 2 2" xfId="3746" xr:uid="{00000000-0005-0000-0000-000080080000}"/>
    <cellStyle name="Énfasis5 2 3" xfId="1290" xr:uid="{00000000-0005-0000-0000-000081080000}"/>
    <cellStyle name="Énfasis5 2 3 10" xfId="3747" xr:uid="{00000000-0005-0000-0000-000082080000}"/>
    <cellStyle name="Énfasis5 2 3 2" xfId="1291" xr:uid="{00000000-0005-0000-0000-000083080000}"/>
    <cellStyle name="Énfasis5 2 3 3" xfId="1292" xr:uid="{00000000-0005-0000-0000-000084080000}"/>
    <cellStyle name="Énfasis5 2 3 4" xfId="1293" xr:uid="{00000000-0005-0000-0000-000085080000}"/>
    <cellStyle name="Énfasis5 2 3 5" xfId="1294" xr:uid="{00000000-0005-0000-0000-000086080000}"/>
    <cellStyle name="Énfasis5 2 3 5 2" xfId="1295" xr:uid="{00000000-0005-0000-0000-000087080000}"/>
    <cellStyle name="Énfasis5 2 3 5 2 2" xfId="3749" xr:uid="{00000000-0005-0000-0000-000088080000}"/>
    <cellStyle name="Énfasis5 2 3 5 2 3" xfId="4939" xr:uid="{00000000-0005-0000-0000-000089080000}"/>
    <cellStyle name="Énfasis5 2 3 5 3" xfId="1296" xr:uid="{00000000-0005-0000-0000-00008A080000}"/>
    <cellStyle name="Énfasis5 2 3 5 4" xfId="1297" xr:uid="{00000000-0005-0000-0000-00008B080000}"/>
    <cellStyle name="Énfasis5 2 3 5 4 2" xfId="3750" xr:uid="{00000000-0005-0000-0000-00008C080000}"/>
    <cellStyle name="Énfasis5 2 3 5 4 3" xfId="4940" xr:uid="{00000000-0005-0000-0000-00008D080000}"/>
    <cellStyle name="Énfasis5 2 3 5 5" xfId="1298" xr:uid="{00000000-0005-0000-0000-00008E080000}"/>
    <cellStyle name="Énfasis5 2 3 5 5 2" xfId="3751" xr:uid="{00000000-0005-0000-0000-00008F080000}"/>
    <cellStyle name="Énfasis5 2 3 5 6" xfId="3748" xr:uid="{00000000-0005-0000-0000-000090080000}"/>
    <cellStyle name="Énfasis5 2 3 5_INST $" xfId="1299" xr:uid="{00000000-0005-0000-0000-000091080000}"/>
    <cellStyle name="Énfasis5 2 3 6" xfId="1300" xr:uid="{00000000-0005-0000-0000-000092080000}"/>
    <cellStyle name="Énfasis5 2 3 6 2" xfId="1301" xr:uid="{00000000-0005-0000-0000-000093080000}"/>
    <cellStyle name="Énfasis5 2 3 6 2 2" xfId="3753" xr:uid="{00000000-0005-0000-0000-000094080000}"/>
    <cellStyle name="Énfasis5 2 3 6 2 3" xfId="4941" xr:uid="{00000000-0005-0000-0000-000095080000}"/>
    <cellStyle name="Énfasis5 2 3 6 3" xfId="1302" xr:uid="{00000000-0005-0000-0000-000096080000}"/>
    <cellStyle name="Énfasis5 2 3 6 4" xfId="1303" xr:uid="{00000000-0005-0000-0000-000097080000}"/>
    <cellStyle name="Énfasis5 2 3 6 4 2" xfId="3754" xr:uid="{00000000-0005-0000-0000-000098080000}"/>
    <cellStyle name="Énfasis5 2 3 6 4 3" xfId="4942" xr:uid="{00000000-0005-0000-0000-000099080000}"/>
    <cellStyle name="Énfasis5 2 3 6 5" xfId="1304" xr:uid="{00000000-0005-0000-0000-00009A080000}"/>
    <cellStyle name="Énfasis5 2 3 6 5 2" xfId="3755" xr:uid="{00000000-0005-0000-0000-00009B080000}"/>
    <cellStyle name="Énfasis5 2 3 6 6" xfId="3752" xr:uid="{00000000-0005-0000-0000-00009C080000}"/>
    <cellStyle name="Énfasis5 2 3 6_INST $" xfId="1305" xr:uid="{00000000-0005-0000-0000-00009D080000}"/>
    <cellStyle name="Énfasis5 2 3 7" xfId="1306" xr:uid="{00000000-0005-0000-0000-00009E080000}"/>
    <cellStyle name="Énfasis5 2 3 7 2" xfId="3756" xr:uid="{00000000-0005-0000-0000-00009F080000}"/>
    <cellStyle name="Énfasis5 2 3 7 3" xfId="4943" xr:uid="{00000000-0005-0000-0000-0000A0080000}"/>
    <cellStyle name="Énfasis5 2 3 8" xfId="1307" xr:uid="{00000000-0005-0000-0000-0000A1080000}"/>
    <cellStyle name="Énfasis5 2 3 8 2" xfId="3757" xr:uid="{00000000-0005-0000-0000-0000A2080000}"/>
    <cellStyle name="Énfasis5 2 3 8 3" xfId="4944" xr:uid="{00000000-0005-0000-0000-0000A3080000}"/>
    <cellStyle name="Énfasis5 2 3 9" xfId="1308" xr:uid="{00000000-0005-0000-0000-0000A4080000}"/>
    <cellStyle name="Énfasis5 2 3 9 2" xfId="3758" xr:uid="{00000000-0005-0000-0000-0000A5080000}"/>
    <cellStyle name="Énfasis5 2 3_AVANCE PROTECCIÓN" xfId="1309" xr:uid="{00000000-0005-0000-0000-0000A6080000}"/>
    <cellStyle name="Énfasis5 2 4" xfId="3745" xr:uid="{00000000-0005-0000-0000-0000A7080000}"/>
    <cellStyle name="Énfasis5 2_Listado_web" xfId="1310" xr:uid="{00000000-0005-0000-0000-0000A8080000}"/>
    <cellStyle name="Énfasis5 3" xfId="1311" xr:uid="{00000000-0005-0000-0000-0000A9080000}"/>
    <cellStyle name="Énfasis5 3 2" xfId="3759" xr:uid="{00000000-0005-0000-0000-0000AA080000}"/>
    <cellStyle name="Énfasis5 4" xfId="1312" xr:uid="{00000000-0005-0000-0000-0000AB080000}"/>
    <cellStyle name="Énfasis5 4 2" xfId="3760" xr:uid="{00000000-0005-0000-0000-0000AC080000}"/>
    <cellStyle name="Énfasis5 5" xfId="1313" xr:uid="{00000000-0005-0000-0000-0000AD080000}"/>
    <cellStyle name="Énfasis5 5 2" xfId="3761" xr:uid="{00000000-0005-0000-0000-0000AE080000}"/>
    <cellStyle name="Énfasis5 6" xfId="1314" xr:uid="{00000000-0005-0000-0000-0000AF080000}"/>
    <cellStyle name="Énfasis5 6 2" xfId="3762" xr:uid="{00000000-0005-0000-0000-0000B0080000}"/>
    <cellStyle name="Énfasis5 7" xfId="1315" xr:uid="{00000000-0005-0000-0000-0000B1080000}"/>
    <cellStyle name="Énfasis5 7 2" xfId="3763" xr:uid="{00000000-0005-0000-0000-0000B2080000}"/>
    <cellStyle name="Énfasis5 8" xfId="1316" xr:uid="{00000000-0005-0000-0000-0000B3080000}"/>
    <cellStyle name="Énfasis5 8 2" xfId="3764" xr:uid="{00000000-0005-0000-0000-0000B4080000}"/>
    <cellStyle name="Énfasis5 9" xfId="1317" xr:uid="{00000000-0005-0000-0000-0000B5080000}"/>
    <cellStyle name="Énfasis5 9 2" xfId="3765" xr:uid="{00000000-0005-0000-0000-0000B6080000}"/>
    <cellStyle name="Énfasis6" xfId="1318" builtinId="49" customBuiltin="1"/>
    <cellStyle name="Énfasis6 10" xfId="1319" xr:uid="{00000000-0005-0000-0000-0000B8080000}"/>
    <cellStyle name="Énfasis6 10 2" xfId="3767" xr:uid="{00000000-0005-0000-0000-0000B9080000}"/>
    <cellStyle name="Énfasis6 11" xfId="1320" xr:uid="{00000000-0005-0000-0000-0000BA080000}"/>
    <cellStyle name="Énfasis6 11 2" xfId="3768" xr:uid="{00000000-0005-0000-0000-0000BB080000}"/>
    <cellStyle name="Énfasis6 12" xfId="3766" xr:uid="{00000000-0005-0000-0000-0000BC080000}"/>
    <cellStyle name="Énfasis6 2" xfId="1321" xr:uid="{00000000-0005-0000-0000-0000BD080000}"/>
    <cellStyle name="Énfasis6 2 2" xfId="1322" xr:uid="{00000000-0005-0000-0000-0000BE080000}"/>
    <cellStyle name="Énfasis6 2 2 2" xfId="3770" xr:uid="{00000000-0005-0000-0000-0000BF080000}"/>
    <cellStyle name="Énfasis6 2 3" xfId="1323" xr:uid="{00000000-0005-0000-0000-0000C0080000}"/>
    <cellStyle name="Énfasis6 2 3 10" xfId="3771" xr:uid="{00000000-0005-0000-0000-0000C1080000}"/>
    <cellStyle name="Énfasis6 2 3 2" xfId="1324" xr:uid="{00000000-0005-0000-0000-0000C2080000}"/>
    <cellStyle name="Énfasis6 2 3 3" xfId="1325" xr:uid="{00000000-0005-0000-0000-0000C3080000}"/>
    <cellStyle name="Énfasis6 2 3 4" xfId="1326" xr:uid="{00000000-0005-0000-0000-0000C4080000}"/>
    <cellStyle name="Énfasis6 2 3 5" xfId="1327" xr:uid="{00000000-0005-0000-0000-0000C5080000}"/>
    <cellStyle name="Énfasis6 2 3 5 2" xfId="1328" xr:uid="{00000000-0005-0000-0000-0000C6080000}"/>
    <cellStyle name="Énfasis6 2 3 5 2 2" xfId="3773" xr:uid="{00000000-0005-0000-0000-0000C7080000}"/>
    <cellStyle name="Énfasis6 2 3 5 2 3" xfId="4946" xr:uid="{00000000-0005-0000-0000-0000C8080000}"/>
    <cellStyle name="Énfasis6 2 3 5 3" xfId="1329" xr:uid="{00000000-0005-0000-0000-0000C9080000}"/>
    <cellStyle name="Énfasis6 2 3 5 4" xfId="1330" xr:uid="{00000000-0005-0000-0000-0000CA080000}"/>
    <cellStyle name="Énfasis6 2 3 5 4 2" xfId="3774" xr:uid="{00000000-0005-0000-0000-0000CB080000}"/>
    <cellStyle name="Énfasis6 2 3 5 4 3" xfId="4947" xr:uid="{00000000-0005-0000-0000-0000CC080000}"/>
    <cellStyle name="Énfasis6 2 3 5 5" xfId="1331" xr:uid="{00000000-0005-0000-0000-0000CD080000}"/>
    <cellStyle name="Énfasis6 2 3 5 5 2" xfId="3775" xr:uid="{00000000-0005-0000-0000-0000CE080000}"/>
    <cellStyle name="Énfasis6 2 3 5 6" xfId="3772" xr:uid="{00000000-0005-0000-0000-0000CF080000}"/>
    <cellStyle name="Énfasis6 2 3 5_INST $" xfId="1332" xr:uid="{00000000-0005-0000-0000-0000D0080000}"/>
    <cellStyle name="Énfasis6 2 3 6" xfId="1333" xr:uid="{00000000-0005-0000-0000-0000D1080000}"/>
    <cellStyle name="Énfasis6 2 3 6 2" xfId="1334" xr:uid="{00000000-0005-0000-0000-0000D2080000}"/>
    <cellStyle name="Énfasis6 2 3 6 2 2" xfId="3777" xr:uid="{00000000-0005-0000-0000-0000D3080000}"/>
    <cellStyle name="Énfasis6 2 3 6 2 3" xfId="4948" xr:uid="{00000000-0005-0000-0000-0000D4080000}"/>
    <cellStyle name="Énfasis6 2 3 6 3" xfId="1335" xr:uid="{00000000-0005-0000-0000-0000D5080000}"/>
    <cellStyle name="Énfasis6 2 3 6 4" xfId="1336" xr:uid="{00000000-0005-0000-0000-0000D6080000}"/>
    <cellStyle name="Énfasis6 2 3 6 4 2" xfId="3778" xr:uid="{00000000-0005-0000-0000-0000D7080000}"/>
    <cellStyle name="Énfasis6 2 3 6 4 3" xfId="4949" xr:uid="{00000000-0005-0000-0000-0000D8080000}"/>
    <cellStyle name="Énfasis6 2 3 6 5" xfId="1337" xr:uid="{00000000-0005-0000-0000-0000D9080000}"/>
    <cellStyle name="Énfasis6 2 3 6 5 2" xfId="3779" xr:uid="{00000000-0005-0000-0000-0000DA080000}"/>
    <cellStyle name="Énfasis6 2 3 6 6" xfId="3776" xr:uid="{00000000-0005-0000-0000-0000DB080000}"/>
    <cellStyle name="Énfasis6 2 3 6_INST $" xfId="1338" xr:uid="{00000000-0005-0000-0000-0000DC080000}"/>
    <cellStyle name="Énfasis6 2 3 7" xfId="1339" xr:uid="{00000000-0005-0000-0000-0000DD080000}"/>
    <cellStyle name="Énfasis6 2 3 7 2" xfId="3780" xr:uid="{00000000-0005-0000-0000-0000DE080000}"/>
    <cellStyle name="Énfasis6 2 3 7 3" xfId="4950" xr:uid="{00000000-0005-0000-0000-0000DF080000}"/>
    <cellStyle name="Énfasis6 2 3 8" xfId="1340" xr:uid="{00000000-0005-0000-0000-0000E0080000}"/>
    <cellStyle name="Énfasis6 2 3 8 2" xfId="3781" xr:uid="{00000000-0005-0000-0000-0000E1080000}"/>
    <cellStyle name="Énfasis6 2 3 8 3" xfId="4951" xr:uid="{00000000-0005-0000-0000-0000E2080000}"/>
    <cellStyle name="Énfasis6 2 3 9" xfId="1341" xr:uid="{00000000-0005-0000-0000-0000E3080000}"/>
    <cellStyle name="Énfasis6 2 3 9 2" xfId="3782" xr:uid="{00000000-0005-0000-0000-0000E4080000}"/>
    <cellStyle name="Énfasis6 2 3_AVANCE PROTECCIÓN" xfId="1342" xr:uid="{00000000-0005-0000-0000-0000E5080000}"/>
    <cellStyle name="Énfasis6 2 4" xfId="3769" xr:uid="{00000000-0005-0000-0000-0000E6080000}"/>
    <cellStyle name="Énfasis6 2_Listado_web" xfId="1343" xr:uid="{00000000-0005-0000-0000-0000E7080000}"/>
    <cellStyle name="Énfasis6 3" xfId="1344" xr:uid="{00000000-0005-0000-0000-0000E8080000}"/>
    <cellStyle name="Énfasis6 3 2" xfId="3783" xr:uid="{00000000-0005-0000-0000-0000E9080000}"/>
    <cellStyle name="Énfasis6 4" xfId="1345" xr:uid="{00000000-0005-0000-0000-0000EA080000}"/>
    <cellStyle name="Énfasis6 4 2" xfId="3784" xr:uid="{00000000-0005-0000-0000-0000EB080000}"/>
    <cellStyle name="Énfasis6 5" xfId="1346" xr:uid="{00000000-0005-0000-0000-0000EC080000}"/>
    <cellStyle name="Énfasis6 5 2" xfId="3785" xr:uid="{00000000-0005-0000-0000-0000ED080000}"/>
    <cellStyle name="Énfasis6 6" xfId="1347" xr:uid="{00000000-0005-0000-0000-0000EE080000}"/>
    <cellStyle name="Énfasis6 6 2" xfId="3786" xr:uid="{00000000-0005-0000-0000-0000EF080000}"/>
    <cellStyle name="Énfasis6 7" xfId="1348" xr:uid="{00000000-0005-0000-0000-0000F0080000}"/>
    <cellStyle name="Énfasis6 7 2" xfId="3787" xr:uid="{00000000-0005-0000-0000-0000F1080000}"/>
    <cellStyle name="Énfasis6 8" xfId="1349" xr:uid="{00000000-0005-0000-0000-0000F2080000}"/>
    <cellStyle name="Énfasis6 8 2" xfId="3788" xr:uid="{00000000-0005-0000-0000-0000F3080000}"/>
    <cellStyle name="Énfasis6 9" xfId="1350" xr:uid="{00000000-0005-0000-0000-0000F4080000}"/>
    <cellStyle name="Énfasis6 9 2" xfId="3789" xr:uid="{00000000-0005-0000-0000-0000F5080000}"/>
    <cellStyle name="Entrada" xfId="1351" builtinId="20" customBuiltin="1"/>
    <cellStyle name="Entrada 10" xfId="1352" xr:uid="{00000000-0005-0000-0000-0000F7080000}"/>
    <cellStyle name="Entrada 10 2" xfId="3791" xr:uid="{00000000-0005-0000-0000-0000F8080000}"/>
    <cellStyle name="Entrada 11" xfId="1353" xr:uid="{00000000-0005-0000-0000-0000F9080000}"/>
    <cellStyle name="Entrada 11 2" xfId="3792" xr:uid="{00000000-0005-0000-0000-0000FA080000}"/>
    <cellStyle name="Entrada 12" xfId="3790" xr:uid="{00000000-0005-0000-0000-0000FB080000}"/>
    <cellStyle name="Entrada 2" xfId="1354" xr:uid="{00000000-0005-0000-0000-0000FC080000}"/>
    <cellStyle name="Entrada 2 2" xfId="1355" xr:uid="{00000000-0005-0000-0000-0000FD080000}"/>
    <cellStyle name="Entrada 2 2 2" xfId="3794" xr:uid="{00000000-0005-0000-0000-0000FE080000}"/>
    <cellStyle name="Entrada 2 3" xfId="1356" xr:uid="{00000000-0005-0000-0000-0000FF080000}"/>
    <cellStyle name="Entrada 2 3 10" xfId="3795" xr:uid="{00000000-0005-0000-0000-000000090000}"/>
    <cellStyle name="Entrada 2 3 2" xfId="1357" xr:uid="{00000000-0005-0000-0000-000001090000}"/>
    <cellStyle name="Entrada 2 3 3" xfId="1358" xr:uid="{00000000-0005-0000-0000-000002090000}"/>
    <cellStyle name="Entrada 2 3 4" xfId="1359" xr:uid="{00000000-0005-0000-0000-000003090000}"/>
    <cellStyle name="Entrada 2 3 5" xfId="1360" xr:uid="{00000000-0005-0000-0000-000004090000}"/>
    <cellStyle name="Entrada 2 3 5 2" xfId="1361" xr:uid="{00000000-0005-0000-0000-000005090000}"/>
    <cellStyle name="Entrada 2 3 5 2 2" xfId="3797" xr:uid="{00000000-0005-0000-0000-000006090000}"/>
    <cellStyle name="Entrada 2 3 5 2 3" xfId="4952" xr:uid="{00000000-0005-0000-0000-000007090000}"/>
    <cellStyle name="Entrada 2 3 5 3" xfId="1362" xr:uid="{00000000-0005-0000-0000-000008090000}"/>
    <cellStyle name="Entrada 2 3 5 4" xfId="1363" xr:uid="{00000000-0005-0000-0000-000009090000}"/>
    <cellStyle name="Entrada 2 3 5 4 2" xfId="3798" xr:uid="{00000000-0005-0000-0000-00000A090000}"/>
    <cellStyle name="Entrada 2 3 5 4 3" xfId="4953" xr:uid="{00000000-0005-0000-0000-00000B090000}"/>
    <cellStyle name="Entrada 2 3 5 5" xfId="1364" xr:uid="{00000000-0005-0000-0000-00000C090000}"/>
    <cellStyle name="Entrada 2 3 5 5 2" xfId="3799" xr:uid="{00000000-0005-0000-0000-00000D090000}"/>
    <cellStyle name="Entrada 2 3 5 6" xfId="3796" xr:uid="{00000000-0005-0000-0000-00000E090000}"/>
    <cellStyle name="Entrada 2 3 5_INST $" xfId="1365" xr:uid="{00000000-0005-0000-0000-00000F090000}"/>
    <cellStyle name="Entrada 2 3 6" xfId="1366" xr:uid="{00000000-0005-0000-0000-000010090000}"/>
    <cellStyle name="Entrada 2 3 6 2" xfId="1367" xr:uid="{00000000-0005-0000-0000-000011090000}"/>
    <cellStyle name="Entrada 2 3 6 2 2" xfId="3801" xr:uid="{00000000-0005-0000-0000-000012090000}"/>
    <cellStyle name="Entrada 2 3 6 2 3" xfId="4954" xr:uid="{00000000-0005-0000-0000-000013090000}"/>
    <cellStyle name="Entrada 2 3 6 3" xfId="1368" xr:uid="{00000000-0005-0000-0000-000014090000}"/>
    <cellStyle name="Entrada 2 3 6 4" xfId="1369" xr:uid="{00000000-0005-0000-0000-000015090000}"/>
    <cellStyle name="Entrada 2 3 6 4 2" xfId="3802" xr:uid="{00000000-0005-0000-0000-000016090000}"/>
    <cellStyle name="Entrada 2 3 6 4 3" xfId="4955" xr:uid="{00000000-0005-0000-0000-000017090000}"/>
    <cellStyle name="Entrada 2 3 6 5" xfId="1370" xr:uid="{00000000-0005-0000-0000-000018090000}"/>
    <cellStyle name="Entrada 2 3 6 5 2" xfId="3803" xr:uid="{00000000-0005-0000-0000-000019090000}"/>
    <cellStyle name="Entrada 2 3 6 6" xfId="3800" xr:uid="{00000000-0005-0000-0000-00001A090000}"/>
    <cellStyle name="Entrada 2 3 6_INST $" xfId="1371" xr:uid="{00000000-0005-0000-0000-00001B090000}"/>
    <cellStyle name="Entrada 2 3 7" xfId="1372" xr:uid="{00000000-0005-0000-0000-00001C090000}"/>
    <cellStyle name="Entrada 2 3 7 2" xfId="3804" xr:uid="{00000000-0005-0000-0000-00001D090000}"/>
    <cellStyle name="Entrada 2 3 7 3" xfId="4956" xr:uid="{00000000-0005-0000-0000-00001E090000}"/>
    <cellStyle name="Entrada 2 3 8" xfId="1373" xr:uid="{00000000-0005-0000-0000-00001F090000}"/>
    <cellStyle name="Entrada 2 3 8 2" xfId="3805" xr:uid="{00000000-0005-0000-0000-000020090000}"/>
    <cellStyle name="Entrada 2 3 8 3" xfId="4957" xr:uid="{00000000-0005-0000-0000-000021090000}"/>
    <cellStyle name="Entrada 2 3 9" xfId="1374" xr:uid="{00000000-0005-0000-0000-000022090000}"/>
    <cellStyle name="Entrada 2 3 9 2" xfId="3806" xr:uid="{00000000-0005-0000-0000-000023090000}"/>
    <cellStyle name="Entrada 2 3_AVANCE PROTECCIÓN" xfId="1375" xr:uid="{00000000-0005-0000-0000-000024090000}"/>
    <cellStyle name="Entrada 2 4" xfId="3793" xr:uid="{00000000-0005-0000-0000-000025090000}"/>
    <cellStyle name="Entrada 2_Listado_web" xfId="1376" xr:uid="{00000000-0005-0000-0000-000026090000}"/>
    <cellStyle name="Entrada 3" xfId="1377" xr:uid="{00000000-0005-0000-0000-000027090000}"/>
    <cellStyle name="Entrada 3 2" xfId="3807" xr:uid="{00000000-0005-0000-0000-000028090000}"/>
    <cellStyle name="Entrada 4" xfId="1378" xr:uid="{00000000-0005-0000-0000-000029090000}"/>
    <cellStyle name="Entrada 4 2" xfId="3808" xr:uid="{00000000-0005-0000-0000-00002A090000}"/>
    <cellStyle name="Entrada 5" xfId="1379" xr:uid="{00000000-0005-0000-0000-00002B090000}"/>
    <cellStyle name="Entrada 5 2" xfId="3809" xr:uid="{00000000-0005-0000-0000-00002C090000}"/>
    <cellStyle name="Entrada 6" xfId="1380" xr:uid="{00000000-0005-0000-0000-00002D090000}"/>
    <cellStyle name="Entrada 6 2" xfId="3810" xr:uid="{00000000-0005-0000-0000-00002E090000}"/>
    <cellStyle name="Entrada 7" xfId="1381" xr:uid="{00000000-0005-0000-0000-00002F090000}"/>
    <cellStyle name="Entrada 7 2" xfId="3811" xr:uid="{00000000-0005-0000-0000-000030090000}"/>
    <cellStyle name="Entrada 8" xfId="1382" xr:uid="{00000000-0005-0000-0000-000031090000}"/>
    <cellStyle name="Entrada 8 2" xfId="3812" xr:uid="{00000000-0005-0000-0000-000032090000}"/>
    <cellStyle name="Entrada 9" xfId="1383" xr:uid="{00000000-0005-0000-0000-000033090000}"/>
    <cellStyle name="Entrada 9 2" xfId="3813" xr:uid="{00000000-0005-0000-0000-000034090000}"/>
    <cellStyle name="Hipervínculo" xfId="6639" builtinId="8"/>
    <cellStyle name="Incorrecto" xfId="1384" builtinId="27" customBuiltin="1"/>
    <cellStyle name="Incorrecto 10" xfId="1385" xr:uid="{00000000-0005-0000-0000-000037090000}"/>
    <cellStyle name="Incorrecto 10 2" xfId="3815" xr:uid="{00000000-0005-0000-0000-000038090000}"/>
    <cellStyle name="Incorrecto 11" xfId="1386" xr:uid="{00000000-0005-0000-0000-000039090000}"/>
    <cellStyle name="Incorrecto 11 2" xfId="3816" xr:uid="{00000000-0005-0000-0000-00003A090000}"/>
    <cellStyle name="Incorrecto 12" xfId="3814" xr:uid="{00000000-0005-0000-0000-00003B090000}"/>
    <cellStyle name="Incorrecto 2" xfId="1387" xr:uid="{00000000-0005-0000-0000-00003C090000}"/>
    <cellStyle name="Incorrecto 2 2" xfId="1388" xr:uid="{00000000-0005-0000-0000-00003D090000}"/>
    <cellStyle name="Incorrecto 2 2 2" xfId="3818" xr:uid="{00000000-0005-0000-0000-00003E090000}"/>
    <cellStyle name="Incorrecto 2 3" xfId="1389" xr:uid="{00000000-0005-0000-0000-00003F090000}"/>
    <cellStyle name="Incorrecto 2 3 10" xfId="3819" xr:uid="{00000000-0005-0000-0000-000040090000}"/>
    <cellStyle name="Incorrecto 2 3 2" xfId="1390" xr:uid="{00000000-0005-0000-0000-000041090000}"/>
    <cellStyle name="Incorrecto 2 3 3" xfId="1391" xr:uid="{00000000-0005-0000-0000-000042090000}"/>
    <cellStyle name="Incorrecto 2 3 4" xfId="1392" xr:uid="{00000000-0005-0000-0000-000043090000}"/>
    <cellStyle name="Incorrecto 2 3 5" xfId="1393" xr:uid="{00000000-0005-0000-0000-000044090000}"/>
    <cellStyle name="Incorrecto 2 3 5 2" xfId="1394" xr:uid="{00000000-0005-0000-0000-000045090000}"/>
    <cellStyle name="Incorrecto 2 3 5 2 2" xfId="3821" xr:uid="{00000000-0005-0000-0000-000046090000}"/>
    <cellStyle name="Incorrecto 2 3 5 2 3" xfId="4958" xr:uid="{00000000-0005-0000-0000-000047090000}"/>
    <cellStyle name="Incorrecto 2 3 5 3" xfId="1395" xr:uid="{00000000-0005-0000-0000-000048090000}"/>
    <cellStyle name="Incorrecto 2 3 5 4" xfId="1396" xr:uid="{00000000-0005-0000-0000-000049090000}"/>
    <cellStyle name="Incorrecto 2 3 5 4 2" xfId="3822" xr:uid="{00000000-0005-0000-0000-00004A090000}"/>
    <cellStyle name="Incorrecto 2 3 5 4 3" xfId="4959" xr:uid="{00000000-0005-0000-0000-00004B090000}"/>
    <cellStyle name="Incorrecto 2 3 5 5" xfId="1397" xr:uid="{00000000-0005-0000-0000-00004C090000}"/>
    <cellStyle name="Incorrecto 2 3 5 5 2" xfId="3823" xr:uid="{00000000-0005-0000-0000-00004D090000}"/>
    <cellStyle name="Incorrecto 2 3 5 6" xfId="3820" xr:uid="{00000000-0005-0000-0000-00004E090000}"/>
    <cellStyle name="Incorrecto 2 3 5_INST $" xfId="1398" xr:uid="{00000000-0005-0000-0000-00004F090000}"/>
    <cellStyle name="Incorrecto 2 3 6" xfId="1399" xr:uid="{00000000-0005-0000-0000-000050090000}"/>
    <cellStyle name="Incorrecto 2 3 6 2" xfId="1400" xr:uid="{00000000-0005-0000-0000-000051090000}"/>
    <cellStyle name="Incorrecto 2 3 6 2 2" xfId="3825" xr:uid="{00000000-0005-0000-0000-000052090000}"/>
    <cellStyle name="Incorrecto 2 3 6 2 3" xfId="4960" xr:uid="{00000000-0005-0000-0000-000053090000}"/>
    <cellStyle name="Incorrecto 2 3 6 3" xfId="1401" xr:uid="{00000000-0005-0000-0000-000054090000}"/>
    <cellStyle name="Incorrecto 2 3 6 4" xfId="1402" xr:uid="{00000000-0005-0000-0000-000055090000}"/>
    <cellStyle name="Incorrecto 2 3 6 4 2" xfId="3826" xr:uid="{00000000-0005-0000-0000-000056090000}"/>
    <cellStyle name="Incorrecto 2 3 6 4 3" xfId="4961" xr:uid="{00000000-0005-0000-0000-000057090000}"/>
    <cellStyle name="Incorrecto 2 3 6 5" xfId="1403" xr:uid="{00000000-0005-0000-0000-000058090000}"/>
    <cellStyle name="Incorrecto 2 3 6 5 2" xfId="3827" xr:uid="{00000000-0005-0000-0000-000059090000}"/>
    <cellStyle name="Incorrecto 2 3 6 6" xfId="3824" xr:uid="{00000000-0005-0000-0000-00005A090000}"/>
    <cellStyle name="Incorrecto 2 3 6_INST $" xfId="1404" xr:uid="{00000000-0005-0000-0000-00005B090000}"/>
    <cellStyle name="Incorrecto 2 3 7" xfId="1405" xr:uid="{00000000-0005-0000-0000-00005C090000}"/>
    <cellStyle name="Incorrecto 2 3 7 2" xfId="3828" xr:uid="{00000000-0005-0000-0000-00005D090000}"/>
    <cellStyle name="Incorrecto 2 3 7 3" xfId="4962" xr:uid="{00000000-0005-0000-0000-00005E090000}"/>
    <cellStyle name="Incorrecto 2 3 8" xfId="1406" xr:uid="{00000000-0005-0000-0000-00005F090000}"/>
    <cellStyle name="Incorrecto 2 3 8 2" xfId="3829" xr:uid="{00000000-0005-0000-0000-000060090000}"/>
    <cellStyle name="Incorrecto 2 3 8 3" xfId="4963" xr:uid="{00000000-0005-0000-0000-000061090000}"/>
    <cellStyle name="Incorrecto 2 3 9" xfId="1407" xr:uid="{00000000-0005-0000-0000-000062090000}"/>
    <cellStyle name="Incorrecto 2 3 9 2" xfId="3830" xr:uid="{00000000-0005-0000-0000-000063090000}"/>
    <cellStyle name="Incorrecto 2 3_AVANCE PROTECCIÓN" xfId="1408" xr:uid="{00000000-0005-0000-0000-000064090000}"/>
    <cellStyle name="Incorrecto 2 4" xfId="3817" xr:uid="{00000000-0005-0000-0000-000065090000}"/>
    <cellStyle name="Incorrecto 2_Listado_web" xfId="1409" xr:uid="{00000000-0005-0000-0000-000066090000}"/>
    <cellStyle name="Incorrecto 3" xfId="1410" xr:uid="{00000000-0005-0000-0000-000067090000}"/>
    <cellStyle name="Incorrecto 3 2" xfId="3831" xr:uid="{00000000-0005-0000-0000-000068090000}"/>
    <cellStyle name="Incorrecto 4" xfId="1411" xr:uid="{00000000-0005-0000-0000-000069090000}"/>
    <cellStyle name="Incorrecto 4 2" xfId="3832" xr:uid="{00000000-0005-0000-0000-00006A090000}"/>
    <cellStyle name="Incorrecto 5" xfId="1412" xr:uid="{00000000-0005-0000-0000-00006B090000}"/>
    <cellStyle name="Incorrecto 5 2" xfId="3833" xr:uid="{00000000-0005-0000-0000-00006C090000}"/>
    <cellStyle name="Incorrecto 6" xfId="1413" xr:uid="{00000000-0005-0000-0000-00006D090000}"/>
    <cellStyle name="Incorrecto 6 2" xfId="3834" xr:uid="{00000000-0005-0000-0000-00006E090000}"/>
    <cellStyle name="Incorrecto 7" xfId="1414" xr:uid="{00000000-0005-0000-0000-00006F090000}"/>
    <cellStyle name="Incorrecto 7 2" xfId="3835" xr:uid="{00000000-0005-0000-0000-000070090000}"/>
    <cellStyle name="Incorrecto 8" xfId="1415" xr:uid="{00000000-0005-0000-0000-000071090000}"/>
    <cellStyle name="Incorrecto 8 2" xfId="3836" xr:uid="{00000000-0005-0000-0000-000072090000}"/>
    <cellStyle name="Incorrecto 9" xfId="1416" xr:uid="{00000000-0005-0000-0000-000073090000}"/>
    <cellStyle name="Incorrecto 9 2" xfId="3837" xr:uid="{00000000-0005-0000-0000-000074090000}"/>
    <cellStyle name="Millares" xfId="6641" builtinId="3"/>
    <cellStyle name="Millares [0]" xfId="6640" builtinId="6"/>
    <cellStyle name="Millares 10" xfId="1417" xr:uid="{00000000-0005-0000-0000-000077090000}"/>
    <cellStyle name="Millares 10 2" xfId="1418" xr:uid="{00000000-0005-0000-0000-000078090000}"/>
    <cellStyle name="Millares 10 2 2" xfId="1419" xr:uid="{00000000-0005-0000-0000-000079090000}"/>
    <cellStyle name="Millares 10 2 2 2" xfId="4966" xr:uid="{00000000-0005-0000-0000-00007A090000}"/>
    <cellStyle name="Millares 10 2 3" xfId="4965" xr:uid="{00000000-0005-0000-0000-00007B090000}"/>
    <cellStyle name="Millares 10 3" xfId="1420" xr:uid="{00000000-0005-0000-0000-00007C090000}"/>
    <cellStyle name="Millares 10 3 2" xfId="1421" xr:uid="{00000000-0005-0000-0000-00007D090000}"/>
    <cellStyle name="Millares 10 3 2 2" xfId="1422" xr:uid="{00000000-0005-0000-0000-00007E090000}"/>
    <cellStyle name="Millares 10 3 2 2 2" xfId="4969" xr:uid="{00000000-0005-0000-0000-00007F090000}"/>
    <cellStyle name="Millares 10 3 2 3" xfId="4968" xr:uid="{00000000-0005-0000-0000-000080090000}"/>
    <cellStyle name="Millares 10 3 3" xfId="1423" xr:uid="{00000000-0005-0000-0000-000081090000}"/>
    <cellStyle name="Millares 10 3 3 2" xfId="4970" xr:uid="{00000000-0005-0000-0000-000082090000}"/>
    <cellStyle name="Millares 10 3 4" xfId="4967" xr:uid="{00000000-0005-0000-0000-000083090000}"/>
    <cellStyle name="Millares 10 4" xfId="1424" xr:uid="{00000000-0005-0000-0000-000084090000}"/>
    <cellStyle name="Millares 10 4 2" xfId="4971" xr:uid="{00000000-0005-0000-0000-000085090000}"/>
    <cellStyle name="Millares 10 5" xfId="4964" xr:uid="{00000000-0005-0000-0000-000086090000}"/>
    <cellStyle name="Millares 11" xfId="1425" xr:uid="{00000000-0005-0000-0000-000087090000}"/>
    <cellStyle name="Millares 11 2" xfId="1426" xr:uid="{00000000-0005-0000-0000-000088090000}"/>
    <cellStyle name="Millares 11 2 2" xfId="4973" xr:uid="{00000000-0005-0000-0000-000089090000}"/>
    <cellStyle name="Millares 11 3" xfId="4972" xr:uid="{00000000-0005-0000-0000-00008A090000}"/>
    <cellStyle name="Millares 12" xfId="1427" xr:uid="{00000000-0005-0000-0000-00008B090000}"/>
    <cellStyle name="Millares 12 10" xfId="1428" xr:uid="{00000000-0005-0000-0000-00008C090000}"/>
    <cellStyle name="Millares 12 10 2" xfId="4974" xr:uid="{00000000-0005-0000-0000-00008D090000}"/>
    <cellStyle name="Millares 12 2" xfId="1429" xr:uid="{00000000-0005-0000-0000-00008E090000}"/>
    <cellStyle name="Millares 12 2 2" xfId="1430" xr:uid="{00000000-0005-0000-0000-00008F090000}"/>
    <cellStyle name="Millares 12 2 2 2" xfId="4976" xr:uid="{00000000-0005-0000-0000-000090090000}"/>
    <cellStyle name="Millares 12 2 3" xfId="4975" xr:uid="{00000000-0005-0000-0000-000091090000}"/>
    <cellStyle name="Millares 12 3" xfId="1431" xr:uid="{00000000-0005-0000-0000-000092090000}"/>
    <cellStyle name="Millares 12 3 2" xfId="1432" xr:uid="{00000000-0005-0000-0000-000093090000}"/>
    <cellStyle name="Millares 12 3 2 2" xfId="4978" xr:uid="{00000000-0005-0000-0000-000094090000}"/>
    <cellStyle name="Millares 12 3 3" xfId="4977" xr:uid="{00000000-0005-0000-0000-000095090000}"/>
    <cellStyle name="Millares 12 4" xfId="1433" xr:uid="{00000000-0005-0000-0000-000096090000}"/>
    <cellStyle name="Millares 12 4 2" xfId="4979" xr:uid="{00000000-0005-0000-0000-000097090000}"/>
    <cellStyle name="Millares 12 5" xfId="1434" xr:uid="{00000000-0005-0000-0000-000098090000}"/>
    <cellStyle name="Millares 12 5 2" xfId="4980" xr:uid="{00000000-0005-0000-0000-000099090000}"/>
    <cellStyle name="Millares 12 6" xfId="1435" xr:uid="{00000000-0005-0000-0000-00009A090000}"/>
    <cellStyle name="Millares 12 6 2" xfId="4981" xr:uid="{00000000-0005-0000-0000-00009B090000}"/>
    <cellStyle name="Millares 12 7" xfId="1436" xr:uid="{00000000-0005-0000-0000-00009C090000}"/>
    <cellStyle name="Millares 12 7 2" xfId="1437" xr:uid="{00000000-0005-0000-0000-00009D090000}"/>
    <cellStyle name="Millares 12 7 2 2" xfId="4983" xr:uid="{00000000-0005-0000-0000-00009E090000}"/>
    <cellStyle name="Millares 12 7 3" xfId="4982" xr:uid="{00000000-0005-0000-0000-00009F090000}"/>
    <cellStyle name="Millares 12 8" xfId="1438" xr:uid="{00000000-0005-0000-0000-0000A0090000}"/>
    <cellStyle name="Millares 12 8 2" xfId="1439" xr:uid="{00000000-0005-0000-0000-0000A1090000}"/>
    <cellStyle name="Millares 12 8 2 2" xfId="4985" xr:uid="{00000000-0005-0000-0000-0000A2090000}"/>
    <cellStyle name="Millares 12 8 3" xfId="1440" xr:uid="{00000000-0005-0000-0000-0000A3090000}"/>
    <cellStyle name="Millares 12 8 3 2" xfId="1441" xr:uid="{00000000-0005-0000-0000-0000A4090000}"/>
    <cellStyle name="Millares 12 8 3 2 2" xfId="4987" xr:uid="{00000000-0005-0000-0000-0000A5090000}"/>
    <cellStyle name="Millares 12 8 3 3" xfId="4986" xr:uid="{00000000-0005-0000-0000-0000A6090000}"/>
    <cellStyle name="Millares 12 8 4" xfId="1442" xr:uid="{00000000-0005-0000-0000-0000A7090000}"/>
    <cellStyle name="Millares 12 8 4 2" xfId="4988" xr:uid="{00000000-0005-0000-0000-0000A8090000}"/>
    <cellStyle name="Millares 12 8 5" xfId="4984" xr:uid="{00000000-0005-0000-0000-0000A9090000}"/>
    <cellStyle name="Millares 12 9" xfId="1443" xr:uid="{00000000-0005-0000-0000-0000AA090000}"/>
    <cellStyle name="Millares 12 9 2" xfId="4989" xr:uid="{00000000-0005-0000-0000-0000AB090000}"/>
    <cellStyle name="Millares 13" xfId="1444" xr:uid="{00000000-0005-0000-0000-0000AC090000}"/>
    <cellStyle name="Millares 13 2" xfId="1445" xr:uid="{00000000-0005-0000-0000-0000AD090000}"/>
    <cellStyle name="Millares 13 2 2" xfId="1446" xr:uid="{00000000-0005-0000-0000-0000AE090000}"/>
    <cellStyle name="Millares 13 2 2 2" xfId="4992" xr:uid="{00000000-0005-0000-0000-0000AF090000}"/>
    <cellStyle name="Millares 13 2 3" xfId="4991" xr:uid="{00000000-0005-0000-0000-0000B0090000}"/>
    <cellStyle name="Millares 13 3" xfId="1447" xr:uid="{00000000-0005-0000-0000-0000B1090000}"/>
    <cellStyle name="Millares 13 3 2" xfId="1448" xr:uid="{00000000-0005-0000-0000-0000B2090000}"/>
    <cellStyle name="Millares 13 3 2 2" xfId="4994" xr:uid="{00000000-0005-0000-0000-0000B3090000}"/>
    <cellStyle name="Millares 13 3 3" xfId="4993" xr:uid="{00000000-0005-0000-0000-0000B4090000}"/>
    <cellStyle name="Millares 13 4" xfId="1449" xr:uid="{00000000-0005-0000-0000-0000B5090000}"/>
    <cellStyle name="Millares 13 4 2" xfId="4995" xr:uid="{00000000-0005-0000-0000-0000B6090000}"/>
    <cellStyle name="Millares 13 5" xfId="4990" xr:uid="{00000000-0005-0000-0000-0000B7090000}"/>
    <cellStyle name="Millares 14" xfId="1450" xr:uid="{00000000-0005-0000-0000-0000B8090000}"/>
    <cellStyle name="Millares 14 10" xfId="1451" xr:uid="{00000000-0005-0000-0000-0000B9090000}"/>
    <cellStyle name="Millares 14 10 2" xfId="4996" xr:uid="{00000000-0005-0000-0000-0000BA090000}"/>
    <cellStyle name="Millares 14 2" xfId="1452" xr:uid="{00000000-0005-0000-0000-0000BB090000}"/>
    <cellStyle name="Millares 14 2 2" xfId="1453" xr:uid="{00000000-0005-0000-0000-0000BC090000}"/>
    <cellStyle name="Millares 14 2 2 2" xfId="4998" xr:uid="{00000000-0005-0000-0000-0000BD090000}"/>
    <cellStyle name="Millares 14 2 3" xfId="4997" xr:uid="{00000000-0005-0000-0000-0000BE090000}"/>
    <cellStyle name="Millares 14 3" xfId="1454" xr:uid="{00000000-0005-0000-0000-0000BF090000}"/>
    <cellStyle name="Millares 14 3 2" xfId="1455" xr:uid="{00000000-0005-0000-0000-0000C0090000}"/>
    <cellStyle name="Millares 14 3 2 2" xfId="5000" xr:uid="{00000000-0005-0000-0000-0000C1090000}"/>
    <cellStyle name="Millares 14 3 3" xfId="4999" xr:uid="{00000000-0005-0000-0000-0000C2090000}"/>
    <cellStyle name="Millares 14 4" xfId="1456" xr:uid="{00000000-0005-0000-0000-0000C3090000}"/>
    <cellStyle name="Millares 14 4 2" xfId="5001" xr:uid="{00000000-0005-0000-0000-0000C4090000}"/>
    <cellStyle name="Millares 14 5" xfId="1457" xr:uid="{00000000-0005-0000-0000-0000C5090000}"/>
    <cellStyle name="Millares 14 5 2" xfId="5002" xr:uid="{00000000-0005-0000-0000-0000C6090000}"/>
    <cellStyle name="Millares 14 6" xfId="1458" xr:uid="{00000000-0005-0000-0000-0000C7090000}"/>
    <cellStyle name="Millares 14 6 2" xfId="5003" xr:uid="{00000000-0005-0000-0000-0000C8090000}"/>
    <cellStyle name="Millares 14 7" xfId="1459" xr:uid="{00000000-0005-0000-0000-0000C9090000}"/>
    <cellStyle name="Millares 14 7 2" xfId="1460" xr:uid="{00000000-0005-0000-0000-0000CA090000}"/>
    <cellStyle name="Millares 14 7 2 2" xfId="5005" xr:uid="{00000000-0005-0000-0000-0000CB090000}"/>
    <cellStyle name="Millares 14 7 3" xfId="5004" xr:uid="{00000000-0005-0000-0000-0000CC090000}"/>
    <cellStyle name="Millares 14 8" xfId="1461" xr:uid="{00000000-0005-0000-0000-0000CD090000}"/>
    <cellStyle name="Millares 14 8 2" xfId="1462" xr:uid="{00000000-0005-0000-0000-0000CE090000}"/>
    <cellStyle name="Millares 14 8 2 2" xfId="5007" xr:uid="{00000000-0005-0000-0000-0000CF090000}"/>
    <cellStyle name="Millares 14 8 3" xfId="1463" xr:uid="{00000000-0005-0000-0000-0000D0090000}"/>
    <cellStyle name="Millares 14 8 3 2" xfId="1464" xr:uid="{00000000-0005-0000-0000-0000D1090000}"/>
    <cellStyle name="Millares 14 8 3 2 2" xfId="5009" xr:uid="{00000000-0005-0000-0000-0000D2090000}"/>
    <cellStyle name="Millares 14 8 3 3" xfId="5008" xr:uid="{00000000-0005-0000-0000-0000D3090000}"/>
    <cellStyle name="Millares 14 8 4" xfId="1465" xr:uid="{00000000-0005-0000-0000-0000D4090000}"/>
    <cellStyle name="Millares 14 8 4 2" xfId="5010" xr:uid="{00000000-0005-0000-0000-0000D5090000}"/>
    <cellStyle name="Millares 14 8 5" xfId="5006" xr:uid="{00000000-0005-0000-0000-0000D6090000}"/>
    <cellStyle name="Millares 14 9" xfId="1466" xr:uid="{00000000-0005-0000-0000-0000D7090000}"/>
    <cellStyle name="Millares 14 9 2" xfId="5011" xr:uid="{00000000-0005-0000-0000-0000D8090000}"/>
    <cellStyle name="Millares 15" xfId="1467" xr:uid="{00000000-0005-0000-0000-0000D9090000}"/>
    <cellStyle name="Millares 15 2" xfId="1468" xr:uid="{00000000-0005-0000-0000-0000DA090000}"/>
    <cellStyle name="Millares 15 2 2" xfId="5013" xr:uid="{00000000-0005-0000-0000-0000DB090000}"/>
    <cellStyle name="Millares 15 3" xfId="5012" xr:uid="{00000000-0005-0000-0000-0000DC090000}"/>
    <cellStyle name="Millares 16" xfId="1469" xr:uid="{00000000-0005-0000-0000-0000DD090000}"/>
    <cellStyle name="Millares 16 2" xfId="1470" xr:uid="{00000000-0005-0000-0000-0000DE090000}"/>
    <cellStyle name="Millares 16 2 2" xfId="5015" xr:uid="{00000000-0005-0000-0000-0000DF090000}"/>
    <cellStyle name="Millares 16 3" xfId="5014" xr:uid="{00000000-0005-0000-0000-0000E0090000}"/>
    <cellStyle name="Millares 17" xfId="1471" xr:uid="{00000000-0005-0000-0000-0000E1090000}"/>
    <cellStyle name="Millares 17 2" xfId="5016" xr:uid="{00000000-0005-0000-0000-0000E2090000}"/>
    <cellStyle name="Millares 18" xfId="1472" xr:uid="{00000000-0005-0000-0000-0000E3090000}"/>
    <cellStyle name="Millares 18 2" xfId="1473" xr:uid="{00000000-0005-0000-0000-0000E4090000}"/>
    <cellStyle name="Millares 18 2 2" xfId="5018" xr:uid="{00000000-0005-0000-0000-0000E5090000}"/>
    <cellStyle name="Millares 18 3" xfId="5017" xr:uid="{00000000-0005-0000-0000-0000E6090000}"/>
    <cellStyle name="Millares 19" xfId="1474" xr:uid="{00000000-0005-0000-0000-0000E7090000}"/>
    <cellStyle name="Millares 19 2" xfId="1475" xr:uid="{00000000-0005-0000-0000-0000E8090000}"/>
    <cellStyle name="Millares 19 2 2" xfId="1476" xr:uid="{00000000-0005-0000-0000-0000E9090000}"/>
    <cellStyle name="Millares 19 2 2 2" xfId="5021" xr:uid="{00000000-0005-0000-0000-0000EA090000}"/>
    <cellStyle name="Millares 19 2 3" xfId="1477" xr:uid="{00000000-0005-0000-0000-0000EB090000}"/>
    <cellStyle name="Millares 19 2 4" xfId="5020" xr:uid="{00000000-0005-0000-0000-0000EC090000}"/>
    <cellStyle name="Millares 19 3" xfId="1478" xr:uid="{00000000-0005-0000-0000-0000ED090000}"/>
    <cellStyle name="Millares 19 3 2" xfId="1479" xr:uid="{00000000-0005-0000-0000-0000EE090000}"/>
    <cellStyle name="Millares 19 4" xfId="1480" xr:uid="{00000000-0005-0000-0000-0000EF090000}"/>
    <cellStyle name="Millares 19 4 2" xfId="5023" xr:uid="{00000000-0005-0000-0000-0000F0090000}"/>
    <cellStyle name="Millares 19 5" xfId="5019" xr:uid="{00000000-0005-0000-0000-0000F1090000}"/>
    <cellStyle name="Millares 2" xfId="1481" xr:uid="{00000000-0005-0000-0000-0000F2090000}"/>
    <cellStyle name="Millares 2 2" xfId="1482" xr:uid="{00000000-0005-0000-0000-0000F3090000}"/>
    <cellStyle name="Millares 2 2 2" xfId="1483" xr:uid="{00000000-0005-0000-0000-0000F4090000}"/>
    <cellStyle name="Millares 2 2 2 2" xfId="1484" xr:uid="{00000000-0005-0000-0000-0000F5090000}"/>
    <cellStyle name="Millares 2 2 2 2 2" xfId="1485" xr:uid="{00000000-0005-0000-0000-0000F6090000}"/>
    <cellStyle name="Millares 2 2 2 3" xfId="1486" xr:uid="{00000000-0005-0000-0000-0000F7090000}"/>
    <cellStyle name="Millares 2 2 3" xfId="1487" xr:uid="{00000000-0005-0000-0000-0000F8090000}"/>
    <cellStyle name="Millares 2 2 3 2" xfId="1488" xr:uid="{00000000-0005-0000-0000-0000F9090000}"/>
    <cellStyle name="Millares 2 2 4" xfId="1489" xr:uid="{00000000-0005-0000-0000-0000FA090000}"/>
    <cellStyle name="Millares 2 2 5" xfId="1490" xr:uid="{00000000-0005-0000-0000-0000FB090000}"/>
    <cellStyle name="Millares 2 3" xfId="1491" xr:uid="{00000000-0005-0000-0000-0000FC090000}"/>
    <cellStyle name="Millares 2 3 2" xfId="1492" xr:uid="{00000000-0005-0000-0000-0000FD090000}"/>
    <cellStyle name="Millares 2 3 2 2" xfId="1493" xr:uid="{00000000-0005-0000-0000-0000FE090000}"/>
    <cellStyle name="Millares 2 3 3" xfId="1494" xr:uid="{00000000-0005-0000-0000-0000FF090000}"/>
    <cellStyle name="Millares 2 3 4" xfId="1495" xr:uid="{00000000-0005-0000-0000-0000000A0000}"/>
    <cellStyle name="Millares 2 4" xfId="1496" xr:uid="{00000000-0005-0000-0000-0000010A0000}"/>
    <cellStyle name="Millares 2 4 2" xfId="1497" xr:uid="{00000000-0005-0000-0000-0000020A0000}"/>
    <cellStyle name="Millares 2 4 3" xfId="1498" xr:uid="{00000000-0005-0000-0000-0000030A0000}"/>
    <cellStyle name="Millares 2 5" xfId="1499" xr:uid="{00000000-0005-0000-0000-0000040A0000}"/>
    <cellStyle name="Millares 2 5 2" xfId="1500" xr:uid="{00000000-0005-0000-0000-0000050A0000}"/>
    <cellStyle name="Millares 2 5 2 2" xfId="1501" xr:uid="{00000000-0005-0000-0000-0000060A0000}"/>
    <cellStyle name="Millares 2 5 2 2 2" xfId="5026" xr:uid="{00000000-0005-0000-0000-0000070A0000}"/>
    <cellStyle name="Millares 2 5 2 3" xfId="5025" xr:uid="{00000000-0005-0000-0000-0000080A0000}"/>
    <cellStyle name="Millares 2 5 3" xfId="1502" xr:uid="{00000000-0005-0000-0000-0000090A0000}"/>
    <cellStyle name="Millares 2 5 3 2" xfId="1503" xr:uid="{00000000-0005-0000-0000-00000A0A0000}"/>
    <cellStyle name="Millares 2 5 3 2 2" xfId="5028" xr:uid="{00000000-0005-0000-0000-00000B0A0000}"/>
    <cellStyle name="Millares 2 5 3 3" xfId="5027" xr:uid="{00000000-0005-0000-0000-00000C0A0000}"/>
    <cellStyle name="Millares 2 5 4" xfId="1504" xr:uid="{00000000-0005-0000-0000-00000D0A0000}"/>
    <cellStyle name="Millares 2 5 4 2" xfId="5029" xr:uid="{00000000-0005-0000-0000-00000E0A0000}"/>
    <cellStyle name="Millares 2 5 5" xfId="5024" xr:uid="{00000000-0005-0000-0000-00000F0A0000}"/>
    <cellStyle name="Millares 2 6" xfId="1505" xr:uid="{00000000-0005-0000-0000-0000100A0000}"/>
    <cellStyle name="Millares 2 6 2" xfId="1506" xr:uid="{00000000-0005-0000-0000-0000110A0000}"/>
    <cellStyle name="Millares 2 7" xfId="1507" xr:uid="{00000000-0005-0000-0000-0000120A0000}"/>
    <cellStyle name="Millares 2 7 2" xfId="3838" xr:uid="{00000000-0005-0000-0000-0000130A0000}"/>
    <cellStyle name="Millares 2 8" xfId="1508" xr:uid="{00000000-0005-0000-0000-0000140A0000}"/>
    <cellStyle name="Millares 2 8 2" xfId="5030" xr:uid="{00000000-0005-0000-0000-0000150A0000}"/>
    <cellStyle name="Millares 2 9" xfId="1509" xr:uid="{00000000-0005-0000-0000-0000160A0000}"/>
    <cellStyle name="Millares 2_Hoja1" xfId="1510" xr:uid="{00000000-0005-0000-0000-0000170A0000}"/>
    <cellStyle name="Millares 20" xfId="1511" xr:uid="{00000000-0005-0000-0000-0000180A0000}"/>
    <cellStyle name="Millares 20 2" xfId="5031" xr:uid="{00000000-0005-0000-0000-0000190A0000}"/>
    <cellStyle name="Millares 21" xfId="1512" xr:uid="{00000000-0005-0000-0000-00001A0A0000}"/>
    <cellStyle name="Millares 21 2" xfId="5032" xr:uid="{00000000-0005-0000-0000-00001B0A0000}"/>
    <cellStyle name="Millares 22" xfId="1513" xr:uid="{00000000-0005-0000-0000-00001C0A0000}"/>
    <cellStyle name="Millares 22 2" xfId="1514" xr:uid="{00000000-0005-0000-0000-00001D0A0000}"/>
    <cellStyle name="Millares 22 2 2" xfId="5034" xr:uid="{00000000-0005-0000-0000-00001E0A0000}"/>
    <cellStyle name="Millares 22 3" xfId="5033" xr:uid="{00000000-0005-0000-0000-00001F0A0000}"/>
    <cellStyle name="Millares 23" xfId="1515" xr:uid="{00000000-0005-0000-0000-0000200A0000}"/>
    <cellStyle name="Millares 23 2" xfId="5035" xr:uid="{00000000-0005-0000-0000-0000210A0000}"/>
    <cellStyle name="Millares 24" xfId="1516" xr:uid="{00000000-0005-0000-0000-0000220A0000}"/>
    <cellStyle name="Millares 24 2" xfId="1517" xr:uid="{00000000-0005-0000-0000-0000230A0000}"/>
    <cellStyle name="Millares 24 2 2" xfId="5037" xr:uid="{00000000-0005-0000-0000-0000240A0000}"/>
    <cellStyle name="Millares 24 3" xfId="1518" xr:uid="{00000000-0005-0000-0000-0000250A0000}"/>
    <cellStyle name="Millares 24 3 2" xfId="1519" xr:uid="{00000000-0005-0000-0000-0000260A0000}"/>
    <cellStyle name="Millares 24 3 2 2" xfId="5039" xr:uid="{00000000-0005-0000-0000-0000270A0000}"/>
    <cellStyle name="Millares 24 3 3" xfId="5038" xr:uid="{00000000-0005-0000-0000-0000280A0000}"/>
    <cellStyle name="Millares 24 4" xfId="1520" xr:uid="{00000000-0005-0000-0000-0000290A0000}"/>
    <cellStyle name="Millares 24 4 2" xfId="5040" xr:uid="{00000000-0005-0000-0000-00002A0A0000}"/>
    <cellStyle name="Millares 24 5" xfId="5036" xr:uid="{00000000-0005-0000-0000-00002B0A0000}"/>
    <cellStyle name="Millares 25" xfId="1521" xr:uid="{00000000-0005-0000-0000-00002C0A0000}"/>
    <cellStyle name="Millares 25 2" xfId="3839" xr:uid="{00000000-0005-0000-0000-00002D0A0000}"/>
    <cellStyle name="Millares 26" xfId="1522" xr:uid="{00000000-0005-0000-0000-00002E0A0000}"/>
    <cellStyle name="Millares 26 2" xfId="1523" xr:uid="{00000000-0005-0000-0000-00002F0A0000}"/>
    <cellStyle name="Millares 26 2 2" xfId="3840" xr:uid="{00000000-0005-0000-0000-0000300A0000}"/>
    <cellStyle name="Millares 26 3" xfId="1524" xr:uid="{00000000-0005-0000-0000-0000310A0000}"/>
    <cellStyle name="Millares 26 3 2" xfId="5042" xr:uid="{00000000-0005-0000-0000-0000320A0000}"/>
    <cellStyle name="Millares 26 4" xfId="5041" xr:uid="{00000000-0005-0000-0000-0000330A0000}"/>
    <cellStyle name="Millares 27" xfId="1525" xr:uid="{00000000-0005-0000-0000-0000340A0000}"/>
    <cellStyle name="Millares 27 2" xfId="1526" xr:uid="{00000000-0005-0000-0000-0000350A0000}"/>
    <cellStyle name="Millares 27 2 2" xfId="3842" xr:uid="{00000000-0005-0000-0000-0000360A0000}"/>
    <cellStyle name="Millares 27 3" xfId="3841" xr:uid="{00000000-0005-0000-0000-0000370A0000}"/>
    <cellStyle name="Millares 28" xfId="1527" xr:uid="{00000000-0005-0000-0000-0000380A0000}"/>
    <cellStyle name="Millares 28 2" xfId="1528" xr:uid="{00000000-0005-0000-0000-0000390A0000}"/>
    <cellStyle name="Millares 28 2 2" xfId="3844" xr:uid="{00000000-0005-0000-0000-00003A0A0000}"/>
    <cellStyle name="Millares 28 3" xfId="3843" xr:uid="{00000000-0005-0000-0000-00003B0A0000}"/>
    <cellStyle name="Millares 29" xfId="1529" xr:uid="{00000000-0005-0000-0000-00003C0A0000}"/>
    <cellStyle name="Millares 29 2" xfId="1530" xr:uid="{00000000-0005-0000-0000-00003D0A0000}"/>
    <cellStyle name="Millares 29 2 2" xfId="3846" xr:uid="{00000000-0005-0000-0000-00003E0A0000}"/>
    <cellStyle name="Millares 29 3" xfId="3845" xr:uid="{00000000-0005-0000-0000-00003F0A0000}"/>
    <cellStyle name="Millares 3" xfId="1531" xr:uid="{00000000-0005-0000-0000-0000400A0000}"/>
    <cellStyle name="Millares 3 10" xfId="5043" xr:uid="{00000000-0005-0000-0000-0000410A0000}"/>
    <cellStyle name="Millares 3 2" xfId="1532" xr:uid="{00000000-0005-0000-0000-0000420A0000}"/>
    <cellStyle name="Millares 3 2 2" xfId="1533" xr:uid="{00000000-0005-0000-0000-0000430A0000}"/>
    <cellStyle name="Millares 3 2 2 2" xfId="5045" xr:uid="{00000000-0005-0000-0000-0000440A0000}"/>
    <cellStyle name="Millares 3 2 3" xfId="5044" xr:uid="{00000000-0005-0000-0000-0000450A0000}"/>
    <cellStyle name="Millares 3 3" xfId="1534" xr:uid="{00000000-0005-0000-0000-0000460A0000}"/>
    <cellStyle name="Millares 3 3 2" xfId="1535" xr:uid="{00000000-0005-0000-0000-0000470A0000}"/>
    <cellStyle name="Millares 3 3 2 2" xfId="1536" xr:uid="{00000000-0005-0000-0000-0000480A0000}"/>
    <cellStyle name="Millares 3 3 3" xfId="1537" xr:uid="{00000000-0005-0000-0000-0000490A0000}"/>
    <cellStyle name="Millares 3 4" xfId="1538" xr:uid="{00000000-0005-0000-0000-00004A0A0000}"/>
    <cellStyle name="Millares 3 4 2" xfId="1539" xr:uid="{00000000-0005-0000-0000-00004B0A0000}"/>
    <cellStyle name="Millares 3 4 2 2" xfId="5047" xr:uid="{00000000-0005-0000-0000-00004C0A0000}"/>
    <cellStyle name="Millares 3 4 3" xfId="5046" xr:uid="{00000000-0005-0000-0000-00004D0A0000}"/>
    <cellStyle name="Millares 3 5" xfId="1540" xr:uid="{00000000-0005-0000-0000-00004E0A0000}"/>
    <cellStyle name="Millares 3 5 2" xfId="5048" xr:uid="{00000000-0005-0000-0000-00004F0A0000}"/>
    <cellStyle name="Millares 3 6" xfId="1541" xr:uid="{00000000-0005-0000-0000-0000500A0000}"/>
    <cellStyle name="Millares 3 6 2" xfId="5049" xr:uid="{00000000-0005-0000-0000-0000510A0000}"/>
    <cellStyle name="Millares 3 7" xfId="1542" xr:uid="{00000000-0005-0000-0000-0000520A0000}"/>
    <cellStyle name="Millares 3 7 2" xfId="5050" xr:uid="{00000000-0005-0000-0000-0000530A0000}"/>
    <cellStyle name="Millares 3 8" xfId="1543" xr:uid="{00000000-0005-0000-0000-0000540A0000}"/>
    <cellStyle name="Millares 3 8 2" xfId="5051" xr:uid="{00000000-0005-0000-0000-0000550A0000}"/>
    <cellStyle name="Millares 3 9" xfId="1544" xr:uid="{00000000-0005-0000-0000-0000560A0000}"/>
    <cellStyle name="Millares 3 9 2" xfId="5052" xr:uid="{00000000-0005-0000-0000-0000570A0000}"/>
    <cellStyle name="Millares 3_Hoja1" xfId="1545" xr:uid="{00000000-0005-0000-0000-0000580A0000}"/>
    <cellStyle name="Millares 30" xfId="1546" xr:uid="{00000000-0005-0000-0000-0000590A0000}"/>
    <cellStyle name="Millares 30 2" xfId="5053" xr:uid="{00000000-0005-0000-0000-00005A0A0000}"/>
    <cellStyle name="Millares 31" xfId="1547" xr:uid="{00000000-0005-0000-0000-00005B0A0000}"/>
    <cellStyle name="Millares 31 2" xfId="5054" xr:uid="{00000000-0005-0000-0000-00005C0A0000}"/>
    <cellStyle name="Millares 32" xfId="1548" xr:uid="{00000000-0005-0000-0000-00005D0A0000}"/>
    <cellStyle name="Millares 32 2" xfId="1549" xr:uid="{00000000-0005-0000-0000-00005E0A0000}"/>
    <cellStyle name="Millares 33" xfId="1550" xr:uid="{00000000-0005-0000-0000-00005F0A0000}"/>
    <cellStyle name="Millares 33 2" xfId="3847" xr:uid="{00000000-0005-0000-0000-0000600A0000}"/>
    <cellStyle name="Millares 34" xfId="1551" xr:uid="{00000000-0005-0000-0000-0000610A0000}"/>
    <cellStyle name="Millares 34 2" xfId="1552" xr:uid="{00000000-0005-0000-0000-0000620A0000}"/>
    <cellStyle name="Millares 35" xfId="1553" xr:uid="{00000000-0005-0000-0000-0000630A0000}"/>
    <cellStyle name="Millares 35 2" xfId="1554" xr:uid="{00000000-0005-0000-0000-0000640A0000}"/>
    <cellStyle name="Millares 36" xfId="1555" xr:uid="{00000000-0005-0000-0000-0000650A0000}"/>
    <cellStyle name="Millares 36 2" xfId="5055" xr:uid="{00000000-0005-0000-0000-0000660A0000}"/>
    <cellStyle name="Millares 37" xfId="1556" xr:uid="{00000000-0005-0000-0000-0000670A0000}"/>
    <cellStyle name="Millares 37 2" xfId="1557" xr:uid="{00000000-0005-0000-0000-0000680A0000}"/>
    <cellStyle name="Millares 38" xfId="1558" xr:uid="{00000000-0005-0000-0000-0000690A0000}"/>
    <cellStyle name="Millares 38 2" xfId="5056" xr:uid="{00000000-0005-0000-0000-00006A0A0000}"/>
    <cellStyle name="Millares 39" xfId="1559" xr:uid="{00000000-0005-0000-0000-00006B0A0000}"/>
    <cellStyle name="Millares 4" xfId="1560" xr:uid="{00000000-0005-0000-0000-00006C0A0000}"/>
    <cellStyle name="Millares 4 2" xfId="1561" xr:uid="{00000000-0005-0000-0000-00006D0A0000}"/>
    <cellStyle name="Millares 4 2 2" xfId="1562" xr:uid="{00000000-0005-0000-0000-00006E0A0000}"/>
    <cellStyle name="Millares 4 2 2 2" xfId="5059" xr:uid="{00000000-0005-0000-0000-00006F0A0000}"/>
    <cellStyle name="Millares 4 2 3" xfId="5058" xr:uid="{00000000-0005-0000-0000-0000700A0000}"/>
    <cellStyle name="Millares 4 3" xfId="1563" xr:uid="{00000000-0005-0000-0000-0000710A0000}"/>
    <cellStyle name="Millares 4 3 2" xfId="5060" xr:uid="{00000000-0005-0000-0000-0000720A0000}"/>
    <cellStyle name="Millares 4 4" xfId="5057" xr:uid="{00000000-0005-0000-0000-0000730A0000}"/>
    <cellStyle name="Millares 40" xfId="1564" xr:uid="{00000000-0005-0000-0000-0000740A0000}"/>
    <cellStyle name="Millares 40 2" xfId="5061" xr:uid="{00000000-0005-0000-0000-0000750A0000}"/>
    <cellStyle name="Millares 5" xfId="1565" xr:uid="{00000000-0005-0000-0000-0000760A0000}"/>
    <cellStyle name="Millares 5 2" xfId="1566" xr:uid="{00000000-0005-0000-0000-0000770A0000}"/>
    <cellStyle name="Millares 5 2 2" xfId="5063" xr:uid="{00000000-0005-0000-0000-0000780A0000}"/>
    <cellStyle name="Millares 5 3" xfId="5062" xr:uid="{00000000-0005-0000-0000-0000790A0000}"/>
    <cellStyle name="Millares 6" xfId="1567" xr:uid="{00000000-0005-0000-0000-00007A0A0000}"/>
    <cellStyle name="Millares 6 2" xfId="1568" xr:uid="{00000000-0005-0000-0000-00007B0A0000}"/>
    <cellStyle name="Millares 6 2 2" xfId="1569" xr:uid="{00000000-0005-0000-0000-00007C0A0000}"/>
    <cellStyle name="Millares 6 2 2 2" xfId="5066" xr:uid="{00000000-0005-0000-0000-00007D0A0000}"/>
    <cellStyle name="Millares 6 2 3" xfId="5065" xr:uid="{00000000-0005-0000-0000-00007E0A0000}"/>
    <cellStyle name="Millares 6 3" xfId="1570" xr:uid="{00000000-0005-0000-0000-00007F0A0000}"/>
    <cellStyle name="Millares 6 3 2" xfId="1571" xr:uid="{00000000-0005-0000-0000-0000800A0000}"/>
    <cellStyle name="Millares 6 3 2 2" xfId="5068" xr:uid="{00000000-0005-0000-0000-0000810A0000}"/>
    <cellStyle name="Millares 6 3 3" xfId="5067" xr:uid="{00000000-0005-0000-0000-0000820A0000}"/>
    <cellStyle name="Millares 6 4" xfId="1572" xr:uid="{00000000-0005-0000-0000-0000830A0000}"/>
    <cellStyle name="Millares 6 4 2" xfId="1573" xr:uid="{00000000-0005-0000-0000-0000840A0000}"/>
    <cellStyle name="Millares 6 4 2 2" xfId="1574" xr:uid="{00000000-0005-0000-0000-0000850A0000}"/>
    <cellStyle name="Millares 6 4 2 2 2" xfId="5071" xr:uid="{00000000-0005-0000-0000-0000860A0000}"/>
    <cellStyle name="Millares 6 4 2 3" xfId="5070" xr:uid="{00000000-0005-0000-0000-0000870A0000}"/>
    <cellStyle name="Millares 6 4 3" xfId="1575" xr:uid="{00000000-0005-0000-0000-0000880A0000}"/>
    <cellStyle name="Millares 6 4 3 2" xfId="5072" xr:uid="{00000000-0005-0000-0000-0000890A0000}"/>
    <cellStyle name="Millares 6 4 4" xfId="5069" xr:uid="{00000000-0005-0000-0000-00008A0A0000}"/>
    <cellStyle name="Millares 6 5" xfId="1576" xr:uid="{00000000-0005-0000-0000-00008B0A0000}"/>
    <cellStyle name="Millares 6 5 2" xfId="5073" xr:uid="{00000000-0005-0000-0000-00008C0A0000}"/>
    <cellStyle name="Millares 6 6" xfId="5064" xr:uid="{00000000-0005-0000-0000-00008D0A0000}"/>
    <cellStyle name="Millares 7" xfId="1577" xr:uid="{00000000-0005-0000-0000-00008E0A0000}"/>
    <cellStyle name="Millares 7 2" xfId="1578" xr:uid="{00000000-0005-0000-0000-00008F0A0000}"/>
    <cellStyle name="Millares 7 2 2" xfId="1579" xr:uid="{00000000-0005-0000-0000-0000900A0000}"/>
    <cellStyle name="Millares 7 2 2 2" xfId="5076" xr:uid="{00000000-0005-0000-0000-0000910A0000}"/>
    <cellStyle name="Millares 7 2 3" xfId="5075" xr:uid="{00000000-0005-0000-0000-0000920A0000}"/>
    <cellStyle name="Millares 7 3" xfId="1580" xr:uid="{00000000-0005-0000-0000-0000930A0000}"/>
    <cellStyle name="Millares 7 3 2" xfId="1581" xr:uid="{00000000-0005-0000-0000-0000940A0000}"/>
    <cellStyle name="Millares 7 3 2 2" xfId="5078" xr:uid="{00000000-0005-0000-0000-0000950A0000}"/>
    <cellStyle name="Millares 7 3 3" xfId="5077" xr:uid="{00000000-0005-0000-0000-0000960A0000}"/>
    <cellStyle name="Millares 7 4" xfId="1582" xr:uid="{00000000-0005-0000-0000-0000970A0000}"/>
    <cellStyle name="Millares 7 4 2" xfId="1583" xr:uid="{00000000-0005-0000-0000-0000980A0000}"/>
    <cellStyle name="Millares 7 4 2 2" xfId="1584" xr:uid="{00000000-0005-0000-0000-0000990A0000}"/>
    <cellStyle name="Millares 7 4 2 2 2" xfId="5081" xr:uid="{00000000-0005-0000-0000-00009A0A0000}"/>
    <cellStyle name="Millares 7 4 2 3" xfId="5080" xr:uid="{00000000-0005-0000-0000-00009B0A0000}"/>
    <cellStyle name="Millares 7 4 3" xfId="1585" xr:uid="{00000000-0005-0000-0000-00009C0A0000}"/>
    <cellStyle name="Millares 7 4 3 2" xfId="5082" xr:uid="{00000000-0005-0000-0000-00009D0A0000}"/>
    <cellStyle name="Millares 7 4 4" xfId="5079" xr:uid="{00000000-0005-0000-0000-00009E0A0000}"/>
    <cellStyle name="Millares 7 5" xfId="1586" xr:uid="{00000000-0005-0000-0000-00009F0A0000}"/>
    <cellStyle name="Millares 7 5 2" xfId="5083" xr:uid="{00000000-0005-0000-0000-0000A00A0000}"/>
    <cellStyle name="Millares 7 6" xfId="5074" xr:uid="{00000000-0005-0000-0000-0000A10A0000}"/>
    <cellStyle name="Millares 8" xfId="1587" xr:uid="{00000000-0005-0000-0000-0000A20A0000}"/>
    <cellStyle name="Millares 8 2" xfId="1588" xr:uid="{00000000-0005-0000-0000-0000A30A0000}"/>
    <cellStyle name="Millares 8 2 2" xfId="1589" xr:uid="{00000000-0005-0000-0000-0000A40A0000}"/>
    <cellStyle name="Millares 8 2 2 2" xfId="5086" xr:uid="{00000000-0005-0000-0000-0000A50A0000}"/>
    <cellStyle name="Millares 8 2 3" xfId="5085" xr:uid="{00000000-0005-0000-0000-0000A60A0000}"/>
    <cellStyle name="Millares 8 3" xfId="1590" xr:uid="{00000000-0005-0000-0000-0000A70A0000}"/>
    <cellStyle name="Millares 8 3 2" xfId="1591" xr:uid="{00000000-0005-0000-0000-0000A80A0000}"/>
    <cellStyle name="Millares 8 3 2 2" xfId="5088" xr:uid="{00000000-0005-0000-0000-0000A90A0000}"/>
    <cellStyle name="Millares 8 3 3" xfId="5087" xr:uid="{00000000-0005-0000-0000-0000AA0A0000}"/>
    <cellStyle name="Millares 8 4" xfId="1592" xr:uid="{00000000-0005-0000-0000-0000AB0A0000}"/>
    <cellStyle name="Millares 8 4 2" xfId="1593" xr:uid="{00000000-0005-0000-0000-0000AC0A0000}"/>
    <cellStyle name="Millares 8 4 2 2" xfId="1594" xr:uid="{00000000-0005-0000-0000-0000AD0A0000}"/>
    <cellStyle name="Millares 8 4 2 2 2" xfId="5091" xr:uid="{00000000-0005-0000-0000-0000AE0A0000}"/>
    <cellStyle name="Millares 8 4 2 3" xfId="5090" xr:uid="{00000000-0005-0000-0000-0000AF0A0000}"/>
    <cellStyle name="Millares 8 4 3" xfId="1595" xr:uid="{00000000-0005-0000-0000-0000B00A0000}"/>
    <cellStyle name="Millares 8 4 3 2" xfId="5092" xr:uid="{00000000-0005-0000-0000-0000B10A0000}"/>
    <cellStyle name="Millares 8 4 4" xfId="5089" xr:uid="{00000000-0005-0000-0000-0000B20A0000}"/>
    <cellStyle name="Millares 8 5" xfId="1596" xr:uid="{00000000-0005-0000-0000-0000B30A0000}"/>
    <cellStyle name="Millares 8 5 2" xfId="5093" xr:uid="{00000000-0005-0000-0000-0000B40A0000}"/>
    <cellStyle name="Millares 8 6" xfId="5084" xr:uid="{00000000-0005-0000-0000-0000B50A0000}"/>
    <cellStyle name="Millares 9" xfId="1597" xr:uid="{00000000-0005-0000-0000-0000B60A0000}"/>
    <cellStyle name="Millares 9 2" xfId="1598" xr:uid="{00000000-0005-0000-0000-0000B70A0000}"/>
    <cellStyle name="Millares 9 2 2" xfId="1599" xr:uid="{00000000-0005-0000-0000-0000B80A0000}"/>
    <cellStyle name="Millares 9 3" xfId="1600" xr:uid="{00000000-0005-0000-0000-0000B90A0000}"/>
    <cellStyle name="Millares 9 3 2" xfId="1601" xr:uid="{00000000-0005-0000-0000-0000BA0A0000}"/>
    <cellStyle name="Millares 9 4" xfId="1602" xr:uid="{00000000-0005-0000-0000-0000BB0A0000}"/>
    <cellStyle name="Moneda 10" xfId="1603" xr:uid="{00000000-0005-0000-0000-0000BC0A0000}"/>
    <cellStyle name="Moneda 10 2" xfId="5094" xr:uid="{00000000-0005-0000-0000-0000BD0A0000}"/>
    <cellStyle name="Moneda 11" xfId="1604" xr:uid="{00000000-0005-0000-0000-0000BE0A0000}"/>
    <cellStyle name="Moneda 11 2" xfId="1605" xr:uid="{00000000-0005-0000-0000-0000BF0A0000}"/>
    <cellStyle name="Moneda 11 2 2" xfId="5096" xr:uid="{00000000-0005-0000-0000-0000C00A0000}"/>
    <cellStyle name="Moneda 11 3" xfId="1606" xr:uid="{00000000-0005-0000-0000-0000C10A0000}"/>
    <cellStyle name="Moneda 11 3 2" xfId="1607" xr:uid="{00000000-0005-0000-0000-0000C20A0000}"/>
    <cellStyle name="Moneda 11 3 2 2" xfId="3849" xr:uid="{00000000-0005-0000-0000-0000C30A0000}"/>
    <cellStyle name="Moneda 11 3 3" xfId="3848" xr:uid="{00000000-0005-0000-0000-0000C40A0000}"/>
    <cellStyle name="Moneda 11 4" xfId="1608" xr:uid="{00000000-0005-0000-0000-0000C50A0000}"/>
    <cellStyle name="Moneda 11 4 2" xfId="5097" xr:uid="{00000000-0005-0000-0000-0000C60A0000}"/>
    <cellStyle name="Moneda 11 5" xfId="5095" xr:uid="{00000000-0005-0000-0000-0000C70A0000}"/>
    <cellStyle name="Moneda 12" xfId="1609" xr:uid="{00000000-0005-0000-0000-0000C80A0000}"/>
    <cellStyle name="Moneda 12 2" xfId="5098" xr:uid="{00000000-0005-0000-0000-0000C90A0000}"/>
    <cellStyle name="Moneda 13" xfId="1610" xr:uid="{00000000-0005-0000-0000-0000CA0A0000}"/>
    <cellStyle name="Moneda 13 2" xfId="5099" xr:uid="{00000000-0005-0000-0000-0000CB0A0000}"/>
    <cellStyle name="Moneda 14" xfId="1611" xr:uid="{00000000-0005-0000-0000-0000CC0A0000}"/>
    <cellStyle name="Moneda 14 2" xfId="5100" xr:uid="{00000000-0005-0000-0000-0000CD0A0000}"/>
    <cellStyle name="Moneda 15" xfId="1612" xr:uid="{00000000-0005-0000-0000-0000CE0A0000}"/>
    <cellStyle name="Moneda 15 2" xfId="1613" xr:uid="{00000000-0005-0000-0000-0000CF0A0000}"/>
    <cellStyle name="Moneda 15 2 2" xfId="5102" xr:uid="{00000000-0005-0000-0000-0000D00A0000}"/>
    <cellStyle name="Moneda 15 3" xfId="5101" xr:uid="{00000000-0005-0000-0000-0000D10A0000}"/>
    <cellStyle name="Moneda 16" xfId="1614" xr:uid="{00000000-0005-0000-0000-0000D20A0000}"/>
    <cellStyle name="Moneda 16 2" xfId="5103" xr:uid="{00000000-0005-0000-0000-0000D30A0000}"/>
    <cellStyle name="Moneda 17" xfId="1615" xr:uid="{00000000-0005-0000-0000-0000D40A0000}"/>
    <cellStyle name="Moneda 17 2" xfId="1616" xr:uid="{00000000-0005-0000-0000-0000D50A0000}"/>
    <cellStyle name="Moneda 17 2 2" xfId="5105" xr:uid="{00000000-0005-0000-0000-0000D60A0000}"/>
    <cellStyle name="Moneda 17 3" xfId="1617" xr:uid="{00000000-0005-0000-0000-0000D70A0000}"/>
    <cellStyle name="Moneda 17 3 2" xfId="1618" xr:uid="{00000000-0005-0000-0000-0000D80A0000}"/>
    <cellStyle name="Moneda 17 3 2 2" xfId="5107" xr:uid="{00000000-0005-0000-0000-0000D90A0000}"/>
    <cellStyle name="Moneda 17 3 3" xfId="5106" xr:uid="{00000000-0005-0000-0000-0000DA0A0000}"/>
    <cellStyle name="Moneda 17 4" xfId="1619" xr:uid="{00000000-0005-0000-0000-0000DB0A0000}"/>
    <cellStyle name="Moneda 17 4 2" xfId="5108" xr:uid="{00000000-0005-0000-0000-0000DC0A0000}"/>
    <cellStyle name="Moneda 17 5" xfId="5104" xr:uid="{00000000-0005-0000-0000-0000DD0A0000}"/>
    <cellStyle name="Moneda 18" xfId="1620" xr:uid="{00000000-0005-0000-0000-0000DE0A0000}"/>
    <cellStyle name="Moneda 18 2" xfId="1621" xr:uid="{00000000-0005-0000-0000-0000DF0A0000}"/>
    <cellStyle name="Moneda 18 2 2" xfId="3850" xr:uid="{00000000-0005-0000-0000-0000E00A0000}"/>
    <cellStyle name="Moneda 18 3" xfId="1622" xr:uid="{00000000-0005-0000-0000-0000E10A0000}"/>
    <cellStyle name="Moneda 18 3 2" xfId="5110" xr:uid="{00000000-0005-0000-0000-0000E20A0000}"/>
    <cellStyle name="Moneda 18 4" xfId="5109" xr:uid="{00000000-0005-0000-0000-0000E30A0000}"/>
    <cellStyle name="Moneda 19" xfId="1623" xr:uid="{00000000-0005-0000-0000-0000E40A0000}"/>
    <cellStyle name="Moneda 19 2" xfId="5111" xr:uid="{00000000-0005-0000-0000-0000E50A0000}"/>
    <cellStyle name="Moneda 2" xfId="1624" xr:uid="{00000000-0005-0000-0000-0000E60A0000}"/>
    <cellStyle name="Moneda 2 10" xfId="1625" xr:uid="{00000000-0005-0000-0000-0000E70A0000}"/>
    <cellStyle name="Moneda 2 10 2" xfId="1626" xr:uid="{00000000-0005-0000-0000-0000E80A0000}"/>
    <cellStyle name="Moneda 2 11" xfId="1627" xr:uid="{00000000-0005-0000-0000-0000E90A0000}"/>
    <cellStyle name="Moneda 2 11 2" xfId="1628" xr:uid="{00000000-0005-0000-0000-0000EA0A0000}"/>
    <cellStyle name="Moneda 2 11 2 2" xfId="5113" xr:uid="{00000000-0005-0000-0000-0000EB0A0000}"/>
    <cellStyle name="Moneda 2 11 3" xfId="5112" xr:uid="{00000000-0005-0000-0000-0000EC0A0000}"/>
    <cellStyle name="Moneda 2 12" xfId="1629" xr:uid="{00000000-0005-0000-0000-0000ED0A0000}"/>
    <cellStyle name="Moneda 2 12 2" xfId="5114" xr:uid="{00000000-0005-0000-0000-0000EE0A0000}"/>
    <cellStyle name="Moneda 2 13" xfId="1630" xr:uid="{00000000-0005-0000-0000-0000EF0A0000}"/>
    <cellStyle name="Moneda 2 13 2" xfId="5115" xr:uid="{00000000-0005-0000-0000-0000F00A0000}"/>
    <cellStyle name="Moneda 2 14" xfId="1631" xr:uid="{00000000-0005-0000-0000-0000F10A0000}"/>
    <cellStyle name="Moneda 2 14 2" xfId="5116" xr:uid="{00000000-0005-0000-0000-0000F20A0000}"/>
    <cellStyle name="Moneda 2 15" xfId="1632" xr:uid="{00000000-0005-0000-0000-0000F30A0000}"/>
    <cellStyle name="Moneda 2 15 2" xfId="5117" xr:uid="{00000000-0005-0000-0000-0000F40A0000}"/>
    <cellStyle name="Moneda 2 16" xfId="1633" xr:uid="{00000000-0005-0000-0000-0000F50A0000}"/>
    <cellStyle name="Moneda 2 16 2" xfId="1634" xr:uid="{00000000-0005-0000-0000-0000F60A0000}"/>
    <cellStyle name="Moneda 2 16 2 2" xfId="5119" xr:uid="{00000000-0005-0000-0000-0000F70A0000}"/>
    <cellStyle name="Moneda 2 16 3" xfId="5118" xr:uid="{00000000-0005-0000-0000-0000F80A0000}"/>
    <cellStyle name="Moneda 2 17" xfId="1635" xr:uid="{00000000-0005-0000-0000-0000F90A0000}"/>
    <cellStyle name="Moneda 2 17 2" xfId="1636" xr:uid="{00000000-0005-0000-0000-0000FA0A0000}"/>
    <cellStyle name="Moneda 2 17 2 2" xfId="5121" xr:uid="{00000000-0005-0000-0000-0000FB0A0000}"/>
    <cellStyle name="Moneda 2 17 3" xfId="1637" xr:uid="{00000000-0005-0000-0000-0000FC0A0000}"/>
    <cellStyle name="Moneda 2 17 3 2" xfId="1638" xr:uid="{00000000-0005-0000-0000-0000FD0A0000}"/>
    <cellStyle name="Moneda 2 17 3 2 2" xfId="5123" xr:uid="{00000000-0005-0000-0000-0000FE0A0000}"/>
    <cellStyle name="Moneda 2 17 3 3" xfId="5122" xr:uid="{00000000-0005-0000-0000-0000FF0A0000}"/>
    <cellStyle name="Moneda 2 17 4" xfId="1639" xr:uid="{00000000-0005-0000-0000-0000000B0000}"/>
    <cellStyle name="Moneda 2 17 4 2" xfId="5124" xr:uid="{00000000-0005-0000-0000-0000010B0000}"/>
    <cellStyle name="Moneda 2 17 5" xfId="5120" xr:uid="{00000000-0005-0000-0000-0000020B0000}"/>
    <cellStyle name="Moneda 2 18" xfId="1640" xr:uid="{00000000-0005-0000-0000-0000030B0000}"/>
    <cellStyle name="Moneda 2 18 2" xfId="5125" xr:uid="{00000000-0005-0000-0000-0000040B0000}"/>
    <cellStyle name="Moneda 2 19" xfId="1641" xr:uid="{00000000-0005-0000-0000-0000050B0000}"/>
    <cellStyle name="Moneda 2 19 2" xfId="3851" xr:uid="{00000000-0005-0000-0000-0000060B0000}"/>
    <cellStyle name="Moneda 2 19 2 2" xfId="5890" xr:uid="{00000000-0005-0000-0000-0000070B0000}"/>
    <cellStyle name="Moneda 2 2" xfId="1642" xr:uid="{00000000-0005-0000-0000-0000080B0000}"/>
    <cellStyle name="Moneda 2 2 2" xfId="1643" xr:uid="{00000000-0005-0000-0000-0000090B0000}"/>
    <cellStyle name="Moneda 2 2 2 2" xfId="1644" xr:uid="{00000000-0005-0000-0000-00000A0B0000}"/>
    <cellStyle name="Moneda 2 2 2 2 2" xfId="5128" xr:uid="{00000000-0005-0000-0000-00000B0B0000}"/>
    <cellStyle name="Moneda 2 2 2 3" xfId="5127" xr:uid="{00000000-0005-0000-0000-00000C0B0000}"/>
    <cellStyle name="Moneda 2 2 3" xfId="1645" xr:uid="{00000000-0005-0000-0000-00000D0B0000}"/>
    <cellStyle name="Moneda 2 2 3 2" xfId="5129" xr:uid="{00000000-0005-0000-0000-00000E0B0000}"/>
    <cellStyle name="Moneda 2 2 4" xfId="5126" xr:uid="{00000000-0005-0000-0000-00000F0B0000}"/>
    <cellStyle name="Moneda 2 3" xfId="1646" xr:uid="{00000000-0005-0000-0000-0000100B0000}"/>
    <cellStyle name="Moneda 2 3 2" xfId="1647" xr:uid="{00000000-0005-0000-0000-0000110B0000}"/>
    <cellStyle name="Moneda 2 3 2 2" xfId="5131" xr:uid="{00000000-0005-0000-0000-0000120B0000}"/>
    <cellStyle name="Moneda 2 3 3" xfId="5130" xr:uid="{00000000-0005-0000-0000-0000130B0000}"/>
    <cellStyle name="Moneda 2 4" xfId="1648" xr:uid="{00000000-0005-0000-0000-0000140B0000}"/>
    <cellStyle name="Moneda 2 4 2" xfId="1649" xr:uid="{00000000-0005-0000-0000-0000150B0000}"/>
    <cellStyle name="Moneda 2 4 2 2" xfId="1650" xr:uid="{00000000-0005-0000-0000-0000160B0000}"/>
    <cellStyle name="Moneda 2 4 2 2 2" xfId="5134" xr:uid="{00000000-0005-0000-0000-0000170B0000}"/>
    <cellStyle name="Moneda 2 4 2 3" xfId="5133" xr:uid="{00000000-0005-0000-0000-0000180B0000}"/>
    <cellStyle name="Moneda 2 4 3" xfId="1651" xr:uid="{00000000-0005-0000-0000-0000190B0000}"/>
    <cellStyle name="Moneda 2 4 3 2" xfId="5135" xr:uid="{00000000-0005-0000-0000-00001A0B0000}"/>
    <cellStyle name="Moneda 2 4 4" xfId="5132" xr:uid="{00000000-0005-0000-0000-00001B0B0000}"/>
    <cellStyle name="Moneda 2 5" xfId="1652" xr:uid="{00000000-0005-0000-0000-00001C0B0000}"/>
    <cellStyle name="Moneda 2 5 2" xfId="1653" xr:uid="{00000000-0005-0000-0000-00001D0B0000}"/>
    <cellStyle name="Moneda 2 5 2 2" xfId="1654" xr:uid="{00000000-0005-0000-0000-00001E0B0000}"/>
    <cellStyle name="Moneda 2 5 2 2 2" xfId="5138" xr:uid="{00000000-0005-0000-0000-00001F0B0000}"/>
    <cellStyle name="Moneda 2 5 2 3" xfId="5137" xr:uid="{00000000-0005-0000-0000-0000200B0000}"/>
    <cellStyle name="Moneda 2 5 3" xfId="1655" xr:uid="{00000000-0005-0000-0000-0000210B0000}"/>
    <cellStyle name="Moneda 2 5 3 2" xfId="1656" xr:uid="{00000000-0005-0000-0000-0000220B0000}"/>
    <cellStyle name="Moneda 2 5 3 2 2" xfId="5140" xr:uid="{00000000-0005-0000-0000-0000230B0000}"/>
    <cellStyle name="Moneda 2 5 3 3" xfId="5139" xr:uid="{00000000-0005-0000-0000-0000240B0000}"/>
    <cellStyle name="Moneda 2 5 4" xfId="1657" xr:uid="{00000000-0005-0000-0000-0000250B0000}"/>
    <cellStyle name="Moneda 2 5 4 2" xfId="5141" xr:uid="{00000000-0005-0000-0000-0000260B0000}"/>
    <cellStyle name="Moneda 2 5 5" xfId="5136" xr:uid="{00000000-0005-0000-0000-0000270B0000}"/>
    <cellStyle name="Moneda 2 6" xfId="1658" xr:uid="{00000000-0005-0000-0000-0000280B0000}"/>
    <cellStyle name="Moneda 2 6 2" xfId="1659" xr:uid="{00000000-0005-0000-0000-0000290B0000}"/>
    <cellStyle name="Moneda 2 6 2 2" xfId="5143" xr:uid="{00000000-0005-0000-0000-00002A0B0000}"/>
    <cellStyle name="Moneda 2 6 3" xfId="5142" xr:uid="{00000000-0005-0000-0000-00002B0B0000}"/>
    <cellStyle name="Moneda 2 7" xfId="1660" xr:uid="{00000000-0005-0000-0000-00002C0B0000}"/>
    <cellStyle name="Moneda 2 7 2" xfId="1661" xr:uid="{00000000-0005-0000-0000-00002D0B0000}"/>
    <cellStyle name="Moneda 2 7 2 2" xfId="1662" xr:uid="{00000000-0005-0000-0000-00002E0B0000}"/>
    <cellStyle name="Moneda 2 7 3" xfId="1663" xr:uid="{00000000-0005-0000-0000-00002F0B0000}"/>
    <cellStyle name="Moneda 2 8" xfId="1664" xr:uid="{00000000-0005-0000-0000-0000300B0000}"/>
    <cellStyle name="Moneda 2 8 2" xfId="1665" xr:uid="{00000000-0005-0000-0000-0000310B0000}"/>
    <cellStyle name="Moneda 2 8 2 2" xfId="5145" xr:uid="{00000000-0005-0000-0000-0000320B0000}"/>
    <cellStyle name="Moneda 2 8 3" xfId="5144" xr:uid="{00000000-0005-0000-0000-0000330B0000}"/>
    <cellStyle name="Moneda 2 9" xfId="1666" xr:uid="{00000000-0005-0000-0000-0000340B0000}"/>
    <cellStyle name="Moneda 2 9 2" xfId="5146" xr:uid="{00000000-0005-0000-0000-0000350B0000}"/>
    <cellStyle name="Moneda 2_Hoja1" xfId="1667" xr:uid="{00000000-0005-0000-0000-0000360B0000}"/>
    <cellStyle name="Moneda 20" xfId="1668" xr:uid="{00000000-0005-0000-0000-0000370B0000}"/>
    <cellStyle name="Moneda 20 2" xfId="5147" xr:uid="{00000000-0005-0000-0000-0000380B0000}"/>
    <cellStyle name="Moneda 21" xfId="1669" xr:uid="{00000000-0005-0000-0000-0000390B0000}"/>
    <cellStyle name="Moneda 21 2" xfId="3852" xr:uid="{00000000-0005-0000-0000-00003A0B0000}"/>
    <cellStyle name="Moneda 21 2 2" xfId="5891" xr:uid="{00000000-0005-0000-0000-00003B0B0000}"/>
    <cellStyle name="Moneda 22" xfId="1670" xr:uid="{00000000-0005-0000-0000-00003C0B0000}"/>
    <cellStyle name="Moneda 22 2" xfId="5148" xr:uid="{00000000-0005-0000-0000-00003D0B0000}"/>
    <cellStyle name="Moneda 23" xfId="1671" xr:uid="{00000000-0005-0000-0000-00003E0B0000}"/>
    <cellStyle name="Moneda 24" xfId="1672" xr:uid="{00000000-0005-0000-0000-00003F0B0000}"/>
    <cellStyle name="Moneda 24 2" xfId="5149" xr:uid="{00000000-0005-0000-0000-0000400B0000}"/>
    <cellStyle name="Moneda 3" xfId="1673" xr:uid="{00000000-0005-0000-0000-0000410B0000}"/>
    <cellStyle name="Moneda 3 2" xfId="1674" xr:uid="{00000000-0005-0000-0000-0000420B0000}"/>
    <cellStyle name="Moneda 3 2 2" xfId="5151" xr:uid="{00000000-0005-0000-0000-0000430B0000}"/>
    <cellStyle name="Moneda 3 3" xfId="1675" xr:uid="{00000000-0005-0000-0000-0000440B0000}"/>
    <cellStyle name="Moneda 3 3 2" xfId="5152" xr:uid="{00000000-0005-0000-0000-0000450B0000}"/>
    <cellStyle name="Moneda 3 4" xfId="1676" xr:uid="{00000000-0005-0000-0000-0000460B0000}"/>
    <cellStyle name="Moneda 3 5" xfId="5150" xr:uid="{00000000-0005-0000-0000-0000470B0000}"/>
    <cellStyle name="Moneda 4" xfId="1677" xr:uid="{00000000-0005-0000-0000-0000480B0000}"/>
    <cellStyle name="Moneda 4 2" xfId="1678" xr:uid="{00000000-0005-0000-0000-0000490B0000}"/>
    <cellStyle name="Moneda 4 2 2" xfId="1679" xr:uid="{00000000-0005-0000-0000-00004A0B0000}"/>
    <cellStyle name="Moneda 4 2 2 2" xfId="5155" xr:uid="{00000000-0005-0000-0000-00004B0B0000}"/>
    <cellStyle name="Moneda 4 2 3" xfId="5154" xr:uid="{00000000-0005-0000-0000-00004C0B0000}"/>
    <cellStyle name="Moneda 4 3" xfId="1680" xr:uid="{00000000-0005-0000-0000-00004D0B0000}"/>
    <cellStyle name="Moneda 4 3 2" xfId="1681" xr:uid="{00000000-0005-0000-0000-00004E0B0000}"/>
    <cellStyle name="Moneda 4 3 2 2" xfId="5157" xr:uid="{00000000-0005-0000-0000-00004F0B0000}"/>
    <cellStyle name="Moneda 4 3 3" xfId="5156" xr:uid="{00000000-0005-0000-0000-0000500B0000}"/>
    <cellStyle name="Moneda 4 4" xfId="1682" xr:uid="{00000000-0005-0000-0000-0000510B0000}"/>
    <cellStyle name="Moneda 4 4 2" xfId="1683" xr:uid="{00000000-0005-0000-0000-0000520B0000}"/>
    <cellStyle name="Moneda 4 4 2 2" xfId="1684" xr:uid="{00000000-0005-0000-0000-0000530B0000}"/>
    <cellStyle name="Moneda 4 4 2 2 2" xfId="5160" xr:uid="{00000000-0005-0000-0000-0000540B0000}"/>
    <cellStyle name="Moneda 4 4 2 3" xfId="5159" xr:uid="{00000000-0005-0000-0000-0000550B0000}"/>
    <cellStyle name="Moneda 4 4 3" xfId="1685" xr:uid="{00000000-0005-0000-0000-0000560B0000}"/>
    <cellStyle name="Moneda 4 4 3 2" xfId="5161" xr:uid="{00000000-0005-0000-0000-0000570B0000}"/>
    <cellStyle name="Moneda 4 4 4" xfId="5158" xr:uid="{00000000-0005-0000-0000-0000580B0000}"/>
    <cellStyle name="Moneda 4 5" xfId="1686" xr:uid="{00000000-0005-0000-0000-0000590B0000}"/>
    <cellStyle name="Moneda 4 5 2" xfId="5162" xr:uid="{00000000-0005-0000-0000-00005A0B0000}"/>
    <cellStyle name="Moneda 4 6" xfId="5153" xr:uid="{00000000-0005-0000-0000-00005B0B0000}"/>
    <cellStyle name="Moneda 5" xfId="1687" xr:uid="{00000000-0005-0000-0000-00005C0B0000}"/>
    <cellStyle name="Moneda 5 10" xfId="1688" xr:uid="{00000000-0005-0000-0000-00005D0B0000}"/>
    <cellStyle name="Moneda 5 10 2" xfId="5163" xr:uid="{00000000-0005-0000-0000-00005E0B0000}"/>
    <cellStyle name="Moneda 5 2" xfId="1689" xr:uid="{00000000-0005-0000-0000-00005F0B0000}"/>
    <cellStyle name="Moneda 5 2 2" xfId="1690" xr:uid="{00000000-0005-0000-0000-0000600B0000}"/>
    <cellStyle name="Moneda 5 2 2 2" xfId="5165" xr:uid="{00000000-0005-0000-0000-0000610B0000}"/>
    <cellStyle name="Moneda 5 2 3" xfId="5164" xr:uid="{00000000-0005-0000-0000-0000620B0000}"/>
    <cellStyle name="Moneda 5 3" xfId="1691" xr:uid="{00000000-0005-0000-0000-0000630B0000}"/>
    <cellStyle name="Moneda 5 3 2" xfId="1692" xr:uid="{00000000-0005-0000-0000-0000640B0000}"/>
    <cellStyle name="Moneda 5 3 2 2" xfId="5167" xr:uid="{00000000-0005-0000-0000-0000650B0000}"/>
    <cellStyle name="Moneda 5 3 3" xfId="5166" xr:uid="{00000000-0005-0000-0000-0000660B0000}"/>
    <cellStyle name="Moneda 5 4" xfId="1693" xr:uid="{00000000-0005-0000-0000-0000670B0000}"/>
    <cellStyle name="Moneda 5 4 2" xfId="5168" xr:uid="{00000000-0005-0000-0000-0000680B0000}"/>
    <cellStyle name="Moneda 5 5" xfId="1694" xr:uid="{00000000-0005-0000-0000-0000690B0000}"/>
    <cellStyle name="Moneda 5 5 2" xfId="5169" xr:uid="{00000000-0005-0000-0000-00006A0B0000}"/>
    <cellStyle name="Moneda 5 6" xfId="1695" xr:uid="{00000000-0005-0000-0000-00006B0B0000}"/>
    <cellStyle name="Moneda 5 6 2" xfId="5170" xr:uid="{00000000-0005-0000-0000-00006C0B0000}"/>
    <cellStyle name="Moneda 5 7" xfId="1696" xr:uid="{00000000-0005-0000-0000-00006D0B0000}"/>
    <cellStyle name="Moneda 5 7 2" xfId="1697" xr:uid="{00000000-0005-0000-0000-00006E0B0000}"/>
    <cellStyle name="Moneda 5 7 2 2" xfId="5172" xr:uid="{00000000-0005-0000-0000-00006F0B0000}"/>
    <cellStyle name="Moneda 5 7 3" xfId="5171" xr:uid="{00000000-0005-0000-0000-0000700B0000}"/>
    <cellStyle name="Moneda 5 8" xfId="1698" xr:uid="{00000000-0005-0000-0000-0000710B0000}"/>
    <cellStyle name="Moneda 5 8 2" xfId="1699" xr:uid="{00000000-0005-0000-0000-0000720B0000}"/>
    <cellStyle name="Moneda 5 8 2 2" xfId="5174" xr:uid="{00000000-0005-0000-0000-0000730B0000}"/>
    <cellStyle name="Moneda 5 8 3" xfId="1700" xr:uid="{00000000-0005-0000-0000-0000740B0000}"/>
    <cellStyle name="Moneda 5 8 3 2" xfId="1701" xr:uid="{00000000-0005-0000-0000-0000750B0000}"/>
    <cellStyle name="Moneda 5 8 3 2 2" xfId="5176" xr:uid="{00000000-0005-0000-0000-0000760B0000}"/>
    <cellStyle name="Moneda 5 8 3 3" xfId="5175" xr:uid="{00000000-0005-0000-0000-0000770B0000}"/>
    <cellStyle name="Moneda 5 8 4" xfId="1702" xr:uid="{00000000-0005-0000-0000-0000780B0000}"/>
    <cellStyle name="Moneda 5 8 4 2" xfId="5177" xr:uid="{00000000-0005-0000-0000-0000790B0000}"/>
    <cellStyle name="Moneda 5 8 5" xfId="5173" xr:uid="{00000000-0005-0000-0000-00007A0B0000}"/>
    <cellStyle name="Moneda 5 9" xfId="1703" xr:uid="{00000000-0005-0000-0000-00007B0B0000}"/>
    <cellStyle name="Moneda 5 9 2" xfId="5178" xr:uid="{00000000-0005-0000-0000-00007C0B0000}"/>
    <cellStyle name="Moneda 6" xfId="1704" xr:uid="{00000000-0005-0000-0000-00007D0B0000}"/>
    <cellStyle name="Moneda 6 2" xfId="1705" xr:uid="{00000000-0005-0000-0000-00007E0B0000}"/>
    <cellStyle name="Moneda 6 2 2" xfId="1706" xr:uid="{00000000-0005-0000-0000-00007F0B0000}"/>
    <cellStyle name="Moneda 6 2 2 2" xfId="5181" xr:uid="{00000000-0005-0000-0000-0000800B0000}"/>
    <cellStyle name="Moneda 6 2 3" xfId="5180" xr:uid="{00000000-0005-0000-0000-0000810B0000}"/>
    <cellStyle name="Moneda 6 3" xfId="1707" xr:uid="{00000000-0005-0000-0000-0000820B0000}"/>
    <cellStyle name="Moneda 6 3 2" xfId="1708" xr:uid="{00000000-0005-0000-0000-0000830B0000}"/>
    <cellStyle name="Moneda 6 3 2 2" xfId="5183" xr:uid="{00000000-0005-0000-0000-0000840B0000}"/>
    <cellStyle name="Moneda 6 3 3" xfId="5182" xr:uid="{00000000-0005-0000-0000-0000850B0000}"/>
    <cellStyle name="Moneda 6 4" xfId="1709" xr:uid="{00000000-0005-0000-0000-0000860B0000}"/>
    <cellStyle name="Moneda 6 4 2" xfId="5184" xr:uid="{00000000-0005-0000-0000-0000870B0000}"/>
    <cellStyle name="Moneda 6 5" xfId="5179" xr:uid="{00000000-0005-0000-0000-0000880B0000}"/>
    <cellStyle name="Moneda 7" xfId="1710" xr:uid="{00000000-0005-0000-0000-0000890B0000}"/>
    <cellStyle name="Moneda 7 10" xfId="1711" xr:uid="{00000000-0005-0000-0000-00008A0B0000}"/>
    <cellStyle name="Moneda 7 10 2" xfId="5185" xr:uid="{00000000-0005-0000-0000-00008B0B0000}"/>
    <cellStyle name="Moneda 7 2" xfId="1712" xr:uid="{00000000-0005-0000-0000-00008C0B0000}"/>
    <cellStyle name="Moneda 7 2 2" xfId="1713" xr:uid="{00000000-0005-0000-0000-00008D0B0000}"/>
    <cellStyle name="Moneda 7 2 2 2" xfId="5187" xr:uid="{00000000-0005-0000-0000-00008E0B0000}"/>
    <cellStyle name="Moneda 7 2 3" xfId="5186" xr:uid="{00000000-0005-0000-0000-00008F0B0000}"/>
    <cellStyle name="Moneda 7 3" xfId="1714" xr:uid="{00000000-0005-0000-0000-0000900B0000}"/>
    <cellStyle name="Moneda 7 3 2" xfId="1715" xr:uid="{00000000-0005-0000-0000-0000910B0000}"/>
    <cellStyle name="Moneda 7 3 2 2" xfId="5189" xr:uid="{00000000-0005-0000-0000-0000920B0000}"/>
    <cellStyle name="Moneda 7 3 3" xfId="5188" xr:uid="{00000000-0005-0000-0000-0000930B0000}"/>
    <cellStyle name="Moneda 7 4" xfId="1716" xr:uid="{00000000-0005-0000-0000-0000940B0000}"/>
    <cellStyle name="Moneda 7 4 2" xfId="5190" xr:uid="{00000000-0005-0000-0000-0000950B0000}"/>
    <cellStyle name="Moneda 7 5" xfId="1717" xr:uid="{00000000-0005-0000-0000-0000960B0000}"/>
    <cellStyle name="Moneda 7 5 2" xfId="5191" xr:uid="{00000000-0005-0000-0000-0000970B0000}"/>
    <cellStyle name="Moneda 7 6" xfId="1718" xr:uid="{00000000-0005-0000-0000-0000980B0000}"/>
    <cellStyle name="Moneda 7 6 2" xfId="5192" xr:uid="{00000000-0005-0000-0000-0000990B0000}"/>
    <cellStyle name="Moneda 7 7" xfId="1719" xr:uid="{00000000-0005-0000-0000-00009A0B0000}"/>
    <cellStyle name="Moneda 7 7 2" xfId="1720" xr:uid="{00000000-0005-0000-0000-00009B0B0000}"/>
    <cellStyle name="Moneda 7 7 2 2" xfId="5194" xr:uid="{00000000-0005-0000-0000-00009C0B0000}"/>
    <cellStyle name="Moneda 7 7 3" xfId="5193" xr:uid="{00000000-0005-0000-0000-00009D0B0000}"/>
    <cellStyle name="Moneda 7 8" xfId="1721" xr:uid="{00000000-0005-0000-0000-00009E0B0000}"/>
    <cellStyle name="Moneda 7 8 2" xfId="1722" xr:uid="{00000000-0005-0000-0000-00009F0B0000}"/>
    <cellStyle name="Moneda 7 8 2 2" xfId="5196" xr:uid="{00000000-0005-0000-0000-0000A00B0000}"/>
    <cellStyle name="Moneda 7 8 3" xfId="1723" xr:uid="{00000000-0005-0000-0000-0000A10B0000}"/>
    <cellStyle name="Moneda 7 8 3 2" xfId="1724" xr:uid="{00000000-0005-0000-0000-0000A20B0000}"/>
    <cellStyle name="Moneda 7 8 3 2 2" xfId="5198" xr:uid="{00000000-0005-0000-0000-0000A30B0000}"/>
    <cellStyle name="Moneda 7 8 3 3" xfId="5197" xr:uid="{00000000-0005-0000-0000-0000A40B0000}"/>
    <cellStyle name="Moneda 7 8 4" xfId="1725" xr:uid="{00000000-0005-0000-0000-0000A50B0000}"/>
    <cellStyle name="Moneda 7 8 4 2" xfId="5199" xr:uid="{00000000-0005-0000-0000-0000A60B0000}"/>
    <cellStyle name="Moneda 7 8 5" xfId="5195" xr:uid="{00000000-0005-0000-0000-0000A70B0000}"/>
    <cellStyle name="Moneda 7 9" xfId="1726" xr:uid="{00000000-0005-0000-0000-0000A80B0000}"/>
    <cellStyle name="Moneda 7 9 2" xfId="5200" xr:uid="{00000000-0005-0000-0000-0000A90B0000}"/>
    <cellStyle name="Moneda 8" xfId="1727" xr:uid="{00000000-0005-0000-0000-0000AA0B0000}"/>
    <cellStyle name="Moneda 8 2" xfId="1728" xr:uid="{00000000-0005-0000-0000-0000AB0B0000}"/>
    <cellStyle name="Moneda 8 2 2" xfId="5202" xr:uid="{00000000-0005-0000-0000-0000AC0B0000}"/>
    <cellStyle name="Moneda 8 3" xfId="5201" xr:uid="{00000000-0005-0000-0000-0000AD0B0000}"/>
    <cellStyle name="Moneda 9" xfId="1729" xr:uid="{00000000-0005-0000-0000-0000AE0B0000}"/>
    <cellStyle name="Moneda 9 2" xfId="1730" xr:uid="{00000000-0005-0000-0000-0000AF0B0000}"/>
    <cellStyle name="Moneda 9 2 2" xfId="5204" xr:uid="{00000000-0005-0000-0000-0000B00B0000}"/>
    <cellStyle name="Moneda 9 3" xfId="5203" xr:uid="{00000000-0005-0000-0000-0000B10B0000}"/>
    <cellStyle name="Neutral" xfId="1731" builtinId="28" customBuiltin="1"/>
    <cellStyle name="Neutral 10" xfId="1732" xr:uid="{00000000-0005-0000-0000-0000B30B0000}"/>
    <cellStyle name="Neutral 10 2" xfId="3854" xr:uid="{00000000-0005-0000-0000-0000B40B0000}"/>
    <cellStyle name="Neutral 11" xfId="1733" xr:uid="{00000000-0005-0000-0000-0000B50B0000}"/>
    <cellStyle name="Neutral 11 2" xfId="3855" xr:uid="{00000000-0005-0000-0000-0000B60B0000}"/>
    <cellStyle name="Neutral 12" xfId="3853" xr:uid="{00000000-0005-0000-0000-0000B70B0000}"/>
    <cellStyle name="Neutral 2" xfId="1734" xr:uid="{00000000-0005-0000-0000-0000B80B0000}"/>
    <cellStyle name="Neutral 2 2" xfId="1735" xr:uid="{00000000-0005-0000-0000-0000B90B0000}"/>
    <cellStyle name="Neutral 2 2 2" xfId="3857" xr:uid="{00000000-0005-0000-0000-0000BA0B0000}"/>
    <cellStyle name="Neutral 2 3" xfId="1736" xr:uid="{00000000-0005-0000-0000-0000BB0B0000}"/>
    <cellStyle name="Neutral 2 3 10" xfId="3858" xr:uid="{00000000-0005-0000-0000-0000BC0B0000}"/>
    <cellStyle name="Neutral 2 3 2" xfId="1737" xr:uid="{00000000-0005-0000-0000-0000BD0B0000}"/>
    <cellStyle name="Neutral 2 3 3" xfId="1738" xr:uid="{00000000-0005-0000-0000-0000BE0B0000}"/>
    <cellStyle name="Neutral 2 3 4" xfId="1739" xr:uid="{00000000-0005-0000-0000-0000BF0B0000}"/>
    <cellStyle name="Neutral 2 3 5" xfId="1740" xr:uid="{00000000-0005-0000-0000-0000C00B0000}"/>
    <cellStyle name="Neutral 2 3 5 2" xfId="1741" xr:uid="{00000000-0005-0000-0000-0000C10B0000}"/>
    <cellStyle name="Neutral 2 3 5 2 2" xfId="3860" xr:uid="{00000000-0005-0000-0000-0000C20B0000}"/>
    <cellStyle name="Neutral 2 3 5 2 3" xfId="5205" xr:uid="{00000000-0005-0000-0000-0000C30B0000}"/>
    <cellStyle name="Neutral 2 3 5 3" xfId="1742" xr:uid="{00000000-0005-0000-0000-0000C40B0000}"/>
    <cellStyle name="Neutral 2 3 5 4" xfId="1743" xr:uid="{00000000-0005-0000-0000-0000C50B0000}"/>
    <cellStyle name="Neutral 2 3 5 4 2" xfId="3861" xr:uid="{00000000-0005-0000-0000-0000C60B0000}"/>
    <cellStyle name="Neutral 2 3 5 4 3" xfId="5206" xr:uid="{00000000-0005-0000-0000-0000C70B0000}"/>
    <cellStyle name="Neutral 2 3 5 5" xfId="1744" xr:uid="{00000000-0005-0000-0000-0000C80B0000}"/>
    <cellStyle name="Neutral 2 3 5 5 2" xfId="3862" xr:uid="{00000000-0005-0000-0000-0000C90B0000}"/>
    <cellStyle name="Neutral 2 3 5 6" xfId="3859" xr:uid="{00000000-0005-0000-0000-0000CA0B0000}"/>
    <cellStyle name="Neutral 2 3 5_INST $" xfId="1745" xr:uid="{00000000-0005-0000-0000-0000CB0B0000}"/>
    <cellStyle name="Neutral 2 3 6" xfId="1746" xr:uid="{00000000-0005-0000-0000-0000CC0B0000}"/>
    <cellStyle name="Neutral 2 3 6 2" xfId="1747" xr:uid="{00000000-0005-0000-0000-0000CD0B0000}"/>
    <cellStyle name="Neutral 2 3 6 2 2" xfId="3864" xr:uid="{00000000-0005-0000-0000-0000CE0B0000}"/>
    <cellStyle name="Neutral 2 3 6 2 3" xfId="5207" xr:uid="{00000000-0005-0000-0000-0000CF0B0000}"/>
    <cellStyle name="Neutral 2 3 6 3" xfId="1748" xr:uid="{00000000-0005-0000-0000-0000D00B0000}"/>
    <cellStyle name="Neutral 2 3 6 4" xfId="1749" xr:uid="{00000000-0005-0000-0000-0000D10B0000}"/>
    <cellStyle name="Neutral 2 3 6 4 2" xfId="3865" xr:uid="{00000000-0005-0000-0000-0000D20B0000}"/>
    <cellStyle name="Neutral 2 3 6 4 3" xfId="5208" xr:uid="{00000000-0005-0000-0000-0000D30B0000}"/>
    <cellStyle name="Neutral 2 3 6 5" xfId="1750" xr:uid="{00000000-0005-0000-0000-0000D40B0000}"/>
    <cellStyle name="Neutral 2 3 6 5 2" xfId="3866" xr:uid="{00000000-0005-0000-0000-0000D50B0000}"/>
    <cellStyle name="Neutral 2 3 6 6" xfId="3863" xr:uid="{00000000-0005-0000-0000-0000D60B0000}"/>
    <cellStyle name="Neutral 2 3 6_INST $" xfId="1751" xr:uid="{00000000-0005-0000-0000-0000D70B0000}"/>
    <cellStyle name="Neutral 2 3 7" xfId="1752" xr:uid="{00000000-0005-0000-0000-0000D80B0000}"/>
    <cellStyle name="Neutral 2 3 7 2" xfId="3867" xr:uid="{00000000-0005-0000-0000-0000D90B0000}"/>
    <cellStyle name="Neutral 2 3 7 3" xfId="5209" xr:uid="{00000000-0005-0000-0000-0000DA0B0000}"/>
    <cellStyle name="Neutral 2 3 8" xfId="1753" xr:uid="{00000000-0005-0000-0000-0000DB0B0000}"/>
    <cellStyle name="Neutral 2 3 8 2" xfId="3868" xr:uid="{00000000-0005-0000-0000-0000DC0B0000}"/>
    <cellStyle name="Neutral 2 3 8 3" xfId="5210" xr:uid="{00000000-0005-0000-0000-0000DD0B0000}"/>
    <cellStyle name="Neutral 2 3 9" xfId="1754" xr:uid="{00000000-0005-0000-0000-0000DE0B0000}"/>
    <cellStyle name="Neutral 2 3 9 2" xfId="3869" xr:uid="{00000000-0005-0000-0000-0000DF0B0000}"/>
    <cellStyle name="Neutral 2 3_AVANCE PROTECCIÓN" xfId="1755" xr:uid="{00000000-0005-0000-0000-0000E00B0000}"/>
    <cellStyle name="Neutral 2 4" xfId="3856" xr:uid="{00000000-0005-0000-0000-0000E10B0000}"/>
    <cellStyle name="Neutral 2_Listado_web" xfId="1756" xr:uid="{00000000-0005-0000-0000-0000E20B0000}"/>
    <cellStyle name="Neutral 3" xfId="1757" xr:uid="{00000000-0005-0000-0000-0000E30B0000}"/>
    <cellStyle name="Neutral 3 2" xfId="3870" xr:uid="{00000000-0005-0000-0000-0000E40B0000}"/>
    <cellStyle name="Neutral 4" xfId="1758" xr:uid="{00000000-0005-0000-0000-0000E50B0000}"/>
    <cellStyle name="Neutral 4 2" xfId="3871" xr:uid="{00000000-0005-0000-0000-0000E60B0000}"/>
    <cellStyle name="Neutral 5" xfId="1759" xr:uid="{00000000-0005-0000-0000-0000E70B0000}"/>
    <cellStyle name="Neutral 5 2" xfId="3872" xr:uid="{00000000-0005-0000-0000-0000E80B0000}"/>
    <cellStyle name="Neutral 6" xfId="1760" xr:uid="{00000000-0005-0000-0000-0000E90B0000}"/>
    <cellStyle name="Neutral 6 2" xfId="3873" xr:uid="{00000000-0005-0000-0000-0000EA0B0000}"/>
    <cellStyle name="Neutral 7" xfId="1761" xr:uid="{00000000-0005-0000-0000-0000EB0B0000}"/>
    <cellStyle name="Neutral 7 2" xfId="3874" xr:uid="{00000000-0005-0000-0000-0000EC0B0000}"/>
    <cellStyle name="Neutral 8" xfId="1762" xr:uid="{00000000-0005-0000-0000-0000ED0B0000}"/>
    <cellStyle name="Neutral 8 2" xfId="3875" xr:uid="{00000000-0005-0000-0000-0000EE0B0000}"/>
    <cellStyle name="Neutral 9" xfId="1763" xr:uid="{00000000-0005-0000-0000-0000EF0B0000}"/>
    <cellStyle name="Neutral 9 2" xfId="3876" xr:uid="{00000000-0005-0000-0000-0000F00B0000}"/>
    <cellStyle name="Normal" xfId="0" builtinId="0"/>
    <cellStyle name="Normal 10" xfId="1764" xr:uid="{00000000-0005-0000-0000-0000F20B0000}"/>
    <cellStyle name="Normal 10 10" xfId="6250" xr:uid="{00000000-0005-0000-0000-0000F30B0000}"/>
    <cellStyle name="Normal 10 2" xfId="1765" xr:uid="{00000000-0005-0000-0000-0000F40B0000}"/>
    <cellStyle name="Normal 10 2 10" xfId="5853" xr:uid="{00000000-0005-0000-0000-0000F50B0000}"/>
    <cellStyle name="Normal 10 2 2" xfId="1766" xr:uid="{00000000-0005-0000-0000-0000F60B0000}"/>
    <cellStyle name="Normal 10 2 2 2" xfId="1767" xr:uid="{00000000-0005-0000-0000-0000F70B0000}"/>
    <cellStyle name="Normal 10 2 2 2 2" xfId="3878" xr:uid="{00000000-0005-0000-0000-0000F80B0000}"/>
    <cellStyle name="Normal 10 2 2 2 2 2" xfId="5894" xr:uid="{00000000-0005-0000-0000-0000F90B0000}"/>
    <cellStyle name="Normal 10 2 2 2 2 3" xfId="6320" xr:uid="{00000000-0005-0000-0000-0000FA0B0000}"/>
    <cellStyle name="Normal 10 2 2 3" xfId="1768" xr:uid="{00000000-0005-0000-0000-0000FB0B0000}"/>
    <cellStyle name="Normal 10 2 2 4" xfId="3877" xr:uid="{00000000-0005-0000-0000-0000FC0B0000}"/>
    <cellStyle name="Normal 10 2 2 4 2" xfId="5893" xr:uid="{00000000-0005-0000-0000-0000FD0B0000}"/>
    <cellStyle name="Normal 10 2 2 4 3" xfId="6319" xr:uid="{00000000-0005-0000-0000-0000FE0B0000}"/>
    <cellStyle name="Normal 10 2 2_INST $" xfId="1769" xr:uid="{00000000-0005-0000-0000-0000FF0B0000}"/>
    <cellStyle name="Normal 10 2 3" xfId="5212" xr:uid="{00000000-0005-0000-0000-0000000C0000}"/>
    <cellStyle name="Normal 10 2 4" xfId="5886" xr:uid="{00000000-0005-0000-0000-0000010C0000}"/>
    <cellStyle name="Normal 10 2 5" xfId="5883" xr:uid="{00000000-0005-0000-0000-0000020C0000}"/>
    <cellStyle name="Normal 10 2 6" xfId="6249" xr:uid="{00000000-0005-0000-0000-0000030C0000}"/>
    <cellStyle name="Normal 10 2 7" xfId="6251" xr:uid="{00000000-0005-0000-0000-0000040C0000}"/>
    <cellStyle name="Normal 10 2 8" xfId="6245" xr:uid="{00000000-0005-0000-0000-0000050C0000}"/>
    <cellStyle name="Normal 10 2 9" xfId="6253" xr:uid="{00000000-0005-0000-0000-0000060C0000}"/>
    <cellStyle name="Normal 10 3" xfId="1770" xr:uid="{00000000-0005-0000-0000-0000070C0000}"/>
    <cellStyle name="Normal 10 3 2" xfId="5213" xr:uid="{00000000-0005-0000-0000-0000080C0000}"/>
    <cellStyle name="Normal 10 4" xfId="5211" xr:uid="{00000000-0005-0000-0000-0000090C0000}"/>
    <cellStyle name="Normal 10 5" xfId="4905" xr:uid="{00000000-0005-0000-0000-00000A0C0000}"/>
    <cellStyle name="Normal 10 6" xfId="4861" xr:uid="{00000000-0005-0000-0000-00000B0C0000}"/>
    <cellStyle name="Normal 10 7" xfId="5885" xr:uid="{00000000-0005-0000-0000-00000C0C0000}"/>
    <cellStyle name="Normal 10 8" xfId="5658" xr:uid="{00000000-0005-0000-0000-00000D0C0000}"/>
    <cellStyle name="Normal 10 9" xfId="5022" xr:uid="{00000000-0005-0000-0000-00000E0C0000}"/>
    <cellStyle name="Normal 100" xfId="1771" xr:uid="{00000000-0005-0000-0000-00000F0C0000}"/>
    <cellStyle name="Normal 100 2" xfId="1772" xr:uid="{00000000-0005-0000-0000-0000100C0000}"/>
    <cellStyle name="Normal 100 2 2" xfId="3880" xr:uid="{00000000-0005-0000-0000-0000110C0000}"/>
    <cellStyle name="Normal 100 2 2 2" xfId="5896" xr:uid="{00000000-0005-0000-0000-0000120C0000}"/>
    <cellStyle name="Normal 100 2 2 3" xfId="6322" xr:uid="{00000000-0005-0000-0000-0000130C0000}"/>
    <cellStyle name="Normal 100 2 3" xfId="5214" xr:uid="{00000000-0005-0000-0000-0000140C0000}"/>
    <cellStyle name="Normal 100 3" xfId="1773" xr:uid="{00000000-0005-0000-0000-0000150C0000}"/>
    <cellStyle name="Normal 100 3 2" xfId="3881" xr:uid="{00000000-0005-0000-0000-0000160C0000}"/>
    <cellStyle name="Normal 100 4" xfId="1774" xr:uid="{00000000-0005-0000-0000-0000170C0000}"/>
    <cellStyle name="Normal 100 4 2" xfId="3882" xr:uid="{00000000-0005-0000-0000-0000180C0000}"/>
    <cellStyle name="Normal 100 4 2 2" xfId="5897" xr:uid="{00000000-0005-0000-0000-0000190C0000}"/>
    <cellStyle name="Normal 100 4 2 3" xfId="6323" xr:uid="{00000000-0005-0000-0000-00001A0C0000}"/>
    <cellStyle name="Normal 100 4 3" xfId="5215" xr:uid="{00000000-0005-0000-0000-00001B0C0000}"/>
    <cellStyle name="Normal 100 5" xfId="1775" xr:uid="{00000000-0005-0000-0000-00001C0C0000}"/>
    <cellStyle name="Normal 100 5 2" xfId="3883" xr:uid="{00000000-0005-0000-0000-00001D0C0000}"/>
    <cellStyle name="Normal 100 5 2 2" xfId="5898" xr:uid="{00000000-0005-0000-0000-00001E0C0000}"/>
    <cellStyle name="Normal 100 5 2 3" xfId="6324" xr:uid="{00000000-0005-0000-0000-00001F0C0000}"/>
    <cellStyle name="Normal 100 6" xfId="3879" xr:uid="{00000000-0005-0000-0000-0000200C0000}"/>
    <cellStyle name="Normal 100 6 2" xfId="5895" xr:uid="{00000000-0005-0000-0000-0000210C0000}"/>
    <cellStyle name="Normal 100 6 3" xfId="6321" xr:uid="{00000000-0005-0000-0000-0000220C0000}"/>
    <cellStyle name="Normal 100_INST $" xfId="1776" xr:uid="{00000000-0005-0000-0000-0000230C0000}"/>
    <cellStyle name="Normal 101" xfId="1777" xr:uid="{00000000-0005-0000-0000-0000240C0000}"/>
    <cellStyle name="Normal 101 2" xfId="1778" xr:uid="{00000000-0005-0000-0000-0000250C0000}"/>
    <cellStyle name="Normal 101 2 2" xfId="5217" xr:uid="{00000000-0005-0000-0000-0000260C0000}"/>
    <cellStyle name="Normal 101 3" xfId="5216" xr:uid="{00000000-0005-0000-0000-0000270C0000}"/>
    <cellStyle name="Normal 101_INST $" xfId="1779" xr:uid="{00000000-0005-0000-0000-0000280C0000}"/>
    <cellStyle name="Normal 102" xfId="1780" xr:uid="{00000000-0005-0000-0000-0000290C0000}"/>
    <cellStyle name="Normal 102 2" xfId="5218" xr:uid="{00000000-0005-0000-0000-00002A0C0000}"/>
    <cellStyle name="Normal 103" xfId="1781" xr:uid="{00000000-0005-0000-0000-00002B0C0000}"/>
    <cellStyle name="Normal 103 2" xfId="5219" xr:uid="{00000000-0005-0000-0000-00002C0C0000}"/>
    <cellStyle name="Normal 104" xfId="1782" xr:uid="{00000000-0005-0000-0000-00002D0C0000}"/>
    <cellStyle name="Normal 104 2" xfId="1783" xr:uid="{00000000-0005-0000-0000-00002E0C0000}"/>
    <cellStyle name="Normal 104 2 2" xfId="3884" xr:uid="{00000000-0005-0000-0000-00002F0C0000}"/>
    <cellStyle name="Normal 104 3" xfId="5220" xr:uid="{00000000-0005-0000-0000-0000300C0000}"/>
    <cellStyle name="Normal 105" xfId="1784" xr:uid="{00000000-0005-0000-0000-0000310C0000}"/>
    <cellStyle name="Normal 105 2" xfId="3885" xr:uid="{00000000-0005-0000-0000-0000320C0000}"/>
    <cellStyle name="Normal 105 2 2" xfId="5899" xr:uid="{00000000-0005-0000-0000-0000330C0000}"/>
    <cellStyle name="Normal 106" xfId="1785" xr:uid="{00000000-0005-0000-0000-0000340C0000}"/>
    <cellStyle name="Normal 106 2" xfId="3886" xr:uid="{00000000-0005-0000-0000-0000350C0000}"/>
    <cellStyle name="Normal 106 2 2" xfId="5900" xr:uid="{00000000-0005-0000-0000-0000360C0000}"/>
    <cellStyle name="Normal 106 3" xfId="5221" xr:uid="{00000000-0005-0000-0000-0000370C0000}"/>
    <cellStyle name="Normal 107" xfId="1786" xr:uid="{00000000-0005-0000-0000-0000380C0000}"/>
    <cellStyle name="Normal 107 2" xfId="3887" xr:uid="{00000000-0005-0000-0000-0000390C0000}"/>
    <cellStyle name="Normal 107 2 2" xfId="5901" xr:uid="{00000000-0005-0000-0000-00003A0C0000}"/>
    <cellStyle name="Normal 107 3" xfId="5222" xr:uid="{00000000-0005-0000-0000-00003B0C0000}"/>
    <cellStyle name="Normal 108" xfId="1787" xr:uid="{00000000-0005-0000-0000-00003C0C0000}"/>
    <cellStyle name="Normal 108 2" xfId="5223" xr:uid="{00000000-0005-0000-0000-00003D0C0000}"/>
    <cellStyle name="Normal 109" xfId="1788" xr:uid="{00000000-0005-0000-0000-00003E0C0000}"/>
    <cellStyle name="Normal 109 2" xfId="5224" xr:uid="{00000000-0005-0000-0000-00003F0C0000}"/>
    <cellStyle name="Normal 11" xfId="1789" xr:uid="{00000000-0005-0000-0000-0000400C0000}"/>
    <cellStyle name="Normal 11 2" xfId="1790" xr:uid="{00000000-0005-0000-0000-0000410C0000}"/>
    <cellStyle name="Normal 11 2 10" xfId="1791" xr:uid="{00000000-0005-0000-0000-0000420C0000}"/>
    <cellStyle name="Normal 11 2 10 2" xfId="1792" xr:uid="{00000000-0005-0000-0000-0000430C0000}"/>
    <cellStyle name="Normal 11 2 10 2 2" xfId="5226" xr:uid="{00000000-0005-0000-0000-0000440C0000}"/>
    <cellStyle name="Normal 11 2 10 3" xfId="5225" xr:uid="{00000000-0005-0000-0000-0000450C0000}"/>
    <cellStyle name="Normal 11 2 10_AVANCE TOTAL" xfId="1793" xr:uid="{00000000-0005-0000-0000-0000460C0000}"/>
    <cellStyle name="Normal 11 2 11" xfId="1794" xr:uid="{00000000-0005-0000-0000-0000470C0000}"/>
    <cellStyle name="Normal 11 2 11 2" xfId="5227" xr:uid="{00000000-0005-0000-0000-0000480C0000}"/>
    <cellStyle name="Normal 11 2 12" xfId="1795" xr:uid="{00000000-0005-0000-0000-0000490C0000}"/>
    <cellStyle name="Normal 11 2 12 2" xfId="5228" xr:uid="{00000000-0005-0000-0000-00004A0C0000}"/>
    <cellStyle name="Normal 11 2 13" xfId="1796" xr:uid="{00000000-0005-0000-0000-00004B0C0000}"/>
    <cellStyle name="Normal 11 2 13 2" xfId="5229" xr:uid="{00000000-0005-0000-0000-00004C0C0000}"/>
    <cellStyle name="Normal 11 2 14" xfId="1797" xr:uid="{00000000-0005-0000-0000-00004D0C0000}"/>
    <cellStyle name="Normal 11 2 14 2" xfId="1798" xr:uid="{00000000-0005-0000-0000-00004E0C0000}"/>
    <cellStyle name="Normal 11 2 14 2 2" xfId="5231" xr:uid="{00000000-0005-0000-0000-00004F0C0000}"/>
    <cellStyle name="Normal 11 2 14 3" xfId="5230" xr:uid="{00000000-0005-0000-0000-0000500C0000}"/>
    <cellStyle name="Normal 11 2 14_AVANCE TOTAL" xfId="1799" xr:uid="{00000000-0005-0000-0000-0000510C0000}"/>
    <cellStyle name="Normal 11 2 15" xfId="1800" xr:uid="{00000000-0005-0000-0000-0000520C0000}"/>
    <cellStyle name="Normal 11 2 15 2" xfId="1801" xr:uid="{00000000-0005-0000-0000-0000530C0000}"/>
    <cellStyle name="Normal 11 2 15 2 2" xfId="5233" xr:uid="{00000000-0005-0000-0000-0000540C0000}"/>
    <cellStyle name="Normal 11 2 15 3" xfId="1802" xr:uid="{00000000-0005-0000-0000-0000550C0000}"/>
    <cellStyle name="Normal 11 2 15 3 2" xfId="1803" xr:uid="{00000000-0005-0000-0000-0000560C0000}"/>
    <cellStyle name="Normal 11 2 15 3 2 2" xfId="5235" xr:uid="{00000000-0005-0000-0000-0000570C0000}"/>
    <cellStyle name="Normal 11 2 15 3 3" xfId="5234" xr:uid="{00000000-0005-0000-0000-0000580C0000}"/>
    <cellStyle name="Normal 11 2 15 3_INST $" xfId="1804" xr:uid="{00000000-0005-0000-0000-0000590C0000}"/>
    <cellStyle name="Normal 11 2 15 4" xfId="1805" xr:uid="{00000000-0005-0000-0000-00005A0C0000}"/>
    <cellStyle name="Normal 11 2 15 4 2" xfId="5236" xr:uid="{00000000-0005-0000-0000-00005B0C0000}"/>
    <cellStyle name="Normal 11 2 15 5" xfId="5232" xr:uid="{00000000-0005-0000-0000-00005C0C0000}"/>
    <cellStyle name="Normal 11 2 15_INST $" xfId="1806" xr:uid="{00000000-0005-0000-0000-00005D0C0000}"/>
    <cellStyle name="Normal 11 2 16" xfId="1807" xr:uid="{00000000-0005-0000-0000-00005E0C0000}"/>
    <cellStyle name="Normal 11 2 16 2" xfId="1808" xr:uid="{00000000-0005-0000-0000-00005F0C0000}"/>
    <cellStyle name="Normal 11 2 16 2 2" xfId="5238" xr:uid="{00000000-0005-0000-0000-0000600C0000}"/>
    <cellStyle name="Normal 11 2 16 3" xfId="5237" xr:uid="{00000000-0005-0000-0000-0000610C0000}"/>
    <cellStyle name="Normal 11 2 16_INST $" xfId="1809" xr:uid="{00000000-0005-0000-0000-0000620C0000}"/>
    <cellStyle name="Normal 11 2 17" xfId="1810" xr:uid="{00000000-0005-0000-0000-0000630C0000}"/>
    <cellStyle name="Normal 11 2 17 2" xfId="5239" xr:uid="{00000000-0005-0000-0000-0000640C0000}"/>
    <cellStyle name="Normal 11 2 18" xfId="1811" xr:uid="{00000000-0005-0000-0000-0000650C0000}"/>
    <cellStyle name="Normal 11 2 18 2" xfId="5240" xr:uid="{00000000-0005-0000-0000-0000660C0000}"/>
    <cellStyle name="Normal 11 2 19" xfId="1812" xr:uid="{00000000-0005-0000-0000-0000670C0000}"/>
    <cellStyle name="Normal 11 2 19 2" xfId="5241" xr:uid="{00000000-0005-0000-0000-0000680C0000}"/>
    <cellStyle name="Normal 11 2 2" xfId="1813" xr:uid="{00000000-0005-0000-0000-0000690C0000}"/>
    <cellStyle name="Normal 11 2 2 2" xfId="1814" xr:uid="{00000000-0005-0000-0000-00006A0C0000}"/>
    <cellStyle name="Normal 11 2 2 2 2" xfId="5243" xr:uid="{00000000-0005-0000-0000-00006B0C0000}"/>
    <cellStyle name="Normal 11 2 2 3" xfId="1815" xr:uid="{00000000-0005-0000-0000-00006C0C0000}"/>
    <cellStyle name="Normal 11 2 2 3 2" xfId="3888" xr:uid="{00000000-0005-0000-0000-00006D0C0000}"/>
    <cellStyle name="Normal 11 2 2 3 2 2" xfId="5902" xr:uid="{00000000-0005-0000-0000-00006E0C0000}"/>
    <cellStyle name="Normal 11 2 2 3 2 3" xfId="6325" xr:uid="{00000000-0005-0000-0000-00006F0C0000}"/>
    <cellStyle name="Normal 11 2 2 3 3" xfId="5244" xr:uid="{00000000-0005-0000-0000-0000700C0000}"/>
    <cellStyle name="Normal 11 2 2 4" xfId="1816" xr:uid="{00000000-0005-0000-0000-0000710C0000}"/>
    <cellStyle name="Normal 11 2 2 4 2" xfId="5245" xr:uid="{00000000-0005-0000-0000-0000720C0000}"/>
    <cellStyle name="Normal 11 2 2 5" xfId="1817" xr:uid="{00000000-0005-0000-0000-0000730C0000}"/>
    <cellStyle name="Normal 11 2 2 5 2" xfId="5246" xr:uid="{00000000-0005-0000-0000-0000740C0000}"/>
    <cellStyle name="Normal 11 2 2 6" xfId="1818" xr:uid="{00000000-0005-0000-0000-0000750C0000}"/>
    <cellStyle name="Normal 11 2 2 7" xfId="5242" xr:uid="{00000000-0005-0000-0000-0000760C0000}"/>
    <cellStyle name="Normal 11 2 3" xfId="1819" xr:uid="{00000000-0005-0000-0000-0000770C0000}"/>
    <cellStyle name="Normal 11 2 3 2" xfId="1820" xr:uid="{00000000-0005-0000-0000-0000780C0000}"/>
    <cellStyle name="Normal 11 2 3 2 2" xfId="1821" xr:uid="{00000000-0005-0000-0000-0000790C0000}"/>
    <cellStyle name="Normal 11 2 3 2 2 2" xfId="5249" xr:uid="{00000000-0005-0000-0000-00007A0C0000}"/>
    <cellStyle name="Normal 11 2 3 2 3" xfId="5248" xr:uid="{00000000-0005-0000-0000-00007B0C0000}"/>
    <cellStyle name="Normal 11 2 3 3" xfId="1822" xr:uid="{00000000-0005-0000-0000-00007C0C0000}"/>
    <cellStyle name="Normal 11 2 3 3 2" xfId="5250" xr:uid="{00000000-0005-0000-0000-00007D0C0000}"/>
    <cellStyle name="Normal 11 2 3 4" xfId="5247" xr:uid="{00000000-0005-0000-0000-00007E0C0000}"/>
    <cellStyle name="Normal 11 2 3_AVANCE PROTECCIÓN" xfId="1823" xr:uid="{00000000-0005-0000-0000-00007F0C0000}"/>
    <cellStyle name="Normal 11 2 4" xfId="1824" xr:uid="{00000000-0005-0000-0000-0000800C0000}"/>
    <cellStyle name="Normal 11 2 4 2" xfId="1825" xr:uid="{00000000-0005-0000-0000-0000810C0000}"/>
    <cellStyle name="Normal 11 2 4 2 2" xfId="1826" xr:uid="{00000000-0005-0000-0000-0000820C0000}"/>
    <cellStyle name="Normal 11 2 4 2 2 2" xfId="5253" xr:uid="{00000000-0005-0000-0000-0000830C0000}"/>
    <cellStyle name="Normal 11 2 4 2 3" xfId="5252" xr:uid="{00000000-0005-0000-0000-0000840C0000}"/>
    <cellStyle name="Normal 11 2 4 3" xfId="1827" xr:uid="{00000000-0005-0000-0000-0000850C0000}"/>
    <cellStyle name="Normal 11 2 4 3 2" xfId="1828" xr:uid="{00000000-0005-0000-0000-0000860C0000}"/>
    <cellStyle name="Normal 11 2 4 3 2 2" xfId="5255" xr:uid="{00000000-0005-0000-0000-0000870C0000}"/>
    <cellStyle name="Normal 11 2 4 3 3" xfId="5254" xr:uid="{00000000-0005-0000-0000-0000880C0000}"/>
    <cellStyle name="Normal 11 2 4 4" xfId="1829" xr:uid="{00000000-0005-0000-0000-0000890C0000}"/>
    <cellStyle name="Normal 11 2 4 4 2" xfId="5256" xr:uid="{00000000-0005-0000-0000-00008A0C0000}"/>
    <cellStyle name="Normal 11 2 4 5" xfId="5251" xr:uid="{00000000-0005-0000-0000-00008B0C0000}"/>
    <cellStyle name="Normal 11 2 4_AVANCE TOTAL" xfId="1830" xr:uid="{00000000-0005-0000-0000-00008C0C0000}"/>
    <cellStyle name="Normal 11 2 5" xfId="1831" xr:uid="{00000000-0005-0000-0000-00008D0C0000}"/>
    <cellStyle name="Normal 11 2 5 2" xfId="1832" xr:uid="{00000000-0005-0000-0000-00008E0C0000}"/>
    <cellStyle name="Normal 11 2 5 2 2" xfId="5258" xr:uid="{00000000-0005-0000-0000-00008F0C0000}"/>
    <cellStyle name="Normal 11 2 5 3" xfId="5257" xr:uid="{00000000-0005-0000-0000-0000900C0000}"/>
    <cellStyle name="Normal 11 2 6" xfId="1833" xr:uid="{00000000-0005-0000-0000-0000910C0000}"/>
    <cellStyle name="Normal 11 2 6 2" xfId="1834" xr:uid="{00000000-0005-0000-0000-0000920C0000}"/>
    <cellStyle name="Normal 11 2 6 2 2" xfId="5260" xr:uid="{00000000-0005-0000-0000-0000930C0000}"/>
    <cellStyle name="Normal 11 2 6 3" xfId="5259" xr:uid="{00000000-0005-0000-0000-0000940C0000}"/>
    <cellStyle name="Normal 11 2 7" xfId="1835" xr:uid="{00000000-0005-0000-0000-0000950C0000}"/>
    <cellStyle name="Normal 11 2 7 2" xfId="1836" xr:uid="{00000000-0005-0000-0000-0000960C0000}"/>
    <cellStyle name="Normal 11 2 7 2 2" xfId="5262" xr:uid="{00000000-0005-0000-0000-0000970C0000}"/>
    <cellStyle name="Normal 11 2 7 3" xfId="5261" xr:uid="{00000000-0005-0000-0000-0000980C0000}"/>
    <cellStyle name="Normal 11 2 8" xfId="1837" xr:uid="{00000000-0005-0000-0000-0000990C0000}"/>
    <cellStyle name="Normal 11 2 8 2" xfId="1838" xr:uid="{00000000-0005-0000-0000-00009A0C0000}"/>
    <cellStyle name="Normal 11 2 8 2 2" xfId="5264" xr:uid="{00000000-0005-0000-0000-00009B0C0000}"/>
    <cellStyle name="Normal 11 2 8 3" xfId="5263" xr:uid="{00000000-0005-0000-0000-00009C0C0000}"/>
    <cellStyle name="Normal 11 2 9" xfId="1839" xr:uid="{00000000-0005-0000-0000-00009D0C0000}"/>
    <cellStyle name="Normal 11 2 9 2" xfId="5265" xr:uid="{00000000-0005-0000-0000-00009E0C0000}"/>
    <cellStyle name="Normal 11 2_AVANCE PROTECCIÓN" xfId="1840" xr:uid="{00000000-0005-0000-0000-00009F0C0000}"/>
    <cellStyle name="Normal 11_cuadratura" xfId="1841" xr:uid="{00000000-0005-0000-0000-0000A00C0000}"/>
    <cellStyle name="Normal 110" xfId="1842" xr:uid="{00000000-0005-0000-0000-0000A10C0000}"/>
    <cellStyle name="Normal 110 2" xfId="5266" xr:uid="{00000000-0005-0000-0000-0000A20C0000}"/>
    <cellStyle name="Normal 111" xfId="3152" xr:uid="{00000000-0005-0000-0000-0000A30C0000}"/>
    <cellStyle name="Normal 116 2" xfId="6642" xr:uid="{00000000-0005-0000-0000-0000A40C0000}"/>
    <cellStyle name="Normal 12" xfId="1843" xr:uid="{00000000-0005-0000-0000-0000A50C0000}"/>
    <cellStyle name="Normal 12 10" xfId="1844" xr:uid="{00000000-0005-0000-0000-0000A60C0000}"/>
    <cellStyle name="Normal 12 2" xfId="1845" xr:uid="{00000000-0005-0000-0000-0000A70C0000}"/>
    <cellStyle name="Normal 12 2 2" xfId="1846" xr:uid="{00000000-0005-0000-0000-0000A80C0000}"/>
    <cellStyle name="Normal 12 2 2 2" xfId="5268" xr:uid="{00000000-0005-0000-0000-0000A90C0000}"/>
    <cellStyle name="Normal 12 2 3" xfId="1847" xr:uid="{00000000-0005-0000-0000-0000AA0C0000}"/>
    <cellStyle name="Normal 12 2 3 2" xfId="3889" xr:uid="{00000000-0005-0000-0000-0000AB0C0000}"/>
    <cellStyle name="Normal 12 2 3 2 2" xfId="5903" xr:uid="{00000000-0005-0000-0000-0000AC0C0000}"/>
    <cellStyle name="Normal 12 2 3 2 3" xfId="6326" xr:uid="{00000000-0005-0000-0000-0000AD0C0000}"/>
    <cellStyle name="Normal 12 2 3 3" xfId="5269" xr:uid="{00000000-0005-0000-0000-0000AE0C0000}"/>
    <cellStyle name="Normal 12 2 4" xfId="1848" xr:uid="{00000000-0005-0000-0000-0000AF0C0000}"/>
    <cellStyle name="Normal 12 2 4 2" xfId="5270" xr:uid="{00000000-0005-0000-0000-0000B00C0000}"/>
    <cellStyle name="Normal 12 2 5" xfId="1849" xr:uid="{00000000-0005-0000-0000-0000B10C0000}"/>
    <cellStyle name="Normal 12 2 5 2" xfId="5271" xr:uid="{00000000-0005-0000-0000-0000B20C0000}"/>
    <cellStyle name="Normal 12 2 6" xfId="1850" xr:uid="{00000000-0005-0000-0000-0000B30C0000}"/>
    <cellStyle name="Normal 12 2 7" xfId="5267" xr:uid="{00000000-0005-0000-0000-0000B40C0000}"/>
    <cellStyle name="Normal 12 3" xfId="1851" xr:uid="{00000000-0005-0000-0000-0000B50C0000}"/>
    <cellStyle name="Normal 12 3 2" xfId="1852" xr:uid="{00000000-0005-0000-0000-0000B60C0000}"/>
    <cellStyle name="Normal 12 3 2 2" xfId="1853" xr:uid="{00000000-0005-0000-0000-0000B70C0000}"/>
    <cellStyle name="Normal 12 3 2_Listado_web" xfId="1854" xr:uid="{00000000-0005-0000-0000-0000B80C0000}"/>
    <cellStyle name="Normal 12 3 3" xfId="1855" xr:uid="{00000000-0005-0000-0000-0000B90C0000}"/>
    <cellStyle name="Normal 12 3_Hoja2" xfId="1856" xr:uid="{00000000-0005-0000-0000-0000BA0C0000}"/>
    <cellStyle name="Normal 12 4" xfId="1857" xr:uid="{00000000-0005-0000-0000-0000BB0C0000}"/>
    <cellStyle name="Normal 12 4 2" xfId="1858" xr:uid="{00000000-0005-0000-0000-0000BC0C0000}"/>
    <cellStyle name="Normal 12 4 2 2" xfId="1859" xr:uid="{00000000-0005-0000-0000-0000BD0C0000}"/>
    <cellStyle name="Normal 12 4 2_Listado_web" xfId="1860" xr:uid="{00000000-0005-0000-0000-0000BE0C0000}"/>
    <cellStyle name="Normal 12 4 3" xfId="1861" xr:uid="{00000000-0005-0000-0000-0000BF0C0000}"/>
    <cellStyle name="Normal 12 4_Hoja2" xfId="1862" xr:uid="{00000000-0005-0000-0000-0000C00C0000}"/>
    <cellStyle name="Normal 12 5" xfId="1863" xr:uid="{00000000-0005-0000-0000-0000C10C0000}"/>
    <cellStyle name="Normal 12 5 2" xfId="1864" xr:uid="{00000000-0005-0000-0000-0000C20C0000}"/>
    <cellStyle name="Normal 12 5_Listado_web" xfId="1865" xr:uid="{00000000-0005-0000-0000-0000C30C0000}"/>
    <cellStyle name="Normal 12 6" xfId="1866" xr:uid="{00000000-0005-0000-0000-0000C40C0000}"/>
    <cellStyle name="Normal 12 6 2" xfId="1867" xr:uid="{00000000-0005-0000-0000-0000C50C0000}"/>
    <cellStyle name="Normal 12 6_Listado_web" xfId="1868" xr:uid="{00000000-0005-0000-0000-0000C60C0000}"/>
    <cellStyle name="Normal 12 7" xfId="1869" xr:uid="{00000000-0005-0000-0000-0000C70C0000}"/>
    <cellStyle name="Normal 12 7 2" xfId="3890" xr:uid="{00000000-0005-0000-0000-0000C80C0000}"/>
    <cellStyle name="Normal 12 8" xfId="1870" xr:uid="{00000000-0005-0000-0000-0000C90C0000}"/>
    <cellStyle name="Normal 12 8 2" xfId="3891" xr:uid="{00000000-0005-0000-0000-0000CA0C0000}"/>
    <cellStyle name="Normal 12 9" xfId="1871" xr:uid="{00000000-0005-0000-0000-0000CB0C0000}"/>
    <cellStyle name="Normal 12_AVANCE JUSTICIA JUVENIL" xfId="1872" xr:uid="{00000000-0005-0000-0000-0000CC0C0000}"/>
    <cellStyle name="Normal 13" xfId="1873" xr:uid="{00000000-0005-0000-0000-0000CD0C0000}"/>
    <cellStyle name="Normal 13 10" xfId="1874" xr:uid="{00000000-0005-0000-0000-0000CE0C0000}"/>
    <cellStyle name="Normal 13 10 2" xfId="5272" xr:uid="{00000000-0005-0000-0000-0000CF0C0000}"/>
    <cellStyle name="Normal 13 11" xfId="1875" xr:uid="{00000000-0005-0000-0000-0000D00C0000}"/>
    <cellStyle name="Normal 13 11 2" xfId="3892" xr:uid="{00000000-0005-0000-0000-0000D10C0000}"/>
    <cellStyle name="Normal 13 12" xfId="1876" xr:uid="{00000000-0005-0000-0000-0000D20C0000}"/>
    <cellStyle name="Normal 13 13" xfId="1877" xr:uid="{00000000-0005-0000-0000-0000D30C0000}"/>
    <cellStyle name="Normal 13 2" xfId="1878" xr:uid="{00000000-0005-0000-0000-0000D40C0000}"/>
    <cellStyle name="Normal 13 2 2" xfId="1879" xr:uid="{00000000-0005-0000-0000-0000D50C0000}"/>
    <cellStyle name="Normal 13 2 2 2" xfId="1880" xr:uid="{00000000-0005-0000-0000-0000D60C0000}"/>
    <cellStyle name="Normal 13 2 2_Listado_web" xfId="1881" xr:uid="{00000000-0005-0000-0000-0000D70C0000}"/>
    <cellStyle name="Normal 13 2 3" xfId="1882" xr:uid="{00000000-0005-0000-0000-0000D80C0000}"/>
    <cellStyle name="Normal 13 2 3 2" xfId="3893" xr:uid="{00000000-0005-0000-0000-0000D90C0000}"/>
    <cellStyle name="Normal 13 2 4" xfId="1883" xr:uid="{00000000-0005-0000-0000-0000DA0C0000}"/>
    <cellStyle name="Normal 13 2 4 2" xfId="3894" xr:uid="{00000000-0005-0000-0000-0000DB0C0000}"/>
    <cellStyle name="Normal 13 2 4 2 2" xfId="5904" xr:uid="{00000000-0005-0000-0000-0000DC0C0000}"/>
    <cellStyle name="Normal 13 2 4 2 3" xfId="6327" xr:uid="{00000000-0005-0000-0000-0000DD0C0000}"/>
    <cellStyle name="Normal 13 2 4 3" xfId="5273" xr:uid="{00000000-0005-0000-0000-0000DE0C0000}"/>
    <cellStyle name="Normal 13 2 5" xfId="1884" xr:uid="{00000000-0005-0000-0000-0000DF0C0000}"/>
    <cellStyle name="Normal 13 2 6" xfId="1885" xr:uid="{00000000-0005-0000-0000-0000E00C0000}"/>
    <cellStyle name="Normal 13 2_Hoja2" xfId="1886" xr:uid="{00000000-0005-0000-0000-0000E10C0000}"/>
    <cellStyle name="Normal 13 3" xfId="1887" xr:uid="{00000000-0005-0000-0000-0000E20C0000}"/>
    <cellStyle name="Normal 13 3 2" xfId="1888" xr:uid="{00000000-0005-0000-0000-0000E30C0000}"/>
    <cellStyle name="Normal 13 3 2 2" xfId="5275" xr:uid="{00000000-0005-0000-0000-0000E40C0000}"/>
    <cellStyle name="Normal 13 3 3" xfId="5274" xr:uid="{00000000-0005-0000-0000-0000E50C0000}"/>
    <cellStyle name="Normal 13 4" xfId="1889" xr:uid="{00000000-0005-0000-0000-0000E60C0000}"/>
    <cellStyle name="Normal 13 4 2" xfId="1890" xr:uid="{00000000-0005-0000-0000-0000E70C0000}"/>
    <cellStyle name="Normal 13 4_Listado_web" xfId="1891" xr:uid="{00000000-0005-0000-0000-0000E80C0000}"/>
    <cellStyle name="Normal 13 5" xfId="1892" xr:uid="{00000000-0005-0000-0000-0000E90C0000}"/>
    <cellStyle name="Normal 13 5 2" xfId="1893" xr:uid="{00000000-0005-0000-0000-0000EA0C0000}"/>
    <cellStyle name="Normal 13 5_Listado_web" xfId="1894" xr:uid="{00000000-0005-0000-0000-0000EB0C0000}"/>
    <cellStyle name="Normal 13 6" xfId="1895" xr:uid="{00000000-0005-0000-0000-0000EC0C0000}"/>
    <cellStyle name="Normal 13 6 2" xfId="3895" xr:uid="{00000000-0005-0000-0000-0000ED0C0000}"/>
    <cellStyle name="Normal 13 7" xfId="1896" xr:uid="{00000000-0005-0000-0000-0000EE0C0000}"/>
    <cellStyle name="Normal 13 7 2" xfId="5276" xr:uid="{00000000-0005-0000-0000-0000EF0C0000}"/>
    <cellStyle name="Normal 13 8" xfId="1897" xr:uid="{00000000-0005-0000-0000-0000F00C0000}"/>
    <cellStyle name="Normal 13 8 2" xfId="5277" xr:uid="{00000000-0005-0000-0000-0000F10C0000}"/>
    <cellStyle name="Normal 13 9" xfId="1898" xr:uid="{00000000-0005-0000-0000-0000F20C0000}"/>
    <cellStyle name="Normal 13 9 2" xfId="5278" xr:uid="{00000000-0005-0000-0000-0000F30C0000}"/>
    <cellStyle name="Normal 13_AVANCE TOTAL" xfId="1899" xr:uid="{00000000-0005-0000-0000-0000F40C0000}"/>
    <cellStyle name="Normal 14" xfId="1900" xr:uid="{00000000-0005-0000-0000-0000F50C0000}"/>
    <cellStyle name="Normal 14 2" xfId="1901" xr:uid="{00000000-0005-0000-0000-0000F60C0000}"/>
    <cellStyle name="Normal 14 2 2" xfId="1902" xr:uid="{00000000-0005-0000-0000-0000F70C0000}"/>
    <cellStyle name="Normal 14 2 2 2" xfId="5281" xr:uid="{00000000-0005-0000-0000-0000F80C0000}"/>
    <cellStyle name="Normal 14 2 3" xfId="5280" xr:uid="{00000000-0005-0000-0000-0000F90C0000}"/>
    <cellStyle name="Normal 14 3" xfId="1903" xr:uid="{00000000-0005-0000-0000-0000FA0C0000}"/>
    <cellStyle name="Normal 14 3 2" xfId="1904" xr:uid="{00000000-0005-0000-0000-0000FB0C0000}"/>
    <cellStyle name="Normal 14 3 2 2" xfId="5283" xr:uid="{00000000-0005-0000-0000-0000FC0C0000}"/>
    <cellStyle name="Normal 14 3 3" xfId="5282" xr:uid="{00000000-0005-0000-0000-0000FD0C0000}"/>
    <cellStyle name="Normal 14 4" xfId="1905" xr:uid="{00000000-0005-0000-0000-0000FE0C0000}"/>
    <cellStyle name="Normal 14 4 2" xfId="1906" xr:uid="{00000000-0005-0000-0000-0000FF0C0000}"/>
    <cellStyle name="Normal 14 4 2 2" xfId="1907" xr:uid="{00000000-0005-0000-0000-0000000D0000}"/>
    <cellStyle name="Normal 14 4 2 2 2" xfId="5286" xr:uid="{00000000-0005-0000-0000-0000010D0000}"/>
    <cellStyle name="Normal 14 4 2 3" xfId="5285" xr:uid="{00000000-0005-0000-0000-0000020D0000}"/>
    <cellStyle name="Normal 14 4 3" xfId="1908" xr:uid="{00000000-0005-0000-0000-0000030D0000}"/>
    <cellStyle name="Normal 14 4 3 2" xfId="5287" xr:uid="{00000000-0005-0000-0000-0000040D0000}"/>
    <cellStyle name="Normal 14 4 4" xfId="5284" xr:uid="{00000000-0005-0000-0000-0000050D0000}"/>
    <cellStyle name="Normal 14 4_AVANCE PROTECCIÓN" xfId="1909" xr:uid="{00000000-0005-0000-0000-0000060D0000}"/>
    <cellStyle name="Normal 14 5" xfId="1910" xr:uid="{00000000-0005-0000-0000-0000070D0000}"/>
    <cellStyle name="Normal 14 5 2" xfId="5288" xr:uid="{00000000-0005-0000-0000-0000080D0000}"/>
    <cellStyle name="Normal 14 6" xfId="5279" xr:uid="{00000000-0005-0000-0000-0000090D0000}"/>
    <cellStyle name="Normal 14_DET I REG" xfId="1911" xr:uid="{00000000-0005-0000-0000-00000A0D0000}"/>
    <cellStyle name="Normal 15" xfId="1912" xr:uid="{00000000-0005-0000-0000-00000B0D0000}"/>
    <cellStyle name="Normal 15 10" xfId="1913" xr:uid="{00000000-0005-0000-0000-00000C0D0000}"/>
    <cellStyle name="Normal 15 10 2" xfId="5290" xr:uid="{00000000-0005-0000-0000-00000D0D0000}"/>
    <cellStyle name="Normal 15 11" xfId="1914" xr:uid="{00000000-0005-0000-0000-00000E0D0000}"/>
    <cellStyle name="Normal 15 11 2" xfId="5291" xr:uid="{00000000-0005-0000-0000-00000F0D0000}"/>
    <cellStyle name="Normal 15 12" xfId="5289" xr:uid="{00000000-0005-0000-0000-0000100D0000}"/>
    <cellStyle name="Normal 15 2" xfId="1915" xr:uid="{00000000-0005-0000-0000-0000110D0000}"/>
    <cellStyle name="Normal 15 2 2" xfId="1916" xr:uid="{00000000-0005-0000-0000-0000120D0000}"/>
    <cellStyle name="Normal 15 2 2 2" xfId="5293" xr:uid="{00000000-0005-0000-0000-0000130D0000}"/>
    <cellStyle name="Normal 15 2 3" xfId="5292" xr:uid="{00000000-0005-0000-0000-0000140D0000}"/>
    <cellStyle name="Normal 15 3" xfId="1917" xr:uid="{00000000-0005-0000-0000-0000150D0000}"/>
    <cellStyle name="Normal 15 3 2" xfId="1918" xr:uid="{00000000-0005-0000-0000-0000160D0000}"/>
    <cellStyle name="Normal 15 3 2 2" xfId="5295" xr:uid="{00000000-0005-0000-0000-0000170D0000}"/>
    <cellStyle name="Normal 15 3 3" xfId="5294" xr:uid="{00000000-0005-0000-0000-0000180D0000}"/>
    <cellStyle name="Normal 15 4" xfId="1919" xr:uid="{00000000-0005-0000-0000-0000190D0000}"/>
    <cellStyle name="Normal 15 4 2" xfId="1920" xr:uid="{00000000-0005-0000-0000-00001A0D0000}"/>
    <cellStyle name="Normal 15 4 2 2" xfId="1921" xr:uid="{00000000-0005-0000-0000-00001B0D0000}"/>
    <cellStyle name="Normal 15 4 2 2 2" xfId="5298" xr:uid="{00000000-0005-0000-0000-00001C0D0000}"/>
    <cellStyle name="Normal 15 4 2 3" xfId="5297" xr:uid="{00000000-0005-0000-0000-00001D0D0000}"/>
    <cellStyle name="Normal 15 4 3" xfId="1922" xr:uid="{00000000-0005-0000-0000-00001E0D0000}"/>
    <cellStyle name="Normal 15 4 3 2" xfId="5299" xr:uid="{00000000-0005-0000-0000-00001F0D0000}"/>
    <cellStyle name="Normal 15 4 4" xfId="5296" xr:uid="{00000000-0005-0000-0000-0000200D0000}"/>
    <cellStyle name="Normal 15 4_AVANCE PROTECCIÓN" xfId="1923" xr:uid="{00000000-0005-0000-0000-0000210D0000}"/>
    <cellStyle name="Normal 15 5" xfId="1924" xr:uid="{00000000-0005-0000-0000-0000220D0000}"/>
    <cellStyle name="Normal 15 5 2" xfId="5300" xr:uid="{00000000-0005-0000-0000-0000230D0000}"/>
    <cellStyle name="Normal 15 6" xfId="1925" xr:uid="{00000000-0005-0000-0000-0000240D0000}"/>
    <cellStyle name="Normal 15 6 2" xfId="5301" xr:uid="{00000000-0005-0000-0000-0000250D0000}"/>
    <cellStyle name="Normal 15 7" xfId="1926" xr:uid="{00000000-0005-0000-0000-0000260D0000}"/>
    <cellStyle name="Normal 15 7 2" xfId="5302" xr:uid="{00000000-0005-0000-0000-0000270D0000}"/>
    <cellStyle name="Normal 15 8" xfId="1927" xr:uid="{00000000-0005-0000-0000-0000280D0000}"/>
    <cellStyle name="Normal 15 8 2" xfId="5303" xr:uid="{00000000-0005-0000-0000-0000290D0000}"/>
    <cellStyle name="Normal 15 9" xfId="1928" xr:uid="{00000000-0005-0000-0000-00002A0D0000}"/>
    <cellStyle name="Normal 15 9 2" xfId="5304" xr:uid="{00000000-0005-0000-0000-00002B0D0000}"/>
    <cellStyle name="Normal 15_DET I REG" xfId="1929" xr:uid="{00000000-0005-0000-0000-00002C0D0000}"/>
    <cellStyle name="Normal 16" xfId="1930" xr:uid="{00000000-0005-0000-0000-00002D0D0000}"/>
    <cellStyle name="Normal 16 10" xfId="1931" xr:uid="{00000000-0005-0000-0000-00002E0D0000}"/>
    <cellStyle name="Normal 16 10 2" xfId="5306" xr:uid="{00000000-0005-0000-0000-00002F0D0000}"/>
    <cellStyle name="Normal 16 11" xfId="1932" xr:uid="{00000000-0005-0000-0000-0000300D0000}"/>
    <cellStyle name="Normal 16 11 2" xfId="5307" xr:uid="{00000000-0005-0000-0000-0000310D0000}"/>
    <cellStyle name="Normal 16 12" xfId="1933" xr:uid="{00000000-0005-0000-0000-0000320D0000}"/>
    <cellStyle name="Normal 16 12 2" xfId="5308" xr:uid="{00000000-0005-0000-0000-0000330D0000}"/>
    <cellStyle name="Normal 16 13" xfId="1934" xr:uid="{00000000-0005-0000-0000-0000340D0000}"/>
    <cellStyle name="Normal 16 14" xfId="5305" xr:uid="{00000000-0005-0000-0000-0000350D0000}"/>
    <cellStyle name="Normal 16 2" xfId="1935" xr:uid="{00000000-0005-0000-0000-0000360D0000}"/>
    <cellStyle name="Normal 16 2 2" xfId="1936" xr:uid="{00000000-0005-0000-0000-0000370D0000}"/>
    <cellStyle name="Normal 16 2 2 2" xfId="5310" xr:uid="{00000000-0005-0000-0000-0000380D0000}"/>
    <cellStyle name="Normal 16 2 3" xfId="5309" xr:uid="{00000000-0005-0000-0000-0000390D0000}"/>
    <cellStyle name="Normal 16 3" xfId="1937" xr:uid="{00000000-0005-0000-0000-00003A0D0000}"/>
    <cellStyle name="Normal 16 3 2" xfId="1938" xr:uid="{00000000-0005-0000-0000-00003B0D0000}"/>
    <cellStyle name="Normal 16 3 2 2" xfId="5312" xr:uid="{00000000-0005-0000-0000-00003C0D0000}"/>
    <cellStyle name="Normal 16 3 3" xfId="5311" xr:uid="{00000000-0005-0000-0000-00003D0D0000}"/>
    <cellStyle name="Normal 16 4" xfId="1939" xr:uid="{00000000-0005-0000-0000-00003E0D0000}"/>
    <cellStyle name="Normal 16 4 2" xfId="1940" xr:uid="{00000000-0005-0000-0000-00003F0D0000}"/>
    <cellStyle name="Normal 16 4 2 2" xfId="1941" xr:uid="{00000000-0005-0000-0000-0000400D0000}"/>
    <cellStyle name="Normal 16 4 2 2 2" xfId="5315" xr:uid="{00000000-0005-0000-0000-0000410D0000}"/>
    <cellStyle name="Normal 16 4 2 3" xfId="5314" xr:uid="{00000000-0005-0000-0000-0000420D0000}"/>
    <cellStyle name="Normal 16 4 3" xfId="1942" xr:uid="{00000000-0005-0000-0000-0000430D0000}"/>
    <cellStyle name="Normal 16 4 3 2" xfId="5316" xr:uid="{00000000-0005-0000-0000-0000440D0000}"/>
    <cellStyle name="Normal 16 4 4" xfId="5313" xr:uid="{00000000-0005-0000-0000-0000450D0000}"/>
    <cellStyle name="Normal 16 4_AVANCE PROTECCIÓN" xfId="1943" xr:uid="{00000000-0005-0000-0000-0000460D0000}"/>
    <cellStyle name="Normal 16 5" xfId="1944" xr:uid="{00000000-0005-0000-0000-0000470D0000}"/>
    <cellStyle name="Normal 16 5 2" xfId="5317" xr:uid="{00000000-0005-0000-0000-0000480D0000}"/>
    <cellStyle name="Normal 16 6" xfId="1945" xr:uid="{00000000-0005-0000-0000-0000490D0000}"/>
    <cellStyle name="Normal 16 6 2" xfId="5318" xr:uid="{00000000-0005-0000-0000-00004A0D0000}"/>
    <cellStyle name="Normal 16 7" xfId="1946" xr:uid="{00000000-0005-0000-0000-00004B0D0000}"/>
    <cellStyle name="Normal 16 7 2" xfId="5319" xr:uid="{00000000-0005-0000-0000-00004C0D0000}"/>
    <cellStyle name="Normal 16 8" xfId="1947" xr:uid="{00000000-0005-0000-0000-00004D0D0000}"/>
    <cellStyle name="Normal 16 8 2" xfId="3896" xr:uid="{00000000-0005-0000-0000-00004E0D0000}"/>
    <cellStyle name="Normal 16 8 2 2" xfId="5905" xr:uid="{00000000-0005-0000-0000-00004F0D0000}"/>
    <cellStyle name="Normal 16 8 2 3" xfId="6328" xr:uid="{00000000-0005-0000-0000-0000500D0000}"/>
    <cellStyle name="Normal 16 8 3" xfId="5320" xr:uid="{00000000-0005-0000-0000-0000510D0000}"/>
    <cellStyle name="Normal 16 9" xfId="1948" xr:uid="{00000000-0005-0000-0000-0000520D0000}"/>
    <cellStyle name="Normal 16 9 2" xfId="3897" xr:uid="{00000000-0005-0000-0000-0000530D0000}"/>
    <cellStyle name="Normal 16 9 2 2" xfId="5906" xr:uid="{00000000-0005-0000-0000-0000540D0000}"/>
    <cellStyle name="Normal 16 9 2 3" xfId="6329" xr:uid="{00000000-0005-0000-0000-0000550D0000}"/>
    <cellStyle name="Normal 16 9 3" xfId="5321" xr:uid="{00000000-0005-0000-0000-0000560D0000}"/>
    <cellStyle name="Normal 16_DET I REG" xfId="1949" xr:uid="{00000000-0005-0000-0000-0000570D0000}"/>
    <cellStyle name="Normal 17" xfId="1950" xr:uid="{00000000-0005-0000-0000-0000580D0000}"/>
    <cellStyle name="Normal 17 10" xfId="5322" xr:uid="{00000000-0005-0000-0000-0000590D0000}"/>
    <cellStyle name="Normal 17 2" xfId="1951" xr:uid="{00000000-0005-0000-0000-00005A0D0000}"/>
    <cellStyle name="Normal 17 2 2" xfId="1952" xr:uid="{00000000-0005-0000-0000-00005B0D0000}"/>
    <cellStyle name="Normal 17 2 2 2" xfId="5324" xr:uid="{00000000-0005-0000-0000-00005C0D0000}"/>
    <cellStyle name="Normal 17 2 3" xfId="5323" xr:uid="{00000000-0005-0000-0000-00005D0D0000}"/>
    <cellStyle name="Normal 17 3" xfId="1953" xr:uid="{00000000-0005-0000-0000-00005E0D0000}"/>
    <cellStyle name="Normal 17 3 2" xfId="1954" xr:uid="{00000000-0005-0000-0000-00005F0D0000}"/>
    <cellStyle name="Normal 17 3 2 2" xfId="1955" xr:uid="{00000000-0005-0000-0000-0000600D0000}"/>
    <cellStyle name="Normal 17 3 2 2 2" xfId="5327" xr:uid="{00000000-0005-0000-0000-0000610D0000}"/>
    <cellStyle name="Normal 17 3 2 3" xfId="5326" xr:uid="{00000000-0005-0000-0000-0000620D0000}"/>
    <cellStyle name="Normal 17 3 3" xfId="1956" xr:uid="{00000000-0005-0000-0000-0000630D0000}"/>
    <cellStyle name="Normal 17 3 3 2" xfId="5328" xr:uid="{00000000-0005-0000-0000-0000640D0000}"/>
    <cellStyle name="Normal 17 3 4" xfId="5325" xr:uid="{00000000-0005-0000-0000-0000650D0000}"/>
    <cellStyle name="Normal 17 3_AVANCE PROTECCIÓN" xfId="1957" xr:uid="{00000000-0005-0000-0000-0000660D0000}"/>
    <cellStyle name="Normal 17 4" xfId="1958" xr:uid="{00000000-0005-0000-0000-0000670D0000}"/>
    <cellStyle name="Normal 17 4 2" xfId="5329" xr:uid="{00000000-0005-0000-0000-0000680D0000}"/>
    <cellStyle name="Normal 17 5" xfId="1959" xr:uid="{00000000-0005-0000-0000-0000690D0000}"/>
    <cellStyle name="Normal 17 5 2" xfId="3898" xr:uid="{00000000-0005-0000-0000-00006A0D0000}"/>
    <cellStyle name="Normal 17 5 2 2" xfId="5907" xr:uid="{00000000-0005-0000-0000-00006B0D0000}"/>
    <cellStyle name="Normal 17 5 2 3" xfId="6330" xr:uid="{00000000-0005-0000-0000-00006C0D0000}"/>
    <cellStyle name="Normal 17 5 3" xfId="5330" xr:uid="{00000000-0005-0000-0000-00006D0D0000}"/>
    <cellStyle name="Normal 17 6" xfId="1960" xr:uid="{00000000-0005-0000-0000-00006E0D0000}"/>
    <cellStyle name="Normal 17 6 2" xfId="3899" xr:uid="{00000000-0005-0000-0000-00006F0D0000}"/>
    <cellStyle name="Normal 17 6 2 2" xfId="5908" xr:uid="{00000000-0005-0000-0000-0000700D0000}"/>
    <cellStyle name="Normal 17 6 2 3" xfId="6331" xr:uid="{00000000-0005-0000-0000-0000710D0000}"/>
    <cellStyle name="Normal 17 6 3" xfId="5331" xr:uid="{00000000-0005-0000-0000-0000720D0000}"/>
    <cellStyle name="Normal 17 7" xfId="1961" xr:uid="{00000000-0005-0000-0000-0000730D0000}"/>
    <cellStyle name="Normal 17 7 2" xfId="5332" xr:uid="{00000000-0005-0000-0000-0000740D0000}"/>
    <cellStyle name="Normal 17 8" xfId="1962" xr:uid="{00000000-0005-0000-0000-0000750D0000}"/>
    <cellStyle name="Normal 17 8 2" xfId="5333" xr:uid="{00000000-0005-0000-0000-0000760D0000}"/>
    <cellStyle name="Normal 17 9" xfId="1963" xr:uid="{00000000-0005-0000-0000-0000770D0000}"/>
    <cellStyle name="Normal 17_DET I REG" xfId="1964" xr:uid="{00000000-0005-0000-0000-0000780D0000}"/>
    <cellStyle name="Normal 18" xfId="1965" xr:uid="{00000000-0005-0000-0000-0000790D0000}"/>
    <cellStyle name="Normal 18 2" xfId="1966" xr:uid="{00000000-0005-0000-0000-00007A0D0000}"/>
    <cellStyle name="Normal 18 2 2" xfId="1967" xr:uid="{00000000-0005-0000-0000-00007B0D0000}"/>
    <cellStyle name="Normal 18 2 2 2" xfId="1968" xr:uid="{00000000-0005-0000-0000-00007C0D0000}"/>
    <cellStyle name="Normal 18 2 2 2 2" xfId="5337" xr:uid="{00000000-0005-0000-0000-00007D0D0000}"/>
    <cellStyle name="Normal 18 2 2 3" xfId="5336" xr:uid="{00000000-0005-0000-0000-00007E0D0000}"/>
    <cellStyle name="Normal 18 2 3" xfId="1969" xr:uid="{00000000-0005-0000-0000-00007F0D0000}"/>
    <cellStyle name="Normal 18 2 3 2" xfId="5338" xr:uid="{00000000-0005-0000-0000-0000800D0000}"/>
    <cellStyle name="Normal 18 2 4" xfId="5335" xr:uid="{00000000-0005-0000-0000-0000810D0000}"/>
    <cellStyle name="Normal 18 2_AVANCE PROTECCIÓN" xfId="1970" xr:uid="{00000000-0005-0000-0000-0000820D0000}"/>
    <cellStyle name="Normal 18 3" xfId="1971" xr:uid="{00000000-0005-0000-0000-0000830D0000}"/>
    <cellStyle name="Normal 18 3 2" xfId="5339" xr:uid="{00000000-0005-0000-0000-0000840D0000}"/>
    <cellStyle name="Normal 18 4" xfId="1972" xr:uid="{00000000-0005-0000-0000-0000850D0000}"/>
    <cellStyle name="Normal 18 4 2" xfId="3900" xr:uid="{00000000-0005-0000-0000-0000860D0000}"/>
    <cellStyle name="Normal 18 4 2 2" xfId="5909" xr:uid="{00000000-0005-0000-0000-0000870D0000}"/>
    <cellStyle name="Normal 18 4 2 3" xfId="6332" xr:uid="{00000000-0005-0000-0000-0000880D0000}"/>
    <cellStyle name="Normal 18 4 3" xfId="5340" xr:uid="{00000000-0005-0000-0000-0000890D0000}"/>
    <cellStyle name="Normal 18 5" xfId="1973" xr:uid="{00000000-0005-0000-0000-00008A0D0000}"/>
    <cellStyle name="Normal 18 5 2" xfId="3901" xr:uid="{00000000-0005-0000-0000-00008B0D0000}"/>
    <cellStyle name="Normal 18 5 2 2" xfId="5910" xr:uid="{00000000-0005-0000-0000-00008C0D0000}"/>
    <cellStyle name="Normal 18 5 2 3" xfId="6333" xr:uid="{00000000-0005-0000-0000-00008D0D0000}"/>
    <cellStyle name="Normal 18 5 3" xfId="5341" xr:uid="{00000000-0005-0000-0000-00008E0D0000}"/>
    <cellStyle name="Normal 18 6" xfId="1974" xr:uid="{00000000-0005-0000-0000-00008F0D0000}"/>
    <cellStyle name="Normal 18 6 2" xfId="5342" xr:uid="{00000000-0005-0000-0000-0000900D0000}"/>
    <cellStyle name="Normal 18 7" xfId="1975" xr:uid="{00000000-0005-0000-0000-0000910D0000}"/>
    <cellStyle name="Normal 18 7 2" xfId="5343" xr:uid="{00000000-0005-0000-0000-0000920D0000}"/>
    <cellStyle name="Normal 18 8" xfId="1976" xr:uid="{00000000-0005-0000-0000-0000930D0000}"/>
    <cellStyle name="Normal 18 9" xfId="5334" xr:uid="{00000000-0005-0000-0000-0000940D0000}"/>
    <cellStyle name="Normal 18_DET I REG" xfId="1977" xr:uid="{00000000-0005-0000-0000-0000950D0000}"/>
    <cellStyle name="Normal 19" xfId="1978" xr:uid="{00000000-0005-0000-0000-0000960D0000}"/>
    <cellStyle name="Normal 19 10" xfId="1979" xr:uid="{00000000-0005-0000-0000-0000970D0000}"/>
    <cellStyle name="Normal 19 10 2" xfId="3903" xr:uid="{00000000-0005-0000-0000-0000980D0000}"/>
    <cellStyle name="Normal 19 10 2 2" xfId="5912" xr:uid="{00000000-0005-0000-0000-0000990D0000}"/>
    <cellStyle name="Normal 19 10 2 3" xfId="6335" xr:uid="{00000000-0005-0000-0000-00009A0D0000}"/>
    <cellStyle name="Normal 19 11" xfId="3902" xr:uid="{00000000-0005-0000-0000-00009B0D0000}"/>
    <cellStyle name="Normal 19 11 2" xfId="5911" xr:uid="{00000000-0005-0000-0000-00009C0D0000}"/>
    <cellStyle name="Normal 19 11 3" xfId="6334" xr:uid="{00000000-0005-0000-0000-00009D0D0000}"/>
    <cellStyle name="Normal 19 2" xfId="1980" xr:uid="{00000000-0005-0000-0000-00009E0D0000}"/>
    <cellStyle name="Normal 19 2 2" xfId="1981" xr:uid="{00000000-0005-0000-0000-00009F0D0000}"/>
    <cellStyle name="Normal 19 2 2 2" xfId="1982" xr:uid="{00000000-0005-0000-0000-0000A00D0000}"/>
    <cellStyle name="Normal 19 2 2_Listado_web" xfId="1983" xr:uid="{00000000-0005-0000-0000-0000A10D0000}"/>
    <cellStyle name="Normal 19 2 3" xfId="1984" xr:uid="{00000000-0005-0000-0000-0000A20D0000}"/>
    <cellStyle name="Normal 19 2_Hoja2" xfId="1985" xr:uid="{00000000-0005-0000-0000-0000A30D0000}"/>
    <cellStyle name="Normal 19 3" xfId="1986" xr:uid="{00000000-0005-0000-0000-0000A40D0000}"/>
    <cellStyle name="Normal 19 3 2" xfId="1987" xr:uid="{00000000-0005-0000-0000-0000A50D0000}"/>
    <cellStyle name="Normal 19 3_Listado_web" xfId="1988" xr:uid="{00000000-0005-0000-0000-0000A60D0000}"/>
    <cellStyle name="Normal 19 4" xfId="1989" xr:uid="{00000000-0005-0000-0000-0000A70D0000}"/>
    <cellStyle name="Normal 19 4 2" xfId="1990" xr:uid="{00000000-0005-0000-0000-0000A80D0000}"/>
    <cellStyle name="Normal 19 4_Listado_web" xfId="1991" xr:uid="{00000000-0005-0000-0000-0000A90D0000}"/>
    <cellStyle name="Normal 19 5" xfId="1992" xr:uid="{00000000-0005-0000-0000-0000AA0D0000}"/>
    <cellStyle name="Normal 19 5 2" xfId="1993" xr:uid="{00000000-0005-0000-0000-0000AB0D0000}"/>
    <cellStyle name="Normal 19 5 2 2" xfId="3905" xr:uid="{00000000-0005-0000-0000-0000AC0D0000}"/>
    <cellStyle name="Normal 19 5 2 2 2" xfId="5914" xr:uid="{00000000-0005-0000-0000-0000AD0D0000}"/>
    <cellStyle name="Normal 19 5 2 2 3" xfId="6337" xr:uid="{00000000-0005-0000-0000-0000AE0D0000}"/>
    <cellStyle name="Normal 19 5 2 3" xfId="5344" xr:uid="{00000000-0005-0000-0000-0000AF0D0000}"/>
    <cellStyle name="Normal 19 5 3" xfId="1994" xr:uid="{00000000-0005-0000-0000-0000B00D0000}"/>
    <cellStyle name="Normal 19 5 3 2" xfId="3906" xr:uid="{00000000-0005-0000-0000-0000B10D0000}"/>
    <cellStyle name="Normal 19 5 4" xfId="1995" xr:uid="{00000000-0005-0000-0000-0000B20D0000}"/>
    <cellStyle name="Normal 19 5 4 2" xfId="3907" xr:uid="{00000000-0005-0000-0000-0000B30D0000}"/>
    <cellStyle name="Normal 19 5 4 2 2" xfId="5915" xr:uid="{00000000-0005-0000-0000-0000B40D0000}"/>
    <cellStyle name="Normal 19 5 4 2 3" xfId="6338" xr:uid="{00000000-0005-0000-0000-0000B50D0000}"/>
    <cellStyle name="Normal 19 5 4 3" xfId="5345" xr:uid="{00000000-0005-0000-0000-0000B60D0000}"/>
    <cellStyle name="Normal 19 5 5" xfId="1996" xr:uid="{00000000-0005-0000-0000-0000B70D0000}"/>
    <cellStyle name="Normal 19 5 5 2" xfId="3908" xr:uid="{00000000-0005-0000-0000-0000B80D0000}"/>
    <cellStyle name="Normal 19 5 5 2 2" xfId="5916" xr:uid="{00000000-0005-0000-0000-0000B90D0000}"/>
    <cellStyle name="Normal 19 5 5 2 3" xfId="6339" xr:uid="{00000000-0005-0000-0000-0000BA0D0000}"/>
    <cellStyle name="Normal 19 5 6" xfId="3904" xr:uid="{00000000-0005-0000-0000-0000BB0D0000}"/>
    <cellStyle name="Normal 19 5 6 2" xfId="5913" xr:uid="{00000000-0005-0000-0000-0000BC0D0000}"/>
    <cellStyle name="Normal 19 5 6 3" xfId="6336" xr:uid="{00000000-0005-0000-0000-0000BD0D0000}"/>
    <cellStyle name="Normal 19 5_INST $" xfId="1997" xr:uid="{00000000-0005-0000-0000-0000BE0D0000}"/>
    <cellStyle name="Normal 19 6" xfId="1998" xr:uid="{00000000-0005-0000-0000-0000BF0D0000}"/>
    <cellStyle name="Normal 19 6 2" xfId="1999" xr:uid="{00000000-0005-0000-0000-0000C00D0000}"/>
    <cellStyle name="Normal 19 6 2 2" xfId="3910" xr:uid="{00000000-0005-0000-0000-0000C10D0000}"/>
    <cellStyle name="Normal 19 6 2 2 2" xfId="5918" xr:uid="{00000000-0005-0000-0000-0000C20D0000}"/>
    <cellStyle name="Normal 19 6 2 2 3" xfId="6341" xr:uid="{00000000-0005-0000-0000-0000C30D0000}"/>
    <cellStyle name="Normal 19 6 2 3" xfId="5346" xr:uid="{00000000-0005-0000-0000-0000C40D0000}"/>
    <cellStyle name="Normal 19 6 3" xfId="2000" xr:uid="{00000000-0005-0000-0000-0000C50D0000}"/>
    <cellStyle name="Normal 19 6 3 2" xfId="3911" xr:uid="{00000000-0005-0000-0000-0000C60D0000}"/>
    <cellStyle name="Normal 19 6 4" xfId="2001" xr:uid="{00000000-0005-0000-0000-0000C70D0000}"/>
    <cellStyle name="Normal 19 6 4 2" xfId="3912" xr:uid="{00000000-0005-0000-0000-0000C80D0000}"/>
    <cellStyle name="Normal 19 6 4 2 2" xfId="5919" xr:uid="{00000000-0005-0000-0000-0000C90D0000}"/>
    <cellStyle name="Normal 19 6 4 2 3" xfId="6342" xr:uid="{00000000-0005-0000-0000-0000CA0D0000}"/>
    <cellStyle name="Normal 19 6 4 3" xfId="5347" xr:uid="{00000000-0005-0000-0000-0000CB0D0000}"/>
    <cellStyle name="Normal 19 6 5" xfId="2002" xr:uid="{00000000-0005-0000-0000-0000CC0D0000}"/>
    <cellStyle name="Normal 19 6 5 2" xfId="3913" xr:uid="{00000000-0005-0000-0000-0000CD0D0000}"/>
    <cellStyle name="Normal 19 6 5 2 2" xfId="5920" xr:uid="{00000000-0005-0000-0000-0000CE0D0000}"/>
    <cellStyle name="Normal 19 6 5 2 3" xfId="6343" xr:uid="{00000000-0005-0000-0000-0000CF0D0000}"/>
    <cellStyle name="Normal 19 6 6" xfId="3909" xr:uid="{00000000-0005-0000-0000-0000D00D0000}"/>
    <cellStyle name="Normal 19 6 6 2" xfId="5917" xr:uid="{00000000-0005-0000-0000-0000D10D0000}"/>
    <cellStyle name="Normal 19 6 6 3" xfId="6340" xr:uid="{00000000-0005-0000-0000-0000D20D0000}"/>
    <cellStyle name="Normal 19 6_INST $" xfId="2003" xr:uid="{00000000-0005-0000-0000-0000D30D0000}"/>
    <cellStyle name="Normal 19 7" xfId="2004" xr:uid="{00000000-0005-0000-0000-0000D40D0000}"/>
    <cellStyle name="Normal 19 7 2" xfId="3914" xr:uid="{00000000-0005-0000-0000-0000D50D0000}"/>
    <cellStyle name="Normal 19 7 2 2" xfId="5921" xr:uid="{00000000-0005-0000-0000-0000D60D0000}"/>
    <cellStyle name="Normal 19 7 2 3" xfId="6344" xr:uid="{00000000-0005-0000-0000-0000D70D0000}"/>
    <cellStyle name="Normal 19 7 3" xfId="5348" xr:uid="{00000000-0005-0000-0000-0000D80D0000}"/>
    <cellStyle name="Normal 19 8" xfId="2005" xr:uid="{00000000-0005-0000-0000-0000D90D0000}"/>
    <cellStyle name="Normal 19 8 2" xfId="3915" xr:uid="{00000000-0005-0000-0000-0000DA0D0000}"/>
    <cellStyle name="Normal 19 8 2 2" xfId="5922" xr:uid="{00000000-0005-0000-0000-0000DB0D0000}"/>
    <cellStyle name="Normal 19 8 2 3" xfId="6345" xr:uid="{00000000-0005-0000-0000-0000DC0D0000}"/>
    <cellStyle name="Normal 19 8 3" xfId="5349" xr:uid="{00000000-0005-0000-0000-0000DD0D0000}"/>
    <cellStyle name="Normal 19 9" xfId="2006" xr:uid="{00000000-0005-0000-0000-0000DE0D0000}"/>
    <cellStyle name="Normal 19 9 2" xfId="3916" xr:uid="{00000000-0005-0000-0000-0000DF0D0000}"/>
    <cellStyle name="Normal 19 9 2 2" xfId="5923" xr:uid="{00000000-0005-0000-0000-0000E00D0000}"/>
    <cellStyle name="Normal 19 9 2 3" xfId="6346" xr:uid="{00000000-0005-0000-0000-0000E10D0000}"/>
    <cellStyle name="Normal 19_AVANCE PROTECCIÓN" xfId="2007" xr:uid="{00000000-0005-0000-0000-0000E20D0000}"/>
    <cellStyle name="Normal 2" xfId="2008" xr:uid="{00000000-0005-0000-0000-0000E30D0000}"/>
    <cellStyle name="Normal 2 10" xfId="2009" xr:uid="{00000000-0005-0000-0000-0000E40D0000}"/>
    <cellStyle name="Normal 2 10 2" xfId="5351" xr:uid="{00000000-0005-0000-0000-0000E50D0000}"/>
    <cellStyle name="Normal 2 11" xfId="5884" xr:uid="{00000000-0005-0000-0000-0000E60D0000}"/>
    <cellStyle name="Normal 2 15" xfId="2010" xr:uid="{00000000-0005-0000-0000-0000E70D0000}"/>
    <cellStyle name="Normal 2 15 2" xfId="5352" xr:uid="{00000000-0005-0000-0000-0000E80D0000}"/>
    <cellStyle name="Normal 2 16" xfId="2011" xr:uid="{00000000-0005-0000-0000-0000E90D0000}"/>
    <cellStyle name="Normal 2 16 2" xfId="5353" xr:uid="{00000000-0005-0000-0000-0000EA0D0000}"/>
    <cellStyle name="Normal 2 18" xfId="2012" xr:uid="{00000000-0005-0000-0000-0000EB0D0000}"/>
    <cellStyle name="Normal 2 18 2" xfId="5354" xr:uid="{00000000-0005-0000-0000-0000EC0D0000}"/>
    <cellStyle name="Normal 2 2" xfId="2013" xr:uid="{00000000-0005-0000-0000-0000ED0D0000}"/>
    <cellStyle name="Normal 2 2 2" xfId="2014" xr:uid="{00000000-0005-0000-0000-0000EE0D0000}"/>
    <cellStyle name="Normal 2 2 2 2" xfId="5356" xr:uid="{00000000-0005-0000-0000-0000EF0D0000}"/>
    <cellStyle name="Normal 2 2 3" xfId="2015" xr:uid="{00000000-0005-0000-0000-0000F00D0000}"/>
    <cellStyle name="Normal 2 2 3 2" xfId="5357" xr:uid="{00000000-0005-0000-0000-0000F10D0000}"/>
    <cellStyle name="Normal 2 2 4" xfId="5355" xr:uid="{00000000-0005-0000-0000-0000F20D0000}"/>
    <cellStyle name="Normal 2 2_Hoja2" xfId="2016" xr:uid="{00000000-0005-0000-0000-0000F30D0000}"/>
    <cellStyle name="Normal 2 3" xfId="2017" xr:uid="{00000000-0005-0000-0000-0000F40D0000}"/>
    <cellStyle name="Normal 2 3 2" xfId="2018" xr:uid="{00000000-0005-0000-0000-0000F50D0000}"/>
    <cellStyle name="Normal 2 3 2 2" xfId="5359" xr:uid="{00000000-0005-0000-0000-0000F60D0000}"/>
    <cellStyle name="Normal 2 3 3" xfId="5358" xr:uid="{00000000-0005-0000-0000-0000F70D0000}"/>
    <cellStyle name="Normal 2 4" xfId="2019" xr:uid="{00000000-0005-0000-0000-0000F80D0000}"/>
    <cellStyle name="Normal 2 4 10" xfId="3917" xr:uid="{00000000-0005-0000-0000-0000F90D0000}"/>
    <cellStyle name="Normal 2 4 2" xfId="2020" xr:uid="{00000000-0005-0000-0000-0000FA0D0000}"/>
    <cellStyle name="Normal 2 4 3" xfId="2021" xr:uid="{00000000-0005-0000-0000-0000FB0D0000}"/>
    <cellStyle name="Normal 2 4 4" xfId="2022" xr:uid="{00000000-0005-0000-0000-0000FC0D0000}"/>
    <cellStyle name="Normal 2 4 5" xfId="2023" xr:uid="{00000000-0005-0000-0000-0000FD0D0000}"/>
    <cellStyle name="Normal 2 4 5 2" xfId="2024" xr:uid="{00000000-0005-0000-0000-0000FE0D0000}"/>
    <cellStyle name="Normal 2 4 5 2 2" xfId="3919" xr:uid="{00000000-0005-0000-0000-0000FF0D0000}"/>
    <cellStyle name="Normal 2 4 5 2 3" xfId="5360" xr:uid="{00000000-0005-0000-0000-0000000E0000}"/>
    <cellStyle name="Normal 2 4 5 3" xfId="2025" xr:uid="{00000000-0005-0000-0000-0000010E0000}"/>
    <cellStyle name="Normal 2 4 5 4" xfId="2026" xr:uid="{00000000-0005-0000-0000-0000020E0000}"/>
    <cellStyle name="Normal 2 4 5 4 2" xfId="3920" xr:uid="{00000000-0005-0000-0000-0000030E0000}"/>
    <cellStyle name="Normal 2 4 5 4 3" xfId="5361" xr:uid="{00000000-0005-0000-0000-0000040E0000}"/>
    <cellStyle name="Normal 2 4 5 5" xfId="2027" xr:uid="{00000000-0005-0000-0000-0000050E0000}"/>
    <cellStyle name="Normal 2 4 5 5 2" xfId="3921" xr:uid="{00000000-0005-0000-0000-0000060E0000}"/>
    <cellStyle name="Normal 2 4 5 6" xfId="3918" xr:uid="{00000000-0005-0000-0000-0000070E0000}"/>
    <cellStyle name="Normal 2 4 5_INST $" xfId="2028" xr:uid="{00000000-0005-0000-0000-0000080E0000}"/>
    <cellStyle name="Normal 2 4 6" xfId="2029" xr:uid="{00000000-0005-0000-0000-0000090E0000}"/>
    <cellStyle name="Normal 2 4 6 2" xfId="2030" xr:uid="{00000000-0005-0000-0000-00000A0E0000}"/>
    <cellStyle name="Normal 2 4 6 2 2" xfId="3923" xr:uid="{00000000-0005-0000-0000-00000B0E0000}"/>
    <cellStyle name="Normal 2 4 6 2 3" xfId="5362" xr:uid="{00000000-0005-0000-0000-00000C0E0000}"/>
    <cellStyle name="Normal 2 4 6 3" xfId="2031" xr:uid="{00000000-0005-0000-0000-00000D0E0000}"/>
    <cellStyle name="Normal 2 4 6 4" xfId="2032" xr:uid="{00000000-0005-0000-0000-00000E0E0000}"/>
    <cellStyle name="Normal 2 4 6 4 2" xfId="3924" xr:uid="{00000000-0005-0000-0000-00000F0E0000}"/>
    <cellStyle name="Normal 2 4 6 4 3" xfId="5363" xr:uid="{00000000-0005-0000-0000-0000100E0000}"/>
    <cellStyle name="Normal 2 4 6 5" xfId="2033" xr:uid="{00000000-0005-0000-0000-0000110E0000}"/>
    <cellStyle name="Normal 2 4 6 5 2" xfId="3925" xr:uid="{00000000-0005-0000-0000-0000120E0000}"/>
    <cellStyle name="Normal 2 4 6 6" xfId="3922" xr:uid="{00000000-0005-0000-0000-0000130E0000}"/>
    <cellStyle name="Normal 2 4 6_INST $" xfId="2034" xr:uid="{00000000-0005-0000-0000-0000140E0000}"/>
    <cellStyle name="Normal 2 4 7" xfId="2035" xr:uid="{00000000-0005-0000-0000-0000150E0000}"/>
    <cellStyle name="Normal 2 4 7 2" xfId="3926" xr:uid="{00000000-0005-0000-0000-0000160E0000}"/>
    <cellStyle name="Normal 2 4 7 3" xfId="5364" xr:uid="{00000000-0005-0000-0000-0000170E0000}"/>
    <cellStyle name="Normal 2 4 8" xfId="2036" xr:uid="{00000000-0005-0000-0000-0000180E0000}"/>
    <cellStyle name="Normal 2 4 8 2" xfId="3927" xr:uid="{00000000-0005-0000-0000-0000190E0000}"/>
    <cellStyle name="Normal 2 4 8 3" xfId="5365" xr:uid="{00000000-0005-0000-0000-00001A0E0000}"/>
    <cellStyle name="Normal 2 4 9" xfId="2037" xr:uid="{00000000-0005-0000-0000-00001B0E0000}"/>
    <cellStyle name="Normal 2 4 9 2" xfId="3928" xr:uid="{00000000-0005-0000-0000-00001C0E0000}"/>
    <cellStyle name="Normal 2 4_AVANCE PROTECCIÓN" xfId="2038" xr:uid="{00000000-0005-0000-0000-00001D0E0000}"/>
    <cellStyle name="Normal 2 5" xfId="2039" xr:uid="{00000000-0005-0000-0000-00001E0E0000}"/>
    <cellStyle name="Normal 2 5 2" xfId="2040" xr:uid="{00000000-0005-0000-0000-00001F0E0000}"/>
    <cellStyle name="Normal 2 5 2 2" xfId="2041" xr:uid="{00000000-0005-0000-0000-0000200E0000}"/>
    <cellStyle name="Normal 2 5 2 2 2" xfId="5368" xr:uid="{00000000-0005-0000-0000-0000210E0000}"/>
    <cellStyle name="Normal 2 5 2 3" xfId="5367" xr:uid="{00000000-0005-0000-0000-0000220E0000}"/>
    <cellStyle name="Normal 2 5 3" xfId="2042" xr:uid="{00000000-0005-0000-0000-0000230E0000}"/>
    <cellStyle name="Normal 2 5 3 2" xfId="2043" xr:uid="{00000000-0005-0000-0000-0000240E0000}"/>
    <cellStyle name="Normal 2 5 3 2 2" xfId="5370" xr:uid="{00000000-0005-0000-0000-0000250E0000}"/>
    <cellStyle name="Normal 2 5 3 3" xfId="5369" xr:uid="{00000000-0005-0000-0000-0000260E0000}"/>
    <cellStyle name="Normal 2 5 4" xfId="2044" xr:uid="{00000000-0005-0000-0000-0000270E0000}"/>
    <cellStyle name="Normal 2 5 4 2" xfId="5371" xr:uid="{00000000-0005-0000-0000-0000280E0000}"/>
    <cellStyle name="Normal 2 5 5" xfId="5366" xr:uid="{00000000-0005-0000-0000-0000290E0000}"/>
    <cellStyle name="Normal 2 5_AVANCE TOTAL" xfId="2045" xr:uid="{00000000-0005-0000-0000-00002A0E0000}"/>
    <cellStyle name="Normal 2 6" xfId="2046" xr:uid="{00000000-0005-0000-0000-00002B0E0000}"/>
    <cellStyle name="Normal 2 6 2" xfId="5372" xr:uid="{00000000-0005-0000-0000-00002C0E0000}"/>
    <cellStyle name="Normal 2 7" xfId="2047" xr:uid="{00000000-0005-0000-0000-00002D0E0000}"/>
    <cellStyle name="Normal 2 7 2" xfId="5373" xr:uid="{00000000-0005-0000-0000-00002E0E0000}"/>
    <cellStyle name="Normal 2 8" xfId="2048" xr:uid="{00000000-0005-0000-0000-00002F0E0000}"/>
    <cellStyle name="Normal 2 8 2" xfId="3929" xr:uid="{00000000-0005-0000-0000-0000300E0000}"/>
    <cellStyle name="Normal 2 8 3" xfId="5374" xr:uid="{00000000-0005-0000-0000-0000310E0000}"/>
    <cellStyle name="Normal 2 9" xfId="5350" xr:uid="{00000000-0005-0000-0000-0000320E0000}"/>
    <cellStyle name="Normal 2_AVANCE TOTAL" xfId="2049" xr:uid="{00000000-0005-0000-0000-0000330E0000}"/>
    <cellStyle name="Normal 20" xfId="2050" xr:uid="{00000000-0005-0000-0000-0000340E0000}"/>
    <cellStyle name="Normal 20 10" xfId="3930" xr:uid="{00000000-0005-0000-0000-0000350E0000}"/>
    <cellStyle name="Normal 20 10 2" xfId="5924" xr:uid="{00000000-0005-0000-0000-0000360E0000}"/>
    <cellStyle name="Normal 20 10 3" xfId="6347" xr:uid="{00000000-0005-0000-0000-0000370E0000}"/>
    <cellStyle name="Normal 20 2" xfId="2051" xr:uid="{00000000-0005-0000-0000-0000380E0000}"/>
    <cellStyle name="Normal 20 2 2" xfId="2052" xr:uid="{00000000-0005-0000-0000-0000390E0000}"/>
    <cellStyle name="Normal 20 2 2 2" xfId="2053" xr:uid="{00000000-0005-0000-0000-00003A0E0000}"/>
    <cellStyle name="Normal 20 2 2_Listado_web" xfId="2054" xr:uid="{00000000-0005-0000-0000-00003B0E0000}"/>
    <cellStyle name="Normal 20 2 3" xfId="2055" xr:uid="{00000000-0005-0000-0000-00003C0E0000}"/>
    <cellStyle name="Normal 20 2_Hoja2" xfId="2056" xr:uid="{00000000-0005-0000-0000-00003D0E0000}"/>
    <cellStyle name="Normal 20 3" xfId="2057" xr:uid="{00000000-0005-0000-0000-00003E0E0000}"/>
    <cellStyle name="Normal 20 3 2" xfId="2058" xr:uid="{00000000-0005-0000-0000-00003F0E0000}"/>
    <cellStyle name="Normal 20 3_Listado_web" xfId="2059" xr:uid="{00000000-0005-0000-0000-0000400E0000}"/>
    <cellStyle name="Normal 20 4" xfId="2060" xr:uid="{00000000-0005-0000-0000-0000410E0000}"/>
    <cellStyle name="Normal 20 4 2" xfId="2061" xr:uid="{00000000-0005-0000-0000-0000420E0000}"/>
    <cellStyle name="Normal 20 4_Listado_web" xfId="2062" xr:uid="{00000000-0005-0000-0000-0000430E0000}"/>
    <cellStyle name="Normal 20 5" xfId="2063" xr:uid="{00000000-0005-0000-0000-0000440E0000}"/>
    <cellStyle name="Normal 20 5 2" xfId="2064" xr:uid="{00000000-0005-0000-0000-0000450E0000}"/>
    <cellStyle name="Normal 20 5 2 2" xfId="3932" xr:uid="{00000000-0005-0000-0000-0000460E0000}"/>
    <cellStyle name="Normal 20 5 2 2 2" xfId="5926" xr:uid="{00000000-0005-0000-0000-0000470E0000}"/>
    <cellStyle name="Normal 20 5 2 2 3" xfId="6349" xr:uid="{00000000-0005-0000-0000-0000480E0000}"/>
    <cellStyle name="Normal 20 5 2 3" xfId="5375" xr:uid="{00000000-0005-0000-0000-0000490E0000}"/>
    <cellStyle name="Normal 20 5 3" xfId="2065" xr:uid="{00000000-0005-0000-0000-00004A0E0000}"/>
    <cellStyle name="Normal 20 5 3 2" xfId="3933" xr:uid="{00000000-0005-0000-0000-00004B0E0000}"/>
    <cellStyle name="Normal 20 5 4" xfId="2066" xr:uid="{00000000-0005-0000-0000-00004C0E0000}"/>
    <cellStyle name="Normal 20 5 4 2" xfId="3934" xr:uid="{00000000-0005-0000-0000-00004D0E0000}"/>
    <cellStyle name="Normal 20 5 4 2 2" xfId="5927" xr:uid="{00000000-0005-0000-0000-00004E0E0000}"/>
    <cellStyle name="Normal 20 5 4 2 3" xfId="6351" xr:uid="{00000000-0005-0000-0000-00004F0E0000}"/>
    <cellStyle name="Normal 20 5 4 3" xfId="5376" xr:uid="{00000000-0005-0000-0000-0000500E0000}"/>
    <cellStyle name="Normal 20 5 5" xfId="2067" xr:uid="{00000000-0005-0000-0000-0000510E0000}"/>
    <cellStyle name="Normal 20 5 5 2" xfId="3935" xr:uid="{00000000-0005-0000-0000-0000520E0000}"/>
    <cellStyle name="Normal 20 5 5 2 2" xfId="5928" xr:uid="{00000000-0005-0000-0000-0000530E0000}"/>
    <cellStyle name="Normal 20 5 5 2 3" xfId="6352" xr:uid="{00000000-0005-0000-0000-0000540E0000}"/>
    <cellStyle name="Normal 20 5 6" xfId="3931" xr:uid="{00000000-0005-0000-0000-0000550E0000}"/>
    <cellStyle name="Normal 20 5 6 2" xfId="5925" xr:uid="{00000000-0005-0000-0000-0000560E0000}"/>
    <cellStyle name="Normal 20 5 6 3" xfId="6348" xr:uid="{00000000-0005-0000-0000-0000570E0000}"/>
    <cellStyle name="Normal 20 5_INST $" xfId="2068" xr:uid="{00000000-0005-0000-0000-0000580E0000}"/>
    <cellStyle name="Normal 20 6" xfId="2069" xr:uid="{00000000-0005-0000-0000-0000590E0000}"/>
    <cellStyle name="Normal 20 6 2" xfId="2070" xr:uid="{00000000-0005-0000-0000-00005A0E0000}"/>
    <cellStyle name="Normal 20 6 2 2" xfId="3937" xr:uid="{00000000-0005-0000-0000-00005B0E0000}"/>
    <cellStyle name="Normal 20 6 2 2 2" xfId="5930" xr:uid="{00000000-0005-0000-0000-00005C0E0000}"/>
    <cellStyle name="Normal 20 6 2 2 3" xfId="6354" xr:uid="{00000000-0005-0000-0000-00005D0E0000}"/>
    <cellStyle name="Normal 20 6 2 3" xfId="5377" xr:uid="{00000000-0005-0000-0000-00005E0E0000}"/>
    <cellStyle name="Normal 20 6 3" xfId="2071" xr:uid="{00000000-0005-0000-0000-00005F0E0000}"/>
    <cellStyle name="Normal 20 6 3 2" xfId="3938" xr:uid="{00000000-0005-0000-0000-0000600E0000}"/>
    <cellStyle name="Normal 20 6 4" xfId="2072" xr:uid="{00000000-0005-0000-0000-0000610E0000}"/>
    <cellStyle name="Normal 20 6 4 2" xfId="3939" xr:uid="{00000000-0005-0000-0000-0000620E0000}"/>
    <cellStyle name="Normal 20 6 4 2 2" xfId="5931" xr:uid="{00000000-0005-0000-0000-0000630E0000}"/>
    <cellStyle name="Normal 20 6 4 2 3" xfId="6355" xr:uid="{00000000-0005-0000-0000-0000640E0000}"/>
    <cellStyle name="Normal 20 6 4 3" xfId="5378" xr:uid="{00000000-0005-0000-0000-0000650E0000}"/>
    <cellStyle name="Normal 20 6 5" xfId="2073" xr:uid="{00000000-0005-0000-0000-0000660E0000}"/>
    <cellStyle name="Normal 20 6 5 2" xfId="3940" xr:uid="{00000000-0005-0000-0000-0000670E0000}"/>
    <cellStyle name="Normal 20 6 5 2 2" xfId="5932" xr:uid="{00000000-0005-0000-0000-0000680E0000}"/>
    <cellStyle name="Normal 20 6 5 2 3" xfId="6356" xr:uid="{00000000-0005-0000-0000-0000690E0000}"/>
    <cellStyle name="Normal 20 6 6" xfId="3936" xr:uid="{00000000-0005-0000-0000-00006A0E0000}"/>
    <cellStyle name="Normal 20 6 6 2" xfId="5929" xr:uid="{00000000-0005-0000-0000-00006B0E0000}"/>
    <cellStyle name="Normal 20 6 6 3" xfId="6353" xr:uid="{00000000-0005-0000-0000-00006C0E0000}"/>
    <cellStyle name="Normal 20 6_INST $" xfId="2074" xr:uid="{00000000-0005-0000-0000-00006D0E0000}"/>
    <cellStyle name="Normal 20 7" xfId="2075" xr:uid="{00000000-0005-0000-0000-00006E0E0000}"/>
    <cellStyle name="Normal 20 7 2" xfId="3941" xr:uid="{00000000-0005-0000-0000-00006F0E0000}"/>
    <cellStyle name="Normal 20 7 2 2" xfId="5933" xr:uid="{00000000-0005-0000-0000-0000700E0000}"/>
    <cellStyle name="Normal 20 7 2 3" xfId="6357" xr:uid="{00000000-0005-0000-0000-0000710E0000}"/>
    <cellStyle name="Normal 20 7 3" xfId="5379" xr:uid="{00000000-0005-0000-0000-0000720E0000}"/>
    <cellStyle name="Normal 20 8" xfId="2076" xr:uid="{00000000-0005-0000-0000-0000730E0000}"/>
    <cellStyle name="Normal 20 8 2" xfId="3942" xr:uid="{00000000-0005-0000-0000-0000740E0000}"/>
    <cellStyle name="Normal 20 8 2 2" xfId="5934" xr:uid="{00000000-0005-0000-0000-0000750E0000}"/>
    <cellStyle name="Normal 20 8 2 3" xfId="6358" xr:uid="{00000000-0005-0000-0000-0000760E0000}"/>
    <cellStyle name="Normal 20 8 3" xfId="5380" xr:uid="{00000000-0005-0000-0000-0000770E0000}"/>
    <cellStyle name="Normal 20 9" xfId="2077" xr:uid="{00000000-0005-0000-0000-0000780E0000}"/>
    <cellStyle name="Normal 20 9 2" xfId="3943" xr:uid="{00000000-0005-0000-0000-0000790E0000}"/>
    <cellStyle name="Normal 20 9 2 2" xfId="5935" xr:uid="{00000000-0005-0000-0000-00007A0E0000}"/>
    <cellStyle name="Normal 20 9 2 3" xfId="6359" xr:uid="{00000000-0005-0000-0000-00007B0E0000}"/>
    <cellStyle name="Normal 20_AVANCE PROTECCIÓN" xfId="2078" xr:uid="{00000000-0005-0000-0000-00007C0E0000}"/>
    <cellStyle name="Normal 21" xfId="2079" xr:uid="{00000000-0005-0000-0000-00007D0E0000}"/>
    <cellStyle name="Normal 21 10" xfId="2080" xr:uid="{00000000-0005-0000-0000-00007E0E0000}"/>
    <cellStyle name="Normal 21 10 2" xfId="3945" xr:uid="{00000000-0005-0000-0000-00007F0E0000}"/>
    <cellStyle name="Normal 21 10 2 2" xfId="5937" xr:uid="{00000000-0005-0000-0000-0000800E0000}"/>
    <cellStyle name="Normal 21 10 2 3" xfId="6361" xr:uid="{00000000-0005-0000-0000-0000810E0000}"/>
    <cellStyle name="Normal 21 10 3" xfId="5381" xr:uid="{00000000-0005-0000-0000-0000820E0000}"/>
    <cellStyle name="Normal 21 11" xfId="2081" xr:uid="{00000000-0005-0000-0000-0000830E0000}"/>
    <cellStyle name="Normal 21 11 2" xfId="3946" xr:uid="{00000000-0005-0000-0000-0000840E0000}"/>
    <cellStyle name="Normal 21 11 2 2" xfId="5938" xr:uid="{00000000-0005-0000-0000-0000850E0000}"/>
    <cellStyle name="Normal 21 11 2 3" xfId="6362" xr:uid="{00000000-0005-0000-0000-0000860E0000}"/>
    <cellStyle name="Normal 21 12" xfId="2082" xr:uid="{00000000-0005-0000-0000-0000870E0000}"/>
    <cellStyle name="Normal 21 12 2" xfId="3947" xr:uid="{00000000-0005-0000-0000-0000880E0000}"/>
    <cellStyle name="Normal 21 12 2 2" xfId="5939" xr:uid="{00000000-0005-0000-0000-0000890E0000}"/>
    <cellStyle name="Normal 21 12 2 3" xfId="6363" xr:uid="{00000000-0005-0000-0000-00008A0E0000}"/>
    <cellStyle name="Normal 21 13" xfId="3944" xr:uid="{00000000-0005-0000-0000-00008B0E0000}"/>
    <cellStyle name="Normal 21 13 2" xfId="5936" xr:uid="{00000000-0005-0000-0000-00008C0E0000}"/>
    <cellStyle name="Normal 21 13 3" xfId="6360" xr:uid="{00000000-0005-0000-0000-00008D0E0000}"/>
    <cellStyle name="Normal 21 2" xfId="2083" xr:uid="{00000000-0005-0000-0000-00008E0E0000}"/>
    <cellStyle name="Normal 21 2 10" xfId="3948" xr:uid="{00000000-0005-0000-0000-00008F0E0000}"/>
    <cellStyle name="Normal 21 2 10 2" xfId="5940" xr:uid="{00000000-0005-0000-0000-0000900E0000}"/>
    <cellStyle name="Normal 21 2 10 3" xfId="6364" xr:uid="{00000000-0005-0000-0000-0000910E0000}"/>
    <cellStyle name="Normal 21 2 2" xfId="2084" xr:uid="{00000000-0005-0000-0000-0000920E0000}"/>
    <cellStyle name="Normal 21 2 2 2" xfId="2085" xr:uid="{00000000-0005-0000-0000-0000930E0000}"/>
    <cellStyle name="Normal 21 2 2 2 2" xfId="2086" xr:uid="{00000000-0005-0000-0000-0000940E0000}"/>
    <cellStyle name="Normal 21 2 2 2_Listado_web" xfId="2087" xr:uid="{00000000-0005-0000-0000-0000950E0000}"/>
    <cellStyle name="Normal 21 2 2 3" xfId="2088" xr:uid="{00000000-0005-0000-0000-0000960E0000}"/>
    <cellStyle name="Normal 21 2 2_Hoja2" xfId="2089" xr:uid="{00000000-0005-0000-0000-0000970E0000}"/>
    <cellStyle name="Normal 21 2 3" xfId="2090" xr:uid="{00000000-0005-0000-0000-0000980E0000}"/>
    <cellStyle name="Normal 21 2 3 2" xfId="2091" xr:uid="{00000000-0005-0000-0000-0000990E0000}"/>
    <cellStyle name="Normal 21 2 3_Listado_web" xfId="2092" xr:uid="{00000000-0005-0000-0000-00009A0E0000}"/>
    <cellStyle name="Normal 21 2 4" xfId="2093" xr:uid="{00000000-0005-0000-0000-00009B0E0000}"/>
    <cellStyle name="Normal 21 2 4 2" xfId="2094" xr:uid="{00000000-0005-0000-0000-00009C0E0000}"/>
    <cellStyle name="Normal 21 2 4_Listado_web" xfId="2095" xr:uid="{00000000-0005-0000-0000-00009D0E0000}"/>
    <cellStyle name="Normal 21 2 5" xfId="2096" xr:uid="{00000000-0005-0000-0000-00009E0E0000}"/>
    <cellStyle name="Normal 21 2 5 2" xfId="2097" xr:uid="{00000000-0005-0000-0000-00009F0E0000}"/>
    <cellStyle name="Normal 21 2 5 2 2" xfId="3950" xr:uid="{00000000-0005-0000-0000-0000A00E0000}"/>
    <cellStyle name="Normal 21 2 5 2 2 2" xfId="5942" xr:uid="{00000000-0005-0000-0000-0000A10E0000}"/>
    <cellStyle name="Normal 21 2 5 2 2 3" xfId="6366" xr:uid="{00000000-0005-0000-0000-0000A20E0000}"/>
    <cellStyle name="Normal 21 2 5 2 3" xfId="5382" xr:uid="{00000000-0005-0000-0000-0000A30E0000}"/>
    <cellStyle name="Normal 21 2 5 3" xfId="2098" xr:uid="{00000000-0005-0000-0000-0000A40E0000}"/>
    <cellStyle name="Normal 21 2 5 3 2" xfId="3951" xr:uid="{00000000-0005-0000-0000-0000A50E0000}"/>
    <cellStyle name="Normal 21 2 5 4" xfId="2099" xr:uid="{00000000-0005-0000-0000-0000A60E0000}"/>
    <cellStyle name="Normal 21 2 5 4 2" xfId="3952" xr:uid="{00000000-0005-0000-0000-0000A70E0000}"/>
    <cellStyle name="Normal 21 2 5 4 2 2" xfId="5943" xr:uid="{00000000-0005-0000-0000-0000A80E0000}"/>
    <cellStyle name="Normal 21 2 5 4 2 3" xfId="6367" xr:uid="{00000000-0005-0000-0000-0000A90E0000}"/>
    <cellStyle name="Normal 21 2 5 4 3" xfId="5383" xr:uid="{00000000-0005-0000-0000-0000AA0E0000}"/>
    <cellStyle name="Normal 21 2 5 5" xfId="2100" xr:uid="{00000000-0005-0000-0000-0000AB0E0000}"/>
    <cellStyle name="Normal 21 2 5 5 2" xfId="3953" xr:uid="{00000000-0005-0000-0000-0000AC0E0000}"/>
    <cellStyle name="Normal 21 2 5 5 2 2" xfId="5944" xr:uid="{00000000-0005-0000-0000-0000AD0E0000}"/>
    <cellStyle name="Normal 21 2 5 5 2 3" xfId="6368" xr:uid="{00000000-0005-0000-0000-0000AE0E0000}"/>
    <cellStyle name="Normal 21 2 5 6" xfId="3949" xr:uid="{00000000-0005-0000-0000-0000AF0E0000}"/>
    <cellStyle name="Normal 21 2 5 6 2" xfId="5941" xr:uid="{00000000-0005-0000-0000-0000B00E0000}"/>
    <cellStyle name="Normal 21 2 5 6 3" xfId="6365" xr:uid="{00000000-0005-0000-0000-0000B10E0000}"/>
    <cellStyle name="Normal 21 2 5_INST $" xfId="2101" xr:uid="{00000000-0005-0000-0000-0000B20E0000}"/>
    <cellStyle name="Normal 21 2 6" xfId="2102" xr:uid="{00000000-0005-0000-0000-0000B30E0000}"/>
    <cellStyle name="Normal 21 2 6 2" xfId="2103" xr:uid="{00000000-0005-0000-0000-0000B40E0000}"/>
    <cellStyle name="Normal 21 2 6 2 2" xfId="3955" xr:uid="{00000000-0005-0000-0000-0000B50E0000}"/>
    <cellStyle name="Normal 21 2 6 2 2 2" xfId="5946" xr:uid="{00000000-0005-0000-0000-0000B60E0000}"/>
    <cellStyle name="Normal 21 2 6 2 2 3" xfId="6370" xr:uid="{00000000-0005-0000-0000-0000B70E0000}"/>
    <cellStyle name="Normal 21 2 6 2 3" xfId="5384" xr:uid="{00000000-0005-0000-0000-0000B80E0000}"/>
    <cellStyle name="Normal 21 2 6 3" xfId="2104" xr:uid="{00000000-0005-0000-0000-0000B90E0000}"/>
    <cellStyle name="Normal 21 2 6 3 2" xfId="3956" xr:uid="{00000000-0005-0000-0000-0000BA0E0000}"/>
    <cellStyle name="Normal 21 2 6 4" xfId="2105" xr:uid="{00000000-0005-0000-0000-0000BB0E0000}"/>
    <cellStyle name="Normal 21 2 6 4 2" xfId="3957" xr:uid="{00000000-0005-0000-0000-0000BC0E0000}"/>
    <cellStyle name="Normal 21 2 6 4 2 2" xfId="5947" xr:uid="{00000000-0005-0000-0000-0000BD0E0000}"/>
    <cellStyle name="Normal 21 2 6 4 2 3" xfId="6371" xr:uid="{00000000-0005-0000-0000-0000BE0E0000}"/>
    <cellStyle name="Normal 21 2 6 4 3" xfId="5385" xr:uid="{00000000-0005-0000-0000-0000BF0E0000}"/>
    <cellStyle name="Normal 21 2 6 5" xfId="2106" xr:uid="{00000000-0005-0000-0000-0000C00E0000}"/>
    <cellStyle name="Normal 21 2 6 5 2" xfId="3958" xr:uid="{00000000-0005-0000-0000-0000C10E0000}"/>
    <cellStyle name="Normal 21 2 6 5 2 2" xfId="5948" xr:uid="{00000000-0005-0000-0000-0000C20E0000}"/>
    <cellStyle name="Normal 21 2 6 5 2 3" xfId="6372" xr:uid="{00000000-0005-0000-0000-0000C30E0000}"/>
    <cellStyle name="Normal 21 2 6 6" xfId="3954" xr:uid="{00000000-0005-0000-0000-0000C40E0000}"/>
    <cellStyle name="Normal 21 2 6 6 2" xfId="5945" xr:uid="{00000000-0005-0000-0000-0000C50E0000}"/>
    <cellStyle name="Normal 21 2 6 6 3" xfId="6369" xr:uid="{00000000-0005-0000-0000-0000C60E0000}"/>
    <cellStyle name="Normal 21 2 6_INST $" xfId="2107" xr:uid="{00000000-0005-0000-0000-0000C70E0000}"/>
    <cellStyle name="Normal 21 2 7" xfId="2108" xr:uid="{00000000-0005-0000-0000-0000C80E0000}"/>
    <cellStyle name="Normal 21 2 7 2" xfId="3959" xr:uid="{00000000-0005-0000-0000-0000C90E0000}"/>
    <cellStyle name="Normal 21 2 7 2 2" xfId="5949" xr:uid="{00000000-0005-0000-0000-0000CA0E0000}"/>
    <cellStyle name="Normal 21 2 7 2 3" xfId="6373" xr:uid="{00000000-0005-0000-0000-0000CB0E0000}"/>
    <cellStyle name="Normal 21 2 7 3" xfId="5386" xr:uid="{00000000-0005-0000-0000-0000CC0E0000}"/>
    <cellStyle name="Normal 21 2 8" xfId="2109" xr:uid="{00000000-0005-0000-0000-0000CD0E0000}"/>
    <cellStyle name="Normal 21 2 8 2" xfId="3960" xr:uid="{00000000-0005-0000-0000-0000CE0E0000}"/>
    <cellStyle name="Normal 21 2 8 2 2" xfId="5950" xr:uid="{00000000-0005-0000-0000-0000CF0E0000}"/>
    <cellStyle name="Normal 21 2 8 2 3" xfId="6374" xr:uid="{00000000-0005-0000-0000-0000D00E0000}"/>
    <cellStyle name="Normal 21 2 8 3" xfId="5387" xr:uid="{00000000-0005-0000-0000-0000D10E0000}"/>
    <cellStyle name="Normal 21 2 9" xfId="2110" xr:uid="{00000000-0005-0000-0000-0000D20E0000}"/>
    <cellStyle name="Normal 21 2 9 2" xfId="3961" xr:uid="{00000000-0005-0000-0000-0000D30E0000}"/>
    <cellStyle name="Normal 21 2 9 2 2" xfId="5951" xr:uid="{00000000-0005-0000-0000-0000D40E0000}"/>
    <cellStyle name="Normal 21 2 9 2 3" xfId="6375" xr:uid="{00000000-0005-0000-0000-0000D50E0000}"/>
    <cellStyle name="Normal 21 2_AVANCE PROTECCIÓN" xfId="2111" xr:uid="{00000000-0005-0000-0000-0000D60E0000}"/>
    <cellStyle name="Normal 21 3" xfId="2112" xr:uid="{00000000-0005-0000-0000-0000D70E0000}"/>
    <cellStyle name="Normal 21 3 2" xfId="2113" xr:uid="{00000000-0005-0000-0000-0000D80E0000}"/>
    <cellStyle name="Normal 21 3 2 2" xfId="5389" xr:uid="{00000000-0005-0000-0000-0000D90E0000}"/>
    <cellStyle name="Normal 21 3 3" xfId="5388" xr:uid="{00000000-0005-0000-0000-0000DA0E0000}"/>
    <cellStyle name="Normal 21 4" xfId="2114" xr:uid="{00000000-0005-0000-0000-0000DB0E0000}"/>
    <cellStyle name="Normal 21 4 2" xfId="2115" xr:uid="{00000000-0005-0000-0000-0000DC0E0000}"/>
    <cellStyle name="Normal 21 4 2 2" xfId="2116" xr:uid="{00000000-0005-0000-0000-0000DD0E0000}"/>
    <cellStyle name="Normal 21 4 2_Listado_web" xfId="2117" xr:uid="{00000000-0005-0000-0000-0000DE0E0000}"/>
    <cellStyle name="Normal 21 4 3" xfId="2118" xr:uid="{00000000-0005-0000-0000-0000DF0E0000}"/>
    <cellStyle name="Normal 21 4_Hoja2" xfId="2119" xr:uid="{00000000-0005-0000-0000-0000E00E0000}"/>
    <cellStyle name="Normal 21 5" xfId="2120" xr:uid="{00000000-0005-0000-0000-0000E10E0000}"/>
    <cellStyle name="Normal 21 5 2" xfId="2121" xr:uid="{00000000-0005-0000-0000-0000E20E0000}"/>
    <cellStyle name="Normal 21 5_Listado_web" xfId="2122" xr:uid="{00000000-0005-0000-0000-0000E30E0000}"/>
    <cellStyle name="Normal 21 6" xfId="2123" xr:uid="{00000000-0005-0000-0000-0000E40E0000}"/>
    <cellStyle name="Normal 21 6 2" xfId="2124" xr:uid="{00000000-0005-0000-0000-0000E50E0000}"/>
    <cellStyle name="Normal 21 6_Listado_web" xfId="2125" xr:uid="{00000000-0005-0000-0000-0000E60E0000}"/>
    <cellStyle name="Normal 21 7" xfId="2126" xr:uid="{00000000-0005-0000-0000-0000E70E0000}"/>
    <cellStyle name="Normal 21 7 2" xfId="2127" xr:uid="{00000000-0005-0000-0000-0000E80E0000}"/>
    <cellStyle name="Normal 21 7 2 2" xfId="3963" xr:uid="{00000000-0005-0000-0000-0000E90E0000}"/>
    <cellStyle name="Normal 21 7 2 2 2" xfId="5953" xr:uid="{00000000-0005-0000-0000-0000EA0E0000}"/>
    <cellStyle name="Normal 21 7 2 2 3" xfId="6377" xr:uid="{00000000-0005-0000-0000-0000EB0E0000}"/>
    <cellStyle name="Normal 21 7 2 3" xfId="5390" xr:uid="{00000000-0005-0000-0000-0000EC0E0000}"/>
    <cellStyle name="Normal 21 7 3" xfId="2128" xr:uid="{00000000-0005-0000-0000-0000ED0E0000}"/>
    <cellStyle name="Normal 21 7 3 2" xfId="3964" xr:uid="{00000000-0005-0000-0000-0000EE0E0000}"/>
    <cellStyle name="Normal 21 7 4" xfId="2129" xr:uid="{00000000-0005-0000-0000-0000EF0E0000}"/>
    <cellStyle name="Normal 21 7 4 2" xfId="3965" xr:uid="{00000000-0005-0000-0000-0000F00E0000}"/>
    <cellStyle name="Normal 21 7 4 2 2" xfId="5954" xr:uid="{00000000-0005-0000-0000-0000F10E0000}"/>
    <cellStyle name="Normal 21 7 4 2 3" xfId="6378" xr:uid="{00000000-0005-0000-0000-0000F20E0000}"/>
    <cellStyle name="Normal 21 7 4 3" xfId="5391" xr:uid="{00000000-0005-0000-0000-0000F30E0000}"/>
    <cellStyle name="Normal 21 7 5" xfId="2130" xr:uid="{00000000-0005-0000-0000-0000F40E0000}"/>
    <cellStyle name="Normal 21 7 5 2" xfId="3966" xr:uid="{00000000-0005-0000-0000-0000F50E0000}"/>
    <cellStyle name="Normal 21 7 5 2 2" xfId="5955" xr:uid="{00000000-0005-0000-0000-0000F60E0000}"/>
    <cellStyle name="Normal 21 7 5 2 3" xfId="6379" xr:uid="{00000000-0005-0000-0000-0000F70E0000}"/>
    <cellStyle name="Normal 21 7 6" xfId="3962" xr:uid="{00000000-0005-0000-0000-0000F80E0000}"/>
    <cellStyle name="Normal 21 7 6 2" xfId="5952" xr:uid="{00000000-0005-0000-0000-0000F90E0000}"/>
    <cellStyle name="Normal 21 7 6 3" xfId="6376" xr:uid="{00000000-0005-0000-0000-0000FA0E0000}"/>
    <cellStyle name="Normal 21 7_INST $" xfId="2131" xr:uid="{00000000-0005-0000-0000-0000FB0E0000}"/>
    <cellStyle name="Normal 21 8" xfId="2132" xr:uid="{00000000-0005-0000-0000-0000FC0E0000}"/>
    <cellStyle name="Normal 21 8 2" xfId="2133" xr:uid="{00000000-0005-0000-0000-0000FD0E0000}"/>
    <cellStyle name="Normal 21 8 2 2" xfId="3968" xr:uid="{00000000-0005-0000-0000-0000FE0E0000}"/>
    <cellStyle name="Normal 21 8 2 2 2" xfId="5957" xr:uid="{00000000-0005-0000-0000-0000FF0E0000}"/>
    <cellStyle name="Normal 21 8 2 2 3" xfId="6381" xr:uid="{00000000-0005-0000-0000-0000000F0000}"/>
    <cellStyle name="Normal 21 8 2 3" xfId="5392" xr:uid="{00000000-0005-0000-0000-0000010F0000}"/>
    <cellStyle name="Normal 21 8 3" xfId="2134" xr:uid="{00000000-0005-0000-0000-0000020F0000}"/>
    <cellStyle name="Normal 21 8 3 2" xfId="3969" xr:uid="{00000000-0005-0000-0000-0000030F0000}"/>
    <cellStyle name="Normal 21 8 4" xfId="2135" xr:uid="{00000000-0005-0000-0000-0000040F0000}"/>
    <cellStyle name="Normal 21 8 4 2" xfId="3970" xr:uid="{00000000-0005-0000-0000-0000050F0000}"/>
    <cellStyle name="Normal 21 8 4 2 2" xfId="5958" xr:uid="{00000000-0005-0000-0000-0000060F0000}"/>
    <cellStyle name="Normal 21 8 4 2 3" xfId="6382" xr:uid="{00000000-0005-0000-0000-0000070F0000}"/>
    <cellStyle name="Normal 21 8 4 3" xfId="5393" xr:uid="{00000000-0005-0000-0000-0000080F0000}"/>
    <cellStyle name="Normal 21 8 5" xfId="2136" xr:uid="{00000000-0005-0000-0000-0000090F0000}"/>
    <cellStyle name="Normal 21 8 5 2" xfId="3971" xr:uid="{00000000-0005-0000-0000-00000A0F0000}"/>
    <cellStyle name="Normal 21 8 5 2 2" xfId="5959" xr:uid="{00000000-0005-0000-0000-00000B0F0000}"/>
    <cellStyle name="Normal 21 8 5 2 3" xfId="6383" xr:uid="{00000000-0005-0000-0000-00000C0F0000}"/>
    <cellStyle name="Normal 21 8 6" xfId="3967" xr:uid="{00000000-0005-0000-0000-00000D0F0000}"/>
    <cellStyle name="Normal 21 8 6 2" xfId="5956" xr:uid="{00000000-0005-0000-0000-00000E0F0000}"/>
    <cellStyle name="Normal 21 8 6 3" xfId="6380" xr:uid="{00000000-0005-0000-0000-00000F0F0000}"/>
    <cellStyle name="Normal 21 8_INST $" xfId="2137" xr:uid="{00000000-0005-0000-0000-0000100F0000}"/>
    <cellStyle name="Normal 21 9" xfId="2138" xr:uid="{00000000-0005-0000-0000-0000110F0000}"/>
    <cellStyle name="Normal 21 9 2" xfId="3972" xr:uid="{00000000-0005-0000-0000-0000120F0000}"/>
    <cellStyle name="Normal 21 9 2 2" xfId="5960" xr:uid="{00000000-0005-0000-0000-0000130F0000}"/>
    <cellStyle name="Normal 21 9 2 3" xfId="6384" xr:uid="{00000000-0005-0000-0000-0000140F0000}"/>
    <cellStyle name="Normal 21 9 3" xfId="5394" xr:uid="{00000000-0005-0000-0000-0000150F0000}"/>
    <cellStyle name="Normal 21_AVANCE JUSTICIA JUVENIL" xfId="2139" xr:uid="{00000000-0005-0000-0000-0000160F0000}"/>
    <cellStyle name="Normal 22" xfId="2140" xr:uid="{00000000-0005-0000-0000-0000170F0000}"/>
    <cellStyle name="Normal 22 10" xfId="2141" xr:uid="{00000000-0005-0000-0000-0000180F0000}"/>
    <cellStyle name="Normal 22 10 2" xfId="3974" xr:uid="{00000000-0005-0000-0000-0000190F0000}"/>
    <cellStyle name="Normal 22 10 2 2" xfId="5962" xr:uid="{00000000-0005-0000-0000-00001A0F0000}"/>
    <cellStyle name="Normal 22 10 2 3" xfId="6386" xr:uid="{00000000-0005-0000-0000-00001B0F0000}"/>
    <cellStyle name="Normal 22 11" xfId="3973" xr:uid="{00000000-0005-0000-0000-00001C0F0000}"/>
    <cellStyle name="Normal 22 11 2" xfId="5961" xr:uid="{00000000-0005-0000-0000-00001D0F0000}"/>
    <cellStyle name="Normal 22 11 3" xfId="6385" xr:uid="{00000000-0005-0000-0000-00001E0F0000}"/>
    <cellStyle name="Normal 22 2" xfId="2142" xr:uid="{00000000-0005-0000-0000-00001F0F0000}"/>
    <cellStyle name="Normal 22 2 2" xfId="2143" xr:uid="{00000000-0005-0000-0000-0000200F0000}"/>
    <cellStyle name="Normal 22 2 2 2" xfId="2144" xr:uid="{00000000-0005-0000-0000-0000210F0000}"/>
    <cellStyle name="Normal 22 2 2_Listado_web" xfId="2145" xr:uid="{00000000-0005-0000-0000-0000220F0000}"/>
    <cellStyle name="Normal 22 2 3" xfId="2146" xr:uid="{00000000-0005-0000-0000-0000230F0000}"/>
    <cellStyle name="Normal 22 2_Hoja2" xfId="2147" xr:uid="{00000000-0005-0000-0000-0000240F0000}"/>
    <cellStyle name="Normal 22 3" xfId="2148" xr:uid="{00000000-0005-0000-0000-0000250F0000}"/>
    <cellStyle name="Normal 22 3 2" xfId="2149" xr:uid="{00000000-0005-0000-0000-0000260F0000}"/>
    <cellStyle name="Normal 22 3_Listado_web" xfId="2150" xr:uid="{00000000-0005-0000-0000-0000270F0000}"/>
    <cellStyle name="Normal 22 4" xfId="2151" xr:uid="{00000000-0005-0000-0000-0000280F0000}"/>
    <cellStyle name="Normal 22 4 2" xfId="2152" xr:uid="{00000000-0005-0000-0000-0000290F0000}"/>
    <cellStyle name="Normal 22 4_Listado_web" xfId="2153" xr:uid="{00000000-0005-0000-0000-00002A0F0000}"/>
    <cellStyle name="Normal 22 5" xfId="2154" xr:uid="{00000000-0005-0000-0000-00002B0F0000}"/>
    <cellStyle name="Normal 22 5 2" xfId="2155" xr:uid="{00000000-0005-0000-0000-00002C0F0000}"/>
    <cellStyle name="Normal 22 5 2 2" xfId="3976" xr:uid="{00000000-0005-0000-0000-00002D0F0000}"/>
    <cellStyle name="Normal 22 5 2 2 2" xfId="5964" xr:uid="{00000000-0005-0000-0000-00002E0F0000}"/>
    <cellStyle name="Normal 22 5 2 2 3" xfId="6388" xr:uid="{00000000-0005-0000-0000-00002F0F0000}"/>
    <cellStyle name="Normal 22 5 2 3" xfId="5395" xr:uid="{00000000-0005-0000-0000-0000300F0000}"/>
    <cellStyle name="Normal 22 5 3" xfId="2156" xr:uid="{00000000-0005-0000-0000-0000310F0000}"/>
    <cellStyle name="Normal 22 5 3 2" xfId="3977" xr:uid="{00000000-0005-0000-0000-0000320F0000}"/>
    <cellStyle name="Normal 22 5 4" xfId="2157" xr:uid="{00000000-0005-0000-0000-0000330F0000}"/>
    <cellStyle name="Normal 22 5 4 2" xfId="3978" xr:uid="{00000000-0005-0000-0000-0000340F0000}"/>
    <cellStyle name="Normal 22 5 4 2 2" xfId="5965" xr:uid="{00000000-0005-0000-0000-0000350F0000}"/>
    <cellStyle name="Normal 22 5 4 2 3" xfId="6389" xr:uid="{00000000-0005-0000-0000-0000360F0000}"/>
    <cellStyle name="Normal 22 5 4 3" xfId="5396" xr:uid="{00000000-0005-0000-0000-0000370F0000}"/>
    <cellStyle name="Normal 22 5 5" xfId="2158" xr:uid="{00000000-0005-0000-0000-0000380F0000}"/>
    <cellStyle name="Normal 22 5 5 2" xfId="3979" xr:uid="{00000000-0005-0000-0000-0000390F0000}"/>
    <cellStyle name="Normal 22 5 5 2 2" xfId="5966" xr:uid="{00000000-0005-0000-0000-00003A0F0000}"/>
    <cellStyle name="Normal 22 5 5 2 3" xfId="6390" xr:uid="{00000000-0005-0000-0000-00003B0F0000}"/>
    <cellStyle name="Normal 22 5 6" xfId="3975" xr:uid="{00000000-0005-0000-0000-00003C0F0000}"/>
    <cellStyle name="Normal 22 5 6 2" xfId="5963" xr:uid="{00000000-0005-0000-0000-00003D0F0000}"/>
    <cellStyle name="Normal 22 5 6 3" xfId="6387" xr:uid="{00000000-0005-0000-0000-00003E0F0000}"/>
    <cellStyle name="Normal 22 5_INST $" xfId="2159" xr:uid="{00000000-0005-0000-0000-00003F0F0000}"/>
    <cellStyle name="Normal 22 6" xfId="2160" xr:uid="{00000000-0005-0000-0000-0000400F0000}"/>
    <cellStyle name="Normal 22 6 2" xfId="2161" xr:uid="{00000000-0005-0000-0000-0000410F0000}"/>
    <cellStyle name="Normal 22 6 2 2" xfId="3981" xr:uid="{00000000-0005-0000-0000-0000420F0000}"/>
    <cellStyle name="Normal 22 6 2 2 2" xfId="5968" xr:uid="{00000000-0005-0000-0000-0000430F0000}"/>
    <cellStyle name="Normal 22 6 2 2 3" xfId="6392" xr:uid="{00000000-0005-0000-0000-0000440F0000}"/>
    <cellStyle name="Normal 22 6 2 3" xfId="5397" xr:uid="{00000000-0005-0000-0000-0000450F0000}"/>
    <cellStyle name="Normal 22 6 3" xfId="2162" xr:uid="{00000000-0005-0000-0000-0000460F0000}"/>
    <cellStyle name="Normal 22 6 3 2" xfId="3982" xr:uid="{00000000-0005-0000-0000-0000470F0000}"/>
    <cellStyle name="Normal 22 6 4" xfId="2163" xr:uid="{00000000-0005-0000-0000-0000480F0000}"/>
    <cellStyle name="Normal 22 6 4 2" xfId="3983" xr:uid="{00000000-0005-0000-0000-0000490F0000}"/>
    <cellStyle name="Normal 22 6 4 2 2" xfId="5969" xr:uid="{00000000-0005-0000-0000-00004A0F0000}"/>
    <cellStyle name="Normal 22 6 4 2 3" xfId="6393" xr:uid="{00000000-0005-0000-0000-00004B0F0000}"/>
    <cellStyle name="Normal 22 6 4 3" xfId="5398" xr:uid="{00000000-0005-0000-0000-00004C0F0000}"/>
    <cellStyle name="Normal 22 6 5" xfId="2164" xr:uid="{00000000-0005-0000-0000-00004D0F0000}"/>
    <cellStyle name="Normal 22 6 5 2" xfId="3984" xr:uid="{00000000-0005-0000-0000-00004E0F0000}"/>
    <cellStyle name="Normal 22 6 5 2 2" xfId="5970" xr:uid="{00000000-0005-0000-0000-00004F0F0000}"/>
    <cellStyle name="Normal 22 6 5 2 3" xfId="6394" xr:uid="{00000000-0005-0000-0000-0000500F0000}"/>
    <cellStyle name="Normal 22 6 6" xfId="3980" xr:uid="{00000000-0005-0000-0000-0000510F0000}"/>
    <cellStyle name="Normal 22 6 6 2" xfId="5967" xr:uid="{00000000-0005-0000-0000-0000520F0000}"/>
    <cellStyle name="Normal 22 6 6 3" xfId="6391" xr:uid="{00000000-0005-0000-0000-0000530F0000}"/>
    <cellStyle name="Normal 22 6_INST $" xfId="2165" xr:uid="{00000000-0005-0000-0000-0000540F0000}"/>
    <cellStyle name="Normal 22 7" xfId="2166" xr:uid="{00000000-0005-0000-0000-0000550F0000}"/>
    <cellStyle name="Normal 22 7 2" xfId="3985" xr:uid="{00000000-0005-0000-0000-0000560F0000}"/>
    <cellStyle name="Normal 22 7 2 2" xfId="5971" xr:uid="{00000000-0005-0000-0000-0000570F0000}"/>
    <cellStyle name="Normal 22 7 2 3" xfId="6395" xr:uid="{00000000-0005-0000-0000-0000580F0000}"/>
    <cellStyle name="Normal 22 7 3" xfId="5399" xr:uid="{00000000-0005-0000-0000-0000590F0000}"/>
    <cellStyle name="Normal 22 8" xfId="2167" xr:uid="{00000000-0005-0000-0000-00005A0F0000}"/>
    <cellStyle name="Normal 22 8 2" xfId="3986" xr:uid="{00000000-0005-0000-0000-00005B0F0000}"/>
    <cellStyle name="Normal 22 8 2 2" xfId="5972" xr:uid="{00000000-0005-0000-0000-00005C0F0000}"/>
    <cellStyle name="Normal 22 8 2 3" xfId="6396" xr:uid="{00000000-0005-0000-0000-00005D0F0000}"/>
    <cellStyle name="Normal 22 8 3" xfId="5400" xr:uid="{00000000-0005-0000-0000-00005E0F0000}"/>
    <cellStyle name="Normal 22 9" xfId="2168" xr:uid="{00000000-0005-0000-0000-00005F0F0000}"/>
    <cellStyle name="Normal 22 9 2" xfId="3987" xr:uid="{00000000-0005-0000-0000-0000600F0000}"/>
    <cellStyle name="Normal 22 9 2 2" xfId="5973" xr:uid="{00000000-0005-0000-0000-0000610F0000}"/>
    <cellStyle name="Normal 22 9 2 3" xfId="6397" xr:uid="{00000000-0005-0000-0000-0000620F0000}"/>
    <cellStyle name="Normal 22_AVANCE PROTECCIÓN" xfId="2169" xr:uid="{00000000-0005-0000-0000-0000630F0000}"/>
    <cellStyle name="Normal 23" xfId="2170" xr:uid="{00000000-0005-0000-0000-0000640F0000}"/>
    <cellStyle name="Normal 23 10" xfId="2171" xr:uid="{00000000-0005-0000-0000-0000650F0000}"/>
    <cellStyle name="Normal 23 10 2" xfId="3989" xr:uid="{00000000-0005-0000-0000-0000660F0000}"/>
    <cellStyle name="Normal 23 10 2 2" xfId="5975" xr:uid="{00000000-0005-0000-0000-0000670F0000}"/>
    <cellStyle name="Normal 23 10 2 3" xfId="6399" xr:uid="{00000000-0005-0000-0000-0000680F0000}"/>
    <cellStyle name="Normal 23 11" xfId="3988" xr:uid="{00000000-0005-0000-0000-0000690F0000}"/>
    <cellStyle name="Normal 23 11 2" xfId="5974" xr:uid="{00000000-0005-0000-0000-00006A0F0000}"/>
    <cellStyle name="Normal 23 11 3" xfId="6398" xr:uid="{00000000-0005-0000-0000-00006B0F0000}"/>
    <cellStyle name="Normal 23 2" xfId="2172" xr:uid="{00000000-0005-0000-0000-00006C0F0000}"/>
    <cellStyle name="Normal 23 2 2" xfId="2173" xr:uid="{00000000-0005-0000-0000-00006D0F0000}"/>
    <cellStyle name="Normal 23 2 2 2" xfId="2174" xr:uid="{00000000-0005-0000-0000-00006E0F0000}"/>
    <cellStyle name="Normal 23 2 2_Listado_web" xfId="2175" xr:uid="{00000000-0005-0000-0000-00006F0F0000}"/>
    <cellStyle name="Normal 23 2 3" xfId="2176" xr:uid="{00000000-0005-0000-0000-0000700F0000}"/>
    <cellStyle name="Normal 23 2_Hoja2" xfId="2177" xr:uid="{00000000-0005-0000-0000-0000710F0000}"/>
    <cellStyle name="Normal 23 3" xfId="2178" xr:uid="{00000000-0005-0000-0000-0000720F0000}"/>
    <cellStyle name="Normal 23 3 2" xfId="2179" xr:uid="{00000000-0005-0000-0000-0000730F0000}"/>
    <cellStyle name="Normal 23 3_Listado_web" xfId="2180" xr:uid="{00000000-0005-0000-0000-0000740F0000}"/>
    <cellStyle name="Normal 23 4" xfId="2181" xr:uid="{00000000-0005-0000-0000-0000750F0000}"/>
    <cellStyle name="Normal 23 4 2" xfId="2182" xr:uid="{00000000-0005-0000-0000-0000760F0000}"/>
    <cellStyle name="Normal 23 4_Listado_web" xfId="2183" xr:uid="{00000000-0005-0000-0000-0000770F0000}"/>
    <cellStyle name="Normal 23 5" xfId="2184" xr:uid="{00000000-0005-0000-0000-0000780F0000}"/>
    <cellStyle name="Normal 23 5 2" xfId="2185" xr:uid="{00000000-0005-0000-0000-0000790F0000}"/>
    <cellStyle name="Normal 23 5 2 2" xfId="3991" xr:uid="{00000000-0005-0000-0000-00007A0F0000}"/>
    <cellStyle name="Normal 23 5 2 2 2" xfId="5977" xr:uid="{00000000-0005-0000-0000-00007B0F0000}"/>
    <cellStyle name="Normal 23 5 2 2 3" xfId="6401" xr:uid="{00000000-0005-0000-0000-00007C0F0000}"/>
    <cellStyle name="Normal 23 5 2 3" xfId="5401" xr:uid="{00000000-0005-0000-0000-00007D0F0000}"/>
    <cellStyle name="Normal 23 5 3" xfId="2186" xr:uid="{00000000-0005-0000-0000-00007E0F0000}"/>
    <cellStyle name="Normal 23 5 3 2" xfId="3992" xr:uid="{00000000-0005-0000-0000-00007F0F0000}"/>
    <cellStyle name="Normal 23 5 4" xfId="2187" xr:uid="{00000000-0005-0000-0000-0000800F0000}"/>
    <cellStyle name="Normal 23 5 4 2" xfId="3993" xr:uid="{00000000-0005-0000-0000-0000810F0000}"/>
    <cellStyle name="Normal 23 5 4 2 2" xfId="5978" xr:uid="{00000000-0005-0000-0000-0000820F0000}"/>
    <cellStyle name="Normal 23 5 4 2 3" xfId="6402" xr:uid="{00000000-0005-0000-0000-0000830F0000}"/>
    <cellStyle name="Normal 23 5 4 3" xfId="5402" xr:uid="{00000000-0005-0000-0000-0000840F0000}"/>
    <cellStyle name="Normal 23 5 5" xfId="2188" xr:uid="{00000000-0005-0000-0000-0000850F0000}"/>
    <cellStyle name="Normal 23 5 5 2" xfId="3994" xr:uid="{00000000-0005-0000-0000-0000860F0000}"/>
    <cellStyle name="Normal 23 5 5 2 2" xfId="5979" xr:uid="{00000000-0005-0000-0000-0000870F0000}"/>
    <cellStyle name="Normal 23 5 5 2 3" xfId="6403" xr:uid="{00000000-0005-0000-0000-0000880F0000}"/>
    <cellStyle name="Normal 23 5 6" xfId="3990" xr:uid="{00000000-0005-0000-0000-0000890F0000}"/>
    <cellStyle name="Normal 23 5 6 2" xfId="5976" xr:uid="{00000000-0005-0000-0000-00008A0F0000}"/>
    <cellStyle name="Normal 23 5 6 3" xfId="6400" xr:uid="{00000000-0005-0000-0000-00008B0F0000}"/>
    <cellStyle name="Normal 23 5_INST $" xfId="2189" xr:uid="{00000000-0005-0000-0000-00008C0F0000}"/>
    <cellStyle name="Normal 23 6" xfId="2190" xr:uid="{00000000-0005-0000-0000-00008D0F0000}"/>
    <cellStyle name="Normal 23 6 2" xfId="2191" xr:uid="{00000000-0005-0000-0000-00008E0F0000}"/>
    <cellStyle name="Normal 23 6 2 2" xfId="3996" xr:uid="{00000000-0005-0000-0000-00008F0F0000}"/>
    <cellStyle name="Normal 23 6 2 2 2" xfId="5981" xr:uid="{00000000-0005-0000-0000-0000900F0000}"/>
    <cellStyle name="Normal 23 6 2 2 3" xfId="6405" xr:uid="{00000000-0005-0000-0000-0000910F0000}"/>
    <cellStyle name="Normal 23 6 2 3" xfId="5403" xr:uid="{00000000-0005-0000-0000-0000920F0000}"/>
    <cellStyle name="Normal 23 6 3" xfId="2192" xr:uid="{00000000-0005-0000-0000-0000930F0000}"/>
    <cellStyle name="Normal 23 6 3 2" xfId="3997" xr:uid="{00000000-0005-0000-0000-0000940F0000}"/>
    <cellStyle name="Normal 23 6 4" xfId="2193" xr:uid="{00000000-0005-0000-0000-0000950F0000}"/>
    <cellStyle name="Normal 23 6 4 2" xfId="3998" xr:uid="{00000000-0005-0000-0000-0000960F0000}"/>
    <cellStyle name="Normal 23 6 4 2 2" xfId="5982" xr:uid="{00000000-0005-0000-0000-0000970F0000}"/>
    <cellStyle name="Normal 23 6 4 2 3" xfId="6406" xr:uid="{00000000-0005-0000-0000-0000980F0000}"/>
    <cellStyle name="Normal 23 6 4 3" xfId="5404" xr:uid="{00000000-0005-0000-0000-0000990F0000}"/>
    <cellStyle name="Normal 23 6 5" xfId="2194" xr:uid="{00000000-0005-0000-0000-00009A0F0000}"/>
    <cellStyle name="Normal 23 6 5 2" xfId="3999" xr:uid="{00000000-0005-0000-0000-00009B0F0000}"/>
    <cellStyle name="Normal 23 6 5 2 2" xfId="5983" xr:uid="{00000000-0005-0000-0000-00009C0F0000}"/>
    <cellStyle name="Normal 23 6 5 2 3" xfId="6407" xr:uid="{00000000-0005-0000-0000-00009D0F0000}"/>
    <cellStyle name="Normal 23 6 6" xfId="3995" xr:uid="{00000000-0005-0000-0000-00009E0F0000}"/>
    <cellStyle name="Normal 23 6 6 2" xfId="5980" xr:uid="{00000000-0005-0000-0000-00009F0F0000}"/>
    <cellStyle name="Normal 23 6 6 3" xfId="6404" xr:uid="{00000000-0005-0000-0000-0000A00F0000}"/>
    <cellStyle name="Normal 23 6_INST $" xfId="2195" xr:uid="{00000000-0005-0000-0000-0000A10F0000}"/>
    <cellStyle name="Normal 23 7" xfId="2196" xr:uid="{00000000-0005-0000-0000-0000A20F0000}"/>
    <cellStyle name="Normal 23 7 2" xfId="4000" xr:uid="{00000000-0005-0000-0000-0000A30F0000}"/>
    <cellStyle name="Normal 23 7 2 2" xfId="5984" xr:uid="{00000000-0005-0000-0000-0000A40F0000}"/>
    <cellStyle name="Normal 23 7 2 3" xfId="6408" xr:uid="{00000000-0005-0000-0000-0000A50F0000}"/>
    <cellStyle name="Normal 23 7 3" xfId="5405" xr:uid="{00000000-0005-0000-0000-0000A60F0000}"/>
    <cellStyle name="Normal 23 8" xfId="2197" xr:uid="{00000000-0005-0000-0000-0000A70F0000}"/>
    <cellStyle name="Normal 23 8 2" xfId="4001" xr:uid="{00000000-0005-0000-0000-0000A80F0000}"/>
    <cellStyle name="Normal 23 8 2 2" xfId="5985" xr:uid="{00000000-0005-0000-0000-0000A90F0000}"/>
    <cellStyle name="Normal 23 8 2 3" xfId="6409" xr:uid="{00000000-0005-0000-0000-0000AA0F0000}"/>
    <cellStyle name="Normal 23 8 3" xfId="5406" xr:uid="{00000000-0005-0000-0000-0000AB0F0000}"/>
    <cellStyle name="Normal 23 9" xfId="2198" xr:uid="{00000000-0005-0000-0000-0000AC0F0000}"/>
    <cellStyle name="Normal 23 9 2" xfId="4002" xr:uid="{00000000-0005-0000-0000-0000AD0F0000}"/>
    <cellStyle name="Normal 23 9 2 2" xfId="5986" xr:uid="{00000000-0005-0000-0000-0000AE0F0000}"/>
    <cellStyle name="Normal 23 9 2 3" xfId="6410" xr:uid="{00000000-0005-0000-0000-0000AF0F0000}"/>
    <cellStyle name="Normal 23_AVANCE PROTECCIÓN" xfId="2199" xr:uid="{00000000-0005-0000-0000-0000B00F0000}"/>
    <cellStyle name="Normal 24" xfId="2200" xr:uid="{00000000-0005-0000-0000-0000B10F0000}"/>
    <cellStyle name="Normal 24 2" xfId="2201" xr:uid="{00000000-0005-0000-0000-0000B20F0000}"/>
    <cellStyle name="Normal 24 2 2" xfId="5408" xr:uid="{00000000-0005-0000-0000-0000B30F0000}"/>
    <cellStyle name="Normal 24 3" xfId="2202" xr:uid="{00000000-0005-0000-0000-0000B40F0000}"/>
    <cellStyle name="Normal 24 3 2" xfId="4003" xr:uid="{00000000-0005-0000-0000-0000B50F0000}"/>
    <cellStyle name="Normal 24 3 2 2" xfId="5987" xr:uid="{00000000-0005-0000-0000-0000B60F0000}"/>
    <cellStyle name="Normal 24 3 2 3" xfId="6411" xr:uid="{00000000-0005-0000-0000-0000B70F0000}"/>
    <cellStyle name="Normal 24 3 3" xfId="5409" xr:uid="{00000000-0005-0000-0000-0000B80F0000}"/>
    <cellStyle name="Normal 24 4" xfId="2203" xr:uid="{00000000-0005-0000-0000-0000B90F0000}"/>
    <cellStyle name="Normal 24 4 2" xfId="5410" xr:uid="{00000000-0005-0000-0000-0000BA0F0000}"/>
    <cellStyle name="Normal 24 5" xfId="2204" xr:uid="{00000000-0005-0000-0000-0000BB0F0000}"/>
    <cellStyle name="Normal 24 5 2" xfId="5411" xr:uid="{00000000-0005-0000-0000-0000BC0F0000}"/>
    <cellStyle name="Normal 24 6" xfId="2205" xr:uid="{00000000-0005-0000-0000-0000BD0F0000}"/>
    <cellStyle name="Normal 24 7" xfId="5407" xr:uid="{00000000-0005-0000-0000-0000BE0F0000}"/>
    <cellStyle name="Normal 25" xfId="2206" xr:uid="{00000000-0005-0000-0000-0000BF0F0000}"/>
    <cellStyle name="Normal 25 10" xfId="4004" xr:uid="{00000000-0005-0000-0000-0000C00F0000}"/>
    <cellStyle name="Normal 25 10 2" xfId="5988" xr:uid="{00000000-0005-0000-0000-0000C10F0000}"/>
    <cellStyle name="Normal 25 10 3" xfId="6412" xr:uid="{00000000-0005-0000-0000-0000C20F0000}"/>
    <cellStyle name="Normal 25 2" xfId="2207" xr:uid="{00000000-0005-0000-0000-0000C30F0000}"/>
    <cellStyle name="Normal 25 2 2" xfId="2208" xr:uid="{00000000-0005-0000-0000-0000C40F0000}"/>
    <cellStyle name="Normal 25 2 2 2" xfId="2209" xr:uid="{00000000-0005-0000-0000-0000C50F0000}"/>
    <cellStyle name="Normal 25 2 2_Listado_web" xfId="2210" xr:uid="{00000000-0005-0000-0000-0000C60F0000}"/>
    <cellStyle name="Normal 25 2 3" xfId="2211" xr:uid="{00000000-0005-0000-0000-0000C70F0000}"/>
    <cellStyle name="Normal 25 2_Hoja2" xfId="2212" xr:uid="{00000000-0005-0000-0000-0000C80F0000}"/>
    <cellStyle name="Normal 25 3" xfId="2213" xr:uid="{00000000-0005-0000-0000-0000C90F0000}"/>
    <cellStyle name="Normal 25 3 2" xfId="2214" xr:uid="{00000000-0005-0000-0000-0000CA0F0000}"/>
    <cellStyle name="Normal 25 3_Listado_web" xfId="2215" xr:uid="{00000000-0005-0000-0000-0000CB0F0000}"/>
    <cellStyle name="Normal 25 4" xfId="2216" xr:uid="{00000000-0005-0000-0000-0000CC0F0000}"/>
    <cellStyle name="Normal 25 4 2" xfId="2217" xr:uid="{00000000-0005-0000-0000-0000CD0F0000}"/>
    <cellStyle name="Normal 25 4_Listado_web" xfId="2218" xr:uid="{00000000-0005-0000-0000-0000CE0F0000}"/>
    <cellStyle name="Normal 25 5" xfId="2219" xr:uid="{00000000-0005-0000-0000-0000CF0F0000}"/>
    <cellStyle name="Normal 25 5 2" xfId="2220" xr:uid="{00000000-0005-0000-0000-0000D00F0000}"/>
    <cellStyle name="Normal 25 5 2 2" xfId="4006" xr:uid="{00000000-0005-0000-0000-0000D10F0000}"/>
    <cellStyle name="Normal 25 5 2 2 2" xfId="5990" xr:uid="{00000000-0005-0000-0000-0000D20F0000}"/>
    <cellStyle name="Normal 25 5 2 2 3" xfId="6414" xr:uid="{00000000-0005-0000-0000-0000D30F0000}"/>
    <cellStyle name="Normal 25 5 2 3" xfId="5412" xr:uid="{00000000-0005-0000-0000-0000D40F0000}"/>
    <cellStyle name="Normal 25 5 3" xfId="2221" xr:uid="{00000000-0005-0000-0000-0000D50F0000}"/>
    <cellStyle name="Normal 25 5 3 2" xfId="4007" xr:uid="{00000000-0005-0000-0000-0000D60F0000}"/>
    <cellStyle name="Normal 25 5 4" xfId="2222" xr:uid="{00000000-0005-0000-0000-0000D70F0000}"/>
    <cellStyle name="Normal 25 5 4 2" xfId="4008" xr:uid="{00000000-0005-0000-0000-0000D80F0000}"/>
    <cellStyle name="Normal 25 5 4 2 2" xfId="5991" xr:uid="{00000000-0005-0000-0000-0000D90F0000}"/>
    <cellStyle name="Normal 25 5 4 2 3" xfId="6415" xr:uid="{00000000-0005-0000-0000-0000DA0F0000}"/>
    <cellStyle name="Normal 25 5 4 3" xfId="5413" xr:uid="{00000000-0005-0000-0000-0000DB0F0000}"/>
    <cellStyle name="Normal 25 5 5" xfId="2223" xr:uid="{00000000-0005-0000-0000-0000DC0F0000}"/>
    <cellStyle name="Normal 25 5 5 2" xfId="4009" xr:uid="{00000000-0005-0000-0000-0000DD0F0000}"/>
    <cellStyle name="Normal 25 5 5 2 2" xfId="5992" xr:uid="{00000000-0005-0000-0000-0000DE0F0000}"/>
    <cellStyle name="Normal 25 5 5 2 3" xfId="6416" xr:uid="{00000000-0005-0000-0000-0000DF0F0000}"/>
    <cellStyle name="Normal 25 5 6" xfId="4005" xr:uid="{00000000-0005-0000-0000-0000E00F0000}"/>
    <cellStyle name="Normal 25 5 6 2" xfId="5989" xr:uid="{00000000-0005-0000-0000-0000E10F0000}"/>
    <cellStyle name="Normal 25 5 6 3" xfId="6413" xr:uid="{00000000-0005-0000-0000-0000E20F0000}"/>
    <cellStyle name="Normal 25 5_INST $" xfId="2224" xr:uid="{00000000-0005-0000-0000-0000E30F0000}"/>
    <cellStyle name="Normal 25 6" xfId="2225" xr:uid="{00000000-0005-0000-0000-0000E40F0000}"/>
    <cellStyle name="Normal 25 6 2" xfId="2226" xr:uid="{00000000-0005-0000-0000-0000E50F0000}"/>
    <cellStyle name="Normal 25 6 2 2" xfId="4011" xr:uid="{00000000-0005-0000-0000-0000E60F0000}"/>
    <cellStyle name="Normal 25 6 2 2 2" xfId="5994" xr:uid="{00000000-0005-0000-0000-0000E70F0000}"/>
    <cellStyle name="Normal 25 6 2 2 3" xfId="6418" xr:uid="{00000000-0005-0000-0000-0000E80F0000}"/>
    <cellStyle name="Normal 25 6 2 3" xfId="5414" xr:uid="{00000000-0005-0000-0000-0000E90F0000}"/>
    <cellStyle name="Normal 25 6 3" xfId="2227" xr:uid="{00000000-0005-0000-0000-0000EA0F0000}"/>
    <cellStyle name="Normal 25 6 3 2" xfId="4012" xr:uid="{00000000-0005-0000-0000-0000EB0F0000}"/>
    <cellStyle name="Normal 25 6 4" xfId="2228" xr:uid="{00000000-0005-0000-0000-0000EC0F0000}"/>
    <cellStyle name="Normal 25 6 4 2" xfId="4013" xr:uid="{00000000-0005-0000-0000-0000ED0F0000}"/>
    <cellStyle name="Normal 25 6 4 2 2" xfId="5995" xr:uid="{00000000-0005-0000-0000-0000EE0F0000}"/>
    <cellStyle name="Normal 25 6 4 2 3" xfId="6419" xr:uid="{00000000-0005-0000-0000-0000EF0F0000}"/>
    <cellStyle name="Normal 25 6 4 3" xfId="5415" xr:uid="{00000000-0005-0000-0000-0000F00F0000}"/>
    <cellStyle name="Normal 25 6 5" xfId="2229" xr:uid="{00000000-0005-0000-0000-0000F10F0000}"/>
    <cellStyle name="Normal 25 6 5 2" xfId="4014" xr:uid="{00000000-0005-0000-0000-0000F20F0000}"/>
    <cellStyle name="Normal 25 6 5 2 2" xfId="5996" xr:uid="{00000000-0005-0000-0000-0000F30F0000}"/>
    <cellStyle name="Normal 25 6 5 2 3" xfId="6420" xr:uid="{00000000-0005-0000-0000-0000F40F0000}"/>
    <cellStyle name="Normal 25 6 6" xfId="4010" xr:uid="{00000000-0005-0000-0000-0000F50F0000}"/>
    <cellStyle name="Normal 25 6 6 2" xfId="5993" xr:uid="{00000000-0005-0000-0000-0000F60F0000}"/>
    <cellStyle name="Normal 25 6 6 3" xfId="6417" xr:uid="{00000000-0005-0000-0000-0000F70F0000}"/>
    <cellStyle name="Normal 25 6_INST $" xfId="2230" xr:uid="{00000000-0005-0000-0000-0000F80F0000}"/>
    <cellStyle name="Normal 25 7" xfId="2231" xr:uid="{00000000-0005-0000-0000-0000F90F0000}"/>
    <cellStyle name="Normal 25 7 2" xfId="4015" xr:uid="{00000000-0005-0000-0000-0000FA0F0000}"/>
    <cellStyle name="Normal 25 7 2 2" xfId="5997" xr:uid="{00000000-0005-0000-0000-0000FB0F0000}"/>
    <cellStyle name="Normal 25 7 2 3" xfId="6421" xr:uid="{00000000-0005-0000-0000-0000FC0F0000}"/>
    <cellStyle name="Normal 25 7 3" xfId="5416" xr:uid="{00000000-0005-0000-0000-0000FD0F0000}"/>
    <cellStyle name="Normal 25 8" xfId="2232" xr:uid="{00000000-0005-0000-0000-0000FE0F0000}"/>
    <cellStyle name="Normal 25 8 2" xfId="4016" xr:uid="{00000000-0005-0000-0000-0000FF0F0000}"/>
    <cellStyle name="Normal 25 8 2 2" xfId="5998" xr:uid="{00000000-0005-0000-0000-000000100000}"/>
    <cellStyle name="Normal 25 8 2 3" xfId="6422" xr:uid="{00000000-0005-0000-0000-000001100000}"/>
    <cellStyle name="Normal 25 8 3" xfId="5417" xr:uid="{00000000-0005-0000-0000-000002100000}"/>
    <cellStyle name="Normal 25 9" xfId="2233" xr:uid="{00000000-0005-0000-0000-000003100000}"/>
    <cellStyle name="Normal 25 9 2" xfId="4017" xr:uid="{00000000-0005-0000-0000-000004100000}"/>
    <cellStyle name="Normal 25 9 2 2" xfId="5999" xr:uid="{00000000-0005-0000-0000-000005100000}"/>
    <cellStyle name="Normal 25 9 2 3" xfId="6423" xr:uid="{00000000-0005-0000-0000-000006100000}"/>
    <cellStyle name="Normal 25_AVANCE PROTECCIÓN" xfId="2234" xr:uid="{00000000-0005-0000-0000-000007100000}"/>
    <cellStyle name="Normal 26" xfId="2235" xr:uid="{00000000-0005-0000-0000-000008100000}"/>
    <cellStyle name="Normal 26 10" xfId="2236" xr:uid="{00000000-0005-0000-0000-000009100000}"/>
    <cellStyle name="Normal 26 10 2" xfId="4019" xr:uid="{00000000-0005-0000-0000-00000A100000}"/>
    <cellStyle name="Normal 26 10 2 2" xfId="6001" xr:uid="{00000000-0005-0000-0000-00000B100000}"/>
    <cellStyle name="Normal 26 10 2 3" xfId="6425" xr:uid="{00000000-0005-0000-0000-00000C100000}"/>
    <cellStyle name="Normal 26 11" xfId="4018" xr:uid="{00000000-0005-0000-0000-00000D100000}"/>
    <cellStyle name="Normal 26 11 2" xfId="6000" xr:uid="{00000000-0005-0000-0000-00000E100000}"/>
    <cellStyle name="Normal 26 11 3" xfId="6424" xr:uid="{00000000-0005-0000-0000-00000F100000}"/>
    <cellStyle name="Normal 26 2" xfId="2237" xr:uid="{00000000-0005-0000-0000-000010100000}"/>
    <cellStyle name="Normal 26 2 2" xfId="2238" xr:uid="{00000000-0005-0000-0000-000011100000}"/>
    <cellStyle name="Normal 26 2 2 2" xfId="2239" xr:uid="{00000000-0005-0000-0000-000012100000}"/>
    <cellStyle name="Normal 26 2 2_Listado_web" xfId="2240" xr:uid="{00000000-0005-0000-0000-000013100000}"/>
    <cellStyle name="Normal 26 2 3" xfId="2241" xr:uid="{00000000-0005-0000-0000-000014100000}"/>
    <cellStyle name="Normal 26 2_Hoja2" xfId="2242" xr:uid="{00000000-0005-0000-0000-000015100000}"/>
    <cellStyle name="Normal 26 3" xfId="2243" xr:uid="{00000000-0005-0000-0000-000016100000}"/>
    <cellStyle name="Normal 26 3 2" xfId="2244" xr:uid="{00000000-0005-0000-0000-000017100000}"/>
    <cellStyle name="Normal 26 3_Listado_web" xfId="2245" xr:uid="{00000000-0005-0000-0000-000018100000}"/>
    <cellStyle name="Normal 26 4" xfId="2246" xr:uid="{00000000-0005-0000-0000-000019100000}"/>
    <cellStyle name="Normal 26 4 2" xfId="2247" xr:uid="{00000000-0005-0000-0000-00001A100000}"/>
    <cellStyle name="Normal 26 4_Listado_web" xfId="2248" xr:uid="{00000000-0005-0000-0000-00001B100000}"/>
    <cellStyle name="Normal 26 5" xfId="2249" xr:uid="{00000000-0005-0000-0000-00001C100000}"/>
    <cellStyle name="Normal 26 5 2" xfId="2250" xr:uid="{00000000-0005-0000-0000-00001D100000}"/>
    <cellStyle name="Normal 26 5 2 2" xfId="4021" xr:uid="{00000000-0005-0000-0000-00001E100000}"/>
    <cellStyle name="Normal 26 5 2 2 2" xfId="6003" xr:uid="{00000000-0005-0000-0000-00001F100000}"/>
    <cellStyle name="Normal 26 5 2 2 3" xfId="6427" xr:uid="{00000000-0005-0000-0000-000020100000}"/>
    <cellStyle name="Normal 26 5 2 3" xfId="5418" xr:uid="{00000000-0005-0000-0000-000021100000}"/>
    <cellStyle name="Normal 26 5 3" xfId="2251" xr:uid="{00000000-0005-0000-0000-000022100000}"/>
    <cellStyle name="Normal 26 5 3 2" xfId="4022" xr:uid="{00000000-0005-0000-0000-000023100000}"/>
    <cellStyle name="Normal 26 5 4" xfId="2252" xr:uid="{00000000-0005-0000-0000-000024100000}"/>
    <cellStyle name="Normal 26 5 4 2" xfId="4023" xr:uid="{00000000-0005-0000-0000-000025100000}"/>
    <cellStyle name="Normal 26 5 4 2 2" xfId="6004" xr:uid="{00000000-0005-0000-0000-000026100000}"/>
    <cellStyle name="Normal 26 5 4 2 3" xfId="6428" xr:uid="{00000000-0005-0000-0000-000027100000}"/>
    <cellStyle name="Normal 26 5 4 3" xfId="5419" xr:uid="{00000000-0005-0000-0000-000028100000}"/>
    <cellStyle name="Normal 26 5 5" xfId="2253" xr:uid="{00000000-0005-0000-0000-000029100000}"/>
    <cellStyle name="Normal 26 5 5 2" xfId="4024" xr:uid="{00000000-0005-0000-0000-00002A100000}"/>
    <cellStyle name="Normal 26 5 5 2 2" xfId="6005" xr:uid="{00000000-0005-0000-0000-00002B100000}"/>
    <cellStyle name="Normal 26 5 5 2 3" xfId="6429" xr:uid="{00000000-0005-0000-0000-00002C100000}"/>
    <cellStyle name="Normal 26 5 6" xfId="4020" xr:uid="{00000000-0005-0000-0000-00002D100000}"/>
    <cellStyle name="Normal 26 5 6 2" xfId="6002" xr:uid="{00000000-0005-0000-0000-00002E100000}"/>
    <cellStyle name="Normal 26 5 6 3" xfId="6426" xr:uid="{00000000-0005-0000-0000-00002F100000}"/>
    <cellStyle name="Normal 26 5_INST $" xfId="2254" xr:uid="{00000000-0005-0000-0000-000030100000}"/>
    <cellStyle name="Normal 26 6" xfId="2255" xr:uid="{00000000-0005-0000-0000-000031100000}"/>
    <cellStyle name="Normal 26 6 2" xfId="2256" xr:uid="{00000000-0005-0000-0000-000032100000}"/>
    <cellStyle name="Normal 26 6 2 2" xfId="4026" xr:uid="{00000000-0005-0000-0000-000033100000}"/>
    <cellStyle name="Normal 26 6 2 2 2" xfId="6007" xr:uid="{00000000-0005-0000-0000-000034100000}"/>
    <cellStyle name="Normal 26 6 2 2 3" xfId="6431" xr:uid="{00000000-0005-0000-0000-000035100000}"/>
    <cellStyle name="Normal 26 6 2 3" xfId="5420" xr:uid="{00000000-0005-0000-0000-000036100000}"/>
    <cellStyle name="Normal 26 6 3" xfId="2257" xr:uid="{00000000-0005-0000-0000-000037100000}"/>
    <cellStyle name="Normal 26 6 3 2" xfId="4027" xr:uid="{00000000-0005-0000-0000-000038100000}"/>
    <cellStyle name="Normal 26 6 4" xfId="2258" xr:uid="{00000000-0005-0000-0000-000039100000}"/>
    <cellStyle name="Normal 26 6 4 2" xfId="4028" xr:uid="{00000000-0005-0000-0000-00003A100000}"/>
    <cellStyle name="Normal 26 6 4 2 2" xfId="6008" xr:uid="{00000000-0005-0000-0000-00003B100000}"/>
    <cellStyle name="Normal 26 6 4 2 3" xfId="6432" xr:uid="{00000000-0005-0000-0000-00003C100000}"/>
    <cellStyle name="Normal 26 6 4 3" xfId="5421" xr:uid="{00000000-0005-0000-0000-00003D100000}"/>
    <cellStyle name="Normal 26 6 5" xfId="2259" xr:uid="{00000000-0005-0000-0000-00003E100000}"/>
    <cellStyle name="Normal 26 6 5 2" xfId="4029" xr:uid="{00000000-0005-0000-0000-00003F100000}"/>
    <cellStyle name="Normal 26 6 5 2 2" xfId="6009" xr:uid="{00000000-0005-0000-0000-000040100000}"/>
    <cellStyle name="Normal 26 6 5 2 3" xfId="6433" xr:uid="{00000000-0005-0000-0000-000041100000}"/>
    <cellStyle name="Normal 26 6 6" xfId="4025" xr:uid="{00000000-0005-0000-0000-000042100000}"/>
    <cellStyle name="Normal 26 6 6 2" xfId="6006" xr:uid="{00000000-0005-0000-0000-000043100000}"/>
    <cellStyle name="Normal 26 6 6 3" xfId="6430" xr:uid="{00000000-0005-0000-0000-000044100000}"/>
    <cellStyle name="Normal 26 6_INST $" xfId="2260" xr:uid="{00000000-0005-0000-0000-000045100000}"/>
    <cellStyle name="Normal 26 7" xfId="2261" xr:uid="{00000000-0005-0000-0000-000046100000}"/>
    <cellStyle name="Normal 26 7 2" xfId="4030" xr:uid="{00000000-0005-0000-0000-000047100000}"/>
    <cellStyle name="Normal 26 7 2 2" xfId="6010" xr:uid="{00000000-0005-0000-0000-000048100000}"/>
    <cellStyle name="Normal 26 7 2 3" xfId="6434" xr:uid="{00000000-0005-0000-0000-000049100000}"/>
    <cellStyle name="Normal 26 7 3" xfId="5422" xr:uid="{00000000-0005-0000-0000-00004A100000}"/>
    <cellStyle name="Normal 26 8" xfId="2262" xr:uid="{00000000-0005-0000-0000-00004B100000}"/>
    <cellStyle name="Normal 26 8 2" xfId="4031" xr:uid="{00000000-0005-0000-0000-00004C100000}"/>
    <cellStyle name="Normal 26 8 2 2" xfId="6011" xr:uid="{00000000-0005-0000-0000-00004D100000}"/>
    <cellStyle name="Normal 26 8 2 3" xfId="6435" xr:uid="{00000000-0005-0000-0000-00004E100000}"/>
    <cellStyle name="Normal 26 8 3" xfId="5423" xr:uid="{00000000-0005-0000-0000-00004F100000}"/>
    <cellStyle name="Normal 26 9" xfId="2263" xr:uid="{00000000-0005-0000-0000-000050100000}"/>
    <cellStyle name="Normal 26 9 2" xfId="4032" xr:uid="{00000000-0005-0000-0000-000051100000}"/>
    <cellStyle name="Normal 26 9 2 2" xfId="6012" xr:uid="{00000000-0005-0000-0000-000052100000}"/>
    <cellStyle name="Normal 26 9 2 3" xfId="6436" xr:uid="{00000000-0005-0000-0000-000053100000}"/>
    <cellStyle name="Normal 26_AVANCE PROTECCIÓN" xfId="2264" xr:uid="{00000000-0005-0000-0000-000054100000}"/>
    <cellStyle name="Normal 27" xfId="2265" xr:uid="{00000000-0005-0000-0000-000055100000}"/>
    <cellStyle name="Normal 27 10" xfId="2266" xr:uid="{00000000-0005-0000-0000-000056100000}"/>
    <cellStyle name="Normal 27 10 2" xfId="5424" xr:uid="{00000000-0005-0000-0000-000057100000}"/>
    <cellStyle name="Normal 27 11" xfId="2267" xr:uid="{00000000-0005-0000-0000-000058100000}"/>
    <cellStyle name="Normal 27 11 2" xfId="4033" xr:uid="{00000000-0005-0000-0000-000059100000}"/>
    <cellStyle name="Normal 27 11 2 2" xfId="6013" xr:uid="{00000000-0005-0000-0000-00005A100000}"/>
    <cellStyle name="Normal 27 11 2 3" xfId="6437" xr:uid="{00000000-0005-0000-0000-00005B100000}"/>
    <cellStyle name="Normal 27 11 3" xfId="5425" xr:uid="{00000000-0005-0000-0000-00005C100000}"/>
    <cellStyle name="Normal 27 12" xfId="2268" xr:uid="{00000000-0005-0000-0000-00005D100000}"/>
    <cellStyle name="Normal 27 12 2" xfId="5426" xr:uid="{00000000-0005-0000-0000-00005E100000}"/>
    <cellStyle name="Normal 27 13" xfId="2269" xr:uid="{00000000-0005-0000-0000-00005F100000}"/>
    <cellStyle name="Normal 27 13 2" xfId="5427" xr:uid="{00000000-0005-0000-0000-000060100000}"/>
    <cellStyle name="Normal 27 14" xfId="2270" xr:uid="{00000000-0005-0000-0000-000061100000}"/>
    <cellStyle name="Normal 27 14 2" xfId="5428" xr:uid="{00000000-0005-0000-0000-000062100000}"/>
    <cellStyle name="Normal 27 15" xfId="2271" xr:uid="{00000000-0005-0000-0000-000063100000}"/>
    <cellStyle name="Normal 27 2" xfId="2272" xr:uid="{00000000-0005-0000-0000-000064100000}"/>
    <cellStyle name="Normal 27 2 2" xfId="2273" xr:uid="{00000000-0005-0000-0000-000065100000}"/>
    <cellStyle name="Normal 27 2 2 2" xfId="5430" xr:uid="{00000000-0005-0000-0000-000066100000}"/>
    <cellStyle name="Normal 27 2 3" xfId="5429" xr:uid="{00000000-0005-0000-0000-000067100000}"/>
    <cellStyle name="Normal 27 3" xfId="2274" xr:uid="{00000000-0005-0000-0000-000068100000}"/>
    <cellStyle name="Normal 27 3 2" xfId="2275" xr:uid="{00000000-0005-0000-0000-000069100000}"/>
    <cellStyle name="Normal 27 3 2 2" xfId="5432" xr:uid="{00000000-0005-0000-0000-00006A100000}"/>
    <cellStyle name="Normal 27 3 3" xfId="5431" xr:uid="{00000000-0005-0000-0000-00006B100000}"/>
    <cellStyle name="Normal 27 3_AVANCE TOTAL" xfId="2276" xr:uid="{00000000-0005-0000-0000-00006C100000}"/>
    <cellStyle name="Normal 27 4" xfId="2277" xr:uid="{00000000-0005-0000-0000-00006D100000}"/>
    <cellStyle name="Normal 27 4 2" xfId="5433" xr:uid="{00000000-0005-0000-0000-00006E100000}"/>
    <cellStyle name="Normal 27 5" xfId="2278" xr:uid="{00000000-0005-0000-0000-00006F100000}"/>
    <cellStyle name="Normal 27 5 2" xfId="5434" xr:uid="{00000000-0005-0000-0000-000070100000}"/>
    <cellStyle name="Normal 27 6" xfId="2279" xr:uid="{00000000-0005-0000-0000-000071100000}"/>
    <cellStyle name="Normal 27 6 2" xfId="5435" xr:uid="{00000000-0005-0000-0000-000072100000}"/>
    <cellStyle name="Normal 27 7" xfId="2280" xr:uid="{00000000-0005-0000-0000-000073100000}"/>
    <cellStyle name="Normal 27 7 2" xfId="2281" xr:uid="{00000000-0005-0000-0000-000074100000}"/>
    <cellStyle name="Normal 27 7 2 2" xfId="5437" xr:uid="{00000000-0005-0000-0000-000075100000}"/>
    <cellStyle name="Normal 27 7 3" xfId="5436" xr:uid="{00000000-0005-0000-0000-000076100000}"/>
    <cellStyle name="Normal 27 7_AVANCE TOTAL" xfId="2282" xr:uid="{00000000-0005-0000-0000-000077100000}"/>
    <cellStyle name="Normal 27 8" xfId="2283" xr:uid="{00000000-0005-0000-0000-000078100000}"/>
    <cellStyle name="Normal 27 8 2" xfId="2284" xr:uid="{00000000-0005-0000-0000-000079100000}"/>
    <cellStyle name="Normal 27 8 2 2" xfId="5439" xr:uid="{00000000-0005-0000-0000-00007A100000}"/>
    <cellStyle name="Normal 27 8 3" xfId="2285" xr:uid="{00000000-0005-0000-0000-00007B100000}"/>
    <cellStyle name="Normal 27 8 3 2" xfId="2286" xr:uid="{00000000-0005-0000-0000-00007C100000}"/>
    <cellStyle name="Normal 27 8 3 2 2" xfId="5441" xr:uid="{00000000-0005-0000-0000-00007D100000}"/>
    <cellStyle name="Normal 27 8 3 3" xfId="5440" xr:uid="{00000000-0005-0000-0000-00007E100000}"/>
    <cellStyle name="Normal 27 8 3_INST $" xfId="2287" xr:uid="{00000000-0005-0000-0000-00007F100000}"/>
    <cellStyle name="Normal 27 8 4" xfId="2288" xr:uid="{00000000-0005-0000-0000-000080100000}"/>
    <cellStyle name="Normal 27 8 4 2" xfId="5442" xr:uid="{00000000-0005-0000-0000-000081100000}"/>
    <cellStyle name="Normal 27 8 5" xfId="5438" xr:uid="{00000000-0005-0000-0000-000082100000}"/>
    <cellStyle name="Normal 27 8_INST $" xfId="2289" xr:uid="{00000000-0005-0000-0000-000083100000}"/>
    <cellStyle name="Normal 27 9" xfId="2290" xr:uid="{00000000-0005-0000-0000-000084100000}"/>
    <cellStyle name="Normal 27 9 2" xfId="2291" xr:uid="{00000000-0005-0000-0000-000085100000}"/>
    <cellStyle name="Normal 27 9 2 2" xfId="5444" xr:uid="{00000000-0005-0000-0000-000086100000}"/>
    <cellStyle name="Normal 27 9 3" xfId="5443" xr:uid="{00000000-0005-0000-0000-000087100000}"/>
    <cellStyle name="Normal 27 9_INST $" xfId="2292" xr:uid="{00000000-0005-0000-0000-000088100000}"/>
    <cellStyle name="Normal 27_AVANCE PROTECCIÓN" xfId="2293" xr:uid="{00000000-0005-0000-0000-000089100000}"/>
    <cellStyle name="Normal 28" xfId="2294" xr:uid="{00000000-0005-0000-0000-00008A100000}"/>
    <cellStyle name="Normal 28 2" xfId="2295" xr:uid="{00000000-0005-0000-0000-00008B100000}"/>
    <cellStyle name="Normal 28 2 2" xfId="2296" xr:uid="{00000000-0005-0000-0000-00008C100000}"/>
    <cellStyle name="Normal 28 2 2 2" xfId="5447" xr:uid="{00000000-0005-0000-0000-00008D100000}"/>
    <cellStyle name="Normal 28 2 3" xfId="5446" xr:uid="{00000000-0005-0000-0000-00008E100000}"/>
    <cellStyle name="Normal 28 3" xfId="2297" xr:uid="{00000000-0005-0000-0000-00008F100000}"/>
    <cellStyle name="Normal 28 3 2" xfId="2298" xr:uid="{00000000-0005-0000-0000-000090100000}"/>
    <cellStyle name="Normal 28 3 2 2" xfId="5449" xr:uid="{00000000-0005-0000-0000-000091100000}"/>
    <cellStyle name="Normal 28 3 3" xfId="5448" xr:uid="{00000000-0005-0000-0000-000092100000}"/>
    <cellStyle name="Normal 28 4" xfId="2299" xr:uid="{00000000-0005-0000-0000-000093100000}"/>
    <cellStyle name="Normal 28 4 2" xfId="5450" xr:uid="{00000000-0005-0000-0000-000094100000}"/>
    <cellStyle name="Normal 28 5" xfId="2300" xr:uid="{00000000-0005-0000-0000-000095100000}"/>
    <cellStyle name="Normal 28 5 2" xfId="4034" xr:uid="{00000000-0005-0000-0000-000096100000}"/>
    <cellStyle name="Normal 28 5 2 2" xfId="6014" xr:uid="{00000000-0005-0000-0000-000097100000}"/>
    <cellStyle name="Normal 28 5 2 3" xfId="6438" xr:uid="{00000000-0005-0000-0000-000098100000}"/>
    <cellStyle name="Normal 28 5 3" xfId="5451" xr:uid="{00000000-0005-0000-0000-000099100000}"/>
    <cellStyle name="Normal 28 6" xfId="2301" xr:uid="{00000000-0005-0000-0000-00009A100000}"/>
    <cellStyle name="Normal 28 6 2" xfId="5452" xr:uid="{00000000-0005-0000-0000-00009B100000}"/>
    <cellStyle name="Normal 28 7" xfId="2302" xr:uid="{00000000-0005-0000-0000-00009C100000}"/>
    <cellStyle name="Normal 28 7 2" xfId="5453" xr:uid="{00000000-0005-0000-0000-00009D100000}"/>
    <cellStyle name="Normal 28 8" xfId="2303" xr:uid="{00000000-0005-0000-0000-00009E100000}"/>
    <cellStyle name="Normal 28 9" xfId="5445" xr:uid="{00000000-0005-0000-0000-00009F100000}"/>
    <cellStyle name="Normal 28_AVANCE TOTAL" xfId="2304" xr:uid="{00000000-0005-0000-0000-0000A0100000}"/>
    <cellStyle name="Normal 29" xfId="2305" xr:uid="{00000000-0005-0000-0000-0000A1100000}"/>
    <cellStyle name="Normal 29 2" xfId="2306" xr:uid="{00000000-0005-0000-0000-0000A2100000}"/>
    <cellStyle name="Normal 29 2 2" xfId="2307" xr:uid="{00000000-0005-0000-0000-0000A3100000}"/>
    <cellStyle name="Normal 29 2 2 2" xfId="5456" xr:uid="{00000000-0005-0000-0000-0000A4100000}"/>
    <cellStyle name="Normal 29 2 3" xfId="5455" xr:uid="{00000000-0005-0000-0000-0000A5100000}"/>
    <cellStyle name="Normal 29 3" xfId="2308" xr:uid="{00000000-0005-0000-0000-0000A6100000}"/>
    <cellStyle name="Normal 29 3 2" xfId="2309" xr:uid="{00000000-0005-0000-0000-0000A7100000}"/>
    <cellStyle name="Normal 29 3 2 2" xfId="5458" xr:uid="{00000000-0005-0000-0000-0000A8100000}"/>
    <cellStyle name="Normal 29 3 3" xfId="5457" xr:uid="{00000000-0005-0000-0000-0000A9100000}"/>
    <cellStyle name="Normal 29 4" xfId="2310" xr:uid="{00000000-0005-0000-0000-0000AA100000}"/>
    <cellStyle name="Normal 29 4 2" xfId="5459" xr:uid="{00000000-0005-0000-0000-0000AB100000}"/>
    <cellStyle name="Normal 29 5" xfId="2311" xr:uid="{00000000-0005-0000-0000-0000AC100000}"/>
    <cellStyle name="Normal 29 5 2" xfId="4035" xr:uid="{00000000-0005-0000-0000-0000AD100000}"/>
    <cellStyle name="Normal 29 5 2 2" xfId="6015" xr:uid="{00000000-0005-0000-0000-0000AE100000}"/>
    <cellStyle name="Normal 29 5 2 3" xfId="6439" xr:uid="{00000000-0005-0000-0000-0000AF100000}"/>
    <cellStyle name="Normal 29 5 3" xfId="5460" xr:uid="{00000000-0005-0000-0000-0000B0100000}"/>
    <cellStyle name="Normal 29 6" xfId="2312" xr:uid="{00000000-0005-0000-0000-0000B1100000}"/>
    <cellStyle name="Normal 29 6 2" xfId="5461" xr:uid="{00000000-0005-0000-0000-0000B2100000}"/>
    <cellStyle name="Normal 29 7" xfId="2313" xr:uid="{00000000-0005-0000-0000-0000B3100000}"/>
    <cellStyle name="Normal 29 7 2" xfId="5462" xr:uid="{00000000-0005-0000-0000-0000B4100000}"/>
    <cellStyle name="Normal 29 8" xfId="2314" xr:uid="{00000000-0005-0000-0000-0000B5100000}"/>
    <cellStyle name="Normal 29 9" xfId="5454" xr:uid="{00000000-0005-0000-0000-0000B6100000}"/>
    <cellStyle name="Normal 29_AVANCE TOTAL" xfId="2315" xr:uid="{00000000-0005-0000-0000-0000B7100000}"/>
    <cellStyle name="Normal 3" xfId="2316" xr:uid="{00000000-0005-0000-0000-0000B8100000}"/>
    <cellStyle name="Normal 3 10" xfId="2317" xr:uid="{00000000-0005-0000-0000-0000B9100000}"/>
    <cellStyle name="Normal 3 10 2" xfId="2318" xr:uid="{00000000-0005-0000-0000-0000BA100000}"/>
    <cellStyle name="Normal 3 10 2 2" xfId="5464" xr:uid="{00000000-0005-0000-0000-0000BB100000}"/>
    <cellStyle name="Normal 3 10 3" xfId="5463" xr:uid="{00000000-0005-0000-0000-0000BC100000}"/>
    <cellStyle name="Normal 3 10_AVANCE TOTAL" xfId="2319" xr:uid="{00000000-0005-0000-0000-0000BD100000}"/>
    <cellStyle name="Normal 3 11" xfId="2320" xr:uid="{00000000-0005-0000-0000-0000BE100000}"/>
    <cellStyle name="Normal 3 11 2" xfId="5465" xr:uid="{00000000-0005-0000-0000-0000BF100000}"/>
    <cellStyle name="Normal 3 12" xfId="2321" xr:uid="{00000000-0005-0000-0000-0000C0100000}"/>
    <cellStyle name="Normal 3 12 2" xfId="5466" xr:uid="{00000000-0005-0000-0000-0000C1100000}"/>
    <cellStyle name="Normal 3 13" xfId="2322" xr:uid="{00000000-0005-0000-0000-0000C2100000}"/>
    <cellStyle name="Normal 3 13 2" xfId="2323" xr:uid="{00000000-0005-0000-0000-0000C3100000}"/>
    <cellStyle name="Normal 3 13 2 2" xfId="5468" xr:uid="{00000000-0005-0000-0000-0000C4100000}"/>
    <cellStyle name="Normal 3 13 3" xfId="5467" xr:uid="{00000000-0005-0000-0000-0000C5100000}"/>
    <cellStyle name="Normal 3 13_AVANCE TOTAL" xfId="2324" xr:uid="{00000000-0005-0000-0000-0000C6100000}"/>
    <cellStyle name="Normal 3 14" xfId="2325" xr:uid="{00000000-0005-0000-0000-0000C7100000}"/>
    <cellStyle name="Normal 3 14 2" xfId="2326" xr:uid="{00000000-0005-0000-0000-0000C8100000}"/>
    <cellStyle name="Normal 3 14 2 2" xfId="5470" xr:uid="{00000000-0005-0000-0000-0000C9100000}"/>
    <cellStyle name="Normal 3 14 3" xfId="2327" xr:uid="{00000000-0005-0000-0000-0000CA100000}"/>
    <cellStyle name="Normal 3 14 3 2" xfId="2328" xr:uid="{00000000-0005-0000-0000-0000CB100000}"/>
    <cellStyle name="Normal 3 14 3 2 2" xfId="5472" xr:uid="{00000000-0005-0000-0000-0000CC100000}"/>
    <cellStyle name="Normal 3 14 3 3" xfId="5471" xr:uid="{00000000-0005-0000-0000-0000CD100000}"/>
    <cellStyle name="Normal 3 14 3_INST $" xfId="2329" xr:uid="{00000000-0005-0000-0000-0000CE100000}"/>
    <cellStyle name="Normal 3 14 4" xfId="2330" xr:uid="{00000000-0005-0000-0000-0000CF100000}"/>
    <cellStyle name="Normal 3 14 4 2" xfId="5473" xr:uid="{00000000-0005-0000-0000-0000D0100000}"/>
    <cellStyle name="Normal 3 14 5" xfId="5469" xr:uid="{00000000-0005-0000-0000-0000D1100000}"/>
    <cellStyle name="Normal 3 14_INST $" xfId="2331" xr:uid="{00000000-0005-0000-0000-0000D2100000}"/>
    <cellStyle name="Normal 3 15" xfId="2332" xr:uid="{00000000-0005-0000-0000-0000D3100000}"/>
    <cellStyle name="Normal 3 15 2" xfId="2333" xr:uid="{00000000-0005-0000-0000-0000D4100000}"/>
    <cellStyle name="Normal 3 15 2 2" xfId="5475" xr:uid="{00000000-0005-0000-0000-0000D5100000}"/>
    <cellStyle name="Normal 3 15 3" xfId="5474" xr:uid="{00000000-0005-0000-0000-0000D6100000}"/>
    <cellStyle name="Normal 3 15_INST $" xfId="2334" xr:uid="{00000000-0005-0000-0000-0000D7100000}"/>
    <cellStyle name="Normal 3 16" xfId="2335" xr:uid="{00000000-0005-0000-0000-0000D8100000}"/>
    <cellStyle name="Normal 3 16 2" xfId="5476" xr:uid="{00000000-0005-0000-0000-0000D9100000}"/>
    <cellStyle name="Normal 3 17" xfId="2336" xr:uid="{00000000-0005-0000-0000-0000DA100000}"/>
    <cellStyle name="Normal 3 17 2" xfId="5477" xr:uid="{00000000-0005-0000-0000-0000DB100000}"/>
    <cellStyle name="Normal 3 18" xfId="2337" xr:uid="{00000000-0005-0000-0000-0000DC100000}"/>
    <cellStyle name="Normal 3 18 2" xfId="5478" xr:uid="{00000000-0005-0000-0000-0000DD100000}"/>
    <cellStyle name="Normal 3 19" xfId="2338" xr:uid="{00000000-0005-0000-0000-0000DE100000}"/>
    <cellStyle name="Normal 3 19 2" xfId="5479" xr:uid="{00000000-0005-0000-0000-0000DF100000}"/>
    <cellStyle name="Normal 3 2" xfId="2339" xr:uid="{00000000-0005-0000-0000-0000E0100000}"/>
    <cellStyle name="Normal 3 2 2" xfId="2340" xr:uid="{00000000-0005-0000-0000-0000E1100000}"/>
    <cellStyle name="Normal 3 2 2 2" xfId="5481" xr:uid="{00000000-0005-0000-0000-0000E2100000}"/>
    <cellStyle name="Normal 3 2 3" xfId="5480" xr:uid="{00000000-0005-0000-0000-0000E3100000}"/>
    <cellStyle name="Normal 3 20" xfId="2341" xr:uid="{00000000-0005-0000-0000-0000E4100000}"/>
    <cellStyle name="Normal 3 20 2" xfId="5482" xr:uid="{00000000-0005-0000-0000-0000E5100000}"/>
    <cellStyle name="Normal 3 21" xfId="2342" xr:uid="{00000000-0005-0000-0000-0000E6100000}"/>
    <cellStyle name="Normal 3 21 2" xfId="5483" xr:uid="{00000000-0005-0000-0000-0000E7100000}"/>
    <cellStyle name="Normal 3 22" xfId="2343" xr:uid="{00000000-0005-0000-0000-0000E8100000}"/>
    <cellStyle name="Normal 3 22 2" xfId="5484" xr:uid="{00000000-0005-0000-0000-0000E9100000}"/>
    <cellStyle name="Normal 3 23" xfId="2344" xr:uid="{00000000-0005-0000-0000-0000EA100000}"/>
    <cellStyle name="Normal 3 23 2" xfId="5485" xr:uid="{00000000-0005-0000-0000-0000EB100000}"/>
    <cellStyle name="Normal 3 24" xfId="2345" xr:uid="{00000000-0005-0000-0000-0000EC100000}"/>
    <cellStyle name="Normal 3 24 2" xfId="5486" xr:uid="{00000000-0005-0000-0000-0000ED100000}"/>
    <cellStyle name="Normal 3 25" xfId="2346" xr:uid="{00000000-0005-0000-0000-0000EE100000}"/>
    <cellStyle name="Normal 3 25 2" xfId="5487" xr:uid="{00000000-0005-0000-0000-0000EF100000}"/>
    <cellStyle name="Normal 3 26" xfId="2347" xr:uid="{00000000-0005-0000-0000-0000F0100000}"/>
    <cellStyle name="Normal 3 26 2" xfId="5488" xr:uid="{00000000-0005-0000-0000-0000F1100000}"/>
    <cellStyle name="Normal 3 3" xfId="2348" xr:uid="{00000000-0005-0000-0000-0000F2100000}"/>
    <cellStyle name="Normal 3 3 2" xfId="2349" xr:uid="{00000000-0005-0000-0000-0000F3100000}"/>
    <cellStyle name="Normal 3 3 2 2" xfId="5490" xr:uid="{00000000-0005-0000-0000-0000F4100000}"/>
    <cellStyle name="Normal 3 3 3" xfId="5489" xr:uid="{00000000-0005-0000-0000-0000F5100000}"/>
    <cellStyle name="Normal 3 4" xfId="2350" xr:uid="{00000000-0005-0000-0000-0000F6100000}"/>
    <cellStyle name="Normal 3 4 10" xfId="2351" xr:uid="{00000000-0005-0000-0000-0000F7100000}"/>
    <cellStyle name="Normal 3 4 10 2" xfId="5491" xr:uid="{00000000-0005-0000-0000-0000F8100000}"/>
    <cellStyle name="Normal 3 4 11" xfId="2352" xr:uid="{00000000-0005-0000-0000-0000F9100000}"/>
    <cellStyle name="Normal 3 4 11 2" xfId="5492" xr:uid="{00000000-0005-0000-0000-0000FA100000}"/>
    <cellStyle name="Normal 3 4 12" xfId="2353" xr:uid="{00000000-0005-0000-0000-0000FB100000}"/>
    <cellStyle name="Normal 3 4 12 2" xfId="5493" xr:uid="{00000000-0005-0000-0000-0000FC100000}"/>
    <cellStyle name="Normal 3 4 13" xfId="2354" xr:uid="{00000000-0005-0000-0000-0000FD100000}"/>
    <cellStyle name="Normal 3 4 13 2" xfId="2355" xr:uid="{00000000-0005-0000-0000-0000FE100000}"/>
    <cellStyle name="Normal 3 4 13 2 2" xfId="5495" xr:uid="{00000000-0005-0000-0000-0000FF100000}"/>
    <cellStyle name="Normal 3 4 13 3" xfId="5494" xr:uid="{00000000-0005-0000-0000-000000110000}"/>
    <cellStyle name="Normal 3 4 13_AVANCE TOTAL" xfId="2356" xr:uid="{00000000-0005-0000-0000-000001110000}"/>
    <cellStyle name="Normal 3 4 14" xfId="2357" xr:uid="{00000000-0005-0000-0000-000002110000}"/>
    <cellStyle name="Normal 3 4 14 2" xfId="2358" xr:uid="{00000000-0005-0000-0000-000003110000}"/>
    <cellStyle name="Normal 3 4 14 2 2" xfId="5497" xr:uid="{00000000-0005-0000-0000-000004110000}"/>
    <cellStyle name="Normal 3 4 14 3" xfId="2359" xr:uid="{00000000-0005-0000-0000-000005110000}"/>
    <cellStyle name="Normal 3 4 14 3 2" xfId="2360" xr:uid="{00000000-0005-0000-0000-000006110000}"/>
    <cellStyle name="Normal 3 4 14 3 2 2" xfId="5499" xr:uid="{00000000-0005-0000-0000-000007110000}"/>
    <cellStyle name="Normal 3 4 14 3 3" xfId="5498" xr:uid="{00000000-0005-0000-0000-000008110000}"/>
    <cellStyle name="Normal 3 4 14 3_INST $" xfId="2361" xr:uid="{00000000-0005-0000-0000-000009110000}"/>
    <cellStyle name="Normal 3 4 14 4" xfId="2362" xr:uid="{00000000-0005-0000-0000-00000A110000}"/>
    <cellStyle name="Normal 3 4 14 4 2" xfId="5500" xr:uid="{00000000-0005-0000-0000-00000B110000}"/>
    <cellStyle name="Normal 3 4 14 5" xfId="5496" xr:uid="{00000000-0005-0000-0000-00000C110000}"/>
    <cellStyle name="Normal 3 4 14_INST $" xfId="2363" xr:uid="{00000000-0005-0000-0000-00000D110000}"/>
    <cellStyle name="Normal 3 4 15" xfId="2364" xr:uid="{00000000-0005-0000-0000-00000E110000}"/>
    <cellStyle name="Normal 3 4 15 2" xfId="2365" xr:uid="{00000000-0005-0000-0000-00000F110000}"/>
    <cellStyle name="Normal 3 4 15 2 2" xfId="5502" xr:uid="{00000000-0005-0000-0000-000010110000}"/>
    <cellStyle name="Normal 3 4 15 3" xfId="5501" xr:uid="{00000000-0005-0000-0000-000011110000}"/>
    <cellStyle name="Normal 3 4 15_INST $" xfId="2366" xr:uid="{00000000-0005-0000-0000-000012110000}"/>
    <cellStyle name="Normal 3 4 16" xfId="2367" xr:uid="{00000000-0005-0000-0000-000013110000}"/>
    <cellStyle name="Normal 3 4 16 2" xfId="5503" xr:uid="{00000000-0005-0000-0000-000014110000}"/>
    <cellStyle name="Normal 3 4 17" xfId="2368" xr:uid="{00000000-0005-0000-0000-000015110000}"/>
    <cellStyle name="Normal 3 4 17 2" xfId="5504" xr:uid="{00000000-0005-0000-0000-000016110000}"/>
    <cellStyle name="Normal 3 4 2" xfId="2369" xr:uid="{00000000-0005-0000-0000-000017110000}"/>
    <cellStyle name="Normal 3 4 2 2" xfId="2370" xr:uid="{00000000-0005-0000-0000-000018110000}"/>
    <cellStyle name="Normal 3 4 2 2 2" xfId="5506" xr:uid="{00000000-0005-0000-0000-000019110000}"/>
    <cellStyle name="Normal 3 4 2 3" xfId="5505" xr:uid="{00000000-0005-0000-0000-00001A110000}"/>
    <cellStyle name="Normal 3 4 3" xfId="2371" xr:uid="{00000000-0005-0000-0000-00001B110000}"/>
    <cellStyle name="Normal 3 4 3 2" xfId="2372" xr:uid="{00000000-0005-0000-0000-00001C110000}"/>
    <cellStyle name="Normal 3 4 3 2 2" xfId="5508" xr:uid="{00000000-0005-0000-0000-00001D110000}"/>
    <cellStyle name="Normal 3 4 3 3" xfId="5507" xr:uid="{00000000-0005-0000-0000-00001E110000}"/>
    <cellStyle name="Normal 3 4 4" xfId="2373" xr:uid="{00000000-0005-0000-0000-00001F110000}"/>
    <cellStyle name="Normal 3 4 4 2" xfId="2374" xr:uid="{00000000-0005-0000-0000-000020110000}"/>
    <cellStyle name="Normal 3 4 4 2 2" xfId="5510" xr:uid="{00000000-0005-0000-0000-000021110000}"/>
    <cellStyle name="Normal 3 4 4 3" xfId="5509" xr:uid="{00000000-0005-0000-0000-000022110000}"/>
    <cellStyle name="Normal 3 4 5" xfId="2375" xr:uid="{00000000-0005-0000-0000-000023110000}"/>
    <cellStyle name="Normal 3 4 5 2" xfId="2376" xr:uid="{00000000-0005-0000-0000-000024110000}"/>
    <cellStyle name="Normal 3 4 5 2 2" xfId="2377" xr:uid="{00000000-0005-0000-0000-000025110000}"/>
    <cellStyle name="Normal 3 4 5 2 2 2" xfId="5513" xr:uid="{00000000-0005-0000-0000-000026110000}"/>
    <cellStyle name="Normal 3 4 5 2 3" xfId="5512" xr:uid="{00000000-0005-0000-0000-000027110000}"/>
    <cellStyle name="Normal 3 4 5 3" xfId="2378" xr:uid="{00000000-0005-0000-0000-000028110000}"/>
    <cellStyle name="Normal 3 4 5 3 2" xfId="5514" xr:uid="{00000000-0005-0000-0000-000029110000}"/>
    <cellStyle name="Normal 3 4 5 4" xfId="5511" xr:uid="{00000000-0005-0000-0000-00002A110000}"/>
    <cellStyle name="Normal 3 4 5_AVANCE PROTECCIÓN" xfId="2379" xr:uid="{00000000-0005-0000-0000-00002B110000}"/>
    <cellStyle name="Normal 3 4 6" xfId="2380" xr:uid="{00000000-0005-0000-0000-00002C110000}"/>
    <cellStyle name="Normal 3 4 6 2" xfId="2381" xr:uid="{00000000-0005-0000-0000-00002D110000}"/>
    <cellStyle name="Normal 3 4 6 2 2" xfId="2382" xr:uid="{00000000-0005-0000-0000-00002E110000}"/>
    <cellStyle name="Normal 3 4 6 2 2 2" xfId="5517" xr:uid="{00000000-0005-0000-0000-00002F110000}"/>
    <cellStyle name="Normal 3 4 6 2 3" xfId="5516" xr:uid="{00000000-0005-0000-0000-000030110000}"/>
    <cellStyle name="Normal 3 4 6 3" xfId="2383" xr:uid="{00000000-0005-0000-0000-000031110000}"/>
    <cellStyle name="Normal 3 4 6 3 2" xfId="2384" xr:uid="{00000000-0005-0000-0000-000032110000}"/>
    <cellStyle name="Normal 3 4 6 3 2 2" xfId="5519" xr:uid="{00000000-0005-0000-0000-000033110000}"/>
    <cellStyle name="Normal 3 4 6 3 3" xfId="5518" xr:uid="{00000000-0005-0000-0000-000034110000}"/>
    <cellStyle name="Normal 3 4 6 4" xfId="2385" xr:uid="{00000000-0005-0000-0000-000035110000}"/>
    <cellStyle name="Normal 3 4 6 4 2" xfId="5520" xr:uid="{00000000-0005-0000-0000-000036110000}"/>
    <cellStyle name="Normal 3 4 6 5" xfId="5515" xr:uid="{00000000-0005-0000-0000-000037110000}"/>
    <cellStyle name="Normal 3 4 6_AVANCE TOTAL" xfId="2386" xr:uid="{00000000-0005-0000-0000-000038110000}"/>
    <cellStyle name="Normal 3 4 7" xfId="2387" xr:uid="{00000000-0005-0000-0000-000039110000}"/>
    <cellStyle name="Normal 3 4 7 2" xfId="2388" xr:uid="{00000000-0005-0000-0000-00003A110000}"/>
    <cellStyle name="Normal 3 4 7 2 2" xfId="5522" xr:uid="{00000000-0005-0000-0000-00003B110000}"/>
    <cellStyle name="Normal 3 4 7 3" xfId="5521" xr:uid="{00000000-0005-0000-0000-00003C110000}"/>
    <cellStyle name="Normal 3 4 7_AVANCE TOTAL" xfId="2389" xr:uid="{00000000-0005-0000-0000-00003D110000}"/>
    <cellStyle name="Normal 3 4 8" xfId="2390" xr:uid="{00000000-0005-0000-0000-00003E110000}"/>
    <cellStyle name="Normal 3 4 8 2" xfId="5523" xr:uid="{00000000-0005-0000-0000-00003F110000}"/>
    <cellStyle name="Normal 3 4 9" xfId="2391" xr:uid="{00000000-0005-0000-0000-000040110000}"/>
    <cellStyle name="Normal 3 4 9 2" xfId="5524" xr:uid="{00000000-0005-0000-0000-000041110000}"/>
    <cellStyle name="Normal 3 4_AVANCE PROTECCIÓN" xfId="2392" xr:uid="{00000000-0005-0000-0000-000042110000}"/>
    <cellStyle name="Normal 3 5" xfId="2393" xr:uid="{00000000-0005-0000-0000-000043110000}"/>
    <cellStyle name="Normal 3 5 2" xfId="2394" xr:uid="{00000000-0005-0000-0000-000044110000}"/>
    <cellStyle name="Normal 3 5 2 2" xfId="2395" xr:uid="{00000000-0005-0000-0000-000045110000}"/>
    <cellStyle name="Normal 3 5 2 2 2" xfId="5527" xr:uid="{00000000-0005-0000-0000-000046110000}"/>
    <cellStyle name="Normal 3 5 2 3" xfId="5526" xr:uid="{00000000-0005-0000-0000-000047110000}"/>
    <cellStyle name="Normal 3 5 3" xfId="2396" xr:uid="{00000000-0005-0000-0000-000048110000}"/>
    <cellStyle name="Normal 3 5 3 2" xfId="2397" xr:uid="{00000000-0005-0000-0000-000049110000}"/>
    <cellStyle name="Normal 3 5 3 2 2" xfId="5529" xr:uid="{00000000-0005-0000-0000-00004A110000}"/>
    <cellStyle name="Normal 3 5 3 3" xfId="5528" xr:uid="{00000000-0005-0000-0000-00004B110000}"/>
    <cellStyle name="Normal 3 5 4" xfId="2398" xr:uid="{00000000-0005-0000-0000-00004C110000}"/>
    <cellStyle name="Normal 3 5 4 2" xfId="2399" xr:uid="{00000000-0005-0000-0000-00004D110000}"/>
    <cellStyle name="Normal 3 5 4 2 2" xfId="2400" xr:uid="{00000000-0005-0000-0000-00004E110000}"/>
    <cellStyle name="Normal 3 5 4 2 2 2" xfId="5532" xr:uid="{00000000-0005-0000-0000-00004F110000}"/>
    <cellStyle name="Normal 3 5 4 2 3" xfId="5531" xr:uid="{00000000-0005-0000-0000-000050110000}"/>
    <cellStyle name="Normal 3 5 4 3" xfId="2401" xr:uid="{00000000-0005-0000-0000-000051110000}"/>
    <cellStyle name="Normal 3 5 4 3 2" xfId="5533" xr:uid="{00000000-0005-0000-0000-000052110000}"/>
    <cellStyle name="Normal 3 5 4 4" xfId="5530" xr:uid="{00000000-0005-0000-0000-000053110000}"/>
    <cellStyle name="Normal 3 5 4_AVANCE PROTECCIÓN" xfId="2402" xr:uid="{00000000-0005-0000-0000-000054110000}"/>
    <cellStyle name="Normal 3 5 5" xfId="2403" xr:uid="{00000000-0005-0000-0000-000055110000}"/>
    <cellStyle name="Normal 3 5 5 2" xfId="5534" xr:uid="{00000000-0005-0000-0000-000056110000}"/>
    <cellStyle name="Normal 3 5 6" xfId="5525" xr:uid="{00000000-0005-0000-0000-000057110000}"/>
    <cellStyle name="Normal 3 5_DET I REG" xfId="2404" xr:uid="{00000000-0005-0000-0000-000058110000}"/>
    <cellStyle name="Normal 3 6" xfId="2405" xr:uid="{00000000-0005-0000-0000-000059110000}"/>
    <cellStyle name="Normal 3 6 2" xfId="2406" xr:uid="{00000000-0005-0000-0000-00005A110000}"/>
    <cellStyle name="Normal 3 6 2 2" xfId="2407" xr:uid="{00000000-0005-0000-0000-00005B110000}"/>
    <cellStyle name="Normal 3 6 2_Listado_web" xfId="2408" xr:uid="{00000000-0005-0000-0000-00005C110000}"/>
    <cellStyle name="Normal 3 6 3" xfId="2409" xr:uid="{00000000-0005-0000-0000-00005D110000}"/>
    <cellStyle name="Normal 3 6 3 2" xfId="2410" xr:uid="{00000000-0005-0000-0000-00005E110000}"/>
    <cellStyle name="Normal 3 6 3_Listado_web" xfId="2411" xr:uid="{00000000-0005-0000-0000-00005F110000}"/>
    <cellStyle name="Normal 3 6 4" xfId="2412" xr:uid="{00000000-0005-0000-0000-000060110000}"/>
    <cellStyle name="Normal 3 6 4 2" xfId="2413" xr:uid="{00000000-0005-0000-0000-000061110000}"/>
    <cellStyle name="Normal 3 6 4 2 2" xfId="4038" xr:uid="{00000000-0005-0000-0000-000062110000}"/>
    <cellStyle name="Normal 3 6 4 2 2 2" xfId="6018" xr:uid="{00000000-0005-0000-0000-000063110000}"/>
    <cellStyle name="Normal 3 6 4 2 2 3" xfId="6442" xr:uid="{00000000-0005-0000-0000-000064110000}"/>
    <cellStyle name="Normal 3 6 4 2 3" xfId="5535" xr:uid="{00000000-0005-0000-0000-000065110000}"/>
    <cellStyle name="Normal 3 6 4 3" xfId="2414" xr:uid="{00000000-0005-0000-0000-000066110000}"/>
    <cellStyle name="Normal 3 6 4 3 2" xfId="4039" xr:uid="{00000000-0005-0000-0000-000067110000}"/>
    <cellStyle name="Normal 3 6 4 4" xfId="2415" xr:uid="{00000000-0005-0000-0000-000068110000}"/>
    <cellStyle name="Normal 3 6 4 4 2" xfId="4040" xr:uid="{00000000-0005-0000-0000-000069110000}"/>
    <cellStyle name="Normal 3 6 4 4 2 2" xfId="6019" xr:uid="{00000000-0005-0000-0000-00006A110000}"/>
    <cellStyle name="Normal 3 6 4 4 2 3" xfId="6443" xr:uid="{00000000-0005-0000-0000-00006B110000}"/>
    <cellStyle name="Normal 3 6 4 4 3" xfId="5536" xr:uid="{00000000-0005-0000-0000-00006C110000}"/>
    <cellStyle name="Normal 3 6 4 5" xfId="2416" xr:uid="{00000000-0005-0000-0000-00006D110000}"/>
    <cellStyle name="Normal 3 6 4 5 2" xfId="4041" xr:uid="{00000000-0005-0000-0000-00006E110000}"/>
    <cellStyle name="Normal 3 6 4 5 2 2" xfId="6020" xr:uid="{00000000-0005-0000-0000-00006F110000}"/>
    <cellStyle name="Normal 3 6 4 5 2 3" xfId="6444" xr:uid="{00000000-0005-0000-0000-000070110000}"/>
    <cellStyle name="Normal 3 6 4 6" xfId="4037" xr:uid="{00000000-0005-0000-0000-000071110000}"/>
    <cellStyle name="Normal 3 6 4 6 2" xfId="6017" xr:uid="{00000000-0005-0000-0000-000072110000}"/>
    <cellStyle name="Normal 3 6 4 6 3" xfId="6441" xr:uid="{00000000-0005-0000-0000-000073110000}"/>
    <cellStyle name="Normal 3 6 4_INST $" xfId="2417" xr:uid="{00000000-0005-0000-0000-000074110000}"/>
    <cellStyle name="Normal 3 6 5" xfId="2418" xr:uid="{00000000-0005-0000-0000-000075110000}"/>
    <cellStyle name="Normal 3 6 5 2" xfId="2419" xr:uid="{00000000-0005-0000-0000-000076110000}"/>
    <cellStyle name="Normal 3 6 5 2 2" xfId="4043" xr:uid="{00000000-0005-0000-0000-000077110000}"/>
    <cellStyle name="Normal 3 6 5 2 2 2" xfId="6022" xr:uid="{00000000-0005-0000-0000-000078110000}"/>
    <cellStyle name="Normal 3 6 5 2 2 3" xfId="6446" xr:uid="{00000000-0005-0000-0000-000079110000}"/>
    <cellStyle name="Normal 3 6 5 2 3" xfId="5537" xr:uid="{00000000-0005-0000-0000-00007A110000}"/>
    <cellStyle name="Normal 3 6 5 3" xfId="2420" xr:uid="{00000000-0005-0000-0000-00007B110000}"/>
    <cellStyle name="Normal 3 6 5 3 2" xfId="4044" xr:uid="{00000000-0005-0000-0000-00007C110000}"/>
    <cellStyle name="Normal 3 6 5 4" xfId="2421" xr:uid="{00000000-0005-0000-0000-00007D110000}"/>
    <cellStyle name="Normal 3 6 5 4 2" xfId="4045" xr:uid="{00000000-0005-0000-0000-00007E110000}"/>
    <cellStyle name="Normal 3 6 5 4 2 2" xfId="6023" xr:uid="{00000000-0005-0000-0000-00007F110000}"/>
    <cellStyle name="Normal 3 6 5 4 2 3" xfId="6447" xr:uid="{00000000-0005-0000-0000-000080110000}"/>
    <cellStyle name="Normal 3 6 5 4 3" xfId="5538" xr:uid="{00000000-0005-0000-0000-000081110000}"/>
    <cellStyle name="Normal 3 6 5 5" xfId="2422" xr:uid="{00000000-0005-0000-0000-000082110000}"/>
    <cellStyle name="Normal 3 6 5 5 2" xfId="4046" xr:uid="{00000000-0005-0000-0000-000083110000}"/>
    <cellStyle name="Normal 3 6 5 5 2 2" xfId="6024" xr:uid="{00000000-0005-0000-0000-000084110000}"/>
    <cellStyle name="Normal 3 6 5 5 2 3" xfId="6448" xr:uid="{00000000-0005-0000-0000-000085110000}"/>
    <cellStyle name="Normal 3 6 5 6" xfId="4042" xr:uid="{00000000-0005-0000-0000-000086110000}"/>
    <cellStyle name="Normal 3 6 5 6 2" xfId="6021" xr:uid="{00000000-0005-0000-0000-000087110000}"/>
    <cellStyle name="Normal 3 6 5 6 3" xfId="6445" xr:uid="{00000000-0005-0000-0000-000088110000}"/>
    <cellStyle name="Normal 3 6 5_INST $" xfId="2423" xr:uid="{00000000-0005-0000-0000-000089110000}"/>
    <cellStyle name="Normal 3 6 6" xfId="2424" xr:uid="{00000000-0005-0000-0000-00008A110000}"/>
    <cellStyle name="Normal 3 6 6 2" xfId="4047" xr:uid="{00000000-0005-0000-0000-00008B110000}"/>
    <cellStyle name="Normal 3 6 6 2 2" xfId="6025" xr:uid="{00000000-0005-0000-0000-00008C110000}"/>
    <cellStyle name="Normal 3 6 6 2 3" xfId="6449" xr:uid="{00000000-0005-0000-0000-00008D110000}"/>
    <cellStyle name="Normal 3 6 6 3" xfId="5539" xr:uid="{00000000-0005-0000-0000-00008E110000}"/>
    <cellStyle name="Normal 3 6 7" xfId="2425" xr:uid="{00000000-0005-0000-0000-00008F110000}"/>
    <cellStyle name="Normal 3 6 7 2" xfId="4048" xr:uid="{00000000-0005-0000-0000-000090110000}"/>
    <cellStyle name="Normal 3 6 7 2 2" xfId="6026" xr:uid="{00000000-0005-0000-0000-000091110000}"/>
    <cellStyle name="Normal 3 6 7 2 3" xfId="6450" xr:uid="{00000000-0005-0000-0000-000092110000}"/>
    <cellStyle name="Normal 3 6 7 3" xfId="5540" xr:uid="{00000000-0005-0000-0000-000093110000}"/>
    <cellStyle name="Normal 3 6 8" xfId="2426" xr:uid="{00000000-0005-0000-0000-000094110000}"/>
    <cellStyle name="Normal 3 6 8 2" xfId="4049" xr:uid="{00000000-0005-0000-0000-000095110000}"/>
    <cellStyle name="Normal 3 6 8 2 2" xfId="6027" xr:uid="{00000000-0005-0000-0000-000096110000}"/>
    <cellStyle name="Normal 3 6 8 2 3" xfId="6451" xr:uid="{00000000-0005-0000-0000-000097110000}"/>
    <cellStyle name="Normal 3 6 9" xfId="4036" xr:uid="{00000000-0005-0000-0000-000098110000}"/>
    <cellStyle name="Normal 3 6 9 2" xfId="6016" xr:uid="{00000000-0005-0000-0000-000099110000}"/>
    <cellStyle name="Normal 3 6 9 3" xfId="6440" xr:uid="{00000000-0005-0000-0000-00009A110000}"/>
    <cellStyle name="Normal 3 6_AVANCE TOTAL" xfId="2427" xr:uid="{00000000-0005-0000-0000-00009B110000}"/>
    <cellStyle name="Normal 3 7" xfId="2428" xr:uid="{00000000-0005-0000-0000-00009C110000}"/>
    <cellStyle name="Normal 3 7 2" xfId="2429" xr:uid="{00000000-0005-0000-0000-00009D110000}"/>
    <cellStyle name="Normal 3 7 2 2" xfId="2430" xr:uid="{00000000-0005-0000-0000-00009E110000}"/>
    <cellStyle name="Normal 3 7 2_Listado_web" xfId="2431" xr:uid="{00000000-0005-0000-0000-00009F110000}"/>
    <cellStyle name="Normal 3 7 3" xfId="2432" xr:uid="{00000000-0005-0000-0000-0000A0110000}"/>
    <cellStyle name="Normal 3 7 3 2" xfId="2433" xr:uid="{00000000-0005-0000-0000-0000A1110000}"/>
    <cellStyle name="Normal 3 7 3_Listado_web" xfId="2434" xr:uid="{00000000-0005-0000-0000-0000A2110000}"/>
    <cellStyle name="Normal 3 7 4" xfId="2435" xr:uid="{00000000-0005-0000-0000-0000A3110000}"/>
    <cellStyle name="Normal 3 7 4 2" xfId="2436" xr:uid="{00000000-0005-0000-0000-0000A4110000}"/>
    <cellStyle name="Normal 3 7 4 2 2" xfId="4052" xr:uid="{00000000-0005-0000-0000-0000A5110000}"/>
    <cellStyle name="Normal 3 7 4 2 2 2" xfId="6030" xr:uid="{00000000-0005-0000-0000-0000A6110000}"/>
    <cellStyle name="Normal 3 7 4 2 2 3" xfId="6454" xr:uid="{00000000-0005-0000-0000-0000A7110000}"/>
    <cellStyle name="Normal 3 7 4 2 3" xfId="5541" xr:uid="{00000000-0005-0000-0000-0000A8110000}"/>
    <cellStyle name="Normal 3 7 4 3" xfId="2437" xr:uid="{00000000-0005-0000-0000-0000A9110000}"/>
    <cellStyle name="Normal 3 7 4 3 2" xfId="4053" xr:uid="{00000000-0005-0000-0000-0000AA110000}"/>
    <cellStyle name="Normal 3 7 4 4" xfId="2438" xr:uid="{00000000-0005-0000-0000-0000AB110000}"/>
    <cellStyle name="Normal 3 7 4 4 2" xfId="4054" xr:uid="{00000000-0005-0000-0000-0000AC110000}"/>
    <cellStyle name="Normal 3 7 4 4 2 2" xfId="6031" xr:uid="{00000000-0005-0000-0000-0000AD110000}"/>
    <cellStyle name="Normal 3 7 4 4 2 3" xfId="6455" xr:uid="{00000000-0005-0000-0000-0000AE110000}"/>
    <cellStyle name="Normal 3 7 4 4 3" xfId="5542" xr:uid="{00000000-0005-0000-0000-0000AF110000}"/>
    <cellStyle name="Normal 3 7 4 5" xfId="2439" xr:uid="{00000000-0005-0000-0000-0000B0110000}"/>
    <cellStyle name="Normal 3 7 4 5 2" xfId="4055" xr:uid="{00000000-0005-0000-0000-0000B1110000}"/>
    <cellStyle name="Normal 3 7 4 5 2 2" xfId="6032" xr:uid="{00000000-0005-0000-0000-0000B2110000}"/>
    <cellStyle name="Normal 3 7 4 5 2 3" xfId="6456" xr:uid="{00000000-0005-0000-0000-0000B3110000}"/>
    <cellStyle name="Normal 3 7 4 6" xfId="4051" xr:uid="{00000000-0005-0000-0000-0000B4110000}"/>
    <cellStyle name="Normal 3 7 4 6 2" xfId="6029" xr:uid="{00000000-0005-0000-0000-0000B5110000}"/>
    <cellStyle name="Normal 3 7 4 6 3" xfId="6453" xr:uid="{00000000-0005-0000-0000-0000B6110000}"/>
    <cellStyle name="Normal 3 7 4_INST $" xfId="2440" xr:uid="{00000000-0005-0000-0000-0000B7110000}"/>
    <cellStyle name="Normal 3 7 5" xfId="2441" xr:uid="{00000000-0005-0000-0000-0000B8110000}"/>
    <cellStyle name="Normal 3 7 5 2" xfId="2442" xr:uid="{00000000-0005-0000-0000-0000B9110000}"/>
    <cellStyle name="Normal 3 7 5 2 2" xfId="4057" xr:uid="{00000000-0005-0000-0000-0000BA110000}"/>
    <cellStyle name="Normal 3 7 5 2 2 2" xfId="6034" xr:uid="{00000000-0005-0000-0000-0000BB110000}"/>
    <cellStyle name="Normal 3 7 5 2 2 3" xfId="6458" xr:uid="{00000000-0005-0000-0000-0000BC110000}"/>
    <cellStyle name="Normal 3 7 5 2 3" xfId="5543" xr:uid="{00000000-0005-0000-0000-0000BD110000}"/>
    <cellStyle name="Normal 3 7 5 3" xfId="2443" xr:uid="{00000000-0005-0000-0000-0000BE110000}"/>
    <cellStyle name="Normal 3 7 5 3 2" xfId="4058" xr:uid="{00000000-0005-0000-0000-0000BF110000}"/>
    <cellStyle name="Normal 3 7 5 4" xfId="2444" xr:uid="{00000000-0005-0000-0000-0000C0110000}"/>
    <cellStyle name="Normal 3 7 5 4 2" xfId="4059" xr:uid="{00000000-0005-0000-0000-0000C1110000}"/>
    <cellStyle name="Normal 3 7 5 4 2 2" xfId="6035" xr:uid="{00000000-0005-0000-0000-0000C2110000}"/>
    <cellStyle name="Normal 3 7 5 4 2 3" xfId="6459" xr:uid="{00000000-0005-0000-0000-0000C3110000}"/>
    <cellStyle name="Normal 3 7 5 4 3" xfId="5544" xr:uid="{00000000-0005-0000-0000-0000C4110000}"/>
    <cellStyle name="Normal 3 7 5 5" xfId="2445" xr:uid="{00000000-0005-0000-0000-0000C5110000}"/>
    <cellStyle name="Normal 3 7 5 5 2" xfId="4060" xr:uid="{00000000-0005-0000-0000-0000C6110000}"/>
    <cellStyle name="Normal 3 7 5 5 2 2" xfId="6036" xr:uid="{00000000-0005-0000-0000-0000C7110000}"/>
    <cellStyle name="Normal 3 7 5 5 2 3" xfId="6460" xr:uid="{00000000-0005-0000-0000-0000C8110000}"/>
    <cellStyle name="Normal 3 7 5 6" xfId="4056" xr:uid="{00000000-0005-0000-0000-0000C9110000}"/>
    <cellStyle name="Normal 3 7 5 6 2" xfId="6033" xr:uid="{00000000-0005-0000-0000-0000CA110000}"/>
    <cellStyle name="Normal 3 7 5 6 3" xfId="6457" xr:uid="{00000000-0005-0000-0000-0000CB110000}"/>
    <cellStyle name="Normal 3 7 5_INST $" xfId="2446" xr:uid="{00000000-0005-0000-0000-0000CC110000}"/>
    <cellStyle name="Normal 3 7 6" xfId="2447" xr:uid="{00000000-0005-0000-0000-0000CD110000}"/>
    <cellStyle name="Normal 3 7 6 2" xfId="4061" xr:uid="{00000000-0005-0000-0000-0000CE110000}"/>
    <cellStyle name="Normal 3 7 6 2 2" xfId="6037" xr:uid="{00000000-0005-0000-0000-0000CF110000}"/>
    <cellStyle name="Normal 3 7 6 2 3" xfId="6461" xr:uid="{00000000-0005-0000-0000-0000D0110000}"/>
    <cellStyle name="Normal 3 7 6 3" xfId="5545" xr:uid="{00000000-0005-0000-0000-0000D1110000}"/>
    <cellStyle name="Normal 3 7 7" xfId="2448" xr:uid="{00000000-0005-0000-0000-0000D2110000}"/>
    <cellStyle name="Normal 3 7 7 2" xfId="4062" xr:uid="{00000000-0005-0000-0000-0000D3110000}"/>
    <cellStyle name="Normal 3 7 7 2 2" xfId="6038" xr:uid="{00000000-0005-0000-0000-0000D4110000}"/>
    <cellStyle name="Normal 3 7 7 2 3" xfId="6462" xr:uid="{00000000-0005-0000-0000-0000D5110000}"/>
    <cellStyle name="Normal 3 7 7 3" xfId="5546" xr:uid="{00000000-0005-0000-0000-0000D6110000}"/>
    <cellStyle name="Normal 3 7 8" xfId="2449" xr:uid="{00000000-0005-0000-0000-0000D7110000}"/>
    <cellStyle name="Normal 3 7 8 2" xfId="4063" xr:uid="{00000000-0005-0000-0000-0000D8110000}"/>
    <cellStyle name="Normal 3 7 8 2 2" xfId="6039" xr:uid="{00000000-0005-0000-0000-0000D9110000}"/>
    <cellStyle name="Normal 3 7 8 2 3" xfId="6463" xr:uid="{00000000-0005-0000-0000-0000DA110000}"/>
    <cellStyle name="Normal 3 7 9" xfId="4050" xr:uid="{00000000-0005-0000-0000-0000DB110000}"/>
    <cellStyle name="Normal 3 7 9 2" xfId="6028" xr:uid="{00000000-0005-0000-0000-0000DC110000}"/>
    <cellStyle name="Normal 3 7 9 3" xfId="6452" xr:uid="{00000000-0005-0000-0000-0000DD110000}"/>
    <cellStyle name="Normal 3 7_AVANCE TOTAL" xfId="2450" xr:uid="{00000000-0005-0000-0000-0000DE110000}"/>
    <cellStyle name="Normal 3 8" xfId="2451" xr:uid="{00000000-0005-0000-0000-0000DF110000}"/>
    <cellStyle name="Normal 3 8 2" xfId="2452" xr:uid="{00000000-0005-0000-0000-0000E0110000}"/>
    <cellStyle name="Normal 3 8 2 2" xfId="2453" xr:uid="{00000000-0005-0000-0000-0000E1110000}"/>
    <cellStyle name="Normal 3 8 2_Listado_web" xfId="2454" xr:uid="{00000000-0005-0000-0000-0000E2110000}"/>
    <cellStyle name="Normal 3 8 3" xfId="2455" xr:uid="{00000000-0005-0000-0000-0000E3110000}"/>
    <cellStyle name="Normal 3 8 3 2" xfId="2456" xr:uid="{00000000-0005-0000-0000-0000E4110000}"/>
    <cellStyle name="Normal 3 8 3_Listado_web" xfId="2457" xr:uid="{00000000-0005-0000-0000-0000E5110000}"/>
    <cellStyle name="Normal 3 8 4" xfId="2458" xr:uid="{00000000-0005-0000-0000-0000E6110000}"/>
    <cellStyle name="Normal 3 8 4 2" xfId="2459" xr:uid="{00000000-0005-0000-0000-0000E7110000}"/>
    <cellStyle name="Normal 3 8 4 2 2" xfId="4066" xr:uid="{00000000-0005-0000-0000-0000E8110000}"/>
    <cellStyle name="Normal 3 8 4 2 2 2" xfId="6042" xr:uid="{00000000-0005-0000-0000-0000E9110000}"/>
    <cellStyle name="Normal 3 8 4 2 2 3" xfId="6466" xr:uid="{00000000-0005-0000-0000-0000EA110000}"/>
    <cellStyle name="Normal 3 8 4 2 3" xfId="5547" xr:uid="{00000000-0005-0000-0000-0000EB110000}"/>
    <cellStyle name="Normal 3 8 4 3" xfId="2460" xr:uid="{00000000-0005-0000-0000-0000EC110000}"/>
    <cellStyle name="Normal 3 8 4 3 2" xfId="4067" xr:uid="{00000000-0005-0000-0000-0000ED110000}"/>
    <cellStyle name="Normal 3 8 4 4" xfId="2461" xr:uid="{00000000-0005-0000-0000-0000EE110000}"/>
    <cellStyle name="Normal 3 8 4 4 2" xfId="4068" xr:uid="{00000000-0005-0000-0000-0000EF110000}"/>
    <cellStyle name="Normal 3 8 4 4 2 2" xfId="6043" xr:uid="{00000000-0005-0000-0000-0000F0110000}"/>
    <cellStyle name="Normal 3 8 4 4 2 3" xfId="6467" xr:uid="{00000000-0005-0000-0000-0000F1110000}"/>
    <cellStyle name="Normal 3 8 4 4 3" xfId="5548" xr:uid="{00000000-0005-0000-0000-0000F2110000}"/>
    <cellStyle name="Normal 3 8 4 5" xfId="2462" xr:uid="{00000000-0005-0000-0000-0000F3110000}"/>
    <cellStyle name="Normal 3 8 4 5 2" xfId="4069" xr:uid="{00000000-0005-0000-0000-0000F4110000}"/>
    <cellStyle name="Normal 3 8 4 5 2 2" xfId="6044" xr:uid="{00000000-0005-0000-0000-0000F5110000}"/>
    <cellStyle name="Normal 3 8 4 5 2 3" xfId="6468" xr:uid="{00000000-0005-0000-0000-0000F6110000}"/>
    <cellStyle name="Normal 3 8 4 6" xfId="4065" xr:uid="{00000000-0005-0000-0000-0000F7110000}"/>
    <cellStyle name="Normal 3 8 4 6 2" xfId="6041" xr:uid="{00000000-0005-0000-0000-0000F8110000}"/>
    <cellStyle name="Normal 3 8 4 6 3" xfId="6465" xr:uid="{00000000-0005-0000-0000-0000F9110000}"/>
    <cellStyle name="Normal 3 8 4_INST $" xfId="2463" xr:uid="{00000000-0005-0000-0000-0000FA110000}"/>
    <cellStyle name="Normal 3 8 5" xfId="2464" xr:uid="{00000000-0005-0000-0000-0000FB110000}"/>
    <cellStyle name="Normal 3 8 5 2" xfId="2465" xr:uid="{00000000-0005-0000-0000-0000FC110000}"/>
    <cellStyle name="Normal 3 8 5 2 2" xfId="4071" xr:uid="{00000000-0005-0000-0000-0000FD110000}"/>
    <cellStyle name="Normal 3 8 5 2 2 2" xfId="6046" xr:uid="{00000000-0005-0000-0000-0000FE110000}"/>
    <cellStyle name="Normal 3 8 5 2 2 3" xfId="6470" xr:uid="{00000000-0005-0000-0000-0000FF110000}"/>
    <cellStyle name="Normal 3 8 5 2 3" xfId="5549" xr:uid="{00000000-0005-0000-0000-000000120000}"/>
    <cellStyle name="Normal 3 8 5 3" xfId="2466" xr:uid="{00000000-0005-0000-0000-000001120000}"/>
    <cellStyle name="Normal 3 8 5 3 2" xfId="4072" xr:uid="{00000000-0005-0000-0000-000002120000}"/>
    <cellStyle name="Normal 3 8 5 4" xfId="2467" xr:uid="{00000000-0005-0000-0000-000003120000}"/>
    <cellStyle name="Normal 3 8 5 4 2" xfId="4073" xr:uid="{00000000-0005-0000-0000-000004120000}"/>
    <cellStyle name="Normal 3 8 5 4 2 2" xfId="6047" xr:uid="{00000000-0005-0000-0000-000005120000}"/>
    <cellStyle name="Normal 3 8 5 4 2 3" xfId="6471" xr:uid="{00000000-0005-0000-0000-000006120000}"/>
    <cellStyle name="Normal 3 8 5 4 3" xfId="5550" xr:uid="{00000000-0005-0000-0000-000007120000}"/>
    <cellStyle name="Normal 3 8 5 5" xfId="2468" xr:uid="{00000000-0005-0000-0000-000008120000}"/>
    <cellStyle name="Normal 3 8 5 5 2" xfId="4074" xr:uid="{00000000-0005-0000-0000-000009120000}"/>
    <cellStyle name="Normal 3 8 5 5 2 2" xfId="6048" xr:uid="{00000000-0005-0000-0000-00000A120000}"/>
    <cellStyle name="Normal 3 8 5 5 2 3" xfId="6472" xr:uid="{00000000-0005-0000-0000-00000B120000}"/>
    <cellStyle name="Normal 3 8 5 6" xfId="4070" xr:uid="{00000000-0005-0000-0000-00000C120000}"/>
    <cellStyle name="Normal 3 8 5 6 2" xfId="6045" xr:uid="{00000000-0005-0000-0000-00000D120000}"/>
    <cellStyle name="Normal 3 8 5 6 3" xfId="6469" xr:uid="{00000000-0005-0000-0000-00000E120000}"/>
    <cellStyle name="Normal 3 8 5_INST $" xfId="2469" xr:uid="{00000000-0005-0000-0000-00000F120000}"/>
    <cellStyle name="Normal 3 8 6" xfId="2470" xr:uid="{00000000-0005-0000-0000-000010120000}"/>
    <cellStyle name="Normal 3 8 6 2" xfId="4075" xr:uid="{00000000-0005-0000-0000-000011120000}"/>
    <cellStyle name="Normal 3 8 6 2 2" xfId="6049" xr:uid="{00000000-0005-0000-0000-000012120000}"/>
    <cellStyle name="Normal 3 8 6 2 3" xfId="6473" xr:uid="{00000000-0005-0000-0000-000013120000}"/>
    <cellStyle name="Normal 3 8 6 3" xfId="5551" xr:uid="{00000000-0005-0000-0000-000014120000}"/>
    <cellStyle name="Normal 3 8 7" xfId="2471" xr:uid="{00000000-0005-0000-0000-000015120000}"/>
    <cellStyle name="Normal 3 8 7 2" xfId="4076" xr:uid="{00000000-0005-0000-0000-000016120000}"/>
    <cellStyle name="Normal 3 8 7 2 2" xfId="6050" xr:uid="{00000000-0005-0000-0000-000017120000}"/>
    <cellStyle name="Normal 3 8 7 2 3" xfId="6474" xr:uid="{00000000-0005-0000-0000-000018120000}"/>
    <cellStyle name="Normal 3 8 7 3" xfId="5552" xr:uid="{00000000-0005-0000-0000-000019120000}"/>
    <cellStyle name="Normal 3 8 8" xfId="2472" xr:uid="{00000000-0005-0000-0000-00001A120000}"/>
    <cellStyle name="Normal 3 8 8 2" xfId="4077" xr:uid="{00000000-0005-0000-0000-00001B120000}"/>
    <cellStyle name="Normal 3 8 8 2 2" xfId="6051" xr:uid="{00000000-0005-0000-0000-00001C120000}"/>
    <cellStyle name="Normal 3 8 8 2 3" xfId="6475" xr:uid="{00000000-0005-0000-0000-00001D120000}"/>
    <cellStyle name="Normal 3 8 9" xfId="4064" xr:uid="{00000000-0005-0000-0000-00001E120000}"/>
    <cellStyle name="Normal 3 8 9 2" xfId="6040" xr:uid="{00000000-0005-0000-0000-00001F120000}"/>
    <cellStyle name="Normal 3 8 9 3" xfId="6464" xr:uid="{00000000-0005-0000-0000-000020120000}"/>
    <cellStyle name="Normal 3 8_AVANCE TOTAL" xfId="2473" xr:uid="{00000000-0005-0000-0000-000021120000}"/>
    <cellStyle name="Normal 3 9" xfId="2474" xr:uid="{00000000-0005-0000-0000-000022120000}"/>
    <cellStyle name="Normal 3 9 2" xfId="2475" xr:uid="{00000000-0005-0000-0000-000023120000}"/>
    <cellStyle name="Normal 3 9 2 2" xfId="5554" xr:uid="{00000000-0005-0000-0000-000024120000}"/>
    <cellStyle name="Normal 3 9 3" xfId="5553" xr:uid="{00000000-0005-0000-0000-000025120000}"/>
    <cellStyle name="Normal 3 9_AVANCE TOTAL" xfId="2476" xr:uid="{00000000-0005-0000-0000-000026120000}"/>
    <cellStyle name="Normal 3_AVANCE JUSTICIA JUVENIL" xfId="2477" xr:uid="{00000000-0005-0000-0000-000027120000}"/>
    <cellStyle name="Normal 30" xfId="2478" xr:uid="{00000000-0005-0000-0000-000028120000}"/>
    <cellStyle name="Normal 30 2" xfId="2479" xr:uid="{00000000-0005-0000-0000-000029120000}"/>
    <cellStyle name="Normal 30 2 2" xfId="2480" xr:uid="{00000000-0005-0000-0000-00002A120000}"/>
    <cellStyle name="Normal 30 2 2 2" xfId="5557" xr:uid="{00000000-0005-0000-0000-00002B120000}"/>
    <cellStyle name="Normal 30 2 3" xfId="5556" xr:uid="{00000000-0005-0000-0000-00002C120000}"/>
    <cellStyle name="Normal 30 3" xfId="2481" xr:uid="{00000000-0005-0000-0000-00002D120000}"/>
    <cellStyle name="Normal 30 3 2" xfId="2482" xr:uid="{00000000-0005-0000-0000-00002E120000}"/>
    <cellStyle name="Normal 30 3 2 2" xfId="5559" xr:uid="{00000000-0005-0000-0000-00002F120000}"/>
    <cellStyle name="Normal 30 3 3" xfId="5558" xr:uid="{00000000-0005-0000-0000-000030120000}"/>
    <cellStyle name="Normal 30 4" xfId="2483" xr:uid="{00000000-0005-0000-0000-000031120000}"/>
    <cellStyle name="Normal 30 4 2" xfId="5560" xr:uid="{00000000-0005-0000-0000-000032120000}"/>
    <cellStyle name="Normal 30 5" xfId="2484" xr:uid="{00000000-0005-0000-0000-000033120000}"/>
    <cellStyle name="Normal 30 5 2" xfId="4078" xr:uid="{00000000-0005-0000-0000-000034120000}"/>
    <cellStyle name="Normal 30 5 2 2" xfId="6052" xr:uid="{00000000-0005-0000-0000-000035120000}"/>
    <cellStyle name="Normal 30 5 2 3" xfId="6476" xr:uid="{00000000-0005-0000-0000-000036120000}"/>
    <cellStyle name="Normal 30 5 3" xfId="5561" xr:uid="{00000000-0005-0000-0000-000037120000}"/>
    <cellStyle name="Normal 30 6" xfId="2485" xr:uid="{00000000-0005-0000-0000-000038120000}"/>
    <cellStyle name="Normal 30 6 2" xfId="5562" xr:uid="{00000000-0005-0000-0000-000039120000}"/>
    <cellStyle name="Normal 30 7" xfId="2486" xr:uid="{00000000-0005-0000-0000-00003A120000}"/>
    <cellStyle name="Normal 30 7 2" xfId="5563" xr:uid="{00000000-0005-0000-0000-00003B120000}"/>
    <cellStyle name="Normal 30 8" xfId="2487" xr:uid="{00000000-0005-0000-0000-00003C120000}"/>
    <cellStyle name="Normal 30 9" xfId="5555" xr:uid="{00000000-0005-0000-0000-00003D120000}"/>
    <cellStyle name="Normal 30_AVANCE TOTAL" xfId="2488" xr:uid="{00000000-0005-0000-0000-00003E120000}"/>
    <cellStyle name="Normal 31" xfId="2489" xr:uid="{00000000-0005-0000-0000-00003F120000}"/>
    <cellStyle name="Normal 31 10" xfId="2490" xr:uid="{00000000-0005-0000-0000-000040120000}"/>
    <cellStyle name="Normal 31 10 2" xfId="2491" xr:uid="{00000000-0005-0000-0000-000041120000}"/>
    <cellStyle name="Normal 31 10 2 2" xfId="5565" xr:uid="{00000000-0005-0000-0000-000042120000}"/>
    <cellStyle name="Normal 31 10 3" xfId="5564" xr:uid="{00000000-0005-0000-0000-000043120000}"/>
    <cellStyle name="Normal 31 10_INST $" xfId="2492" xr:uid="{00000000-0005-0000-0000-000044120000}"/>
    <cellStyle name="Normal 31 11" xfId="2493" xr:uid="{00000000-0005-0000-0000-000045120000}"/>
    <cellStyle name="Normal 31 11 2" xfId="5566" xr:uid="{00000000-0005-0000-0000-000046120000}"/>
    <cellStyle name="Normal 31 12" xfId="2494" xr:uid="{00000000-0005-0000-0000-000047120000}"/>
    <cellStyle name="Normal 31 12 2" xfId="5567" xr:uid="{00000000-0005-0000-0000-000048120000}"/>
    <cellStyle name="Normal 31 2" xfId="2495" xr:uid="{00000000-0005-0000-0000-000049120000}"/>
    <cellStyle name="Normal 31 2 2" xfId="2496" xr:uid="{00000000-0005-0000-0000-00004A120000}"/>
    <cellStyle name="Normal 31 2 2 2" xfId="5569" xr:uid="{00000000-0005-0000-0000-00004B120000}"/>
    <cellStyle name="Normal 31 2 3" xfId="5568" xr:uid="{00000000-0005-0000-0000-00004C120000}"/>
    <cellStyle name="Normal 31 3" xfId="2497" xr:uid="{00000000-0005-0000-0000-00004D120000}"/>
    <cellStyle name="Normal 31 3 2" xfId="2498" xr:uid="{00000000-0005-0000-0000-00004E120000}"/>
    <cellStyle name="Normal 31 3 2 2" xfId="5571" xr:uid="{00000000-0005-0000-0000-00004F120000}"/>
    <cellStyle name="Normal 31 3 3" xfId="5570" xr:uid="{00000000-0005-0000-0000-000050120000}"/>
    <cellStyle name="Normal 31 4" xfId="2499" xr:uid="{00000000-0005-0000-0000-000051120000}"/>
    <cellStyle name="Normal 31 4 2" xfId="2500" xr:uid="{00000000-0005-0000-0000-000052120000}"/>
    <cellStyle name="Normal 31 4 2 2" xfId="5573" xr:uid="{00000000-0005-0000-0000-000053120000}"/>
    <cellStyle name="Normal 31 4 3" xfId="5572" xr:uid="{00000000-0005-0000-0000-000054120000}"/>
    <cellStyle name="Normal 31 4_AVANCE TOTAL" xfId="2501" xr:uid="{00000000-0005-0000-0000-000055120000}"/>
    <cellStyle name="Normal 31 5" xfId="2502" xr:uid="{00000000-0005-0000-0000-000056120000}"/>
    <cellStyle name="Normal 31 5 2" xfId="5574" xr:uid="{00000000-0005-0000-0000-000057120000}"/>
    <cellStyle name="Normal 31 6" xfId="2503" xr:uid="{00000000-0005-0000-0000-000058120000}"/>
    <cellStyle name="Normal 31 6 2" xfId="5575" xr:uid="{00000000-0005-0000-0000-000059120000}"/>
    <cellStyle name="Normal 31 7" xfId="2504" xr:uid="{00000000-0005-0000-0000-00005A120000}"/>
    <cellStyle name="Normal 31 7 2" xfId="5576" xr:uid="{00000000-0005-0000-0000-00005B120000}"/>
    <cellStyle name="Normal 31 8" xfId="2505" xr:uid="{00000000-0005-0000-0000-00005C120000}"/>
    <cellStyle name="Normal 31 8 2" xfId="2506" xr:uid="{00000000-0005-0000-0000-00005D120000}"/>
    <cellStyle name="Normal 31 8 2 2" xfId="5578" xr:uid="{00000000-0005-0000-0000-00005E120000}"/>
    <cellStyle name="Normal 31 8 3" xfId="5577" xr:uid="{00000000-0005-0000-0000-00005F120000}"/>
    <cellStyle name="Normal 31 8_AVANCE TOTAL" xfId="2507" xr:uid="{00000000-0005-0000-0000-000060120000}"/>
    <cellStyle name="Normal 31 9" xfId="2508" xr:uid="{00000000-0005-0000-0000-000061120000}"/>
    <cellStyle name="Normal 31 9 2" xfId="2509" xr:uid="{00000000-0005-0000-0000-000062120000}"/>
    <cellStyle name="Normal 31 9 2 2" xfId="5580" xr:uid="{00000000-0005-0000-0000-000063120000}"/>
    <cellStyle name="Normal 31 9 3" xfId="2510" xr:uid="{00000000-0005-0000-0000-000064120000}"/>
    <cellStyle name="Normal 31 9 3 2" xfId="2511" xr:uid="{00000000-0005-0000-0000-000065120000}"/>
    <cellStyle name="Normal 31 9 3 2 2" xfId="5582" xr:uid="{00000000-0005-0000-0000-000066120000}"/>
    <cellStyle name="Normal 31 9 3 3" xfId="5581" xr:uid="{00000000-0005-0000-0000-000067120000}"/>
    <cellStyle name="Normal 31 9 3_INST $" xfId="2512" xr:uid="{00000000-0005-0000-0000-000068120000}"/>
    <cellStyle name="Normal 31 9 4" xfId="2513" xr:uid="{00000000-0005-0000-0000-000069120000}"/>
    <cellStyle name="Normal 31 9 4 2" xfId="5583" xr:uid="{00000000-0005-0000-0000-00006A120000}"/>
    <cellStyle name="Normal 31 9 5" xfId="5579" xr:uid="{00000000-0005-0000-0000-00006B120000}"/>
    <cellStyle name="Normal 31 9_INST $" xfId="2514" xr:uid="{00000000-0005-0000-0000-00006C120000}"/>
    <cellStyle name="Normal 31_AVANCE TOTAL" xfId="2515" xr:uid="{00000000-0005-0000-0000-00006D120000}"/>
    <cellStyle name="Normal 32" xfId="2516" xr:uid="{00000000-0005-0000-0000-00006E120000}"/>
    <cellStyle name="Normal 32 2" xfId="2517" xr:uid="{00000000-0005-0000-0000-00006F120000}"/>
    <cellStyle name="Normal 32 2 2" xfId="5585" xr:uid="{00000000-0005-0000-0000-000070120000}"/>
    <cellStyle name="Normal 32 3" xfId="2518" xr:uid="{00000000-0005-0000-0000-000071120000}"/>
    <cellStyle name="Normal 32 3 2" xfId="4079" xr:uid="{00000000-0005-0000-0000-000072120000}"/>
    <cellStyle name="Normal 32 3 2 2" xfId="6053" xr:uid="{00000000-0005-0000-0000-000073120000}"/>
    <cellStyle name="Normal 32 3 2 3" xfId="6477" xr:uid="{00000000-0005-0000-0000-000074120000}"/>
    <cellStyle name="Normal 32 3 3" xfId="5586" xr:uid="{00000000-0005-0000-0000-000075120000}"/>
    <cellStyle name="Normal 32 4" xfId="2519" xr:uid="{00000000-0005-0000-0000-000076120000}"/>
    <cellStyle name="Normal 32 4 2" xfId="5587" xr:uid="{00000000-0005-0000-0000-000077120000}"/>
    <cellStyle name="Normal 32 5" xfId="2520" xr:uid="{00000000-0005-0000-0000-000078120000}"/>
    <cellStyle name="Normal 32 5 2" xfId="5588" xr:uid="{00000000-0005-0000-0000-000079120000}"/>
    <cellStyle name="Normal 32 6" xfId="2521" xr:uid="{00000000-0005-0000-0000-00007A120000}"/>
    <cellStyle name="Normal 32 7" xfId="5584" xr:uid="{00000000-0005-0000-0000-00007B120000}"/>
    <cellStyle name="Normal 33" xfId="2522" xr:uid="{00000000-0005-0000-0000-00007C120000}"/>
    <cellStyle name="Normal 33 2" xfId="2523" xr:uid="{00000000-0005-0000-0000-00007D120000}"/>
    <cellStyle name="Normal 33 2 2" xfId="5590" xr:uid="{00000000-0005-0000-0000-00007E120000}"/>
    <cellStyle name="Normal 33 3" xfId="2524" xr:uid="{00000000-0005-0000-0000-00007F120000}"/>
    <cellStyle name="Normal 33 3 2" xfId="4080" xr:uid="{00000000-0005-0000-0000-000080120000}"/>
    <cellStyle name="Normal 33 3 2 2" xfId="6054" xr:uid="{00000000-0005-0000-0000-000081120000}"/>
    <cellStyle name="Normal 33 3 2 3" xfId="6478" xr:uid="{00000000-0005-0000-0000-000082120000}"/>
    <cellStyle name="Normal 33 3 3" xfId="5591" xr:uid="{00000000-0005-0000-0000-000083120000}"/>
    <cellStyle name="Normal 33 4" xfId="2525" xr:uid="{00000000-0005-0000-0000-000084120000}"/>
    <cellStyle name="Normal 33 4 2" xfId="5592" xr:uid="{00000000-0005-0000-0000-000085120000}"/>
    <cellStyle name="Normal 33 5" xfId="2526" xr:uid="{00000000-0005-0000-0000-000086120000}"/>
    <cellStyle name="Normal 33 5 2" xfId="5593" xr:uid="{00000000-0005-0000-0000-000087120000}"/>
    <cellStyle name="Normal 33 6" xfId="2527" xr:uid="{00000000-0005-0000-0000-000088120000}"/>
    <cellStyle name="Normal 33 7" xfId="5589" xr:uid="{00000000-0005-0000-0000-000089120000}"/>
    <cellStyle name="Normal 34" xfId="2528" xr:uid="{00000000-0005-0000-0000-00008A120000}"/>
    <cellStyle name="Normal 34 2" xfId="2529" xr:uid="{00000000-0005-0000-0000-00008B120000}"/>
    <cellStyle name="Normal 34 2 2" xfId="5595" xr:uid="{00000000-0005-0000-0000-00008C120000}"/>
    <cellStyle name="Normal 34 3" xfId="5594" xr:uid="{00000000-0005-0000-0000-00008D120000}"/>
    <cellStyle name="Normal 35" xfId="2530" xr:uid="{00000000-0005-0000-0000-00008E120000}"/>
    <cellStyle name="Normal 35 2" xfId="2531" xr:uid="{00000000-0005-0000-0000-00008F120000}"/>
    <cellStyle name="Normal 35 2 2" xfId="2532" xr:uid="{00000000-0005-0000-0000-000090120000}"/>
    <cellStyle name="Normal 35 2_Listado_web" xfId="2533" xr:uid="{00000000-0005-0000-0000-000091120000}"/>
    <cellStyle name="Normal 35 3" xfId="2534" xr:uid="{00000000-0005-0000-0000-000092120000}"/>
    <cellStyle name="Normal 35 3 2" xfId="2535" xr:uid="{00000000-0005-0000-0000-000093120000}"/>
    <cellStyle name="Normal 35 3 2 2" xfId="4083" xr:uid="{00000000-0005-0000-0000-000094120000}"/>
    <cellStyle name="Normal 35 3 2 2 2" xfId="6057" xr:uid="{00000000-0005-0000-0000-000095120000}"/>
    <cellStyle name="Normal 35 3 2 2 3" xfId="6481" xr:uid="{00000000-0005-0000-0000-000096120000}"/>
    <cellStyle name="Normal 35 3 2 3" xfId="5596" xr:uid="{00000000-0005-0000-0000-000097120000}"/>
    <cellStyle name="Normal 35 3 3" xfId="2536" xr:uid="{00000000-0005-0000-0000-000098120000}"/>
    <cellStyle name="Normal 35 3 3 2" xfId="4084" xr:uid="{00000000-0005-0000-0000-000099120000}"/>
    <cellStyle name="Normal 35 3 4" xfId="2537" xr:uid="{00000000-0005-0000-0000-00009A120000}"/>
    <cellStyle name="Normal 35 3 4 2" xfId="4085" xr:uid="{00000000-0005-0000-0000-00009B120000}"/>
    <cellStyle name="Normal 35 3 4 2 2" xfId="6058" xr:uid="{00000000-0005-0000-0000-00009C120000}"/>
    <cellStyle name="Normal 35 3 4 2 3" xfId="6482" xr:uid="{00000000-0005-0000-0000-00009D120000}"/>
    <cellStyle name="Normal 35 3 4 3" xfId="5597" xr:uid="{00000000-0005-0000-0000-00009E120000}"/>
    <cellStyle name="Normal 35 3 5" xfId="2538" xr:uid="{00000000-0005-0000-0000-00009F120000}"/>
    <cellStyle name="Normal 35 3 5 2" xfId="4086" xr:uid="{00000000-0005-0000-0000-0000A0120000}"/>
    <cellStyle name="Normal 35 3 5 2 2" xfId="6059" xr:uid="{00000000-0005-0000-0000-0000A1120000}"/>
    <cellStyle name="Normal 35 3 5 2 3" xfId="6483" xr:uid="{00000000-0005-0000-0000-0000A2120000}"/>
    <cellStyle name="Normal 35 3 6" xfId="4082" xr:uid="{00000000-0005-0000-0000-0000A3120000}"/>
    <cellStyle name="Normal 35 3 6 2" xfId="6056" xr:uid="{00000000-0005-0000-0000-0000A4120000}"/>
    <cellStyle name="Normal 35 3 6 3" xfId="6480" xr:uid="{00000000-0005-0000-0000-0000A5120000}"/>
    <cellStyle name="Normal 35 3_INST $" xfId="2539" xr:uid="{00000000-0005-0000-0000-0000A6120000}"/>
    <cellStyle name="Normal 35 4" xfId="2540" xr:uid="{00000000-0005-0000-0000-0000A7120000}"/>
    <cellStyle name="Normal 35 4 2" xfId="2541" xr:uid="{00000000-0005-0000-0000-0000A8120000}"/>
    <cellStyle name="Normal 35 4 2 2" xfId="4088" xr:uid="{00000000-0005-0000-0000-0000A9120000}"/>
    <cellStyle name="Normal 35 4 2 2 2" xfId="6061" xr:uid="{00000000-0005-0000-0000-0000AA120000}"/>
    <cellStyle name="Normal 35 4 2 2 3" xfId="6485" xr:uid="{00000000-0005-0000-0000-0000AB120000}"/>
    <cellStyle name="Normal 35 4 2 3" xfId="5598" xr:uid="{00000000-0005-0000-0000-0000AC120000}"/>
    <cellStyle name="Normal 35 4 3" xfId="2542" xr:uid="{00000000-0005-0000-0000-0000AD120000}"/>
    <cellStyle name="Normal 35 4 3 2" xfId="4089" xr:uid="{00000000-0005-0000-0000-0000AE120000}"/>
    <cellStyle name="Normal 35 4 4" xfId="2543" xr:uid="{00000000-0005-0000-0000-0000AF120000}"/>
    <cellStyle name="Normal 35 4 4 2" xfId="4090" xr:uid="{00000000-0005-0000-0000-0000B0120000}"/>
    <cellStyle name="Normal 35 4 4 2 2" xfId="6062" xr:uid="{00000000-0005-0000-0000-0000B1120000}"/>
    <cellStyle name="Normal 35 4 4 2 3" xfId="6486" xr:uid="{00000000-0005-0000-0000-0000B2120000}"/>
    <cellStyle name="Normal 35 4 4 3" xfId="5599" xr:uid="{00000000-0005-0000-0000-0000B3120000}"/>
    <cellStyle name="Normal 35 4 5" xfId="4091" xr:uid="{00000000-0005-0000-0000-0000B4120000}"/>
    <cellStyle name="Normal 35 4 5 2" xfId="6063" xr:uid="{00000000-0005-0000-0000-0000B5120000}"/>
    <cellStyle name="Normal 35 4 5 3" xfId="6487" xr:uid="{00000000-0005-0000-0000-0000B6120000}"/>
    <cellStyle name="Normal 35 4 6" xfId="4087" xr:uid="{00000000-0005-0000-0000-0000B7120000}"/>
    <cellStyle name="Normal 35 4 6 2" xfId="6060" xr:uid="{00000000-0005-0000-0000-0000B8120000}"/>
    <cellStyle name="Normal 35 4 6 3" xfId="6484" xr:uid="{00000000-0005-0000-0000-0000B9120000}"/>
    <cellStyle name="Normal 35 4_INST $" xfId="4092" xr:uid="{00000000-0005-0000-0000-0000BA120000}"/>
    <cellStyle name="Normal 35 5" xfId="2544" xr:uid="{00000000-0005-0000-0000-0000BB120000}"/>
    <cellStyle name="Normal 35 5 2" xfId="4093" xr:uid="{00000000-0005-0000-0000-0000BC120000}"/>
    <cellStyle name="Normal 35 5 2 2" xfId="6064" xr:uid="{00000000-0005-0000-0000-0000BD120000}"/>
    <cellStyle name="Normal 35 5 2 3" xfId="6488" xr:uid="{00000000-0005-0000-0000-0000BE120000}"/>
    <cellStyle name="Normal 35 5 3" xfId="5600" xr:uid="{00000000-0005-0000-0000-0000BF120000}"/>
    <cellStyle name="Normal 35 6" xfId="2545" xr:uid="{00000000-0005-0000-0000-0000C0120000}"/>
    <cellStyle name="Normal 35 6 2" xfId="4094" xr:uid="{00000000-0005-0000-0000-0000C1120000}"/>
    <cellStyle name="Normal 35 6 2 2" xfId="6065" xr:uid="{00000000-0005-0000-0000-0000C2120000}"/>
    <cellStyle name="Normal 35 6 2 3" xfId="6489" xr:uid="{00000000-0005-0000-0000-0000C3120000}"/>
    <cellStyle name="Normal 35 6 3" xfId="5601" xr:uid="{00000000-0005-0000-0000-0000C4120000}"/>
    <cellStyle name="Normal 35 7" xfId="4095" xr:uid="{00000000-0005-0000-0000-0000C5120000}"/>
    <cellStyle name="Normal 35 7 2" xfId="6066" xr:uid="{00000000-0005-0000-0000-0000C6120000}"/>
    <cellStyle name="Normal 35 7 3" xfId="6490" xr:uid="{00000000-0005-0000-0000-0000C7120000}"/>
    <cellStyle name="Normal 35 8" xfId="4096" xr:uid="{00000000-0005-0000-0000-0000C8120000}"/>
    <cellStyle name="Normal 35 8 2" xfId="6067" xr:uid="{00000000-0005-0000-0000-0000C9120000}"/>
    <cellStyle name="Normal 35 8 3" xfId="6491" xr:uid="{00000000-0005-0000-0000-0000CA120000}"/>
    <cellStyle name="Normal 35 9" xfId="4081" xr:uid="{00000000-0005-0000-0000-0000CB120000}"/>
    <cellStyle name="Normal 35 9 2" xfId="6055" xr:uid="{00000000-0005-0000-0000-0000CC120000}"/>
    <cellStyle name="Normal 35 9 3" xfId="6479" xr:uid="{00000000-0005-0000-0000-0000CD120000}"/>
    <cellStyle name="Normal 35_AVANCE TOTAL" xfId="2546" xr:uid="{00000000-0005-0000-0000-0000CE120000}"/>
    <cellStyle name="Normal 36" xfId="2547" xr:uid="{00000000-0005-0000-0000-0000CF120000}"/>
    <cellStyle name="Normal 36 2" xfId="2548" xr:uid="{00000000-0005-0000-0000-0000D0120000}"/>
    <cellStyle name="Normal 36 2 2" xfId="4099" xr:uid="{00000000-0005-0000-0000-0000D1120000}"/>
    <cellStyle name="Normal 36 2 3" xfId="4098" xr:uid="{00000000-0005-0000-0000-0000D2120000}"/>
    <cellStyle name="Normal 36 3" xfId="2549" xr:uid="{00000000-0005-0000-0000-0000D3120000}"/>
    <cellStyle name="Normal 36 3 2" xfId="2550" xr:uid="{00000000-0005-0000-0000-0000D4120000}"/>
    <cellStyle name="Normal 36 3 2 2" xfId="4101" xr:uid="{00000000-0005-0000-0000-0000D5120000}"/>
    <cellStyle name="Normal 36 3 2 2 2" xfId="6070" xr:uid="{00000000-0005-0000-0000-0000D6120000}"/>
    <cellStyle name="Normal 36 3 2 2 3" xfId="6494" xr:uid="{00000000-0005-0000-0000-0000D7120000}"/>
    <cellStyle name="Normal 36 3 2 3" xfId="5602" xr:uid="{00000000-0005-0000-0000-0000D8120000}"/>
    <cellStyle name="Normal 36 3 3" xfId="2551" xr:uid="{00000000-0005-0000-0000-0000D9120000}"/>
    <cellStyle name="Normal 36 3 3 2" xfId="4102" xr:uid="{00000000-0005-0000-0000-0000DA120000}"/>
    <cellStyle name="Normal 36 3 4" xfId="2552" xr:uid="{00000000-0005-0000-0000-0000DB120000}"/>
    <cellStyle name="Normal 36 3 4 2" xfId="4103" xr:uid="{00000000-0005-0000-0000-0000DC120000}"/>
    <cellStyle name="Normal 36 3 4 2 2" xfId="6071" xr:uid="{00000000-0005-0000-0000-0000DD120000}"/>
    <cellStyle name="Normal 36 3 4 2 3" xfId="6495" xr:uid="{00000000-0005-0000-0000-0000DE120000}"/>
    <cellStyle name="Normal 36 3 4 3" xfId="5603" xr:uid="{00000000-0005-0000-0000-0000DF120000}"/>
    <cellStyle name="Normal 36 3 5" xfId="4104" xr:uid="{00000000-0005-0000-0000-0000E0120000}"/>
    <cellStyle name="Normal 36 3 5 2" xfId="6072" xr:uid="{00000000-0005-0000-0000-0000E1120000}"/>
    <cellStyle name="Normal 36 3 5 3" xfId="6496" xr:uid="{00000000-0005-0000-0000-0000E2120000}"/>
    <cellStyle name="Normal 36 3 6" xfId="4100" xr:uid="{00000000-0005-0000-0000-0000E3120000}"/>
    <cellStyle name="Normal 36 3 6 2" xfId="6069" xr:uid="{00000000-0005-0000-0000-0000E4120000}"/>
    <cellStyle name="Normal 36 3 6 3" xfId="6493" xr:uid="{00000000-0005-0000-0000-0000E5120000}"/>
    <cellStyle name="Normal 36 3_INST $" xfId="4105" xr:uid="{00000000-0005-0000-0000-0000E6120000}"/>
    <cellStyle name="Normal 36 4" xfId="2553" xr:uid="{00000000-0005-0000-0000-0000E7120000}"/>
    <cellStyle name="Normal 36 4 2" xfId="2554" xr:uid="{00000000-0005-0000-0000-0000E8120000}"/>
    <cellStyle name="Normal 36 4 2 2" xfId="4107" xr:uid="{00000000-0005-0000-0000-0000E9120000}"/>
    <cellStyle name="Normal 36 4 2 2 2" xfId="6074" xr:uid="{00000000-0005-0000-0000-0000EA120000}"/>
    <cellStyle name="Normal 36 4 2 2 3" xfId="6498" xr:uid="{00000000-0005-0000-0000-0000EB120000}"/>
    <cellStyle name="Normal 36 4 2 3" xfId="5604" xr:uid="{00000000-0005-0000-0000-0000EC120000}"/>
    <cellStyle name="Normal 36 4 3" xfId="2555" xr:uid="{00000000-0005-0000-0000-0000ED120000}"/>
    <cellStyle name="Normal 36 4 3 2" xfId="4108" xr:uid="{00000000-0005-0000-0000-0000EE120000}"/>
    <cellStyle name="Normal 36 4 4" xfId="2556" xr:uid="{00000000-0005-0000-0000-0000EF120000}"/>
    <cellStyle name="Normal 36 4 4 2" xfId="4109" xr:uid="{00000000-0005-0000-0000-0000F0120000}"/>
    <cellStyle name="Normal 36 4 4 2 2" xfId="6075" xr:uid="{00000000-0005-0000-0000-0000F1120000}"/>
    <cellStyle name="Normal 36 4 4 2 3" xfId="6499" xr:uid="{00000000-0005-0000-0000-0000F2120000}"/>
    <cellStyle name="Normal 36 4 4 3" xfId="5605" xr:uid="{00000000-0005-0000-0000-0000F3120000}"/>
    <cellStyle name="Normal 36 4 5" xfId="4110" xr:uid="{00000000-0005-0000-0000-0000F4120000}"/>
    <cellStyle name="Normal 36 4 5 2" xfId="6076" xr:uid="{00000000-0005-0000-0000-0000F5120000}"/>
    <cellStyle name="Normal 36 4 5 3" xfId="6500" xr:uid="{00000000-0005-0000-0000-0000F6120000}"/>
    <cellStyle name="Normal 36 4 6" xfId="4106" xr:uid="{00000000-0005-0000-0000-0000F7120000}"/>
    <cellStyle name="Normal 36 4 6 2" xfId="6073" xr:uid="{00000000-0005-0000-0000-0000F8120000}"/>
    <cellStyle name="Normal 36 4 6 3" xfId="6497" xr:uid="{00000000-0005-0000-0000-0000F9120000}"/>
    <cellStyle name="Normal 36 4_INST $" xfId="4111" xr:uid="{00000000-0005-0000-0000-0000FA120000}"/>
    <cellStyle name="Normal 36 5" xfId="2557" xr:uid="{00000000-0005-0000-0000-0000FB120000}"/>
    <cellStyle name="Normal 36 5 2" xfId="4112" xr:uid="{00000000-0005-0000-0000-0000FC120000}"/>
    <cellStyle name="Normal 36 5 2 2" xfId="6077" xr:uid="{00000000-0005-0000-0000-0000FD120000}"/>
    <cellStyle name="Normal 36 5 2 3" xfId="6501" xr:uid="{00000000-0005-0000-0000-0000FE120000}"/>
    <cellStyle name="Normal 36 5 3" xfId="5606" xr:uid="{00000000-0005-0000-0000-0000FF120000}"/>
    <cellStyle name="Normal 36 6" xfId="2558" xr:uid="{00000000-0005-0000-0000-000000130000}"/>
    <cellStyle name="Normal 36 6 2" xfId="4113" xr:uid="{00000000-0005-0000-0000-000001130000}"/>
    <cellStyle name="Normal 36 6 2 2" xfId="6078" xr:uid="{00000000-0005-0000-0000-000002130000}"/>
    <cellStyle name="Normal 36 6 2 3" xfId="6502" xr:uid="{00000000-0005-0000-0000-000003130000}"/>
    <cellStyle name="Normal 36 6 3" xfId="5607" xr:uid="{00000000-0005-0000-0000-000004130000}"/>
    <cellStyle name="Normal 36 7" xfId="4114" xr:uid="{00000000-0005-0000-0000-000005130000}"/>
    <cellStyle name="Normal 36 7 2" xfId="6079" xr:uid="{00000000-0005-0000-0000-000006130000}"/>
    <cellStyle name="Normal 36 7 3" xfId="6503" xr:uid="{00000000-0005-0000-0000-000007130000}"/>
    <cellStyle name="Normal 36 8" xfId="4115" xr:uid="{00000000-0005-0000-0000-000008130000}"/>
    <cellStyle name="Normal 36 8 2" xfId="6080" xr:uid="{00000000-0005-0000-0000-000009130000}"/>
    <cellStyle name="Normal 36 8 3" xfId="6504" xr:uid="{00000000-0005-0000-0000-00000A130000}"/>
    <cellStyle name="Normal 36 9" xfId="4097" xr:uid="{00000000-0005-0000-0000-00000B130000}"/>
    <cellStyle name="Normal 36 9 2" xfId="6068" xr:uid="{00000000-0005-0000-0000-00000C130000}"/>
    <cellStyle name="Normal 36 9 3" xfId="6492" xr:uid="{00000000-0005-0000-0000-00000D130000}"/>
    <cellStyle name="Normal 36_AVANCE TOTAL" xfId="2559" xr:uid="{00000000-0005-0000-0000-00000E130000}"/>
    <cellStyle name="Normal 37" xfId="2560" xr:uid="{00000000-0005-0000-0000-00000F130000}"/>
    <cellStyle name="Normal 37 2" xfId="2561" xr:uid="{00000000-0005-0000-0000-000010130000}"/>
    <cellStyle name="Normal 37 2 2" xfId="4116" xr:uid="{00000000-0005-0000-0000-000011130000}"/>
    <cellStyle name="Normal 37 2 2 2" xfId="6081" xr:uid="{00000000-0005-0000-0000-000012130000}"/>
    <cellStyle name="Normal 37 2 3" xfId="5609" xr:uid="{00000000-0005-0000-0000-000013130000}"/>
    <cellStyle name="Normal 37 3" xfId="4117" xr:uid="{00000000-0005-0000-0000-000014130000}"/>
    <cellStyle name="Normal 37 3 2" xfId="6082" xr:uid="{00000000-0005-0000-0000-000015130000}"/>
    <cellStyle name="Normal 37 4" xfId="5608" xr:uid="{00000000-0005-0000-0000-000016130000}"/>
    <cellStyle name="Normal 37_Hoja2" xfId="2562" xr:uid="{00000000-0005-0000-0000-000017130000}"/>
    <cellStyle name="Normal 38" xfId="2563" xr:uid="{00000000-0005-0000-0000-000018130000}"/>
    <cellStyle name="Normal 38 10" xfId="4119" xr:uid="{00000000-0005-0000-0000-000019130000}"/>
    <cellStyle name="Normal 38 10 2" xfId="6084" xr:uid="{00000000-0005-0000-0000-00001A130000}"/>
    <cellStyle name="Normal 38 10 3" xfId="6506" xr:uid="{00000000-0005-0000-0000-00001B130000}"/>
    <cellStyle name="Normal 38 11" xfId="4120" xr:uid="{00000000-0005-0000-0000-00001C130000}"/>
    <cellStyle name="Normal 38 11 2" xfId="6085" xr:uid="{00000000-0005-0000-0000-00001D130000}"/>
    <cellStyle name="Normal 38 12" xfId="4118" xr:uid="{00000000-0005-0000-0000-00001E130000}"/>
    <cellStyle name="Normal 38 12 2" xfId="6083" xr:uid="{00000000-0005-0000-0000-00001F130000}"/>
    <cellStyle name="Normal 38 12 3" xfId="6505" xr:uid="{00000000-0005-0000-0000-000020130000}"/>
    <cellStyle name="Normal 38 2" xfId="2564" xr:uid="{00000000-0005-0000-0000-000021130000}"/>
    <cellStyle name="Normal 38 2 2" xfId="4122" xr:uid="{00000000-0005-0000-0000-000022130000}"/>
    <cellStyle name="Normal 38 2 3" xfId="4121" xr:uid="{00000000-0005-0000-0000-000023130000}"/>
    <cellStyle name="Normal 38 3" xfId="2565" xr:uid="{00000000-0005-0000-0000-000024130000}"/>
    <cellStyle name="Normal 38 3 2" xfId="2566" xr:uid="{00000000-0005-0000-0000-000025130000}"/>
    <cellStyle name="Normal 38 3 2 2" xfId="4124" xr:uid="{00000000-0005-0000-0000-000026130000}"/>
    <cellStyle name="Normal 38 3 2 2 2" xfId="6087" xr:uid="{00000000-0005-0000-0000-000027130000}"/>
    <cellStyle name="Normal 38 3 2 2 3" xfId="6508" xr:uid="{00000000-0005-0000-0000-000028130000}"/>
    <cellStyle name="Normal 38 3 2 3" xfId="5610" xr:uid="{00000000-0005-0000-0000-000029130000}"/>
    <cellStyle name="Normal 38 3 3" xfId="2567" xr:uid="{00000000-0005-0000-0000-00002A130000}"/>
    <cellStyle name="Normal 38 3 3 2" xfId="4125" xr:uid="{00000000-0005-0000-0000-00002B130000}"/>
    <cellStyle name="Normal 38 3 4" xfId="2568" xr:uid="{00000000-0005-0000-0000-00002C130000}"/>
    <cellStyle name="Normal 38 3 4 2" xfId="4126" xr:uid="{00000000-0005-0000-0000-00002D130000}"/>
    <cellStyle name="Normal 38 3 4 2 2" xfId="6088" xr:uid="{00000000-0005-0000-0000-00002E130000}"/>
    <cellStyle name="Normal 38 3 4 2 3" xfId="6509" xr:uid="{00000000-0005-0000-0000-00002F130000}"/>
    <cellStyle name="Normal 38 3 4 3" xfId="5611" xr:uid="{00000000-0005-0000-0000-000030130000}"/>
    <cellStyle name="Normal 38 3 5" xfId="4127" xr:uid="{00000000-0005-0000-0000-000031130000}"/>
    <cellStyle name="Normal 38 3 5 2" xfId="6089" xr:uid="{00000000-0005-0000-0000-000032130000}"/>
    <cellStyle name="Normal 38 3 5 3" xfId="6510" xr:uid="{00000000-0005-0000-0000-000033130000}"/>
    <cellStyle name="Normal 38 3 6" xfId="4123" xr:uid="{00000000-0005-0000-0000-000034130000}"/>
    <cellStyle name="Normal 38 3 6 2" xfId="6086" xr:uid="{00000000-0005-0000-0000-000035130000}"/>
    <cellStyle name="Normal 38 3 6 3" xfId="6507" xr:uid="{00000000-0005-0000-0000-000036130000}"/>
    <cellStyle name="Normal 38 3_INST $" xfId="4128" xr:uid="{00000000-0005-0000-0000-000037130000}"/>
    <cellStyle name="Normal 38 4" xfId="2569" xr:uid="{00000000-0005-0000-0000-000038130000}"/>
    <cellStyle name="Normal 38 4 2" xfId="2570" xr:uid="{00000000-0005-0000-0000-000039130000}"/>
    <cellStyle name="Normal 38 4 2 2" xfId="4130" xr:uid="{00000000-0005-0000-0000-00003A130000}"/>
    <cellStyle name="Normal 38 4 2 2 2" xfId="6091" xr:uid="{00000000-0005-0000-0000-00003B130000}"/>
    <cellStyle name="Normal 38 4 2 2 3" xfId="6512" xr:uid="{00000000-0005-0000-0000-00003C130000}"/>
    <cellStyle name="Normal 38 4 2 3" xfId="5612" xr:uid="{00000000-0005-0000-0000-00003D130000}"/>
    <cellStyle name="Normal 38 4 3" xfId="2571" xr:uid="{00000000-0005-0000-0000-00003E130000}"/>
    <cellStyle name="Normal 38 4 3 2" xfId="4131" xr:uid="{00000000-0005-0000-0000-00003F130000}"/>
    <cellStyle name="Normal 38 4 4" xfId="2572" xr:uid="{00000000-0005-0000-0000-000040130000}"/>
    <cellStyle name="Normal 38 4 4 2" xfId="4132" xr:uid="{00000000-0005-0000-0000-000041130000}"/>
    <cellStyle name="Normal 38 4 4 2 2" xfId="6092" xr:uid="{00000000-0005-0000-0000-000042130000}"/>
    <cellStyle name="Normal 38 4 4 2 3" xfId="6513" xr:uid="{00000000-0005-0000-0000-000043130000}"/>
    <cellStyle name="Normal 38 4 4 3" xfId="5613" xr:uid="{00000000-0005-0000-0000-000044130000}"/>
    <cellStyle name="Normal 38 4 5" xfId="4133" xr:uid="{00000000-0005-0000-0000-000045130000}"/>
    <cellStyle name="Normal 38 4 5 2" xfId="6093" xr:uid="{00000000-0005-0000-0000-000046130000}"/>
    <cellStyle name="Normal 38 4 5 3" xfId="6514" xr:uid="{00000000-0005-0000-0000-000047130000}"/>
    <cellStyle name="Normal 38 4 6" xfId="4129" xr:uid="{00000000-0005-0000-0000-000048130000}"/>
    <cellStyle name="Normal 38 4 6 2" xfId="6090" xr:uid="{00000000-0005-0000-0000-000049130000}"/>
    <cellStyle name="Normal 38 4 6 3" xfId="6511" xr:uid="{00000000-0005-0000-0000-00004A130000}"/>
    <cellStyle name="Normal 38 4_INST $" xfId="4134" xr:uid="{00000000-0005-0000-0000-00004B130000}"/>
    <cellStyle name="Normal 38 5" xfId="2573" xr:uid="{00000000-0005-0000-0000-00004C130000}"/>
    <cellStyle name="Normal 38 5 2" xfId="4135" xr:uid="{00000000-0005-0000-0000-00004D130000}"/>
    <cellStyle name="Normal 38 5 2 2" xfId="6094" xr:uid="{00000000-0005-0000-0000-00004E130000}"/>
    <cellStyle name="Normal 38 5 2 3" xfId="6515" xr:uid="{00000000-0005-0000-0000-00004F130000}"/>
    <cellStyle name="Normal 38 5 3" xfId="5614" xr:uid="{00000000-0005-0000-0000-000050130000}"/>
    <cellStyle name="Normal 38 6" xfId="2574" xr:uid="{00000000-0005-0000-0000-000051130000}"/>
    <cellStyle name="Normal 38 6 2" xfId="4136" xr:uid="{00000000-0005-0000-0000-000052130000}"/>
    <cellStyle name="Normal 38 6 2 2" xfId="6095" xr:uid="{00000000-0005-0000-0000-000053130000}"/>
    <cellStyle name="Normal 38 6 2 3" xfId="6516" xr:uid="{00000000-0005-0000-0000-000054130000}"/>
    <cellStyle name="Normal 38 6 3" xfId="5615" xr:uid="{00000000-0005-0000-0000-000055130000}"/>
    <cellStyle name="Normal 38 7" xfId="2575" xr:uid="{00000000-0005-0000-0000-000056130000}"/>
    <cellStyle name="Normal 38 7 2" xfId="5616" xr:uid="{00000000-0005-0000-0000-000057130000}"/>
    <cellStyle name="Normal 38 8" xfId="2576" xr:uid="{00000000-0005-0000-0000-000058130000}"/>
    <cellStyle name="Normal 38 8 2" xfId="4137" xr:uid="{00000000-0005-0000-0000-000059130000}"/>
    <cellStyle name="Normal 38 8 2 2" xfId="6096" xr:uid="{00000000-0005-0000-0000-00005A130000}"/>
    <cellStyle name="Normal 38 8 2 3" xfId="6517" xr:uid="{00000000-0005-0000-0000-00005B130000}"/>
    <cellStyle name="Normal 38 8 3" xfId="5617" xr:uid="{00000000-0005-0000-0000-00005C130000}"/>
    <cellStyle name="Normal 38 9" xfId="4138" xr:uid="{00000000-0005-0000-0000-00005D130000}"/>
    <cellStyle name="Normal 38 9 2" xfId="6097" xr:uid="{00000000-0005-0000-0000-00005E130000}"/>
    <cellStyle name="Normal 38 9 3" xfId="6518" xr:uid="{00000000-0005-0000-0000-00005F130000}"/>
    <cellStyle name="Normal 38_AVANCE TOTAL" xfId="2577" xr:uid="{00000000-0005-0000-0000-000060130000}"/>
    <cellStyle name="Normal 39" xfId="2578" xr:uid="{00000000-0005-0000-0000-000061130000}"/>
    <cellStyle name="Normal 39 2" xfId="4139" xr:uid="{00000000-0005-0000-0000-000062130000}"/>
    <cellStyle name="Normal 39 2 2" xfId="6098" xr:uid="{00000000-0005-0000-0000-000063130000}"/>
    <cellStyle name="Normal 39 3" xfId="5618" xr:uid="{00000000-0005-0000-0000-000064130000}"/>
    <cellStyle name="Normal 4" xfId="2579" xr:uid="{00000000-0005-0000-0000-000065130000}"/>
    <cellStyle name="Normal 4 10" xfId="2580" xr:uid="{00000000-0005-0000-0000-000066130000}"/>
    <cellStyle name="Normal 4 10 2" xfId="4141" xr:uid="{00000000-0005-0000-0000-000067130000}"/>
    <cellStyle name="Normal 4 11" xfId="2581" xr:uid="{00000000-0005-0000-0000-000068130000}"/>
    <cellStyle name="Normal 4 11 2" xfId="4142" xr:uid="{00000000-0005-0000-0000-000069130000}"/>
    <cellStyle name="Normal 4 11 2 2" xfId="6099" xr:uid="{00000000-0005-0000-0000-00006A130000}"/>
    <cellStyle name="Normal 4 11 2 3" xfId="6519" xr:uid="{00000000-0005-0000-0000-00006B130000}"/>
    <cellStyle name="Normal 4 11 3" xfId="5619" xr:uid="{00000000-0005-0000-0000-00006C130000}"/>
    <cellStyle name="Normal 4 12" xfId="4143" xr:uid="{00000000-0005-0000-0000-00006D130000}"/>
    <cellStyle name="Normal 4 13" xfId="4140" xr:uid="{00000000-0005-0000-0000-00006E130000}"/>
    <cellStyle name="Normal 4 2" xfId="2582" xr:uid="{00000000-0005-0000-0000-00006F130000}"/>
    <cellStyle name="Normal 4 2 2" xfId="2583" xr:uid="{00000000-0005-0000-0000-000070130000}"/>
    <cellStyle name="Normal 4 2 2 2" xfId="4146" xr:uid="{00000000-0005-0000-0000-000071130000}"/>
    <cellStyle name="Normal 4 2 2 3" xfId="4145" xr:uid="{00000000-0005-0000-0000-000072130000}"/>
    <cellStyle name="Normal 4 2 3" xfId="2584" xr:uid="{00000000-0005-0000-0000-000073130000}"/>
    <cellStyle name="Normal 4 2 3 2" xfId="4147" xr:uid="{00000000-0005-0000-0000-000074130000}"/>
    <cellStyle name="Normal 4 2 4" xfId="2585" xr:uid="{00000000-0005-0000-0000-000075130000}"/>
    <cellStyle name="Normal 4 2 4 2" xfId="5620" xr:uid="{00000000-0005-0000-0000-000076130000}"/>
    <cellStyle name="Normal 4 2 5" xfId="2586" xr:uid="{00000000-0005-0000-0000-000077130000}"/>
    <cellStyle name="Normal 4 2 5 2" xfId="4148" xr:uid="{00000000-0005-0000-0000-000078130000}"/>
    <cellStyle name="Normal 4 2 6" xfId="2587" xr:uid="{00000000-0005-0000-0000-000079130000}"/>
    <cellStyle name="Normal 4 2 6 2" xfId="5621" xr:uid="{00000000-0005-0000-0000-00007A130000}"/>
    <cellStyle name="Normal 4 2 7" xfId="4149" xr:uid="{00000000-0005-0000-0000-00007B130000}"/>
    <cellStyle name="Normal 4 2 8" xfId="4144" xr:uid="{00000000-0005-0000-0000-00007C130000}"/>
    <cellStyle name="Normal 4 2_Hoja1" xfId="2588" xr:uid="{00000000-0005-0000-0000-00007D130000}"/>
    <cellStyle name="Normal 4 3" xfId="2589" xr:uid="{00000000-0005-0000-0000-00007E130000}"/>
    <cellStyle name="Normal 4 3 2" xfId="2590" xr:uid="{00000000-0005-0000-0000-00007F130000}"/>
    <cellStyle name="Normal 4 3 2 2" xfId="4152" xr:uid="{00000000-0005-0000-0000-000080130000}"/>
    <cellStyle name="Normal 4 3 2 3" xfId="4151" xr:uid="{00000000-0005-0000-0000-000081130000}"/>
    <cellStyle name="Normal 4 3 3" xfId="4153" xr:uid="{00000000-0005-0000-0000-000082130000}"/>
    <cellStyle name="Normal 4 3 4" xfId="4150" xr:uid="{00000000-0005-0000-0000-000083130000}"/>
    <cellStyle name="Normal 4 3_Hoja2" xfId="2591" xr:uid="{00000000-0005-0000-0000-000084130000}"/>
    <cellStyle name="Normal 4 4" xfId="2592" xr:uid="{00000000-0005-0000-0000-000085130000}"/>
    <cellStyle name="Normal 4 4 2" xfId="2593" xr:uid="{00000000-0005-0000-0000-000086130000}"/>
    <cellStyle name="Normal 4 4 2 2" xfId="4156" xr:uid="{00000000-0005-0000-0000-000087130000}"/>
    <cellStyle name="Normal 4 4 2 3" xfId="4155" xr:uid="{00000000-0005-0000-0000-000088130000}"/>
    <cellStyle name="Normal 4 4 3" xfId="4157" xr:uid="{00000000-0005-0000-0000-000089130000}"/>
    <cellStyle name="Normal 4 4 4" xfId="4154" xr:uid="{00000000-0005-0000-0000-00008A130000}"/>
    <cellStyle name="Normal 4 4_Hoja2" xfId="2594" xr:uid="{00000000-0005-0000-0000-00008B130000}"/>
    <cellStyle name="Normal 4 5" xfId="2595" xr:uid="{00000000-0005-0000-0000-00008C130000}"/>
    <cellStyle name="Normal 4 5 10" xfId="4158" xr:uid="{00000000-0005-0000-0000-00008D130000}"/>
    <cellStyle name="Normal 4 5 10 2" xfId="6100" xr:uid="{00000000-0005-0000-0000-00008E130000}"/>
    <cellStyle name="Normal 4 5 10 3" xfId="6520" xr:uid="{00000000-0005-0000-0000-00008F130000}"/>
    <cellStyle name="Normal 4 5 2" xfId="2596" xr:uid="{00000000-0005-0000-0000-000090130000}"/>
    <cellStyle name="Normal 4 5 2 2" xfId="2597" xr:uid="{00000000-0005-0000-0000-000091130000}"/>
    <cellStyle name="Normal 4 5 2 2 2" xfId="4161" xr:uid="{00000000-0005-0000-0000-000092130000}"/>
    <cellStyle name="Normal 4 5 2 2 3" xfId="4160" xr:uid="{00000000-0005-0000-0000-000093130000}"/>
    <cellStyle name="Normal 4 5 2 3" xfId="4162" xr:uid="{00000000-0005-0000-0000-000094130000}"/>
    <cellStyle name="Normal 4 5 2 4" xfId="4159" xr:uid="{00000000-0005-0000-0000-000095130000}"/>
    <cellStyle name="Normal 4 5 2_Hoja2" xfId="2598" xr:uid="{00000000-0005-0000-0000-000096130000}"/>
    <cellStyle name="Normal 4 5 3" xfId="2599" xr:uid="{00000000-0005-0000-0000-000097130000}"/>
    <cellStyle name="Normal 4 5 3 2" xfId="4164" xr:uid="{00000000-0005-0000-0000-000098130000}"/>
    <cellStyle name="Normal 4 5 3 3" xfId="4163" xr:uid="{00000000-0005-0000-0000-000099130000}"/>
    <cellStyle name="Normal 4 5 4" xfId="2600" xr:uid="{00000000-0005-0000-0000-00009A130000}"/>
    <cellStyle name="Normal 4 5 4 2" xfId="4166" xr:uid="{00000000-0005-0000-0000-00009B130000}"/>
    <cellStyle name="Normal 4 5 4 3" xfId="4165" xr:uid="{00000000-0005-0000-0000-00009C130000}"/>
    <cellStyle name="Normal 4 5 5" xfId="2601" xr:uid="{00000000-0005-0000-0000-00009D130000}"/>
    <cellStyle name="Normal 4 5 5 2" xfId="2602" xr:uid="{00000000-0005-0000-0000-00009E130000}"/>
    <cellStyle name="Normal 4 5 5 2 2" xfId="4168" xr:uid="{00000000-0005-0000-0000-00009F130000}"/>
    <cellStyle name="Normal 4 5 5 2 2 2" xfId="6102" xr:uid="{00000000-0005-0000-0000-0000A0130000}"/>
    <cellStyle name="Normal 4 5 5 2 2 3" xfId="6522" xr:uid="{00000000-0005-0000-0000-0000A1130000}"/>
    <cellStyle name="Normal 4 5 5 2 3" xfId="5622" xr:uid="{00000000-0005-0000-0000-0000A2130000}"/>
    <cellStyle name="Normal 4 5 5 3" xfId="2603" xr:uid="{00000000-0005-0000-0000-0000A3130000}"/>
    <cellStyle name="Normal 4 5 5 3 2" xfId="4169" xr:uid="{00000000-0005-0000-0000-0000A4130000}"/>
    <cellStyle name="Normal 4 5 5 4" xfId="2604" xr:uid="{00000000-0005-0000-0000-0000A5130000}"/>
    <cellStyle name="Normal 4 5 5 4 2" xfId="4170" xr:uid="{00000000-0005-0000-0000-0000A6130000}"/>
    <cellStyle name="Normal 4 5 5 4 2 2" xfId="6103" xr:uid="{00000000-0005-0000-0000-0000A7130000}"/>
    <cellStyle name="Normal 4 5 5 4 2 3" xfId="6523" xr:uid="{00000000-0005-0000-0000-0000A8130000}"/>
    <cellStyle name="Normal 4 5 5 4 3" xfId="5623" xr:uid="{00000000-0005-0000-0000-0000A9130000}"/>
    <cellStyle name="Normal 4 5 5 5" xfId="4171" xr:uid="{00000000-0005-0000-0000-0000AA130000}"/>
    <cellStyle name="Normal 4 5 5 5 2" xfId="6104" xr:uid="{00000000-0005-0000-0000-0000AB130000}"/>
    <cellStyle name="Normal 4 5 5 5 3" xfId="6524" xr:uid="{00000000-0005-0000-0000-0000AC130000}"/>
    <cellStyle name="Normal 4 5 5 6" xfId="4167" xr:uid="{00000000-0005-0000-0000-0000AD130000}"/>
    <cellStyle name="Normal 4 5 5 6 2" xfId="6101" xr:uid="{00000000-0005-0000-0000-0000AE130000}"/>
    <cellStyle name="Normal 4 5 5 6 3" xfId="6521" xr:uid="{00000000-0005-0000-0000-0000AF130000}"/>
    <cellStyle name="Normal 4 5 5_INST $" xfId="4172" xr:uid="{00000000-0005-0000-0000-0000B0130000}"/>
    <cellStyle name="Normal 4 5 6" xfId="2605" xr:uid="{00000000-0005-0000-0000-0000B1130000}"/>
    <cellStyle name="Normal 4 5 6 2" xfId="2606" xr:uid="{00000000-0005-0000-0000-0000B2130000}"/>
    <cellStyle name="Normal 4 5 6 2 2" xfId="4174" xr:uid="{00000000-0005-0000-0000-0000B3130000}"/>
    <cellStyle name="Normal 4 5 6 2 2 2" xfId="6106" xr:uid="{00000000-0005-0000-0000-0000B4130000}"/>
    <cellStyle name="Normal 4 5 6 2 2 3" xfId="6526" xr:uid="{00000000-0005-0000-0000-0000B5130000}"/>
    <cellStyle name="Normal 4 5 6 2 3" xfId="5624" xr:uid="{00000000-0005-0000-0000-0000B6130000}"/>
    <cellStyle name="Normal 4 5 6 3" xfId="2607" xr:uid="{00000000-0005-0000-0000-0000B7130000}"/>
    <cellStyle name="Normal 4 5 6 3 2" xfId="4175" xr:uid="{00000000-0005-0000-0000-0000B8130000}"/>
    <cellStyle name="Normal 4 5 6 4" xfId="2608" xr:uid="{00000000-0005-0000-0000-0000B9130000}"/>
    <cellStyle name="Normal 4 5 6 4 2" xfId="4176" xr:uid="{00000000-0005-0000-0000-0000BA130000}"/>
    <cellStyle name="Normal 4 5 6 4 2 2" xfId="6107" xr:uid="{00000000-0005-0000-0000-0000BB130000}"/>
    <cellStyle name="Normal 4 5 6 4 2 3" xfId="6527" xr:uid="{00000000-0005-0000-0000-0000BC130000}"/>
    <cellStyle name="Normal 4 5 6 4 3" xfId="5625" xr:uid="{00000000-0005-0000-0000-0000BD130000}"/>
    <cellStyle name="Normal 4 5 6 5" xfId="4177" xr:uid="{00000000-0005-0000-0000-0000BE130000}"/>
    <cellStyle name="Normal 4 5 6 5 2" xfId="6108" xr:uid="{00000000-0005-0000-0000-0000BF130000}"/>
    <cellStyle name="Normal 4 5 6 5 3" xfId="6528" xr:uid="{00000000-0005-0000-0000-0000C0130000}"/>
    <cellStyle name="Normal 4 5 6 6" xfId="4173" xr:uid="{00000000-0005-0000-0000-0000C1130000}"/>
    <cellStyle name="Normal 4 5 6 6 2" xfId="6105" xr:uid="{00000000-0005-0000-0000-0000C2130000}"/>
    <cellStyle name="Normal 4 5 6 6 3" xfId="6525" xr:uid="{00000000-0005-0000-0000-0000C3130000}"/>
    <cellStyle name="Normal 4 5 6_INST $" xfId="4178" xr:uid="{00000000-0005-0000-0000-0000C4130000}"/>
    <cellStyle name="Normal 4 5 7" xfId="2609" xr:uid="{00000000-0005-0000-0000-0000C5130000}"/>
    <cellStyle name="Normal 4 5 7 2" xfId="4179" xr:uid="{00000000-0005-0000-0000-0000C6130000}"/>
    <cellStyle name="Normal 4 5 7 2 2" xfId="6109" xr:uid="{00000000-0005-0000-0000-0000C7130000}"/>
    <cellStyle name="Normal 4 5 7 2 3" xfId="6529" xr:uid="{00000000-0005-0000-0000-0000C8130000}"/>
    <cellStyle name="Normal 4 5 7 3" xfId="5626" xr:uid="{00000000-0005-0000-0000-0000C9130000}"/>
    <cellStyle name="Normal 4 5 8" xfId="2610" xr:uid="{00000000-0005-0000-0000-0000CA130000}"/>
    <cellStyle name="Normal 4 5 8 2" xfId="4180" xr:uid="{00000000-0005-0000-0000-0000CB130000}"/>
    <cellStyle name="Normal 4 5 8 2 2" xfId="6110" xr:uid="{00000000-0005-0000-0000-0000CC130000}"/>
    <cellStyle name="Normal 4 5 8 2 3" xfId="6530" xr:uid="{00000000-0005-0000-0000-0000CD130000}"/>
    <cellStyle name="Normal 4 5 8 3" xfId="5627" xr:uid="{00000000-0005-0000-0000-0000CE130000}"/>
    <cellStyle name="Normal 4 5 9" xfId="4181" xr:uid="{00000000-0005-0000-0000-0000CF130000}"/>
    <cellStyle name="Normal 4 5 9 2" xfId="6111" xr:uid="{00000000-0005-0000-0000-0000D0130000}"/>
    <cellStyle name="Normal 4 5 9 3" xfId="6531" xr:uid="{00000000-0005-0000-0000-0000D1130000}"/>
    <cellStyle name="Normal 4 5_AVANCE PROTECCIÓN" xfId="2611" xr:uid="{00000000-0005-0000-0000-0000D2130000}"/>
    <cellStyle name="Normal 4 6" xfId="2612" xr:uid="{00000000-0005-0000-0000-0000D3130000}"/>
    <cellStyle name="Normal 4 6 2" xfId="4183" xr:uid="{00000000-0005-0000-0000-0000D4130000}"/>
    <cellStyle name="Normal 4 6 3" xfId="4182" xr:uid="{00000000-0005-0000-0000-0000D5130000}"/>
    <cellStyle name="Normal 4 7" xfId="2613" xr:uid="{00000000-0005-0000-0000-0000D6130000}"/>
    <cellStyle name="Normal 4 7 2" xfId="4185" xr:uid="{00000000-0005-0000-0000-0000D7130000}"/>
    <cellStyle name="Normal 4 7 3" xfId="4184" xr:uid="{00000000-0005-0000-0000-0000D8130000}"/>
    <cellStyle name="Normal 4 8" xfId="2614" xr:uid="{00000000-0005-0000-0000-0000D9130000}"/>
    <cellStyle name="Normal 4 8 2" xfId="4186" xr:uid="{00000000-0005-0000-0000-0000DA130000}"/>
    <cellStyle name="Normal 4 9" xfId="2615" xr:uid="{00000000-0005-0000-0000-0000DB130000}"/>
    <cellStyle name="Normal 4 9 2" xfId="5628" xr:uid="{00000000-0005-0000-0000-0000DC130000}"/>
    <cellStyle name="Normal 4_Hoja1" xfId="2616" xr:uid="{00000000-0005-0000-0000-0000DD130000}"/>
    <cellStyle name="Normal 40" xfId="2617" xr:uid="{00000000-0005-0000-0000-0000DE130000}"/>
    <cellStyle name="Normal 40 10" xfId="4188" xr:uid="{00000000-0005-0000-0000-0000DF130000}"/>
    <cellStyle name="Normal 40 10 2" xfId="6113" xr:uid="{00000000-0005-0000-0000-0000E0130000}"/>
    <cellStyle name="Normal 40 10 3" xfId="6533" xr:uid="{00000000-0005-0000-0000-0000E1130000}"/>
    <cellStyle name="Normal 40 11" xfId="4189" xr:uid="{00000000-0005-0000-0000-0000E2130000}"/>
    <cellStyle name="Normal 40 11 2" xfId="6114" xr:uid="{00000000-0005-0000-0000-0000E3130000}"/>
    <cellStyle name="Normal 40 12" xfId="4187" xr:uid="{00000000-0005-0000-0000-0000E4130000}"/>
    <cellStyle name="Normal 40 12 2" xfId="6112" xr:uid="{00000000-0005-0000-0000-0000E5130000}"/>
    <cellStyle name="Normal 40 12 3" xfId="6532" xr:uid="{00000000-0005-0000-0000-0000E6130000}"/>
    <cellStyle name="Normal 40 2" xfId="2618" xr:uid="{00000000-0005-0000-0000-0000E7130000}"/>
    <cellStyle name="Normal 40 2 2" xfId="2619" xr:uid="{00000000-0005-0000-0000-0000E8130000}"/>
    <cellStyle name="Normal 40 2 2 2" xfId="4191" xr:uid="{00000000-0005-0000-0000-0000E9130000}"/>
    <cellStyle name="Normal 40 2 2 2 2" xfId="6116" xr:uid="{00000000-0005-0000-0000-0000EA130000}"/>
    <cellStyle name="Normal 40 2 2 2 3" xfId="6535" xr:uid="{00000000-0005-0000-0000-0000EB130000}"/>
    <cellStyle name="Normal 40 2 2 3" xfId="5629" xr:uid="{00000000-0005-0000-0000-0000EC130000}"/>
    <cellStyle name="Normal 40 2 3" xfId="2620" xr:uid="{00000000-0005-0000-0000-0000ED130000}"/>
    <cellStyle name="Normal 40 2 3 2" xfId="4192" xr:uid="{00000000-0005-0000-0000-0000EE130000}"/>
    <cellStyle name="Normal 40 2 4" xfId="2621" xr:uid="{00000000-0005-0000-0000-0000EF130000}"/>
    <cellStyle name="Normal 40 2 4 2" xfId="4193" xr:uid="{00000000-0005-0000-0000-0000F0130000}"/>
    <cellStyle name="Normal 40 2 4 2 2" xfId="6117" xr:uid="{00000000-0005-0000-0000-0000F1130000}"/>
    <cellStyle name="Normal 40 2 4 2 3" xfId="6536" xr:uid="{00000000-0005-0000-0000-0000F2130000}"/>
    <cellStyle name="Normal 40 2 4 3" xfId="5630" xr:uid="{00000000-0005-0000-0000-0000F3130000}"/>
    <cellStyle name="Normal 40 2 5" xfId="4194" xr:uid="{00000000-0005-0000-0000-0000F4130000}"/>
    <cellStyle name="Normal 40 2 5 2" xfId="6118" xr:uid="{00000000-0005-0000-0000-0000F5130000}"/>
    <cellStyle name="Normal 40 2 5 3" xfId="6537" xr:uid="{00000000-0005-0000-0000-0000F6130000}"/>
    <cellStyle name="Normal 40 2 6" xfId="4190" xr:uid="{00000000-0005-0000-0000-0000F7130000}"/>
    <cellStyle name="Normal 40 2 6 2" xfId="6115" xr:uid="{00000000-0005-0000-0000-0000F8130000}"/>
    <cellStyle name="Normal 40 2 6 3" xfId="6534" xr:uid="{00000000-0005-0000-0000-0000F9130000}"/>
    <cellStyle name="Normal 40 2_INST $" xfId="4195" xr:uid="{00000000-0005-0000-0000-0000FA130000}"/>
    <cellStyle name="Normal 40 3" xfId="2622" xr:uid="{00000000-0005-0000-0000-0000FB130000}"/>
    <cellStyle name="Normal 40 3 2" xfId="4196" xr:uid="{00000000-0005-0000-0000-0000FC130000}"/>
    <cellStyle name="Normal 40 4" xfId="2623" xr:uid="{00000000-0005-0000-0000-0000FD130000}"/>
    <cellStyle name="Normal 40 4 2" xfId="2624" xr:uid="{00000000-0005-0000-0000-0000FE130000}"/>
    <cellStyle name="Normal 40 4 2 2" xfId="4198" xr:uid="{00000000-0005-0000-0000-0000FF130000}"/>
    <cellStyle name="Normal 40 4 2 2 2" xfId="6120" xr:uid="{00000000-0005-0000-0000-000000140000}"/>
    <cellStyle name="Normal 40 4 2 2 3" xfId="6539" xr:uid="{00000000-0005-0000-0000-000001140000}"/>
    <cellStyle name="Normal 40 4 2 3" xfId="5631" xr:uid="{00000000-0005-0000-0000-000002140000}"/>
    <cellStyle name="Normal 40 4 3" xfId="2625" xr:uid="{00000000-0005-0000-0000-000003140000}"/>
    <cellStyle name="Normal 40 4 3 2" xfId="4199" xr:uid="{00000000-0005-0000-0000-000004140000}"/>
    <cellStyle name="Normal 40 4 4" xfId="2626" xr:uid="{00000000-0005-0000-0000-000005140000}"/>
    <cellStyle name="Normal 40 4 4 2" xfId="4200" xr:uid="{00000000-0005-0000-0000-000006140000}"/>
    <cellStyle name="Normal 40 4 4 2 2" xfId="6121" xr:uid="{00000000-0005-0000-0000-000007140000}"/>
    <cellStyle name="Normal 40 4 4 2 3" xfId="6540" xr:uid="{00000000-0005-0000-0000-000008140000}"/>
    <cellStyle name="Normal 40 4 4 3" xfId="5632" xr:uid="{00000000-0005-0000-0000-000009140000}"/>
    <cellStyle name="Normal 40 4 5" xfId="4201" xr:uid="{00000000-0005-0000-0000-00000A140000}"/>
    <cellStyle name="Normal 40 4 5 2" xfId="6122" xr:uid="{00000000-0005-0000-0000-00000B140000}"/>
    <cellStyle name="Normal 40 4 5 3" xfId="6541" xr:uid="{00000000-0005-0000-0000-00000C140000}"/>
    <cellStyle name="Normal 40 4 6" xfId="4197" xr:uid="{00000000-0005-0000-0000-00000D140000}"/>
    <cellStyle name="Normal 40 4 6 2" xfId="6119" xr:uid="{00000000-0005-0000-0000-00000E140000}"/>
    <cellStyle name="Normal 40 4 6 3" xfId="6538" xr:uid="{00000000-0005-0000-0000-00000F140000}"/>
    <cellStyle name="Normal 40 4_INST $" xfId="4202" xr:uid="{00000000-0005-0000-0000-000010140000}"/>
    <cellStyle name="Normal 40 5" xfId="2627" xr:uid="{00000000-0005-0000-0000-000011140000}"/>
    <cellStyle name="Normal 40 5 2" xfId="4203" xr:uid="{00000000-0005-0000-0000-000012140000}"/>
    <cellStyle name="Normal 40 5 2 2" xfId="6123" xr:uid="{00000000-0005-0000-0000-000013140000}"/>
    <cellStyle name="Normal 40 5 2 3" xfId="6542" xr:uid="{00000000-0005-0000-0000-000014140000}"/>
    <cellStyle name="Normal 40 5 3" xfId="5633" xr:uid="{00000000-0005-0000-0000-000015140000}"/>
    <cellStyle name="Normal 40 6" xfId="2628" xr:uid="{00000000-0005-0000-0000-000016140000}"/>
    <cellStyle name="Normal 40 6 2" xfId="4204" xr:uid="{00000000-0005-0000-0000-000017140000}"/>
    <cellStyle name="Normal 40 6 2 2" xfId="6124" xr:uid="{00000000-0005-0000-0000-000018140000}"/>
    <cellStyle name="Normal 40 6 2 3" xfId="6543" xr:uid="{00000000-0005-0000-0000-000019140000}"/>
    <cellStyle name="Normal 40 6 3" xfId="5634" xr:uid="{00000000-0005-0000-0000-00001A140000}"/>
    <cellStyle name="Normal 40 7" xfId="2629" xr:uid="{00000000-0005-0000-0000-00001B140000}"/>
    <cellStyle name="Normal 40 7 2" xfId="5635" xr:uid="{00000000-0005-0000-0000-00001C140000}"/>
    <cellStyle name="Normal 40 8" xfId="2630" xr:uid="{00000000-0005-0000-0000-00001D140000}"/>
    <cellStyle name="Normal 40 8 2" xfId="4205" xr:uid="{00000000-0005-0000-0000-00001E140000}"/>
    <cellStyle name="Normal 40 8 2 2" xfId="6125" xr:uid="{00000000-0005-0000-0000-00001F140000}"/>
    <cellStyle name="Normal 40 8 2 3" xfId="6544" xr:uid="{00000000-0005-0000-0000-000020140000}"/>
    <cellStyle name="Normal 40 8 3" xfId="5636" xr:uid="{00000000-0005-0000-0000-000021140000}"/>
    <cellStyle name="Normal 40 9" xfId="4206" xr:uid="{00000000-0005-0000-0000-000022140000}"/>
    <cellStyle name="Normal 40 9 2" xfId="6126" xr:uid="{00000000-0005-0000-0000-000023140000}"/>
    <cellStyle name="Normal 40 9 3" xfId="6545" xr:uid="{00000000-0005-0000-0000-000024140000}"/>
    <cellStyle name="Normal 40_AVANCE TOTAL" xfId="2631" xr:uid="{00000000-0005-0000-0000-000025140000}"/>
    <cellStyle name="Normal 41" xfId="2632" xr:uid="{00000000-0005-0000-0000-000026140000}"/>
    <cellStyle name="Normal 41 2" xfId="2633" xr:uid="{00000000-0005-0000-0000-000027140000}"/>
    <cellStyle name="Normal 41 2 2" xfId="4208" xr:uid="{00000000-0005-0000-0000-000028140000}"/>
    <cellStyle name="Normal 41 3" xfId="2634" xr:uid="{00000000-0005-0000-0000-000029140000}"/>
    <cellStyle name="Normal 41 3 2" xfId="5637" xr:uid="{00000000-0005-0000-0000-00002A140000}"/>
    <cellStyle name="Normal 41 4" xfId="4209" xr:uid="{00000000-0005-0000-0000-00002B140000}"/>
    <cellStyle name="Normal 41 5" xfId="4210" xr:uid="{00000000-0005-0000-0000-00002C140000}"/>
    <cellStyle name="Normal 41 6" xfId="4207" xr:uid="{00000000-0005-0000-0000-00002D140000}"/>
    <cellStyle name="Normal 42" xfId="2635" xr:uid="{00000000-0005-0000-0000-00002E140000}"/>
    <cellStyle name="Normal 42 2" xfId="2636" xr:uid="{00000000-0005-0000-0000-00002F140000}"/>
    <cellStyle name="Normal 42 2 2" xfId="4212" xr:uid="{00000000-0005-0000-0000-000030140000}"/>
    <cellStyle name="Normal 42 3" xfId="2637" xr:uid="{00000000-0005-0000-0000-000031140000}"/>
    <cellStyle name="Normal 42 3 2" xfId="5638" xr:uid="{00000000-0005-0000-0000-000032140000}"/>
    <cellStyle name="Normal 42 4" xfId="4213" xr:uid="{00000000-0005-0000-0000-000033140000}"/>
    <cellStyle name="Normal 42 5" xfId="4214" xr:uid="{00000000-0005-0000-0000-000034140000}"/>
    <cellStyle name="Normal 42 6" xfId="4211" xr:uid="{00000000-0005-0000-0000-000035140000}"/>
    <cellStyle name="Normal 43" xfId="2638" xr:uid="{00000000-0005-0000-0000-000036140000}"/>
    <cellStyle name="Normal 43 2" xfId="2639" xr:uid="{00000000-0005-0000-0000-000037140000}"/>
    <cellStyle name="Normal 43 2 2" xfId="4216" xr:uid="{00000000-0005-0000-0000-000038140000}"/>
    <cellStyle name="Normal 43 3" xfId="2640" xr:uid="{00000000-0005-0000-0000-000039140000}"/>
    <cellStyle name="Normal 43 3 2" xfId="5639" xr:uid="{00000000-0005-0000-0000-00003A140000}"/>
    <cellStyle name="Normal 43 4" xfId="4217" xr:uid="{00000000-0005-0000-0000-00003B140000}"/>
    <cellStyle name="Normal 43 5" xfId="4218" xr:uid="{00000000-0005-0000-0000-00003C140000}"/>
    <cellStyle name="Normal 43 6" xfId="4215" xr:uid="{00000000-0005-0000-0000-00003D140000}"/>
    <cellStyle name="Normal 44" xfId="2641" xr:uid="{00000000-0005-0000-0000-00003E140000}"/>
    <cellStyle name="Normal 44 2" xfId="2642" xr:uid="{00000000-0005-0000-0000-00003F140000}"/>
    <cellStyle name="Normal 44 2 2" xfId="4220" xr:uid="{00000000-0005-0000-0000-000040140000}"/>
    <cellStyle name="Normal 44 3" xfId="2643" xr:uid="{00000000-0005-0000-0000-000041140000}"/>
    <cellStyle name="Normal 44 3 2" xfId="5640" xr:uid="{00000000-0005-0000-0000-000042140000}"/>
    <cellStyle name="Normal 44 4" xfId="4221" xr:uid="{00000000-0005-0000-0000-000043140000}"/>
    <cellStyle name="Normal 44 5" xfId="4222" xr:uid="{00000000-0005-0000-0000-000044140000}"/>
    <cellStyle name="Normal 44 6" xfId="4219" xr:uid="{00000000-0005-0000-0000-000045140000}"/>
    <cellStyle name="Normal 45" xfId="2644" xr:uid="{00000000-0005-0000-0000-000046140000}"/>
    <cellStyle name="Normal 45 2" xfId="2645" xr:uid="{00000000-0005-0000-0000-000047140000}"/>
    <cellStyle name="Normal 45 2 2" xfId="4224" xr:uid="{00000000-0005-0000-0000-000048140000}"/>
    <cellStyle name="Normal 45 3" xfId="2646" xr:uid="{00000000-0005-0000-0000-000049140000}"/>
    <cellStyle name="Normal 45 3 2" xfId="5641" xr:uid="{00000000-0005-0000-0000-00004A140000}"/>
    <cellStyle name="Normal 45 4" xfId="4225" xr:uid="{00000000-0005-0000-0000-00004B140000}"/>
    <cellStyle name="Normal 45 5" xfId="4226" xr:uid="{00000000-0005-0000-0000-00004C140000}"/>
    <cellStyle name="Normal 45 6" xfId="4223" xr:uid="{00000000-0005-0000-0000-00004D140000}"/>
    <cellStyle name="Normal 46" xfId="2647" xr:uid="{00000000-0005-0000-0000-00004E140000}"/>
    <cellStyle name="Normal 46 2" xfId="4228" xr:uid="{00000000-0005-0000-0000-00004F140000}"/>
    <cellStyle name="Normal 46 3" xfId="4227" xr:uid="{00000000-0005-0000-0000-000050140000}"/>
    <cellStyle name="Normal 47" xfId="2648" xr:uid="{00000000-0005-0000-0000-000051140000}"/>
    <cellStyle name="Normal 47 2" xfId="4230" xr:uid="{00000000-0005-0000-0000-000052140000}"/>
    <cellStyle name="Normal 47 3" xfId="4229" xr:uid="{00000000-0005-0000-0000-000053140000}"/>
    <cellStyle name="Normal 48" xfId="2649" xr:uid="{00000000-0005-0000-0000-000054140000}"/>
    <cellStyle name="Normal 48 2" xfId="4232" xr:uid="{00000000-0005-0000-0000-000055140000}"/>
    <cellStyle name="Normal 48 3" xfId="4231" xr:uid="{00000000-0005-0000-0000-000056140000}"/>
    <cellStyle name="Normal 49" xfId="2650" xr:uid="{00000000-0005-0000-0000-000057140000}"/>
    <cellStyle name="Normal 49 2" xfId="4234" xr:uid="{00000000-0005-0000-0000-000058140000}"/>
    <cellStyle name="Normal 49 3" xfId="4233" xr:uid="{00000000-0005-0000-0000-000059140000}"/>
    <cellStyle name="Normal 5" xfId="2651" xr:uid="{00000000-0005-0000-0000-00005A140000}"/>
    <cellStyle name="Normal 5 2" xfId="4235" xr:uid="{00000000-0005-0000-0000-00005B140000}"/>
    <cellStyle name="Normal 5 2 2" xfId="6127" xr:uid="{00000000-0005-0000-0000-00005C140000}"/>
    <cellStyle name="Normal 5 3" xfId="5642" xr:uid="{00000000-0005-0000-0000-00005D140000}"/>
    <cellStyle name="Normal 50" xfId="2652" xr:uid="{00000000-0005-0000-0000-00005E140000}"/>
    <cellStyle name="Normal 50 2" xfId="4237" xr:uid="{00000000-0005-0000-0000-00005F140000}"/>
    <cellStyle name="Normal 50 3" xfId="4236" xr:uid="{00000000-0005-0000-0000-000060140000}"/>
    <cellStyle name="Normal 51" xfId="2653" xr:uid="{00000000-0005-0000-0000-000061140000}"/>
    <cellStyle name="Normal 51 2" xfId="4239" xr:uid="{00000000-0005-0000-0000-000062140000}"/>
    <cellStyle name="Normal 51 3" xfId="4238" xr:uid="{00000000-0005-0000-0000-000063140000}"/>
    <cellStyle name="Normal 52" xfId="2654" xr:uid="{00000000-0005-0000-0000-000064140000}"/>
    <cellStyle name="Normal 52 2" xfId="4241" xr:uid="{00000000-0005-0000-0000-000065140000}"/>
    <cellStyle name="Normal 52 3" xfId="4240" xr:uid="{00000000-0005-0000-0000-000066140000}"/>
    <cellStyle name="Normal 53" xfId="2655" xr:uid="{00000000-0005-0000-0000-000067140000}"/>
    <cellStyle name="Normal 53 2" xfId="4243" xr:uid="{00000000-0005-0000-0000-000068140000}"/>
    <cellStyle name="Normal 53 3" xfId="4242" xr:uid="{00000000-0005-0000-0000-000069140000}"/>
    <cellStyle name="Normal 54" xfId="2656" xr:uid="{00000000-0005-0000-0000-00006A140000}"/>
    <cellStyle name="Normal 54 2" xfId="5643" xr:uid="{00000000-0005-0000-0000-00006B140000}"/>
    <cellStyle name="Normal 55" xfId="2657" xr:uid="{00000000-0005-0000-0000-00006C140000}"/>
    <cellStyle name="Normal 55 2" xfId="5644" xr:uid="{00000000-0005-0000-0000-00006D140000}"/>
    <cellStyle name="Normal 56" xfId="2658" xr:uid="{00000000-0005-0000-0000-00006E140000}"/>
    <cellStyle name="Normal 56 2" xfId="5645" xr:uid="{00000000-0005-0000-0000-00006F140000}"/>
    <cellStyle name="Normal 57" xfId="2659" xr:uid="{00000000-0005-0000-0000-000070140000}"/>
    <cellStyle name="Normal 57 2" xfId="2660" xr:uid="{00000000-0005-0000-0000-000071140000}"/>
    <cellStyle name="Normal 57 2 2" xfId="5647" xr:uid="{00000000-0005-0000-0000-000072140000}"/>
    <cellStyle name="Normal 57 3" xfId="5646" xr:uid="{00000000-0005-0000-0000-000073140000}"/>
    <cellStyle name="Normal 57_AVANCE TOTAL" xfId="2661" xr:uid="{00000000-0005-0000-0000-000074140000}"/>
    <cellStyle name="Normal 58" xfId="2662" xr:uid="{00000000-0005-0000-0000-000075140000}"/>
    <cellStyle name="Normal 58 2" xfId="5648" xr:uid="{00000000-0005-0000-0000-000076140000}"/>
    <cellStyle name="Normal 58 3" xfId="2663" xr:uid="{00000000-0005-0000-0000-000077140000}"/>
    <cellStyle name="Normal 58 3 2" xfId="5649" xr:uid="{00000000-0005-0000-0000-000078140000}"/>
    <cellStyle name="Normal 58_AVANCE TOTAL" xfId="2664" xr:uid="{00000000-0005-0000-0000-000079140000}"/>
    <cellStyle name="Normal 59" xfId="2665" xr:uid="{00000000-0005-0000-0000-00007A140000}"/>
    <cellStyle name="Normal 59 2" xfId="2666" xr:uid="{00000000-0005-0000-0000-00007B140000}"/>
    <cellStyle name="Normal 59 2 2" xfId="4245" xr:uid="{00000000-0005-0000-0000-00007C140000}"/>
    <cellStyle name="Normal 59 2 2 2" xfId="6129" xr:uid="{00000000-0005-0000-0000-00007D140000}"/>
    <cellStyle name="Normal 59 2 2 3" xfId="6547" xr:uid="{00000000-0005-0000-0000-00007E140000}"/>
    <cellStyle name="Normal 59 2 3" xfId="5650" xr:uid="{00000000-0005-0000-0000-00007F140000}"/>
    <cellStyle name="Normal 59 3" xfId="2667" xr:uid="{00000000-0005-0000-0000-000080140000}"/>
    <cellStyle name="Normal 59 3 2" xfId="4246" xr:uid="{00000000-0005-0000-0000-000081140000}"/>
    <cellStyle name="Normal 59 4" xfId="2668" xr:uid="{00000000-0005-0000-0000-000082140000}"/>
    <cellStyle name="Normal 59 4 2" xfId="4247" xr:uid="{00000000-0005-0000-0000-000083140000}"/>
    <cellStyle name="Normal 59 4 2 2" xfId="6130" xr:uid="{00000000-0005-0000-0000-000084140000}"/>
    <cellStyle name="Normal 59 4 2 3" xfId="6548" xr:uid="{00000000-0005-0000-0000-000085140000}"/>
    <cellStyle name="Normal 59 4 3" xfId="5651" xr:uid="{00000000-0005-0000-0000-000086140000}"/>
    <cellStyle name="Normal 59 5" xfId="4248" xr:uid="{00000000-0005-0000-0000-000087140000}"/>
    <cellStyle name="Normal 59 5 2" xfId="6131" xr:uid="{00000000-0005-0000-0000-000088140000}"/>
    <cellStyle name="Normal 59 5 3" xfId="6549" xr:uid="{00000000-0005-0000-0000-000089140000}"/>
    <cellStyle name="Normal 59 6" xfId="4244" xr:uid="{00000000-0005-0000-0000-00008A140000}"/>
    <cellStyle name="Normal 59 6 2" xfId="6128" xr:uid="{00000000-0005-0000-0000-00008B140000}"/>
    <cellStyle name="Normal 59 6 3" xfId="6546" xr:uid="{00000000-0005-0000-0000-00008C140000}"/>
    <cellStyle name="Normal 59_AVANCE TOTAL" xfId="2669" xr:uid="{00000000-0005-0000-0000-00008D140000}"/>
    <cellStyle name="Normal 6" xfId="2670" xr:uid="{00000000-0005-0000-0000-00008E140000}"/>
    <cellStyle name="Normal 6 2" xfId="2671" xr:uid="{00000000-0005-0000-0000-00008F140000}"/>
    <cellStyle name="Normal 6 2 2" xfId="2672" xr:uid="{00000000-0005-0000-0000-000090140000}"/>
    <cellStyle name="Normal 6 2 2 2" xfId="5654" xr:uid="{00000000-0005-0000-0000-000091140000}"/>
    <cellStyle name="Normal 6 2 3" xfId="2673" xr:uid="{00000000-0005-0000-0000-000092140000}"/>
    <cellStyle name="Normal 6 2 3 2" xfId="4249" xr:uid="{00000000-0005-0000-0000-000093140000}"/>
    <cellStyle name="Normal 6 2 3 2 2" xfId="6132" xr:uid="{00000000-0005-0000-0000-000094140000}"/>
    <cellStyle name="Normal 6 2 3 2 3" xfId="6550" xr:uid="{00000000-0005-0000-0000-000095140000}"/>
    <cellStyle name="Normal 6 2 3 3" xfId="5655" xr:uid="{00000000-0005-0000-0000-000096140000}"/>
    <cellStyle name="Normal 6 2 4" xfId="4250" xr:uid="{00000000-0005-0000-0000-000097140000}"/>
    <cellStyle name="Normal 6 2 4 2" xfId="6133" xr:uid="{00000000-0005-0000-0000-000098140000}"/>
    <cellStyle name="Normal 6 2 5" xfId="4251" xr:uid="{00000000-0005-0000-0000-000099140000}"/>
    <cellStyle name="Normal 6 2 5 2" xfId="6134" xr:uid="{00000000-0005-0000-0000-00009A140000}"/>
    <cellStyle name="Normal 6 2 6" xfId="4252" xr:uid="{00000000-0005-0000-0000-00009B140000}"/>
    <cellStyle name="Normal 6 2 7" xfId="5653" xr:uid="{00000000-0005-0000-0000-00009C140000}"/>
    <cellStyle name="Normal 6 3" xfId="4253" xr:uid="{00000000-0005-0000-0000-00009D140000}"/>
    <cellStyle name="Normal 6 3 2" xfId="6135" xr:uid="{00000000-0005-0000-0000-00009E140000}"/>
    <cellStyle name="Normal 6 4" xfId="5652" xr:uid="{00000000-0005-0000-0000-00009F140000}"/>
    <cellStyle name="Normal 6_Hoja2" xfId="2674" xr:uid="{00000000-0005-0000-0000-0000A0140000}"/>
    <cellStyle name="Normal 60" xfId="2675" xr:uid="{00000000-0005-0000-0000-0000A1140000}"/>
    <cellStyle name="Normal 60 2" xfId="2676" xr:uid="{00000000-0005-0000-0000-0000A2140000}"/>
    <cellStyle name="Normal 60 2 2" xfId="4255" xr:uid="{00000000-0005-0000-0000-0000A3140000}"/>
    <cellStyle name="Normal 60 2 2 2" xfId="6137" xr:uid="{00000000-0005-0000-0000-0000A4140000}"/>
    <cellStyle name="Normal 60 2 2 3" xfId="6552" xr:uid="{00000000-0005-0000-0000-0000A5140000}"/>
    <cellStyle name="Normal 60 2 3" xfId="5656" xr:uid="{00000000-0005-0000-0000-0000A6140000}"/>
    <cellStyle name="Normal 60 3" xfId="2677" xr:uid="{00000000-0005-0000-0000-0000A7140000}"/>
    <cellStyle name="Normal 60 3 2" xfId="4256" xr:uid="{00000000-0005-0000-0000-0000A8140000}"/>
    <cellStyle name="Normal 60 4" xfId="2678" xr:uid="{00000000-0005-0000-0000-0000A9140000}"/>
    <cellStyle name="Normal 60 4 2" xfId="4257" xr:uid="{00000000-0005-0000-0000-0000AA140000}"/>
    <cellStyle name="Normal 60 4 2 2" xfId="6138" xr:uid="{00000000-0005-0000-0000-0000AB140000}"/>
    <cellStyle name="Normal 60 4 2 3" xfId="6553" xr:uid="{00000000-0005-0000-0000-0000AC140000}"/>
    <cellStyle name="Normal 60 4 3" xfId="5657" xr:uid="{00000000-0005-0000-0000-0000AD140000}"/>
    <cellStyle name="Normal 60 5" xfId="4258" xr:uid="{00000000-0005-0000-0000-0000AE140000}"/>
    <cellStyle name="Normal 60 5 2" xfId="6139" xr:uid="{00000000-0005-0000-0000-0000AF140000}"/>
    <cellStyle name="Normal 60 5 3" xfId="6554" xr:uid="{00000000-0005-0000-0000-0000B0140000}"/>
    <cellStyle name="Normal 60 6" xfId="4254" xr:uid="{00000000-0005-0000-0000-0000B1140000}"/>
    <cellStyle name="Normal 60 6 2" xfId="6136" xr:uid="{00000000-0005-0000-0000-0000B2140000}"/>
    <cellStyle name="Normal 60 6 3" xfId="6551" xr:uid="{00000000-0005-0000-0000-0000B3140000}"/>
    <cellStyle name="Normal 60_INST $" xfId="4259" xr:uid="{00000000-0005-0000-0000-0000B4140000}"/>
    <cellStyle name="Normal 61" xfId="2679" xr:uid="{00000000-0005-0000-0000-0000B5140000}"/>
    <cellStyle name="Normal 61 2" xfId="2680" xr:uid="{00000000-0005-0000-0000-0000B6140000}"/>
    <cellStyle name="Normal 61 2 2" xfId="4261" xr:uid="{00000000-0005-0000-0000-0000B7140000}"/>
    <cellStyle name="Normal 61 2 2 2" xfId="6141" xr:uid="{00000000-0005-0000-0000-0000B8140000}"/>
    <cellStyle name="Normal 61 2 2 3" xfId="6556" xr:uid="{00000000-0005-0000-0000-0000B9140000}"/>
    <cellStyle name="Normal 61 2 3" xfId="5659" xr:uid="{00000000-0005-0000-0000-0000BA140000}"/>
    <cellStyle name="Normal 61 3" xfId="2681" xr:uid="{00000000-0005-0000-0000-0000BB140000}"/>
    <cellStyle name="Normal 61 3 2" xfId="4262" xr:uid="{00000000-0005-0000-0000-0000BC140000}"/>
    <cellStyle name="Normal 61 4" xfId="2682" xr:uid="{00000000-0005-0000-0000-0000BD140000}"/>
    <cellStyle name="Normal 61 4 2" xfId="4263" xr:uid="{00000000-0005-0000-0000-0000BE140000}"/>
    <cellStyle name="Normal 61 4 2 2" xfId="6142" xr:uid="{00000000-0005-0000-0000-0000BF140000}"/>
    <cellStyle name="Normal 61 4 2 3" xfId="6557" xr:uid="{00000000-0005-0000-0000-0000C0140000}"/>
    <cellStyle name="Normal 61 4 3" xfId="5660" xr:uid="{00000000-0005-0000-0000-0000C1140000}"/>
    <cellStyle name="Normal 61 5" xfId="4264" xr:uid="{00000000-0005-0000-0000-0000C2140000}"/>
    <cellStyle name="Normal 61 5 2" xfId="6143" xr:uid="{00000000-0005-0000-0000-0000C3140000}"/>
    <cellStyle name="Normal 61 5 3" xfId="6558" xr:uid="{00000000-0005-0000-0000-0000C4140000}"/>
    <cellStyle name="Normal 61 6" xfId="4260" xr:uid="{00000000-0005-0000-0000-0000C5140000}"/>
    <cellStyle name="Normal 61 6 2" xfId="6140" xr:uid="{00000000-0005-0000-0000-0000C6140000}"/>
    <cellStyle name="Normal 61 6 3" xfId="6555" xr:uid="{00000000-0005-0000-0000-0000C7140000}"/>
    <cellStyle name="Normal 61_INST $" xfId="4265" xr:uid="{00000000-0005-0000-0000-0000C8140000}"/>
    <cellStyle name="Normal 62" xfId="2683" xr:uid="{00000000-0005-0000-0000-0000C9140000}"/>
    <cellStyle name="Normal 62 2" xfId="5661" xr:uid="{00000000-0005-0000-0000-0000CA140000}"/>
    <cellStyle name="Normal 63" xfId="2684" xr:uid="{00000000-0005-0000-0000-0000CB140000}"/>
    <cellStyle name="Normal 63 2" xfId="4266" xr:uid="{00000000-0005-0000-0000-0000CC140000}"/>
    <cellStyle name="Normal 64" xfId="2685" xr:uid="{00000000-0005-0000-0000-0000CD140000}"/>
    <cellStyle name="Normal 64 2" xfId="4267" xr:uid="{00000000-0005-0000-0000-0000CE140000}"/>
    <cellStyle name="Normal 65" xfId="2686" xr:uid="{00000000-0005-0000-0000-0000CF140000}"/>
    <cellStyle name="Normal 65 2" xfId="4268" xr:uid="{00000000-0005-0000-0000-0000D0140000}"/>
    <cellStyle name="Normal 66" xfId="2687" xr:uid="{00000000-0005-0000-0000-0000D1140000}"/>
    <cellStyle name="Normal 66 2" xfId="4269" xr:uid="{00000000-0005-0000-0000-0000D2140000}"/>
    <cellStyle name="Normal 67" xfId="2688" xr:uid="{00000000-0005-0000-0000-0000D3140000}"/>
    <cellStyle name="Normal 67 2" xfId="4270" xr:uid="{00000000-0005-0000-0000-0000D4140000}"/>
    <cellStyle name="Normal 68" xfId="2689" xr:uid="{00000000-0005-0000-0000-0000D5140000}"/>
    <cellStyle name="Normal 68 2" xfId="4271" xr:uid="{00000000-0005-0000-0000-0000D6140000}"/>
    <cellStyle name="Normal 69" xfId="2690" xr:uid="{00000000-0005-0000-0000-0000D7140000}"/>
    <cellStyle name="Normal 69 2" xfId="4272" xr:uid="{00000000-0005-0000-0000-0000D8140000}"/>
    <cellStyle name="Normal 7" xfId="2691" xr:uid="{00000000-0005-0000-0000-0000D9140000}"/>
    <cellStyle name="Normal 7 10" xfId="6242" xr:uid="{00000000-0005-0000-0000-0000DA140000}"/>
    <cellStyle name="Normal 7 2" xfId="2692" xr:uid="{00000000-0005-0000-0000-0000DB140000}"/>
    <cellStyle name="Normal 7 2 10" xfId="4752" xr:uid="{00000000-0005-0000-0000-0000DC140000}"/>
    <cellStyle name="Normal 7 2 2" xfId="2693" xr:uid="{00000000-0005-0000-0000-0000DD140000}"/>
    <cellStyle name="Normal 7 2 2 2" xfId="4274" xr:uid="{00000000-0005-0000-0000-0000DE140000}"/>
    <cellStyle name="Normal 7 2 2 2 2" xfId="6145" xr:uid="{00000000-0005-0000-0000-0000DF140000}"/>
    <cellStyle name="Normal 7 2 2 2 3" xfId="6560" xr:uid="{00000000-0005-0000-0000-0000E0140000}"/>
    <cellStyle name="Normal 7 2 2 3" xfId="4275" xr:uid="{00000000-0005-0000-0000-0000E1140000}"/>
    <cellStyle name="Normal 7 2 2 4" xfId="4273" xr:uid="{00000000-0005-0000-0000-0000E2140000}"/>
    <cellStyle name="Normal 7 2 2 4 2" xfId="6144" xr:uid="{00000000-0005-0000-0000-0000E3140000}"/>
    <cellStyle name="Normal 7 2 2 4 3" xfId="6559" xr:uid="{00000000-0005-0000-0000-0000E4140000}"/>
    <cellStyle name="Normal 7 2 2_INST $" xfId="4725" xr:uid="{00000000-0005-0000-0000-0000E5140000}"/>
    <cellStyle name="Normal 7 2 3" xfId="4276" xr:uid="{00000000-0005-0000-0000-0000E6140000}"/>
    <cellStyle name="Normal 7 2 3 2" xfId="6146" xr:uid="{00000000-0005-0000-0000-0000E7140000}"/>
    <cellStyle name="Normal 7 2 4" xfId="5663" xr:uid="{00000000-0005-0000-0000-0000E8140000}"/>
    <cellStyle name="Normal 7 2 5" xfId="4793" xr:uid="{00000000-0005-0000-0000-0000E9140000}"/>
    <cellStyle name="Normal 7 2 6" xfId="5889" xr:uid="{00000000-0005-0000-0000-0000EA140000}"/>
    <cellStyle name="Normal 7 2 7" xfId="6243" xr:uid="{00000000-0005-0000-0000-0000EB140000}"/>
    <cellStyle name="Normal 7 2 8" xfId="4785" xr:uid="{00000000-0005-0000-0000-0000EC140000}"/>
    <cellStyle name="Normal 7 2 9" xfId="4848" xr:uid="{00000000-0005-0000-0000-0000ED140000}"/>
    <cellStyle name="Normal 7 3" xfId="4277" xr:uid="{00000000-0005-0000-0000-0000EE140000}"/>
    <cellStyle name="Normal 7 3 2" xfId="6147" xr:uid="{00000000-0005-0000-0000-0000EF140000}"/>
    <cellStyle name="Normal 7 4" xfId="5662" xr:uid="{00000000-0005-0000-0000-0000F0140000}"/>
    <cellStyle name="Normal 7 5" xfId="4794" xr:uid="{00000000-0005-0000-0000-0000F1140000}"/>
    <cellStyle name="Normal 7 6" xfId="6248" xr:uid="{00000000-0005-0000-0000-0000F2140000}"/>
    <cellStyle name="Normal 7 7" xfId="4827" xr:uid="{00000000-0005-0000-0000-0000F3140000}"/>
    <cellStyle name="Normal 7 8" xfId="5887" xr:uid="{00000000-0005-0000-0000-0000F4140000}"/>
    <cellStyle name="Normal 7 9" xfId="6252" xr:uid="{00000000-0005-0000-0000-0000F5140000}"/>
    <cellStyle name="Normal 7_cuadratura" xfId="2694" xr:uid="{00000000-0005-0000-0000-0000F6140000}"/>
    <cellStyle name="Normal 70" xfId="2695" xr:uid="{00000000-0005-0000-0000-0000F7140000}"/>
    <cellStyle name="Normal 70 2" xfId="4278" xr:uid="{00000000-0005-0000-0000-0000F8140000}"/>
    <cellStyle name="Normal 71" xfId="2696" xr:uid="{00000000-0005-0000-0000-0000F9140000}"/>
    <cellStyle name="Normal 71 2" xfId="4279" xr:uid="{00000000-0005-0000-0000-0000FA140000}"/>
    <cellStyle name="Normal 72" xfId="2697" xr:uid="{00000000-0005-0000-0000-0000FB140000}"/>
    <cellStyle name="Normal 72 2" xfId="4280" xr:uid="{00000000-0005-0000-0000-0000FC140000}"/>
    <cellStyle name="Normal 73" xfId="2698" xr:uid="{00000000-0005-0000-0000-0000FD140000}"/>
    <cellStyle name="Normal 73 2" xfId="2699" xr:uid="{00000000-0005-0000-0000-0000FE140000}"/>
    <cellStyle name="Normal 73 2 2" xfId="4282" xr:uid="{00000000-0005-0000-0000-0000FF140000}"/>
    <cellStyle name="Normal 73 2 2 2" xfId="6149" xr:uid="{00000000-0005-0000-0000-000000150000}"/>
    <cellStyle name="Normal 73 2 2 3" xfId="6563" xr:uid="{00000000-0005-0000-0000-000001150000}"/>
    <cellStyle name="Normal 73 2 3" xfId="5664" xr:uid="{00000000-0005-0000-0000-000002150000}"/>
    <cellStyle name="Normal 73 3" xfId="2700" xr:uid="{00000000-0005-0000-0000-000003150000}"/>
    <cellStyle name="Normal 73 3 2" xfId="4283" xr:uid="{00000000-0005-0000-0000-000004150000}"/>
    <cellStyle name="Normal 73 4" xfId="2701" xr:uid="{00000000-0005-0000-0000-000005150000}"/>
    <cellStyle name="Normal 73 4 2" xfId="4284" xr:uid="{00000000-0005-0000-0000-000006150000}"/>
    <cellStyle name="Normal 73 4 2 2" xfId="6150" xr:uid="{00000000-0005-0000-0000-000007150000}"/>
    <cellStyle name="Normal 73 4 2 3" xfId="6564" xr:uid="{00000000-0005-0000-0000-000008150000}"/>
    <cellStyle name="Normal 73 4 3" xfId="5665" xr:uid="{00000000-0005-0000-0000-000009150000}"/>
    <cellStyle name="Normal 73 5" xfId="4285" xr:uid="{00000000-0005-0000-0000-00000A150000}"/>
    <cellStyle name="Normal 73 5 2" xfId="6151" xr:uid="{00000000-0005-0000-0000-00000B150000}"/>
    <cellStyle name="Normal 73 5 3" xfId="6565" xr:uid="{00000000-0005-0000-0000-00000C150000}"/>
    <cellStyle name="Normal 73 6" xfId="4281" xr:uid="{00000000-0005-0000-0000-00000D150000}"/>
    <cellStyle name="Normal 73 6 2" xfId="6148" xr:uid="{00000000-0005-0000-0000-00000E150000}"/>
    <cellStyle name="Normal 73 6 3" xfId="6562" xr:uid="{00000000-0005-0000-0000-00000F150000}"/>
    <cellStyle name="Normal 73_INST $" xfId="4286" xr:uid="{00000000-0005-0000-0000-000010150000}"/>
    <cellStyle name="Normal 74" xfId="2702" xr:uid="{00000000-0005-0000-0000-000011150000}"/>
    <cellStyle name="Normal 74 2" xfId="5666" xr:uid="{00000000-0005-0000-0000-000012150000}"/>
    <cellStyle name="Normal 75" xfId="2703" xr:uid="{00000000-0005-0000-0000-000013150000}"/>
    <cellStyle name="Normal 75 2" xfId="2704" xr:uid="{00000000-0005-0000-0000-000014150000}"/>
    <cellStyle name="Normal 75 2 2" xfId="4288" xr:uid="{00000000-0005-0000-0000-000015150000}"/>
    <cellStyle name="Normal 75 2 2 2" xfId="6153" xr:uid="{00000000-0005-0000-0000-000016150000}"/>
    <cellStyle name="Normal 75 2 2 3" xfId="6567" xr:uid="{00000000-0005-0000-0000-000017150000}"/>
    <cellStyle name="Normal 75 2 3" xfId="5667" xr:uid="{00000000-0005-0000-0000-000018150000}"/>
    <cellStyle name="Normal 75 3" xfId="2705" xr:uid="{00000000-0005-0000-0000-000019150000}"/>
    <cellStyle name="Normal 75 3 2" xfId="4289" xr:uid="{00000000-0005-0000-0000-00001A150000}"/>
    <cellStyle name="Normal 75 4" xfId="2706" xr:uid="{00000000-0005-0000-0000-00001B150000}"/>
    <cellStyle name="Normal 75 4 2" xfId="4290" xr:uid="{00000000-0005-0000-0000-00001C150000}"/>
    <cellStyle name="Normal 75 4 2 2" xfId="6154" xr:uid="{00000000-0005-0000-0000-00001D150000}"/>
    <cellStyle name="Normal 75 4 2 3" xfId="6568" xr:uid="{00000000-0005-0000-0000-00001E150000}"/>
    <cellStyle name="Normal 75 4 3" xfId="5668" xr:uid="{00000000-0005-0000-0000-00001F150000}"/>
    <cellStyle name="Normal 75 5" xfId="4291" xr:uid="{00000000-0005-0000-0000-000020150000}"/>
    <cellStyle name="Normal 75 5 2" xfId="6155" xr:uid="{00000000-0005-0000-0000-000021150000}"/>
    <cellStyle name="Normal 75 5 3" xfId="6569" xr:uid="{00000000-0005-0000-0000-000022150000}"/>
    <cellStyle name="Normal 75 6" xfId="4287" xr:uid="{00000000-0005-0000-0000-000023150000}"/>
    <cellStyle name="Normal 75 6 2" xfId="6152" xr:uid="{00000000-0005-0000-0000-000024150000}"/>
    <cellStyle name="Normal 75 6 3" xfId="6566" xr:uid="{00000000-0005-0000-0000-000025150000}"/>
    <cellStyle name="Normal 75_INST $" xfId="4292" xr:uid="{00000000-0005-0000-0000-000026150000}"/>
    <cellStyle name="Normal 76" xfId="2707" xr:uid="{00000000-0005-0000-0000-000027150000}"/>
    <cellStyle name="Normal 76 2" xfId="2708" xr:uid="{00000000-0005-0000-0000-000028150000}"/>
    <cellStyle name="Normal 76 2 2" xfId="4294" xr:uid="{00000000-0005-0000-0000-000029150000}"/>
    <cellStyle name="Normal 76 2 2 2" xfId="6157" xr:uid="{00000000-0005-0000-0000-00002A150000}"/>
    <cellStyle name="Normal 76 2 2 3" xfId="6571" xr:uid="{00000000-0005-0000-0000-00002B150000}"/>
    <cellStyle name="Normal 76 2 3" xfId="5669" xr:uid="{00000000-0005-0000-0000-00002C150000}"/>
    <cellStyle name="Normal 76 3" xfId="2709" xr:uid="{00000000-0005-0000-0000-00002D150000}"/>
    <cellStyle name="Normal 76 3 2" xfId="4295" xr:uid="{00000000-0005-0000-0000-00002E150000}"/>
    <cellStyle name="Normal 76 4" xfId="2710" xr:uid="{00000000-0005-0000-0000-00002F150000}"/>
    <cellStyle name="Normal 76 4 2" xfId="4296" xr:uid="{00000000-0005-0000-0000-000030150000}"/>
    <cellStyle name="Normal 76 4 2 2" xfId="6158" xr:uid="{00000000-0005-0000-0000-000031150000}"/>
    <cellStyle name="Normal 76 4 2 3" xfId="6572" xr:uid="{00000000-0005-0000-0000-000032150000}"/>
    <cellStyle name="Normal 76 4 3" xfId="5670" xr:uid="{00000000-0005-0000-0000-000033150000}"/>
    <cellStyle name="Normal 76 5" xfId="4297" xr:uid="{00000000-0005-0000-0000-000034150000}"/>
    <cellStyle name="Normal 76 5 2" xfId="6159" xr:uid="{00000000-0005-0000-0000-000035150000}"/>
    <cellStyle name="Normal 76 5 3" xfId="6573" xr:uid="{00000000-0005-0000-0000-000036150000}"/>
    <cellStyle name="Normal 76 6" xfId="4293" xr:uid="{00000000-0005-0000-0000-000037150000}"/>
    <cellStyle name="Normal 76 6 2" xfId="6156" xr:uid="{00000000-0005-0000-0000-000038150000}"/>
    <cellStyle name="Normal 76 6 3" xfId="6570" xr:uid="{00000000-0005-0000-0000-000039150000}"/>
    <cellStyle name="Normal 76_INST $" xfId="4298" xr:uid="{00000000-0005-0000-0000-00003A150000}"/>
    <cellStyle name="Normal 77" xfId="2711" xr:uid="{00000000-0005-0000-0000-00003B150000}"/>
    <cellStyle name="Normal 77 2" xfId="5671" xr:uid="{00000000-0005-0000-0000-00003C150000}"/>
    <cellStyle name="Normal 78" xfId="2712" xr:uid="{00000000-0005-0000-0000-00003D150000}"/>
    <cellStyle name="Normal 78 2" xfId="2713" xr:uid="{00000000-0005-0000-0000-00003E150000}"/>
    <cellStyle name="Normal 78 2 2" xfId="4300" xr:uid="{00000000-0005-0000-0000-00003F150000}"/>
    <cellStyle name="Normal 78 2 2 2" xfId="6161" xr:uid="{00000000-0005-0000-0000-000040150000}"/>
    <cellStyle name="Normal 78 2 2 3" xfId="6575" xr:uid="{00000000-0005-0000-0000-000041150000}"/>
    <cellStyle name="Normal 78 2 3" xfId="5672" xr:uid="{00000000-0005-0000-0000-000042150000}"/>
    <cellStyle name="Normal 78 3" xfId="2714" xr:uid="{00000000-0005-0000-0000-000043150000}"/>
    <cellStyle name="Normal 78 3 2" xfId="4301" xr:uid="{00000000-0005-0000-0000-000044150000}"/>
    <cellStyle name="Normal 78 4" xfId="2715" xr:uid="{00000000-0005-0000-0000-000045150000}"/>
    <cellStyle name="Normal 78 4 2" xfId="4302" xr:uid="{00000000-0005-0000-0000-000046150000}"/>
    <cellStyle name="Normal 78 4 2 2" xfId="6162" xr:uid="{00000000-0005-0000-0000-000047150000}"/>
    <cellStyle name="Normal 78 4 2 3" xfId="6576" xr:uid="{00000000-0005-0000-0000-000048150000}"/>
    <cellStyle name="Normal 78 4 3" xfId="5673" xr:uid="{00000000-0005-0000-0000-000049150000}"/>
    <cellStyle name="Normal 78 5" xfId="4303" xr:uid="{00000000-0005-0000-0000-00004A150000}"/>
    <cellStyle name="Normal 78 5 2" xfId="6163" xr:uid="{00000000-0005-0000-0000-00004B150000}"/>
    <cellStyle name="Normal 78 5 3" xfId="6577" xr:uid="{00000000-0005-0000-0000-00004C150000}"/>
    <cellStyle name="Normal 78 6" xfId="4299" xr:uid="{00000000-0005-0000-0000-00004D150000}"/>
    <cellStyle name="Normal 78 6 2" xfId="6160" xr:uid="{00000000-0005-0000-0000-00004E150000}"/>
    <cellStyle name="Normal 78 6 3" xfId="6574" xr:uid="{00000000-0005-0000-0000-00004F150000}"/>
    <cellStyle name="Normal 78_INST $" xfId="4304" xr:uid="{00000000-0005-0000-0000-000050150000}"/>
    <cellStyle name="Normal 79" xfId="2716" xr:uid="{00000000-0005-0000-0000-000051150000}"/>
    <cellStyle name="Normal 79 2" xfId="2717" xr:uid="{00000000-0005-0000-0000-000052150000}"/>
    <cellStyle name="Normal 79 2 2" xfId="4306" xr:uid="{00000000-0005-0000-0000-000053150000}"/>
    <cellStyle name="Normal 79 2 2 2" xfId="6165" xr:uid="{00000000-0005-0000-0000-000054150000}"/>
    <cellStyle name="Normal 79 2 2 3" xfId="6579" xr:uid="{00000000-0005-0000-0000-000055150000}"/>
    <cellStyle name="Normal 79 2 3" xfId="5674" xr:uid="{00000000-0005-0000-0000-000056150000}"/>
    <cellStyle name="Normal 79 3" xfId="2718" xr:uid="{00000000-0005-0000-0000-000057150000}"/>
    <cellStyle name="Normal 79 3 2" xfId="4307" xr:uid="{00000000-0005-0000-0000-000058150000}"/>
    <cellStyle name="Normal 79 4" xfId="2719" xr:uid="{00000000-0005-0000-0000-000059150000}"/>
    <cellStyle name="Normal 79 4 2" xfId="4308" xr:uid="{00000000-0005-0000-0000-00005A150000}"/>
    <cellStyle name="Normal 79 4 2 2" xfId="6166" xr:uid="{00000000-0005-0000-0000-00005B150000}"/>
    <cellStyle name="Normal 79 4 2 3" xfId="6580" xr:uid="{00000000-0005-0000-0000-00005C150000}"/>
    <cellStyle name="Normal 79 4 3" xfId="5675" xr:uid="{00000000-0005-0000-0000-00005D150000}"/>
    <cellStyle name="Normal 79 5" xfId="4309" xr:uid="{00000000-0005-0000-0000-00005E150000}"/>
    <cellStyle name="Normal 79 5 2" xfId="6167" xr:uid="{00000000-0005-0000-0000-00005F150000}"/>
    <cellStyle name="Normal 79 5 3" xfId="6581" xr:uid="{00000000-0005-0000-0000-000060150000}"/>
    <cellStyle name="Normal 79 6" xfId="4305" xr:uid="{00000000-0005-0000-0000-000061150000}"/>
    <cellStyle name="Normal 79 6 2" xfId="6164" xr:uid="{00000000-0005-0000-0000-000062150000}"/>
    <cellStyle name="Normal 79 6 3" xfId="6578" xr:uid="{00000000-0005-0000-0000-000063150000}"/>
    <cellStyle name="Normal 79_INST $" xfId="4310" xr:uid="{00000000-0005-0000-0000-000064150000}"/>
    <cellStyle name="Normal 8" xfId="2720" xr:uid="{00000000-0005-0000-0000-000065150000}"/>
    <cellStyle name="Normal 8 10" xfId="5801" xr:uid="{00000000-0005-0000-0000-000066150000}"/>
    <cellStyle name="Normal 8 2" xfId="2721" xr:uid="{00000000-0005-0000-0000-000067150000}"/>
    <cellStyle name="Normal 8 2 2" xfId="4312" xr:uid="{00000000-0005-0000-0000-000068150000}"/>
    <cellStyle name="Normal 8 2 2 2" xfId="6169" xr:uid="{00000000-0005-0000-0000-000069150000}"/>
    <cellStyle name="Normal 8 2 2 3" xfId="6583" xr:uid="{00000000-0005-0000-0000-00006A150000}"/>
    <cellStyle name="Normal 8 2 3" xfId="4313" xr:uid="{00000000-0005-0000-0000-00006B150000}"/>
    <cellStyle name="Normal 8 2 4" xfId="4311" xr:uid="{00000000-0005-0000-0000-00006C150000}"/>
    <cellStyle name="Normal 8 2 4 2" xfId="6168" xr:uid="{00000000-0005-0000-0000-00006D150000}"/>
    <cellStyle name="Normal 8 2 4 3" xfId="6582" xr:uid="{00000000-0005-0000-0000-00006E150000}"/>
    <cellStyle name="Normal 8 2_INST $" xfId="4726" xr:uid="{00000000-0005-0000-0000-00006F150000}"/>
    <cellStyle name="Normal 8 3" xfId="4314" xr:uid="{00000000-0005-0000-0000-000070150000}"/>
    <cellStyle name="Normal 8 3 2" xfId="6170" xr:uid="{00000000-0005-0000-0000-000071150000}"/>
    <cellStyle name="Normal 8 4" xfId="5676" xr:uid="{00000000-0005-0000-0000-000072150000}"/>
    <cellStyle name="Normal 8 5" xfId="4792" xr:uid="{00000000-0005-0000-0000-000073150000}"/>
    <cellStyle name="Normal 8 6" xfId="6247" xr:uid="{00000000-0005-0000-0000-000074150000}"/>
    <cellStyle name="Normal 8 7" xfId="4826" xr:uid="{00000000-0005-0000-0000-000075150000}"/>
    <cellStyle name="Normal 8 8" xfId="5888" xr:uid="{00000000-0005-0000-0000-000076150000}"/>
    <cellStyle name="Normal 8 9" xfId="5882" xr:uid="{00000000-0005-0000-0000-000077150000}"/>
    <cellStyle name="Normal 80" xfId="2722" xr:uid="{00000000-0005-0000-0000-000078150000}"/>
    <cellStyle name="Normal 80 2" xfId="2723" xr:uid="{00000000-0005-0000-0000-000079150000}"/>
    <cellStyle name="Normal 80 2 2" xfId="4316" xr:uid="{00000000-0005-0000-0000-00007A150000}"/>
    <cellStyle name="Normal 80 2 2 2" xfId="6172" xr:uid="{00000000-0005-0000-0000-00007B150000}"/>
    <cellStyle name="Normal 80 2 2 3" xfId="6585" xr:uid="{00000000-0005-0000-0000-00007C150000}"/>
    <cellStyle name="Normal 80 2 3" xfId="5677" xr:uid="{00000000-0005-0000-0000-00007D150000}"/>
    <cellStyle name="Normal 80 3" xfId="2724" xr:uid="{00000000-0005-0000-0000-00007E150000}"/>
    <cellStyle name="Normal 80 3 2" xfId="4317" xr:uid="{00000000-0005-0000-0000-00007F150000}"/>
    <cellStyle name="Normal 80 4" xfId="2725" xr:uid="{00000000-0005-0000-0000-000080150000}"/>
    <cellStyle name="Normal 80 4 2" xfId="4318" xr:uid="{00000000-0005-0000-0000-000081150000}"/>
    <cellStyle name="Normal 80 4 2 2" xfId="6173" xr:uid="{00000000-0005-0000-0000-000082150000}"/>
    <cellStyle name="Normal 80 4 2 3" xfId="6586" xr:uid="{00000000-0005-0000-0000-000083150000}"/>
    <cellStyle name="Normal 80 4 3" xfId="5678" xr:uid="{00000000-0005-0000-0000-000084150000}"/>
    <cellStyle name="Normal 80 5" xfId="4319" xr:uid="{00000000-0005-0000-0000-000085150000}"/>
    <cellStyle name="Normal 80 5 2" xfId="6174" xr:uid="{00000000-0005-0000-0000-000086150000}"/>
    <cellStyle name="Normal 80 5 3" xfId="6587" xr:uid="{00000000-0005-0000-0000-000087150000}"/>
    <cellStyle name="Normal 80 6" xfId="4315" xr:uid="{00000000-0005-0000-0000-000088150000}"/>
    <cellStyle name="Normal 80 6 2" xfId="6171" xr:uid="{00000000-0005-0000-0000-000089150000}"/>
    <cellStyle name="Normal 80 6 3" xfId="6584" xr:uid="{00000000-0005-0000-0000-00008A150000}"/>
    <cellStyle name="Normal 80_INST $" xfId="4320" xr:uid="{00000000-0005-0000-0000-00008B150000}"/>
    <cellStyle name="Normal 81" xfId="2726" xr:uid="{00000000-0005-0000-0000-00008C150000}"/>
    <cellStyle name="Normal 81 2" xfId="2727" xr:uid="{00000000-0005-0000-0000-00008D150000}"/>
    <cellStyle name="Normal 81 2 2" xfId="4322" xr:uid="{00000000-0005-0000-0000-00008E150000}"/>
    <cellStyle name="Normal 81 2 2 2" xfId="6176" xr:uid="{00000000-0005-0000-0000-00008F150000}"/>
    <cellStyle name="Normal 81 2 2 3" xfId="6589" xr:uid="{00000000-0005-0000-0000-000090150000}"/>
    <cellStyle name="Normal 81 2 3" xfId="5679" xr:uid="{00000000-0005-0000-0000-000091150000}"/>
    <cellStyle name="Normal 81 3" xfId="2728" xr:uid="{00000000-0005-0000-0000-000092150000}"/>
    <cellStyle name="Normal 81 3 2" xfId="4323" xr:uid="{00000000-0005-0000-0000-000093150000}"/>
    <cellStyle name="Normal 81 4" xfId="2729" xr:uid="{00000000-0005-0000-0000-000094150000}"/>
    <cellStyle name="Normal 81 4 2" xfId="4324" xr:uid="{00000000-0005-0000-0000-000095150000}"/>
    <cellStyle name="Normal 81 4 2 2" xfId="6177" xr:uid="{00000000-0005-0000-0000-000096150000}"/>
    <cellStyle name="Normal 81 4 2 3" xfId="6590" xr:uid="{00000000-0005-0000-0000-000097150000}"/>
    <cellStyle name="Normal 81 4 3" xfId="5680" xr:uid="{00000000-0005-0000-0000-000098150000}"/>
    <cellStyle name="Normal 81 5" xfId="4325" xr:uid="{00000000-0005-0000-0000-000099150000}"/>
    <cellStyle name="Normal 81 5 2" xfId="6178" xr:uid="{00000000-0005-0000-0000-00009A150000}"/>
    <cellStyle name="Normal 81 5 3" xfId="6591" xr:uid="{00000000-0005-0000-0000-00009B150000}"/>
    <cellStyle name="Normal 81 6" xfId="4321" xr:uid="{00000000-0005-0000-0000-00009C150000}"/>
    <cellStyle name="Normal 81 6 2" xfId="6175" xr:uid="{00000000-0005-0000-0000-00009D150000}"/>
    <cellStyle name="Normal 81 6 3" xfId="6588" xr:uid="{00000000-0005-0000-0000-00009E150000}"/>
    <cellStyle name="Normal 81_INST $" xfId="4326" xr:uid="{00000000-0005-0000-0000-00009F150000}"/>
    <cellStyle name="Normal 82" xfId="2730" xr:uid="{00000000-0005-0000-0000-0000A0150000}"/>
    <cellStyle name="Normal 82 2" xfId="2731" xr:uid="{00000000-0005-0000-0000-0000A1150000}"/>
    <cellStyle name="Normal 82 2 2" xfId="4328" xr:uid="{00000000-0005-0000-0000-0000A2150000}"/>
    <cellStyle name="Normal 82 2 2 2" xfId="6180" xr:uid="{00000000-0005-0000-0000-0000A3150000}"/>
    <cellStyle name="Normal 82 2 2 3" xfId="6593" xr:uid="{00000000-0005-0000-0000-0000A4150000}"/>
    <cellStyle name="Normal 82 2 3" xfId="5681" xr:uid="{00000000-0005-0000-0000-0000A5150000}"/>
    <cellStyle name="Normal 82 3" xfId="2732" xr:uid="{00000000-0005-0000-0000-0000A6150000}"/>
    <cellStyle name="Normal 82 3 2" xfId="4329" xr:uid="{00000000-0005-0000-0000-0000A7150000}"/>
    <cellStyle name="Normal 82 4" xfId="2733" xr:uid="{00000000-0005-0000-0000-0000A8150000}"/>
    <cellStyle name="Normal 82 4 2" xfId="4330" xr:uid="{00000000-0005-0000-0000-0000A9150000}"/>
    <cellStyle name="Normal 82 4 2 2" xfId="6181" xr:uid="{00000000-0005-0000-0000-0000AA150000}"/>
    <cellStyle name="Normal 82 4 2 3" xfId="6594" xr:uid="{00000000-0005-0000-0000-0000AB150000}"/>
    <cellStyle name="Normal 82 4 3" xfId="5682" xr:uid="{00000000-0005-0000-0000-0000AC150000}"/>
    <cellStyle name="Normal 82 5" xfId="4331" xr:uid="{00000000-0005-0000-0000-0000AD150000}"/>
    <cellStyle name="Normal 82 5 2" xfId="6182" xr:uid="{00000000-0005-0000-0000-0000AE150000}"/>
    <cellStyle name="Normal 82 5 3" xfId="6595" xr:uid="{00000000-0005-0000-0000-0000AF150000}"/>
    <cellStyle name="Normal 82 6" xfId="4327" xr:uid="{00000000-0005-0000-0000-0000B0150000}"/>
    <cellStyle name="Normal 82 6 2" xfId="6179" xr:uid="{00000000-0005-0000-0000-0000B1150000}"/>
    <cellStyle name="Normal 82 6 3" xfId="6592" xr:uid="{00000000-0005-0000-0000-0000B2150000}"/>
    <cellStyle name="Normal 82_INST $" xfId="4332" xr:uid="{00000000-0005-0000-0000-0000B3150000}"/>
    <cellStyle name="Normal 83" xfId="2734" xr:uid="{00000000-0005-0000-0000-0000B4150000}"/>
    <cellStyle name="Normal 83 2" xfId="5683" xr:uid="{00000000-0005-0000-0000-0000B5150000}"/>
    <cellStyle name="Normal 84" xfId="2735" xr:uid="{00000000-0005-0000-0000-0000B6150000}"/>
    <cellStyle name="Normal 84 2" xfId="2736" xr:uid="{00000000-0005-0000-0000-0000B7150000}"/>
    <cellStyle name="Normal 84 2 2" xfId="4334" xr:uid="{00000000-0005-0000-0000-0000B8150000}"/>
    <cellStyle name="Normal 84 2 2 2" xfId="6184" xr:uid="{00000000-0005-0000-0000-0000B9150000}"/>
    <cellStyle name="Normal 84 2 2 3" xfId="6597" xr:uid="{00000000-0005-0000-0000-0000BA150000}"/>
    <cellStyle name="Normal 84 2 3" xfId="5684" xr:uid="{00000000-0005-0000-0000-0000BB150000}"/>
    <cellStyle name="Normal 84 3" xfId="2737" xr:uid="{00000000-0005-0000-0000-0000BC150000}"/>
    <cellStyle name="Normal 84 3 2" xfId="4335" xr:uid="{00000000-0005-0000-0000-0000BD150000}"/>
    <cellStyle name="Normal 84 4" xfId="2738" xr:uid="{00000000-0005-0000-0000-0000BE150000}"/>
    <cellStyle name="Normal 84 4 2" xfId="4336" xr:uid="{00000000-0005-0000-0000-0000BF150000}"/>
    <cellStyle name="Normal 84 4 2 2" xfId="6185" xr:uid="{00000000-0005-0000-0000-0000C0150000}"/>
    <cellStyle name="Normal 84 4 2 3" xfId="6598" xr:uid="{00000000-0005-0000-0000-0000C1150000}"/>
    <cellStyle name="Normal 84 4 3" xfId="5685" xr:uid="{00000000-0005-0000-0000-0000C2150000}"/>
    <cellStyle name="Normal 84 5" xfId="4337" xr:uid="{00000000-0005-0000-0000-0000C3150000}"/>
    <cellStyle name="Normal 84 5 2" xfId="6186" xr:uid="{00000000-0005-0000-0000-0000C4150000}"/>
    <cellStyle name="Normal 84 5 3" xfId="6599" xr:uid="{00000000-0005-0000-0000-0000C5150000}"/>
    <cellStyle name="Normal 84 6" xfId="4333" xr:uid="{00000000-0005-0000-0000-0000C6150000}"/>
    <cellStyle name="Normal 84 6 2" xfId="6183" xr:uid="{00000000-0005-0000-0000-0000C7150000}"/>
    <cellStyle name="Normal 84 6 3" xfId="6596" xr:uid="{00000000-0005-0000-0000-0000C8150000}"/>
    <cellStyle name="Normal 84_INST $" xfId="4338" xr:uid="{00000000-0005-0000-0000-0000C9150000}"/>
    <cellStyle name="Normal 85" xfId="2739" xr:uid="{00000000-0005-0000-0000-0000CA150000}"/>
    <cellStyle name="Normal 85 2" xfId="2740" xr:uid="{00000000-0005-0000-0000-0000CB150000}"/>
    <cellStyle name="Normal 85 2 2" xfId="4340" xr:uid="{00000000-0005-0000-0000-0000CC150000}"/>
    <cellStyle name="Normal 85 2 2 2" xfId="6188" xr:uid="{00000000-0005-0000-0000-0000CD150000}"/>
    <cellStyle name="Normal 85 2 2 3" xfId="6601" xr:uid="{00000000-0005-0000-0000-0000CE150000}"/>
    <cellStyle name="Normal 85 2 3" xfId="5686" xr:uid="{00000000-0005-0000-0000-0000CF150000}"/>
    <cellStyle name="Normal 85 3" xfId="2741" xr:uid="{00000000-0005-0000-0000-0000D0150000}"/>
    <cellStyle name="Normal 85 3 2" xfId="4341" xr:uid="{00000000-0005-0000-0000-0000D1150000}"/>
    <cellStyle name="Normal 85 4" xfId="2742" xr:uid="{00000000-0005-0000-0000-0000D2150000}"/>
    <cellStyle name="Normal 85 4 2" xfId="4342" xr:uid="{00000000-0005-0000-0000-0000D3150000}"/>
    <cellStyle name="Normal 85 4 2 2" xfId="6189" xr:uid="{00000000-0005-0000-0000-0000D4150000}"/>
    <cellStyle name="Normal 85 4 2 3" xfId="6602" xr:uid="{00000000-0005-0000-0000-0000D5150000}"/>
    <cellStyle name="Normal 85 4 3" xfId="5687" xr:uid="{00000000-0005-0000-0000-0000D6150000}"/>
    <cellStyle name="Normal 85 5" xfId="4343" xr:uid="{00000000-0005-0000-0000-0000D7150000}"/>
    <cellStyle name="Normal 85 5 2" xfId="6190" xr:uid="{00000000-0005-0000-0000-0000D8150000}"/>
    <cellStyle name="Normal 85 5 3" xfId="6603" xr:uid="{00000000-0005-0000-0000-0000D9150000}"/>
    <cellStyle name="Normal 85 6" xfId="4339" xr:uid="{00000000-0005-0000-0000-0000DA150000}"/>
    <cellStyle name="Normal 85 6 2" xfId="6187" xr:uid="{00000000-0005-0000-0000-0000DB150000}"/>
    <cellStyle name="Normal 85 6 3" xfId="6600" xr:uid="{00000000-0005-0000-0000-0000DC150000}"/>
    <cellStyle name="Normal 85_INST $" xfId="4344" xr:uid="{00000000-0005-0000-0000-0000DD150000}"/>
    <cellStyle name="Normal 86" xfId="2743" xr:uid="{00000000-0005-0000-0000-0000DE150000}"/>
    <cellStyle name="Normal 86 2" xfId="5688" xr:uid="{00000000-0005-0000-0000-0000DF150000}"/>
    <cellStyle name="Normal 87" xfId="2744" xr:uid="{00000000-0005-0000-0000-0000E0150000}"/>
    <cellStyle name="Normal 87 2" xfId="2745" xr:uid="{00000000-0005-0000-0000-0000E1150000}"/>
    <cellStyle name="Normal 87 2 2" xfId="4346" xr:uid="{00000000-0005-0000-0000-0000E2150000}"/>
    <cellStyle name="Normal 87 2 2 2" xfId="6192" xr:uid="{00000000-0005-0000-0000-0000E3150000}"/>
    <cellStyle name="Normal 87 2 2 3" xfId="6605" xr:uid="{00000000-0005-0000-0000-0000E4150000}"/>
    <cellStyle name="Normal 87 2 3" xfId="5689" xr:uid="{00000000-0005-0000-0000-0000E5150000}"/>
    <cellStyle name="Normal 87 3" xfId="2746" xr:uid="{00000000-0005-0000-0000-0000E6150000}"/>
    <cellStyle name="Normal 87 3 2" xfId="4347" xr:uid="{00000000-0005-0000-0000-0000E7150000}"/>
    <cellStyle name="Normal 87 4" xfId="2747" xr:uid="{00000000-0005-0000-0000-0000E8150000}"/>
    <cellStyle name="Normal 87 4 2" xfId="4348" xr:uid="{00000000-0005-0000-0000-0000E9150000}"/>
    <cellStyle name="Normal 87 4 2 2" xfId="6193" xr:uid="{00000000-0005-0000-0000-0000EA150000}"/>
    <cellStyle name="Normal 87 4 2 3" xfId="6606" xr:uid="{00000000-0005-0000-0000-0000EB150000}"/>
    <cellStyle name="Normal 87 4 3" xfId="5690" xr:uid="{00000000-0005-0000-0000-0000EC150000}"/>
    <cellStyle name="Normal 87 5" xfId="4349" xr:uid="{00000000-0005-0000-0000-0000ED150000}"/>
    <cellStyle name="Normal 87 5 2" xfId="6194" xr:uid="{00000000-0005-0000-0000-0000EE150000}"/>
    <cellStyle name="Normal 87 5 3" xfId="6607" xr:uid="{00000000-0005-0000-0000-0000EF150000}"/>
    <cellStyle name="Normal 87 6" xfId="4345" xr:uid="{00000000-0005-0000-0000-0000F0150000}"/>
    <cellStyle name="Normal 87 6 2" xfId="6191" xr:uid="{00000000-0005-0000-0000-0000F1150000}"/>
    <cellStyle name="Normal 87 6 3" xfId="6604" xr:uid="{00000000-0005-0000-0000-0000F2150000}"/>
    <cellStyle name="Normal 87_INST $" xfId="4350" xr:uid="{00000000-0005-0000-0000-0000F3150000}"/>
    <cellStyle name="Normal 88" xfId="2748" xr:uid="{00000000-0005-0000-0000-0000F4150000}"/>
    <cellStyle name="Normal 88 2" xfId="2749" xr:uid="{00000000-0005-0000-0000-0000F5150000}"/>
    <cellStyle name="Normal 88 2 2" xfId="4352" xr:uid="{00000000-0005-0000-0000-0000F6150000}"/>
    <cellStyle name="Normal 88 2 2 2" xfId="6196" xr:uid="{00000000-0005-0000-0000-0000F7150000}"/>
    <cellStyle name="Normal 88 2 2 3" xfId="6609" xr:uid="{00000000-0005-0000-0000-0000F8150000}"/>
    <cellStyle name="Normal 88 2 3" xfId="5691" xr:uid="{00000000-0005-0000-0000-0000F9150000}"/>
    <cellStyle name="Normal 88 3" xfId="2750" xr:uid="{00000000-0005-0000-0000-0000FA150000}"/>
    <cellStyle name="Normal 88 3 2" xfId="4353" xr:uid="{00000000-0005-0000-0000-0000FB150000}"/>
    <cellStyle name="Normal 88 4" xfId="2751" xr:uid="{00000000-0005-0000-0000-0000FC150000}"/>
    <cellStyle name="Normal 88 4 2" xfId="4354" xr:uid="{00000000-0005-0000-0000-0000FD150000}"/>
    <cellStyle name="Normal 88 4 2 2" xfId="6197" xr:uid="{00000000-0005-0000-0000-0000FE150000}"/>
    <cellStyle name="Normal 88 4 2 3" xfId="6610" xr:uid="{00000000-0005-0000-0000-0000FF150000}"/>
    <cellStyle name="Normal 88 4 3" xfId="5692" xr:uid="{00000000-0005-0000-0000-000000160000}"/>
    <cellStyle name="Normal 88 5" xfId="4355" xr:uid="{00000000-0005-0000-0000-000001160000}"/>
    <cellStyle name="Normal 88 5 2" xfId="6198" xr:uid="{00000000-0005-0000-0000-000002160000}"/>
    <cellStyle name="Normal 88 5 3" xfId="6611" xr:uid="{00000000-0005-0000-0000-000003160000}"/>
    <cellStyle name="Normal 88 6" xfId="4351" xr:uid="{00000000-0005-0000-0000-000004160000}"/>
    <cellStyle name="Normal 88 6 2" xfId="6195" xr:uid="{00000000-0005-0000-0000-000005160000}"/>
    <cellStyle name="Normal 88 6 3" xfId="6608" xr:uid="{00000000-0005-0000-0000-000006160000}"/>
    <cellStyle name="Normal 88_INST $" xfId="4356" xr:uid="{00000000-0005-0000-0000-000007160000}"/>
    <cellStyle name="Normal 89" xfId="2752" xr:uid="{00000000-0005-0000-0000-000008160000}"/>
    <cellStyle name="Normal 89 2" xfId="2753" xr:uid="{00000000-0005-0000-0000-000009160000}"/>
    <cellStyle name="Normal 89 2 2" xfId="5694" xr:uid="{00000000-0005-0000-0000-00000A160000}"/>
    <cellStyle name="Normal 89 3" xfId="5693" xr:uid="{00000000-0005-0000-0000-00000B160000}"/>
    <cellStyle name="Normal 89_AVANCE TOTAL" xfId="2754" xr:uid="{00000000-0005-0000-0000-00000C160000}"/>
    <cellStyle name="Normal 9" xfId="2755" xr:uid="{00000000-0005-0000-0000-00000D160000}"/>
    <cellStyle name="Normal 9 2" xfId="2756" xr:uid="{00000000-0005-0000-0000-00000E160000}"/>
    <cellStyle name="Normal 9 2 2" xfId="4359" xr:uid="{00000000-0005-0000-0000-00000F160000}"/>
    <cellStyle name="Normal 9 2 3" xfId="4358" xr:uid="{00000000-0005-0000-0000-000010160000}"/>
    <cellStyle name="Normal 9 3" xfId="2757" xr:uid="{00000000-0005-0000-0000-000011160000}"/>
    <cellStyle name="Normal 9 3 2" xfId="4361" xr:uid="{00000000-0005-0000-0000-000012160000}"/>
    <cellStyle name="Normal 9 3 3" xfId="4360" xr:uid="{00000000-0005-0000-0000-000013160000}"/>
    <cellStyle name="Normal 9 4" xfId="2758" xr:uid="{00000000-0005-0000-0000-000014160000}"/>
    <cellStyle name="Normal 9 4 2" xfId="4362" xr:uid="{00000000-0005-0000-0000-000015160000}"/>
    <cellStyle name="Normal 9 5" xfId="2759" xr:uid="{00000000-0005-0000-0000-000016160000}"/>
    <cellStyle name="Normal 9 5 2" xfId="4363" xr:uid="{00000000-0005-0000-0000-000017160000}"/>
    <cellStyle name="Normal 9 5 2 2" xfId="6199" xr:uid="{00000000-0005-0000-0000-000018160000}"/>
    <cellStyle name="Normal 9 5 2 3" xfId="6612" xr:uid="{00000000-0005-0000-0000-000019160000}"/>
    <cellStyle name="Normal 9 5 3" xfId="5695" xr:uid="{00000000-0005-0000-0000-00001A160000}"/>
    <cellStyle name="Normal 9 6" xfId="4364" xr:uid="{00000000-0005-0000-0000-00001B160000}"/>
    <cellStyle name="Normal 9 7" xfId="4365" xr:uid="{00000000-0005-0000-0000-00001C160000}"/>
    <cellStyle name="Normal 9 8" xfId="4357" xr:uid="{00000000-0005-0000-0000-00001D160000}"/>
    <cellStyle name="Normal 9_DET I REG" xfId="2760" xr:uid="{00000000-0005-0000-0000-00001E160000}"/>
    <cellStyle name="Normal 90" xfId="2761" xr:uid="{00000000-0005-0000-0000-00001F160000}"/>
    <cellStyle name="Normal 90 2" xfId="2762" xr:uid="{00000000-0005-0000-0000-000020160000}"/>
    <cellStyle name="Normal 90 2 2" xfId="4367" xr:uid="{00000000-0005-0000-0000-000021160000}"/>
    <cellStyle name="Normal 90 2 2 2" xfId="6201" xr:uid="{00000000-0005-0000-0000-000022160000}"/>
    <cellStyle name="Normal 90 2 2 3" xfId="6614" xr:uid="{00000000-0005-0000-0000-000023160000}"/>
    <cellStyle name="Normal 90 2 3" xfId="5696" xr:uid="{00000000-0005-0000-0000-000024160000}"/>
    <cellStyle name="Normal 90 3" xfId="2763" xr:uid="{00000000-0005-0000-0000-000025160000}"/>
    <cellStyle name="Normal 90 3 2" xfId="4368" xr:uid="{00000000-0005-0000-0000-000026160000}"/>
    <cellStyle name="Normal 90 4" xfId="2764" xr:uid="{00000000-0005-0000-0000-000027160000}"/>
    <cellStyle name="Normal 90 4 2" xfId="4369" xr:uid="{00000000-0005-0000-0000-000028160000}"/>
    <cellStyle name="Normal 90 4 2 2" xfId="6202" xr:uid="{00000000-0005-0000-0000-000029160000}"/>
    <cellStyle name="Normal 90 4 2 3" xfId="6615" xr:uid="{00000000-0005-0000-0000-00002A160000}"/>
    <cellStyle name="Normal 90 4 3" xfId="5697" xr:uid="{00000000-0005-0000-0000-00002B160000}"/>
    <cellStyle name="Normal 90 5" xfId="4370" xr:uid="{00000000-0005-0000-0000-00002C160000}"/>
    <cellStyle name="Normal 90 5 2" xfId="6203" xr:uid="{00000000-0005-0000-0000-00002D160000}"/>
    <cellStyle name="Normal 90 5 3" xfId="6616" xr:uid="{00000000-0005-0000-0000-00002E160000}"/>
    <cellStyle name="Normal 90 6" xfId="4366" xr:uid="{00000000-0005-0000-0000-00002F160000}"/>
    <cellStyle name="Normal 90 6 2" xfId="6200" xr:uid="{00000000-0005-0000-0000-000030160000}"/>
    <cellStyle name="Normal 90 6 3" xfId="6613" xr:uid="{00000000-0005-0000-0000-000031160000}"/>
    <cellStyle name="Normal 90_INST $" xfId="4371" xr:uid="{00000000-0005-0000-0000-000032160000}"/>
    <cellStyle name="Normal 91" xfId="2765" xr:uid="{00000000-0005-0000-0000-000033160000}"/>
    <cellStyle name="Normal 91 2" xfId="5698" xr:uid="{00000000-0005-0000-0000-000034160000}"/>
    <cellStyle name="Normal 92" xfId="2766" xr:uid="{00000000-0005-0000-0000-000035160000}"/>
    <cellStyle name="Normal 92 2" xfId="5699" xr:uid="{00000000-0005-0000-0000-000036160000}"/>
    <cellStyle name="Normal 93" xfId="2767" xr:uid="{00000000-0005-0000-0000-000037160000}"/>
    <cellStyle name="Normal 93 2" xfId="2768" xr:uid="{00000000-0005-0000-0000-000038160000}"/>
    <cellStyle name="Normal 93 2 2" xfId="4373" xr:uid="{00000000-0005-0000-0000-000039160000}"/>
    <cellStyle name="Normal 93 2 2 2" xfId="6205" xr:uid="{00000000-0005-0000-0000-00003A160000}"/>
    <cellStyle name="Normal 93 2 2 3" xfId="6618" xr:uid="{00000000-0005-0000-0000-00003B160000}"/>
    <cellStyle name="Normal 93 2 3" xfId="5700" xr:uid="{00000000-0005-0000-0000-00003C160000}"/>
    <cellStyle name="Normal 93 3" xfId="2769" xr:uid="{00000000-0005-0000-0000-00003D160000}"/>
    <cellStyle name="Normal 93 3 2" xfId="4374" xr:uid="{00000000-0005-0000-0000-00003E160000}"/>
    <cellStyle name="Normal 93 4" xfId="2770" xr:uid="{00000000-0005-0000-0000-00003F160000}"/>
    <cellStyle name="Normal 93 4 2" xfId="4375" xr:uid="{00000000-0005-0000-0000-000040160000}"/>
    <cellStyle name="Normal 93 4 2 2" xfId="6206" xr:uid="{00000000-0005-0000-0000-000041160000}"/>
    <cellStyle name="Normal 93 4 2 3" xfId="6619" xr:uid="{00000000-0005-0000-0000-000042160000}"/>
    <cellStyle name="Normal 93 4 3" xfId="5701" xr:uid="{00000000-0005-0000-0000-000043160000}"/>
    <cellStyle name="Normal 93 5" xfId="4376" xr:uid="{00000000-0005-0000-0000-000044160000}"/>
    <cellStyle name="Normal 93 5 2" xfId="6207" xr:uid="{00000000-0005-0000-0000-000045160000}"/>
    <cellStyle name="Normal 93 5 3" xfId="6620" xr:uid="{00000000-0005-0000-0000-000046160000}"/>
    <cellStyle name="Normal 93 6" xfId="4372" xr:uid="{00000000-0005-0000-0000-000047160000}"/>
    <cellStyle name="Normal 93 6 2" xfId="6204" xr:uid="{00000000-0005-0000-0000-000048160000}"/>
    <cellStyle name="Normal 93 6 3" xfId="6617" xr:uid="{00000000-0005-0000-0000-000049160000}"/>
    <cellStyle name="Normal 93_INST $" xfId="4377" xr:uid="{00000000-0005-0000-0000-00004A160000}"/>
    <cellStyle name="Normal 94" xfId="2771" xr:uid="{00000000-0005-0000-0000-00004B160000}"/>
    <cellStyle name="Normal 94 2" xfId="2772" xr:uid="{00000000-0005-0000-0000-00004C160000}"/>
    <cellStyle name="Normal 94 2 2" xfId="4379" xr:uid="{00000000-0005-0000-0000-00004D160000}"/>
    <cellStyle name="Normal 94 2 2 2" xfId="6209" xr:uid="{00000000-0005-0000-0000-00004E160000}"/>
    <cellStyle name="Normal 94 2 2 3" xfId="6622" xr:uid="{00000000-0005-0000-0000-00004F160000}"/>
    <cellStyle name="Normal 94 2 3" xfId="5702" xr:uid="{00000000-0005-0000-0000-000050160000}"/>
    <cellStyle name="Normal 94 3" xfId="2773" xr:uid="{00000000-0005-0000-0000-000051160000}"/>
    <cellStyle name="Normal 94 3 2" xfId="4380" xr:uid="{00000000-0005-0000-0000-000052160000}"/>
    <cellStyle name="Normal 94 4" xfId="2774" xr:uid="{00000000-0005-0000-0000-000053160000}"/>
    <cellStyle name="Normal 94 4 2" xfId="4381" xr:uid="{00000000-0005-0000-0000-000054160000}"/>
    <cellStyle name="Normal 94 4 2 2" xfId="6210" xr:uid="{00000000-0005-0000-0000-000055160000}"/>
    <cellStyle name="Normal 94 4 2 3" xfId="6623" xr:uid="{00000000-0005-0000-0000-000056160000}"/>
    <cellStyle name="Normal 94 4 3" xfId="5703" xr:uid="{00000000-0005-0000-0000-000057160000}"/>
    <cellStyle name="Normal 94 5" xfId="4382" xr:uid="{00000000-0005-0000-0000-000058160000}"/>
    <cellStyle name="Normal 94 5 2" xfId="6211" xr:uid="{00000000-0005-0000-0000-000059160000}"/>
    <cellStyle name="Normal 94 5 3" xfId="6624" xr:uid="{00000000-0005-0000-0000-00005A160000}"/>
    <cellStyle name="Normal 94 6" xfId="4378" xr:uid="{00000000-0005-0000-0000-00005B160000}"/>
    <cellStyle name="Normal 94 6 2" xfId="6208" xr:uid="{00000000-0005-0000-0000-00005C160000}"/>
    <cellStyle name="Normal 94 6 3" xfId="6621" xr:uid="{00000000-0005-0000-0000-00005D160000}"/>
    <cellStyle name="Normal 94_INST $" xfId="4383" xr:uid="{00000000-0005-0000-0000-00005E160000}"/>
    <cellStyle name="Normal 95" xfId="2775" xr:uid="{00000000-0005-0000-0000-00005F160000}"/>
    <cellStyle name="Normal 95 2" xfId="2776" xr:uid="{00000000-0005-0000-0000-000060160000}"/>
    <cellStyle name="Normal 95 2 2" xfId="4385" xr:uid="{00000000-0005-0000-0000-000061160000}"/>
    <cellStyle name="Normal 95 2 2 2" xfId="6213" xr:uid="{00000000-0005-0000-0000-000062160000}"/>
    <cellStyle name="Normal 95 2 2 3" xfId="6626" xr:uid="{00000000-0005-0000-0000-000063160000}"/>
    <cellStyle name="Normal 95 2 3" xfId="5704" xr:uid="{00000000-0005-0000-0000-000064160000}"/>
    <cellStyle name="Normal 95 3" xfId="2777" xr:uid="{00000000-0005-0000-0000-000065160000}"/>
    <cellStyle name="Normal 95 3 2" xfId="4386" xr:uid="{00000000-0005-0000-0000-000066160000}"/>
    <cellStyle name="Normal 95 4" xfId="2778" xr:uid="{00000000-0005-0000-0000-000067160000}"/>
    <cellStyle name="Normal 95 4 2" xfId="4387" xr:uid="{00000000-0005-0000-0000-000068160000}"/>
    <cellStyle name="Normal 95 4 2 2" xfId="6214" xr:uid="{00000000-0005-0000-0000-000069160000}"/>
    <cellStyle name="Normal 95 4 2 3" xfId="6627" xr:uid="{00000000-0005-0000-0000-00006A160000}"/>
    <cellStyle name="Normal 95 4 3" xfId="5705" xr:uid="{00000000-0005-0000-0000-00006B160000}"/>
    <cellStyle name="Normal 95 5" xfId="4388" xr:uid="{00000000-0005-0000-0000-00006C160000}"/>
    <cellStyle name="Normal 95 5 2" xfId="6215" xr:uid="{00000000-0005-0000-0000-00006D160000}"/>
    <cellStyle name="Normal 95 5 3" xfId="6628" xr:uid="{00000000-0005-0000-0000-00006E160000}"/>
    <cellStyle name="Normal 95 6" xfId="4384" xr:uid="{00000000-0005-0000-0000-00006F160000}"/>
    <cellStyle name="Normal 95 6 2" xfId="6212" xr:uid="{00000000-0005-0000-0000-000070160000}"/>
    <cellStyle name="Normal 95 6 3" xfId="6625" xr:uid="{00000000-0005-0000-0000-000071160000}"/>
    <cellStyle name="Normal 95_INST $" xfId="4389" xr:uid="{00000000-0005-0000-0000-000072160000}"/>
    <cellStyle name="Normal 96" xfId="2779" xr:uid="{00000000-0005-0000-0000-000073160000}"/>
    <cellStyle name="Normal 96 2" xfId="2780" xr:uid="{00000000-0005-0000-0000-000074160000}"/>
    <cellStyle name="Normal 96 2 2" xfId="4391" xr:uid="{00000000-0005-0000-0000-000075160000}"/>
    <cellStyle name="Normal 96 2 2 2" xfId="6217" xr:uid="{00000000-0005-0000-0000-000076160000}"/>
    <cellStyle name="Normal 96 2 2 3" xfId="6630" xr:uid="{00000000-0005-0000-0000-000077160000}"/>
    <cellStyle name="Normal 96 2 3" xfId="5706" xr:uid="{00000000-0005-0000-0000-000078160000}"/>
    <cellStyle name="Normal 96 3" xfId="2781" xr:uid="{00000000-0005-0000-0000-000079160000}"/>
    <cellStyle name="Normal 96 3 2" xfId="4392" xr:uid="{00000000-0005-0000-0000-00007A160000}"/>
    <cellStyle name="Normal 96 4" xfId="2782" xr:uid="{00000000-0005-0000-0000-00007B160000}"/>
    <cellStyle name="Normal 96 4 2" xfId="4393" xr:uid="{00000000-0005-0000-0000-00007C160000}"/>
    <cellStyle name="Normal 96 4 2 2" xfId="6218" xr:uid="{00000000-0005-0000-0000-00007D160000}"/>
    <cellStyle name="Normal 96 4 2 3" xfId="6631" xr:uid="{00000000-0005-0000-0000-00007E160000}"/>
    <cellStyle name="Normal 96 4 3" xfId="5707" xr:uid="{00000000-0005-0000-0000-00007F160000}"/>
    <cellStyle name="Normal 96 5" xfId="4394" xr:uid="{00000000-0005-0000-0000-000080160000}"/>
    <cellStyle name="Normal 96 5 2" xfId="6219" xr:uid="{00000000-0005-0000-0000-000081160000}"/>
    <cellStyle name="Normal 96 5 3" xfId="6632" xr:uid="{00000000-0005-0000-0000-000082160000}"/>
    <cellStyle name="Normal 96 6" xfId="4390" xr:uid="{00000000-0005-0000-0000-000083160000}"/>
    <cellStyle name="Normal 96 6 2" xfId="6216" xr:uid="{00000000-0005-0000-0000-000084160000}"/>
    <cellStyle name="Normal 96 6 3" xfId="6629" xr:uid="{00000000-0005-0000-0000-000085160000}"/>
    <cellStyle name="Normal 96_INST $" xfId="4395" xr:uid="{00000000-0005-0000-0000-000086160000}"/>
    <cellStyle name="Normal 97" xfId="2783" xr:uid="{00000000-0005-0000-0000-000087160000}"/>
    <cellStyle name="Normal 97 2" xfId="2784" xr:uid="{00000000-0005-0000-0000-000088160000}"/>
    <cellStyle name="Normal 97 2 2" xfId="4397" xr:uid="{00000000-0005-0000-0000-000089160000}"/>
    <cellStyle name="Normal 97 2 2 2" xfId="6221" xr:uid="{00000000-0005-0000-0000-00008A160000}"/>
    <cellStyle name="Normal 97 2 2 3" xfId="6634" xr:uid="{00000000-0005-0000-0000-00008B160000}"/>
    <cellStyle name="Normal 97 2 3" xfId="5708" xr:uid="{00000000-0005-0000-0000-00008C160000}"/>
    <cellStyle name="Normal 97 3" xfId="2785" xr:uid="{00000000-0005-0000-0000-00008D160000}"/>
    <cellStyle name="Normal 97 3 2" xfId="4398" xr:uid="{00000000-0005-0000-0000-00008E160000}"/>
    <cellStyle name="Normal 97 4" xfId="2786" xr:uid="{00000000-0005-0000-0000-00008F160000}"/>
    <cellStyle name="Normal 97 4 2" xfId="4399" xr:uid="{00000000-0005-0000-0000-000090160000}"/>
    <cellStyle name="Normal 97 4 2 2" xfId="6222" xr:uid="{00000000-0005-0000-0000-000091160000}"/>
    <cellStyle name="Normal 97 4 2 3" xfId="6635" xr:uid="{00000000-0005-0000-0000-000092160000}"/>
    <cellStyle name="Normal 97 4 3" xfId="5709" xr:uid="{00000000-0005-0000-0000-000093160000}"/>
    <cellStyle name="Normal 97 5" xfId="4400" xr:uid="{00000000-0005-0000-0000-000094160000}"/>
    <cellStyle name="Normal 97 5 2" xfId="6223" xr:uid="{00000000-0005-0000-0000-000095160000}"/>
    <cellStyle name="Normal 97 5 3" xfId="6636" xr:uid="{00000000-0005-0000-0000-000096160000}"/>
    <cellStyle name="Normal 97 6" xfId="4396" xr:uid="{00000000-0005-0000-0000-000097160000}"/>
    <cellStyle name="Normal 97 6 2" xfId="6220" xr:uid="{00000000-0005-0000-0000-000098160000}"/>
    <cellStyle name="Normal 97 6 3" xfId="6633" xr:uid="{00000000-0005-0000-0000-000099160000}"/>
    <cellStyle name="Normal 97_INST $" xfId="4401" xr:uid="{00000000-0005-0000-0000-00009A160000}"/>
    <cellStyle name="Normal 98" xfId="2787" xr:uid="{00000000-0005-0000-0000-00009B160000}"/>
    <cellStyle name="Normal 98 2" xfId="2788" xr:uid="{00000000-0005-0000-0000-00009C160000}"/>
    <cellStyle name="Normal 98 2 2" xfId="5711" xr:uid="{00000000-0005-0000-0000-00009D160000}"/>
    <cellStyle name="Normal 98 3" xfId="2789" xr:uid="{00000000-0005-0000-0000-00009E160000}"/>
    <cellStyle name="Normal 98 3 2" xfId="2790" xr:uid="{00000000-0005-0000-0000-00009F160000}"/>
    <cellStyle name="Normal 98 3 2 2" xfId="5713" xr:uid="{00000000-0005-0000-0000-0000A0160000}"/>
    <cellStyle name="Normal 98 3 3" xfId="5712" xr:uid="{00000000-0005-0000-0000-0000A1160000}"/>
    <cellStyle name="Normal 98 3_INST $" xfId="4402" xr:uid="{00000000-0005-0000-0000-0000A2160000}"/>
    <cellStyle name="Normal 98 4" xfId="4403" xr:uid="{00000000-0005-0000-0000-0000A3160000}"/>
    <cellStyle name="Normal 98 4 2" xfId="6224" xr:uid="{00000000-0005-0000-0000-0000A4160000}"/>
    <cellStyle name="Normal 98 5" xfId="5710" xr:uid="{00000000-0005-0000-0000-0000A5160000}"/>
    <cellStyle name="Normal 98_INST $" xfId="4404" xr:uid="{00000000-0005-0000-0000-0000A6160000}"/>
    <cellStyle name="Normal 99" xfId="2791" xr:uid="{00000000-0005-0000-0000-0000A7160000}"/>
    <cellStyle name="Normal 99 2" xfId="2792" xr:uid="{00000000-0005-0000-0000-0000A8160000}"/>
    <cellStyle name="Normal 99 2 2" xfId="5715" xr:uid="{00000000-0005-0000-0000-0000A9160000}"/>
    <cellStyle name="Normal 99 3" xfId="2793" xr:uid="{00000000-0005-0000-0000-0000AA160000}"/>
    <cellStyle name="Normal 99 3 2" xfId="2794" xr:uid="{00000000-0005-0000-0000-0000AB160000}"/>
    <cellStyle name="Normal 99 3 2 2" xfId="5717" xr:uid="{00000000-0005-0000-0000-0000AC160000}"/>
    <cellStyle name="Normal 99 3 3" xfId="5716" xr:uid="{00000000-0005-0000-0000-0000AD160000}"/>
    <cellStyle name="Normal 99 3_INST $" xfId="4405" xr:uid="{00000000-0005-0000-0000-0000AE160000}"/>
    <cellStyle name="Normal 99 4" xfId="4406" xr:uid="{00000000-0005-0000-0000-0000AF160000}"/>
    <cellStyle name="Normal 99 4 2" xfId="6225" xr:uid="{00000000-0005-0000-0000-0000B0160000}"/>
    <cellStyle name="Normal 99 5" xfId="5714" xr:uid="{00000000-0005-0000-0000-0000B1160000}"/>
    <cellStyle name="Normal 99_INST $" xfId="4407" xr:uid="{00000000-0005-0000-0000-0000B2160000}"/>
    <cellStyle name="Normal_Hoja1" xfId="2795" xr:uid="{00000000-0005-0000-0000-0000B3160000}"/>
    <cellStyle name="Normal_Listado_web" xfId="2796" xr:uid="{00000000-0005-0000-0000-0000B4160000}"/>
    <cellStyle name="Notas" xfId="2797" builtinId="10" customBuiltin="1"/>
    <cellStyle name="Notas 10" xfId="4932" xr:uid="{00000000-0005-0000-0000-0000B6160000}"/>
    <cellStyle name="Notas 2" xfId="2798" xr:uid="{00000000-0005-0000-0000-0000B7160000}"/>
    <cellStyle name="Notas 2 10" xfId="2799" xr:uid="{00000000-0005-0000-0000-0000B8160000}"/>
    <cellStyle name="Notas 2 10 2" xfId="4409" xr:uid="{00000000-0005-0000-0000-0000B9160000}"/>
    <cellStyle name="Notas 2 10 3" xfId="5719" xr:uid="{00000000-0005-0000-0000-0000BA160000}"/>
    <cellStyle name="Notas 2 11" xfId="4410" xr:uid="{00000000-0005-0000-0000-0000BB160000}"/>
    <cellStyle name="Notas 2 12" xfId="4411" xr:uid="{00000000-0005-0000-0000-0000BC160000}"/>
    <cellStyle name="Notas 2 13" xfId="4408" xr:uid="{00000000-0005-0000-0000-0000BD160000}"/>
    <cellStyle name="Notas 2 2" xfId="2800" xr:uid="{00000000-0005-0000-0000-0000BE160000}"/>
    <cellStyle name="Notas 2 2 10" xfId="4412" xr:uid="{00000000-0005-0000-0000-0000BF160000}"/>
    <cellStyle name="Notas 2 2 2" xfId="2801" xr:uid="{00000000-0005-0000-0000-0000C0160000}"/>
    <cellStyle name="Notas 2 2 2 2" xfId="2802" xr:uid="{00000000-0005-0000-0000-0000C1160000}"/>
    <cellStyle name="Notas 2 2 2 2 2" xfId="4415" xr:uid="{00000000-0005-0000-0000-0000C2160000}"/>
    <cellStyle name="Notas 2 2 2 2 3" xfId="4414" xr:uid="{00000000-0005-0000-0000-0000C3160000}"/>
    <cellStyle name="Notas 2 2 2 3" xfId="4416" xr:uid="{00000000-0005-0000-0000-0000C4160000}"/>
    <cellStyle name="Notas 2 2 2 4" xfId="4413" xr:uid="{00000000-0005-0000-0000-0000C5160000}"/>
    <cellStyle name="Notas 2 2 2_PAGO REMESAS" xfId="2803" xr:uid="{00000000-0005-0000-0000-0000C6160000}"/>
    <cellStyle name="Notas 2 2 3" xfId="2804" xr:uid="{00000000-0005-0000-0000-0000C7160000}"/>
    <cellStyle name="Notas 2 2 3 10" xfId="4417" xr:uid="{00000000-0005-0000-0000-0000C8160000}"/>
    <cellStyle name="Notas 2 2 3 2" xfId="2805" xr:uid="{00000000-0005-0000-0000-0000C9160000}"/>
    <cellStyle name="Notas 2 2 3 2 2" xfId="2806" xr:uid="{00000000-0005-0000-0000-0000CA160000}"/>
    <cellStyle name="Notas 2 2 3 2 2 2" xfId="4420" xr:uid="{00000000-0005-0000-0000-0000CB160000}"/>
    <cellStyle name="Notas 2 2 3 2 2 3" xfId="4419" xr:uid="{00000000-0005-0000-0000-0000CC160000}"/>
    <cellStyle name="Notas 2 2 3 2 3" xfId="4421" xr:uid="{00000000-0005-0000-0000-0000CD160000}"/>
    <cellStyle name="Notas 2 2 3 2 4" xfId="4418" xr:uid="{00000000-0005-0000-0000-0000CE160000}"/>
    <cellStyle name="Notas 2 2 3 2_PAGO REMESAS" xfId="2807" xr:uid="{00000000-0005-0000-0000-0000CF160000}"/>
    <cellStyle name="Notas 2 2 3 3" xfId="2808" xr:uid="{00000000-0005-0000-0000-0000D0160000}"/>
    <cellStyle name="Notas 2 2 3 3 2" xfId="4423" xr:uid="{00000000-0005-0000-0000-0000D1160000}"/>
    <cellStyle name="Notas 2 2 3 3 3" xfId="4422" xr:uid="{00000000-0005-0000-0000-0000D2160000}"/>
    <cellStyle name="Notas 2 2 3 4" xfId="2809" xr:uid="{00000000-0005-0000-0000-0000D3160000}"/>
    <cellStyle name="Notas 2 2 3 4 2" xfId="4425" xr:uid="{00000000-0005-0000-0000-0000D4160000}"/>
    <cellStyle name="Notas 2 2 3 4 3" xfId="4424" xr:uid="{00000000-0005-0000-0000-0000D5160000}"/>
    <cellStyle name="Notas 2 2 3 5" xfId="2810" xr:uid="{00000000-0005-0000-0000-0000D6160000}"/>
    <cellStyle name="Notas 2 2 3 5 2" xfId="2811" xr:uid="{00000000-0005-0000-0000-0000D7160000}"/>
    <cellStyle name="Notas 2 2 3 5 2 2" xfId="4427" xr:uid="{00000000-0005-0000-0000-0000D8160000}"/>
    <cellStyle name="Notas 2 2 3 5 2 3" xfId="5720" xr:uid="{00000000-0005-0000-0000-0000D9160000}"/>
    <cellStyle name="Notas 2 2 3 5 3" xfId="2812" xr:uid="{00000000-0005-0000-0000-0000DA160000}"/>
    <cellStyle name="Notas 2 2 3 5 3 2" xfId="4428" xr:uid="{00000000-0005-0000-0000-0000DB160000}"/>
    <cellStyle name="Notas 2 2 3 5 4" xfId="2813" xr:uid="{00000000-0005-0000-0000-0000DC160000}"/>
    <cellStyle name="Notas 2 2 3 5 4 2" xfId="4429" xr:uid="{00000000-0005-0000-0000-0000DD160000}"/>
    <cellStyle name="Notas 2 2 3 5 4 3" xfId="5721" xr:uid="{00000000-0005-0000-0000-0000DE160000}"/>
    <cellStyle name="Notas 2 2 3 5 5" xfId="4430" xr:uid="{00000000-0005-0000-0000-0000DF160000}"/>
    <cellStyle name="Notas 2 2 3 5 6" xfId="4426" xr:uid="{00000000-0005-0000-0000-0000E0160000}"/>
    <cellStyle name="Notas 2 2 3 5_INST $" xfId="4727" xr:uid="{00000000-0005-0000-0000-0000E1160000}"/>
    <cellStyle name="Notas 2 2 3 6" xfId="2814" xr:uid="{00000000-0005-0000-0000-0000E2160000}"/>
    <cellStyle name="Notas 2 2 3 6 2" xfId="2815" xr:uid="{00000000-0005-0000-0000-0000E3160000}"/>
    <cellStyle name="Notas 2 2 3 6 2 2" xfId="4432" xr:uid="{00000000-0005-0000-0000-0000E4160000}"/>
    <cellStyle name="Notas 2 2 3 6 2 3" xfId="5722" xr:uid="{00000000-0005-0000-0000-0000E5160000}"/>
    <cellStyle name="Notas 2 2 3 6 3" xfId="2816" xr:uid="{00000000-0005-0000-0000-0000E6160000}"/>
    <cellStyle name="Notas 2 2 3 6 3 2" xfId="4433" xr:uid="{00000000-0005-0000-0000-0000E7160000}"/>
    <cellStyle name="Notas 2 2 3 6 4" xfId="2817" xr:uid="{00000000-0005-0000-0000-0000E8160000}"/>
    <cellStyle name="Notas 2 2 3 6 4 2" xfId="4434" xr:uid="{00000000-0005-0000-0000-0000E9160000}"/>
    <cellStyle name="Notas 2 2 3 6 4 3" xfId="5723" xr:uid="{00000000-0005-0000-0000-0000EA160000}"/>
    <cellStyle name="Notas 2 2 3 6 5" xfId="4435" xr:uid="{00000000-0005-0000-0000-0000EB160000}"/>
    <cellStyle name="Notas 2 2 3 6 6" xfId="4431" xr:uid="{00000000-0005-0000-0000-0000EC160000}"/>
    <cellStyle name="Notas 2 2 3 6_INST $" xfId="4728" xr:uid="{00000000-0005-0000-0000-0000ED160000}"/>
    <cellStyle name="Notas 2 2 3 7" xfId="2818" xr:uid="{00000000-0005-0000-0000-0000EE160000}"/>
    <cellStyle name="Notas 2 2 3 7 2" xfId="4436" xr:uid="{00000000-0005-0000-0000-0000EF160000}"/>
    <cellStyle name="Notas 2 2 3 7 3" xfId="5724" xr:uid="{00000000-0005-0000-0000-0000F0160000}"/>
    <cellStyle name="Notas 2 2 3 8" xfId="2819" xr:uid="{00000000-0005-0000-0000-0000F1160000}"/>
    <cellStyle name="Notas 2 2 3 8 2" xfId="4437" xr:uid="{00000000-0005-0000-0000-0000F2160000}"/>
    <cellStyle name="Notas 2 2 3 8 3" xfId="5725" xr:uid="{00000000-0005-0000-0000-0000F3160000}"/>
    <cellStyle name="Notas 2 2 3 9" xfId="4438" xr:uid="{00000000-0005-0000-0000-0000F4160000}"/>
    <cellStyle name="Notas 2 2 3_AVANCE PROTECCIÓN" xfId="2820" xr:uid="{00000000-0005-0000-0000-0000F5160000}"/>
    <cellStyle name="Notas 2 2 4" xfId="2821" xr:uid="{00000000-0005-0000-0000-0000F6160000}"/>
    <cellStyle name="Notas 2 2 4 2" xfId="4440" xr:uid="{00000000-0005-0000-0000-0000F7160000}"/>
    <cellStyle name="Notas 2 2 4 3" xfId="4439" xr:uid="{00000000-0005-0000-0000-0000F8160000}"/>
    <cellStyle name="Notas 2 2 5" xfId="2822" xr:uid="{00000000-0005-0000-0000-0000F9160000}"/>
    <cellStyle name="Notas 2 2 5 2" xfId="4441" xr:uid="{00000000-0005-0000-0000-0000FA160000}"/>
    <cellStyle name="Notas 2 2 6" xfId="2823" xr:uid="{00000000-0005-0000-0000-0000FB160000}"/>
    <cellStyle name="Notas 2 2 6 2" xfId="4442" xr:uid="{00000000-0005-0000-0000-0000FC160000}"/>
    <cellStyle name="Notas 2 2 6 3" xfId="5726" xr:uid="{00000000-0005-0000-0000-0000FD160000}"/>
    <cellStyle name="Notas 2 2 7" xfId="2824" xr:uid="{00000000-0005-0000-0000-0000FE160000}"/>
    <cellStyle name="Notas 2 2 7 2" xfId="4443" xr:uid="{00000000-0005-0000-0000-0000FF160000}"/>
    <cellStyle name="Notas 2 2 7 3" xfId="5727" xr:uid="{00000000-0005-0000-0000-000000170000}"/>
    <cellStyle name="Notas 2 2 8" xfId="4444" xr:uid="{00000000-0005-0000-0000-000001170000}"/>
    <cellStyle name="Notas 2 2 9" xfId="4445" xr:uid="{00000000-0005-0000-0000-000002170000}"/>
    <cellStyle name="Notas 2 2_PAGO REMESAS" xfId="2825" xr:uid="{00000000-0005-0000-0000-000003170000}"/>
    <cellStyle name="Notas 2 3" xfId="2826" xr:uid="{00000000-0005-0000-0000-000004170000}"/>
    <cellStyle name="Notas 2 3 2" xfId="2827" xr:uid="{00000000-0005-0000-0000-000005170000}"/>
    <cellStyle name="Notas 2 3 2 2" xfId="4448" xr:uid="{00000000-0005-0000-0000-000006170000}"/>
    <cellStyle name="Notas 2 3 2 3" xfId="4447" xr:uid="{00000000-0005-0000-0000-000007170000}"/>
    <cellStyle name="Notas 2 3 3" xfId="4449" xr:uid="{00000000-0005-0000-0000-000008170000}"/>
    <cellStyle name="Notas 2 3 4" xfId="4446" xr:uid="{00000000-0005-0000-0000-000009170000}"/>
    <cellStyle name="Notas 2 3_PAGO REMESAS" xfId="2828" xr:uid="{00000000-0005-0000-0000-00000A170000}"/>
    <cellStyle name="Notas 2 4" xfId="2829" xr:uid="{00000000-0005-0000-0000-00000B170000}"/>
    <cellStyle name="Notas 2 4 2" xfId="2830" xr:uid="{00000000-0005-0000-0000-00000C170000}"/>
    <cellStyle name="Notas 2 4 2 2" xfId="4452" xr:uid="{00000000-0005-0000-0000-00000D170000}"/>
    <cellStyle name="Notas 2 4 2 3" xfId="4451" xr:uid="{00000000-0005-0000-0000-00000E170000}"/>
    <cellStyle name="Notas 2 4 3" xfId="4453" xr:uid="{00000000-0005-0000-0000-00000F170000}"/>
    <cellStyle name="Notas 2 4 4" xfId="4450" xr:uid="{00000000-0005-0000-0000-000010170000}"/>
    <cellStyle name="Notas 2 4_PAGO REMESAS" xfId="2831" xr:uid="{00000000-0005-0000-0000-000011170000}"/>
    <cellStyle name="Notas 2 5" xfId="2832" xr:uid="{00000000-0005-0000-0000-000012170000}"/>
    <cellStyle name="Notas 2 5 10" xfId="4454" xr:uid="{00000000-0005-0000-0000-000013170000}"/>
    <cellStyle name="Notas 2 5 2" xfId="2833" xr:uid="{00000000-0005-0000-0000-000014170000}"/>
    <cellStyle name="Notas 2 5 3" xfId="2834" xr:uid="{00000000-0005-0000-0000-000015170000}"/>
    <cellStyle name="Notas 2 5 4" xfId="2835" xr:uid="{00000000-0005-0000-0000-000016170000}"/>
    <cellStyle name="Notas 2 5 5" xfId="2836" xr:uid="{00000000-0005-0000-0000-000017170000}"/>
    <cellStyle name="Notas 2 5 5 2" xfId="2837" xr:uid="{00000000-0005-0000-0000-000018170000}"/>
    <cellStyle name="Notas 2 5 5 2 2" xfId="4456" xr:uid="{00000000-0005-0000-0000-000019170000}"/>
    <cellStyle name="Notas 2 5 5 3" xfId="2838" xr:uid="{00000000-0005-0000-0000-00001A170000}"/>
    <cellStyle name="Notas 2 5 5 4" xfId="2839" xr:uid="{00000000-0005-0000-0000-00001B170000}"/>
    <cellStyle name="Notas 2 5 5 4 2" xfId="4457" xr:uid="{00000000-0005-0000-0000-00001C170000}"/>
    <cellStyle name="Notas 2 5 5 5" xfId="4458" xr:uid="{00000000-0005-0000-0000-00001D170000}"/>
    <cellStyle name="Notas 2 5 5 6" xfId="4455" xr:uid="{00000000-0005-0000-0000-00001E170000}"/>
    <cellStyle name="Notas 2 5 5_INST $" xfId="4729" xr:uid="{00000000-0005-0000-0000-00001F170000}"/>
    <cellStyle name="Notas 2 5 6" xfId="2840" xr:uid="{00000000-0005-0000-0000-000020170000}"/>
    <cellStyle name="Notas 2 5 6 2" xfId="2841" xr:uid="{00000000-0005-0000-0000-000021170000}"/>
    <cellStyle name="Notas 2 5 6 2 2" xfId="4460" xr:uid="{00000000-0005-0000-0000-000022170000}"/>
    <cellStyle name="Notas 2 5 6 3" xfId="2842" xr:uid="{00000000-0005-0000-0000-000023170000}"/>
    <cellStyle name="Notas 2 5 6 4" xfId="2843" xr:uid="{00000000-0005-0000-0000-000024170000}"/>
    <cellStyle name="Notas 2 5 6 4 2" xfId="4461" xr:uid="{00000000-0005-0000-0000-000025170000}"/>
    <cellStyle name="Notas 2 5 6 5" xfId="4462" xr:uid="{00000000-0005-0000-0000-000026170000}"/>
    <cellStyle name="Notas 2 5 6 6" xfId="4459" xr:uid="{00000000-0005-0000-0000-000027170000}"/>
    <cellStyle name="Notas 2 5 6_INST $" xfId="4730" xr:uid="{00000000-0005-0000-0000-000028170000}"/>
    <cellStyle name="Notas 2 5 7" xfId="2844" xr:uid="{00000000-0005-0000-0000-000029170000}"/>
    <cellStyle name="Notas 2 5 7 2" xfId="4463" xr:uid="{00000000-0005-0000-0000-00002A170000}"/>
    <cellStyle name="Notas 2 5 8" xfId="2845" xr:uid="{00000000-0005-0000-0000-00002B170000}"/>
    <cellStyle name="Notas 2 5 8 2" xfId="4464" xr:uid="{00000000-0005-0000-0000-00002C170000}"/>
    <cellStyle name="Notas 2 5 9" xfId="4465" xr:uid="{00000000-0005-0000-0000-00002D170000}"/>
    <cellStyle name="Notas 2 5_AVANCE PROTECCIÓN" xfId="2846" xr:uid="{00000000-0005-0000-0000-00002E170000}"/>
    <cellStyle name="Notas 2 6" xfId="2847" xr:uid="{00000000-0005-0000-0000-00002F170000}"/>
    <cellStyle name="Notas 2 6 2" xfId="4467" xr:uid="{00000000-0005-0000-0000-000030170000}"/>
    <cellStyle name="Notas 2 6 3" xfId="4466" xr:uid="{00000000-0005-0000-0000-000031170000}"/>
    <cellStyle name="Notas 2 7" xfId="2848" xr:uid="{00000000-0005-0000-0000-000032170000}"/>
    <cellStyle name="Notas 2 7 2" xfId="4469" xr:uid="{00000000-0005-0000-0000-000033170000}"/>
    <cellStyle name="Notas 2 7 3" xfId="4468" xr:uid="{00000000-0005-0000-0000-000034170000}"/>
    <cellStyle name="Notas 2 8" xfId="2849" xr:uid="{00000000-0005-0000-0000-000035170000}"/>
    <cellStyle name="Notas 2 8 2" xfId="4470" xr:uid="{00000000-0005-0000-0000-000036170000}"/>
    <cellStyle name="Notas 2 9" xfId="2850" xr:uid="{00000000-0005-0000-0000-000037170000}"/>
    <cellStyle name="Notas 2 9 2" xfId="4471" xr:uid="{00000000-0005-0000-0000-000038170000}"/>
    <cellStyle name="Notas 2 9 3" xfId="5728" xr:uid="{00000000-0005-0000-0000-000039170000}"/>
    <cellStyle name="Notas 2_AVANCE JUSTICIA JUVENIL" xfId="2851" xr:uid="{00000000-0005-0000-0000-00003A170000}"/>
    <cellStyle name="Notas 3" xfId="2852" xr:uid="{00000000-0005-0000-0000-00003B170000}"/>
    <cellStyle name="Notas 3 10" xfId="4473" xr:uid="{00000000-0005-0000-0000-00003C170000}"/>
    <cellStyle name="Notas 3 11" xfId="4474" xr:uid="{00000000-0005-0000-0000-00003D170000}"/>
    <cellStyle name="Notas 3 12" xfId="4472" xr:uid="{00000000-0005-0000-0000-00003E170000}"/>
    <cellStyle name="Notas 3 2" xfId="2853" xr:uid="{00000000-0005-0000-0000-00003F170000}"/>
    <cellStyle name="Notas 3 2 2" xfId="2854" xr:uid="{00000000-0005-0000-0000-000040170000}"/>
    <cellStyle name="Notas 3 2 2 2" xfId="4477" xr:uid="{00000000-0005-0000-0000-000041170000}"/>
    <cellStyle name="Notas 3 2 2 3" xfId="4476" xr:uid="{00000000-0005-0000-0000-000042170000}"/>
    <cellStyle name="Notas 3 2 3" xfId="2855" xr:uid="{00000000-0005-0000-0000-000043170000}"/>
    <cellStyle name="Notas 3 2 3 2" xfId="4478" xr:uid="{00000000-0005-0000-0000-000044170000}"/>
    <cellStyle name="Notas 3 2 4" xfId="2856" xr:uid="{00000000-0005-0000-0000-000045170000}"/>
    <cellStyle name="Notas 3 2 4 2" xfId="4479" xr:uid="{00000000-0005-0000-0000-000046170000}"/>
    <cellStyle name="Notas 3 2 4 3" xfId="5729" xr:uid="{00000000-0005-0000-0000-000047170000}"/>
    <cellStyle name="Notas 3 2 5" xfId="4480" xr:uid="{00000000-0005-0000-0000-000048170000}"/>
    <cellStyle name="Notas 3 2 6" xfId="4481" xr:uid="{00000000-0005-0000-0000-000049170000}"/>
    <cellStyle name="Notas 3 2 7" xfId="4475" xr:uid="{00000000-0005-0000-0000-00004A170000}"/>
    <cellStyle name="Notas 3 2_PAGO REMESAS" xfId="2857" xr:uid="{00000000-0005-0000-0000-00004B170000}"/>
    <cellStyle name="Notas 3 3" xfId="2858" xr:uid="{00000000-0005-0000-0000-00004C170000}"/>
    <cellStyle name="Notas 3 3 2" xfId="2859" xr:uid="{00000000-0005-0000-0000-00004D170000}"/>
    <cellStyle name="Notas 3 3 2 2" xfId="4484" xr:uid="{00000000-0005-0000-0000-00004E170000}"/>
    <cellStyle name="Notas 3 3 2 3" xfId="4483" xr:uid="{00000000-0005-0000-0000-00004F170000}"/>
    <cellStyle name="Notas 3 3 3" xfId="4485" xr:uid="{00000000-0005-0000-0000-000050170000}"/>
    <cellStyle name="Notas 3 3 4" xfId="4482" xr:uid="{00000000-0005-0000-0000-000051170000}"/>
    <cellStyle name="Notas 3 3_PAGO REMESAS" xfId="2860" xr:uid="{00000000-0005-0000-0000-000052170000}"/>
    <cellStyle name="Notas 3 4" xfId="2861" xr:uid="{00000000-0005-0000-0000-000053170000}"/>
    <cellStyle name="Notas 3 4 2" xfId="2862" xr:uid="{00000000-0005-0000-0000-000054170000}"/>
    <cellStyle name="Notas 3 4 2 2" xfId="4488" xr:uid="{00000000-0005-0000-0000-000055170000}"/>
    <cellStyle name="Notas 3 4 2 3" xfId="4487" xr:uid="{00000000-0005-0000-0000-000056170000}"/>
    <cellStyle name="Notas 3 4 3" xfId="4489" xr:uid="{00000000-0005-0000-0000-000057170000}"/>
    <cellStyle name="Notas 3 4 4" xfId="4486" xr:uid="{00000000-0005-0000-0000-000058170000}"/>
    <cellStyle name="Notas 3 4_PAGO REMESAS" xfId="2863" xr:uid="{00000000-0005-0000-0000-000059170000}"/>
    <cellStyle name="Notas 3 5" xfId="2864" xr:uid="{00000000-0005-0000-0000-00005A170000}"/>
    <cellStyle name="Notas 3 5 10" xfId="4490" xr:uid="{00000000-0005-0000-0000-00005B170000}"/>
    <cellStyle name="Notas 3 5 2" xfId="2865" xr:uid="{00000000-0005-0000-0000-00005C170000}"/>
    <cellStyle name="Notas 3 5 2 2" xfId="2866" xr:uid="{00000000-0005-0000-0000-00005D170000}"/>
    <cellStyle name="Notas 3 5 2 2 2" xfId="4493" xr:uid="{00000000-0005-0000-0000-00005E170000}"/>
    <cellStyle name="Notas 3 5 2 2 3" xfId="4492" xr:uid="{00000000-0005-0000-0000-00005F170000}"/>
    <cellStyle name="Notas 3 5 2 3" xfId="4494" xr:uid="{00000000-0005-0000-0000-000060170000}"/>
    <cellStyle name="Notas 3 5 2 4" xfId="4491" xr:uid="{00000000-0005-0000-0000-000061170000}"/>
    <cellStyle name="Notas 3 5 2_PAGO REMESAS" xfId="2867" xr:uid="{00000000-0005-0000-0000-000062170000}"/>
    <cellStyle name="Notas 3 5 3" xfId="2868" xr:uid="{00000000-0005-0000-0000-000063170000}"/>
    <cellStyle name="Notas 3 5 3 2" xfId="4496" xr:uid="{00000000-0005-0000-0000-000064170000}"/>
    <cellStyle name="Notas 3 5 3 3" xfId="4495" xr:uid="{00000000-0005-0000-0000-000065170000}"/>
    <cellStyle name="Notas 3 5 4" xfId="2869" xr:uid="{00000000-0005-0000-0000-000066170000}"/>
    <cellStyle name="Notas 3 5 4 2" xfId="4498" xr:uid="{00000000-0005-0000-0000-000067170000}"/>
    <cellStyle name="Notas 3 5 4 3" xfId="4497" xr:uid="{00000000-0005-0000-0000-000068170000}"/>
    <cellStyle name="Notas 3 5 5" xfId="2870" xr:uid="{00000000-0005-0000-0000-000069170000}"/>
    <cellStyle name="Notas 3 5 5 2" xfId="2871" xr:uid="{00000000-0005-0000-0000-00006A170000}"/>
    <cellStyle name="Notas 3 5 5 2 2" xfId="4500" xr:uid="{00000000-0005-0000-0000-00006B170000}"/>
    <cellStyle name="Notas 3 5 5 2 3" xfId="5730" xr:uid="{00000000-0005-0000-0000-00006C170000}"/>
    <cellStyle name="Notas 3 5 5 3" xfId="2872" xr:uid="{00000000-0005-0000-0000-00006D170000}"/>
    <cellStyle name="Notas 3 5 5 3 2" xfId="4501" xr:uid="{00000000-0005-0000-0000-00006E170000}"/>
    <cellStyle name="Notas 3 5 5 4" xfId="2873" xr:uid="{00000000-0005-0000-0000-00006F170000}"/>
    <cellStyle name="Notas 3 5 5 4 2" xfId="4502" xr:uid="{00000000-0005-0000-0000-000070170000}"/>
    <cellStyle name="Notas 3 5 5 4 3" xfId="5731" xr:uid="{00000000-0005-0000-0000-000071170000}"/>
    <cellStyle name="Notas 3 5 5 5" xfId="4503" xr:uid="{00000000-0005-0000-0000-000072170000}"/>
    <cellStyle name="Notas 3 5 5 6" xfId="4499" xr:uid="{00000000-0005-0000-0000-000073170000}"/>
    <cellStyle name="Notas 3 5 5_INST $" xfId="4731" xr:uid="{00000000-0005-0000-0000-000074170000}"/>
    <cellStyle name="Notas 3 5 6" xfId="2874" xr:uid="{00000000-0005-0000-0000-000075170000}"/>
    <cellStyle name="Notas 3 5 6 2" xfId="2875" xr:uid="{00000000-0005-0000-0000-000076170000}"/>
    <cellStyle name="Notas 3 5 6 2 2" xfId="4505" xr:uid="{00000000-0005-0000-0000-000077170000}"/>
    <cellStyle name="Notas 3 5 6 2 3" xfId="5732" xr:uid="{00000000-0005-0000-0000-000078170000}"/>
    <cellStyle name="Notas 3 5 6 3" xfId="2876" xr:uid="{00000000-0005-0000-0000-000079170000}"/>
    <cellStyle name="Notas 3 5 6 3 2" xfId="4506" xr:uid="{00000000-0005-0000-0000-00007A170000}"/>
    <cellStyle name="Notas 3 5 6 4" xfId="2877" xr:uid="{00000000-0005-0000-0000-00007B170000}"/>
    <cellStyle name="Notas 3 5 6 4 2" xfId="4507" xr:uid="{00000000-0005-0000-0000-00007C170000}"/>
    <cellStyle name="Notas 3 5 6 4 3" xfId="5733" xr:uid="{00000000-0005-0000-0000-00007D170000}"/>
    <cellStyle name="Notas 3 5 6 5" xfId="4508" xr:uid="{00000000-0005-0000-0000-00007E170000}"/>
    <cellStyle name="Notas 3 5 6 6" xfId="4504" xr:uid="{00000000-0005-0000-0000-00007F170000}"/>
    <cellStyle name="Notas 3 5 6_INST $" xfId="4732" xr:uid="{00000000-0005-0000-0000-000080170000}"/>
    <cellStyle name="Notas 3 5 7" xfId="2878" xr:uid="{00000000-0005-0000-0000-000081170000}"/>
    <cellStyle name="Notas 3 5 7 2" xfId="4509" xr:uid="{00000000-0005-0000-0000-000082170000}"/>
    <cellStyle name="Notas 3 5 7 3" xfId="5734" xr:uid="{00000000-0005-0000-0000-000083170000}"/>
    <cellStyle name="Notas 3 5 8" xfId="2879" xr:uid="{00000000-0005-0000-0000-000084170000}"/>
    <cellStyle name="Notas 3 5 8 2" xfId="4510" xr:uid="{00000000-0005-0000-0000-000085170000}"/>
    <cellStyle name="Notas 3 5 8 3" xfId="5735" xr:uid="{00000000-0005-0000-0000-000086170000}"/>
    <cellStyle name="Notas 3 5 9" xfId="4511" xr:uid="{00000000-0005-0000-0000-000087170000}"/>
    <cellStyle name="Notas 3 5_AVANCE PROTECCIÓN" xfId="2880" xr:uid="{00000000-0005-0000-0000-000088170000}"/>
    <cellStyle name="Notas 3 6" xfId="2881" xr:uid="{00000000-0005-0000-0000-000089170000}"/>
    <cellStyle name="Notas 3 6 2" xfId="4513" xr:uid="{00000000-0005-0000-0000-00008A170000}"/>
    <cellStyle name="Notas 3 6 3" xfId="4512" xr:uid="{00000000-0005-0000-0000-00008B170000}"/>
    <cellStyle name="Notas 3 7" xfId="2882" xr:uid="{00000000-0005-0000-0000-00008C170000}"/>
    <cellStyle name="Notas 3 7 2" xfId="4515" xr:uid="{00000000-0005-0000-0000-00008D170000}"/>
    <cellStyle name="Notas 3 7 3" xfId="4514" xr:uid="{00000000-0005-0000-0000-00008E170000}"/>
    <cellStyle name="Notas 3 8" xfId="2883" xr:uid="{00000000-0005-0000-0000-00008F170000}"/>
    <cellStyle name="Notas 3 8 2" xfId="4516" xr:uid="{00000000-0005-0000-0000-000090170000}"/>
    <cellStyle name="Notas 3 9" xfId="2884" xr:uid="{00000000-0005-0000-0000-000091170000}"/>
    <cellStyle name="Notas 3 9 2" xfId="4517" xr:uid="{00000000-0005-0000-0000-000092170000}"/>
    <cellStyle name="Notas 3 9 3" xfId="5736" xr:uid="{00000000-0005-0000-0000-000093170000}"/>
    <cellStyle name="Notas 3_AVANCE JUSTICIA JUVENIL" xfId="2885" xr:uid="{00000000-0005-0000-0000-000094170000}"/>
    <cellStyle name="Notas 4" xfId="2886" xr:uid="{00000000-0005-0000-0000-000095170000}"/>
    <cellStyle name="Notas 4 2" xfId="4519" xr:uid="{00000000-0005-0000-0000-000096170000}"/>
    <cellStyle name="Notas 4 3" xfId="4518" xr:uid="{00000000-0005-0000-0000-000097170000}"/>
    <cellStyle name="Notas 5" xfId="4520" xr:uid="{00000000-0005-0000-0000-000098170000}"/>
    <cellStyle name="Notas 6" xfId="5718" xr:uid="{00000000-0005-0000-0000-000099170000}"/>
    <cellStyle name="Notas 7" xfId="5866" xr:uid="{00000000-0005-0000-0000-00009A170000}"/>
    <cellStyle name="Notas 8" xfId="6246" xr:uid="{00000000-0005-0000-0000-00009B170000}"/>
    <cellStyle name="Notas 9" xfId="4820" xr:uid="{00000000-0005-0000-0000-00009C170000}"/>
    <cellStyle name="Porcentual 10" xfId="2887" xr:uid="{00000000-0005-0000-0000-00009D170000}"/>
    <cellStyle name="Porcentual 10 2" xfId="5737" xr:uid="{00000000-0005-0000-0000-00009E170000}"/>
    <cellStyle name="Porcentual 11" xfId="2888" xr:uid="{00000000-0005-0000-0000-00009F170000}"/>
    <cellStyle name="Porcentual 11 2" xfId="5738" xr:uid="{00000000-0005-0000-0000-0000A0170000}"/>
    <cellStyle name="Porcentual 12" xfId="2889" xr:uid="{00000000-0005-0000-0000-0000A1170000}"/>
    <cellStyle name="Porcentual 12 2" xfId="2890" xr:uid="{00000000-0005-0000-0000-0000A2170000}"/>
    <cellStyle name="Porcentual 12 2 2" xfId="5740" xr:uid="{00000000-0005-0000-0000-0000A3170000}"/>
    <cellStyle name="Porcentual 12 3" xfId="5739" xr:uid="{00000000-0005-0000-0000-0000A4170000}"/>
    <cellStyle name="Porcentual 13" xfId="2891" xr:uid="{00000000-0005-0000-0000-0000A5170000}"/>
    <cellStyle name="Porcentual 13 2" xfId="5741" xr:uid="{00000000-0005-0000-0000-0000A6170000}"/>
    <cellStyle name="Porcentual 14" xfId="2892" xr:uid="{00000000-0005-0000-0000-0000A7170000}"/>
    <cellStyle name="Porcentual 14 2" xfId="2893" xr:uid="{00000000-0005-0000-0000-0000A8170000}"/>
    <cellStyle name="Porcentual 14 2 2" xfId="5743" xr:uid="{00000000-0005-0000-0000-0000A9170000}"/>
    <cellStyle name="Porcentual 14 3" xfId="2894" xr:uid="{00000000-0005-0000-0000-0000AA170000}"/>
    <cellStyle name="Porcentual 14 3 2" xfId="2895" xr:uid="{00000000-0005-0000-0000-0000AB170000}"/>
    <cellStyle name="Porcentual 14 3 2 2" xfId="5745" xr:uid="{00000000-0005-0000-0000-0000AC170000}"/>
    <cellStyle name="Porcentual 14 3 3" xfId="5744" xr:uid="{00000000-0005-0000-0000-0000AD170000}"/>
    <cellStyle name="Porcentual 14 4" xfId="4521" xr:uid="{00000000-0005-0000-0000-0000AE170000}"/>
    <cellStyle name="Porcentual 14 4 2" xfId="6226" xr:uid="{00000000-0005-0000-0000-0000AF170000}"/>
    <cellStyle name="Porcentual 14 5" xfId="5742" xr:uid="{00000000-0005-0000-0000-0000B0170000}"/>
    <cellStyle name="Porcentual 15" xfId="2896" xr:uid="{00000000-0005-0000-0000-0000B1170000}"/>
    <cellStyle name="Porcentual 15 2" xfId="5746" xr:uid="{00000000-0005-0000-0000-0000B2170000}"/>
    <cellStyle name="Porcentual 16" xfId="2897" xr:uid="{00000000-0005-0000-0000-0000B3170000}"/>
    <cellStyle name="Porcentual 16 2" xfId="5747" xr:uid="{00000000-0005-0000-0000-0000B4170000}"/>
    <cellStyle name="Porcentual 17" xfId="2898" xr:uid="{00000000-0005-0000-0000-0000B5170000}"/>
    <cellStyle name="Porcentual 17 2" xfId="5748" xr:uid="{00000000-0005-0000-0000-0000B6170000}"/>
    <cellStyle name="Porcentual 18" xfId="2899" xr:uid="{00000000-0005-0000-0000-0000B7170000}"/>
    <cellStyle name="Porcentual 18 2" xfId="4522" xr:uid="{00000000-0005-0000-0000-0000B8170000}"/>
    <cellStyle name="Porcentual 18 2 2" xfId="6227" xr:uid="{00000000-0005-0000-0000-0000B9170000}"/>
    <cellStyle name="Porcentual 19" xfId="4523" xr:uid="{00000000-0005-0000-0000-0000BA170000}"/>
    <cellStyle name="Porcentual 19 2" xfId="4524" xr:uid="{00000000-0005-0000-0000-0000BB170000}"/>
    <cellStyle name="Porcentual 2" xfId="2900" xr:uid="{00000000-0005-0000-0000-0000BC170000}"/>
    <cellStyle name="Porcentual 2 2" xfId="2901" xr:uid="{00000000-0005-0000-0000-0000BD170000}"/>
    <cellStyle name="Porcentual 2 2 2" xfId="5750" xr:uid="{00000000-0005-0000-0000-0000BE170000}"/>
    <cellStyle name="Porcentual 2 3" xfId="2902" xr:uid="{00000000-0005-0000-0000-0000BF170000}"/>
    <cellStyle name="Porcentual 2 3 2" xfId="4525" xr:uid="{00000000-0005-0000-0000-0000C0170000}"/>
    <cellStyle name="Porcentual 2 4" xfId="4526" xr:uid="{00000000-0005-0000-0000-0000C1170000}"/>
    <cellStyle name="Porcentual 2 5" xfId="4527" xr:uid="{00000000-0005-0000-0000-0000C2170000}"/>
    <cellStyle name="Porcentual 2 5 2" xfId="6228" xr:uid="{00000000-0005-0000-0000-0000C3170000}"/>
    <cellStyle name="Porcentual 2 6" xfId="4528" xr:uid="{00000000-0005-0000-0000-0000C4170000}"/>
    <cellStyle name="Porcentual 2 6 2" xfId="6229" xr:uid="{00000000-0005-0000-0000-0000C5170000}"/>
    <cellStyle name="Porcentual 2 7" xfId="5749" xr:uid="{00000000-0005-0000-0000-0000C6170000}"/>
    <cellStyle name="Porcentual 20" xfId="4529" xr:uid="{00000000-0005-0000-0000-0000C7170000}"/>
    <cellStyle name="Porcentual 20 2" xfId="6230" xr:uid="{00000000-0005-0000-0000-0000C8170000}"/>
    <cellStyle name="Porcentual 21" xfId="4530" xr:uid="{00000000-0005-0000-0000-0000C9170000}"/>
    <cellStyle name="Porcentual 21 2" xfId="6231" xr:uid="{00000000-0005-0000-0000-0000CA170000}"/>
    <cellStyle name="Porcentual 3" xfId="2903" xr:uid="{00000000-0005-0000-0000-0000CB170000}"/>
    <cellStyle name="Porcentual 3 2" xfId="2904" xr:uid="{00000000-0005-0000-0000-0000CC170000}"/>
    <cellStyle name="Porcentual 3 2 2" xfId="4531" xr:uid="{00000000-0005-0000-0000-0000CD170000}"/>
    <cellStyle name="Porcentual 3 2 2 2" xfId="6232" xr:uid="{00000000-0005-0000-0000-0000CE170000}"/>
    <cellStyle name="Porcentual 3 2 3" xfId="5752" xr:uid="{00000000-0005-0000-0000-0000CF170000}"/>
    <cellStyle name="Porcentual 3 3" xfId="2905" xr:uid="{00000000-0005-0000-0000-0000D0170000}"/>
    <cellStyle name="Porcentual 3 3 2" xfId="4532" xr:uid="{00000000-0005-0000-0000-0000D1170000}"/>
    <cellStyle name="Porcentual 3 3 2 2" xfId="6233" xr:uid="{00000000-0005-0000-0000-0000D2170000}"/>
    <cellStyle name="Porcentual 3 3 3" xfId="5753" xr:uid="{00000000-0005-0000-0000-0000D3170000}"/>
    <cellStyle name="Porcentual 3 4" xfId="2906" xr:uid="{00000000-0005-0000-0000-0000D4170000}"/>
    <cellStyle name="Porcentual 3 4 2" xfId="2907" xr:uid="{00000000-0005-0000-0000-0000D5170000}"/>
    <cellStyle name="Porcentual 3 4 2 2" xfId="4533" xr:uid="{00000000-0005-0000-0000-0000D6170000}"/>
    <cellStyle name="Porcentual 3 4 2 2 2" xfId="6234" xr:uid="{00000000-0005-0000-0000-0000D7170000}"/>
    <cellStyle name="Porcentual 3 4 2 3" xfId="5755" xr:uid="{00000000-0005-0000-0000-0000D8170000}"/>
    <cellStyle name="Porcentual 3 4 3" xfId="4534" xr:uid="{00000000-0005-0000-0000-0000D9170000}"/>
    <cellStyle name="Porcentual 3 4 3 2" xfId="6235" xr:uid="{00000000-0005-0000-0000-0000DA170000}"/>
    <cellStyle name="Porcentual 3 4 4" xfId="5754" xr:uid="{00000000-0005-0000-0000-0000DB170000}"/>
    <cellStyle name="Porcentual 3 5" xfId="4535" xr:uid="{00000000-0005-0000-0000-0000DC170000}"/>
    <cellStyle name="Porcentual 3 5 2" xfId="6236" xr:uid="{00000000-0005-0000-0000-0000DD170000}"/>
    <cellStyle name="Porcentual 3 6" xfId="5751" xr:uid="{00000000-0005-0000-0000-0000DE170000}"/>
    <cellStyle name="Porcentual 4" xfId="2908" xr:uid="{00000000-0005-0000-0000-0000DF170000}"/>
    <cellStyle name="Porcentual 4 10" xfId="4536" xr:uid="{00000000-0005-0000-0000-0000E0170000}"/>
    <cellStyle name="Porcentual 4 10 2" xfId="6237" xr:uid="{00000000-0005-0000-0000-0000E1170000}"/>
    <cellStyle name="Porcentual 4 2" xfId="2909" xr:uid="{00000000-0005-0000-0000-0000E2170000}"/>
    <cellStyle name="Porcentual 4 2 2" xfId="4537" xr:uid="{00000000-0005-0000-0000-0000E3170000}"/>
    <cellStyle name="Porcentual 4 2 2 2" xfId="6238" xr:uid="{00000000-0005-0000-0000-0000E4170000}"/>
    <cellStyle name="Porcentual 4 2 3" xfId="5756" xr:uid="{00000000-0005-0000-0000-0000E5170000}"/>
    <cellStyle name="Porcentual 4 3" xfId="2910" xr:uid="{00000000-0005-0000-0000-0000E6170000}"/>
    <cellStyle name="Porcentual 4 3 2" xfId="2911" xr:uid="{00000000-0005-0000-0000-0000E7170000}"/>
    <cellStyle name="Porcentual 4 3 2 2" xfId="5758" xr:uid="{00000000-0005-0000-0000-0000E8170000}"/>
    <cellStyle name="Porcentual 4 3 3" xfId="5757" xr:uid="{00000000-0005-0000-0000-0000E9170000}"/>
    <cellStyle name="Porcentual 4 4" xfId="2912" xr:uid="{00000000-0005-0000-0000-0000EA170000}"/>
    <cellStyle name="Porcentual 4 4 2" xfId="5759" xr:uid="{00000000-0005-0000-0000-0000EB170000}"/>
    <cellStyle name="Porcentual 4 5" xfId="2913" xr:uid="{00000000-0005-0000-0000-0000EC170000}"/>
    <cellStyle name="Porcentual 4 5 2" xfId="5760" xr:uid="{00000000-0005-0000-0000-0000ED170000}"/>
    <cellStyle name="Porcentual 4 6" xfId="2914" xr:uid="{00000000-0005-0000-0000-0000EE170000}"/>
    <cellStyle name="Porcentual 4 6 2" xfId="5761" xr:uid="{00000000-0005-0000-0000-0000EF170000}"/>
    <cellStyle name="Porcentual 4 7" xfId="2915" xr:uid="{00000000-0005-0000-0000-0000F0170000}"/>
    <cellStyle name="Porcentual 4 7 2" xfId="2916" xr:uid="{00000000-0005-0000-0000-0000F1170000}"/>
    <cellStyle name="Porcentual 4 7 2 2" xfId="5763" xr:uid="{00000000-0005-0000-0000-0000F2170000}"/>
    <cellStyle name="Porcentual 4 7 3" xfId="5762" xr:uid="{00000000-0005-0000-0000-0000F3170000}"/>
    <cellStyle name="Porcentual 4 8" xfId="2917" xr:uid="{00000000-0005-0000-0000-0000F4170000}"/>
    <cellStyle name="Porcentual 4 8 2" xfId="2918" xr:uid="{00000000-0005-0000-0000-0000F5170000}"/>
    <cellStyle name="Porcentual 4 8 2 2" xfId="5765" xr:uid="{00000000-0005-0000-0000-0000F6170000}"/>
    <cellStyle name="Porcentual 4 8 3" xfId="2919" xr:uid="{00000000-0005-0000-0000-0000F7170000}"/>
    <cellStyle name="Porcentual 4 8 3 2" xfId="2920" xr:uid="{00000000-0005-0000-0000-0000F8170000}"/>
    <cellStyle name="Porcentual 4 8 3 2 2" xfId="5767" xr:uid="{00000000-0005-0000-0000-0000F9170000}"/>
    <cellStyle name="Porcentual 4 8 3 3" xfId="5766" xr:uid="{00000000-0005-0000-0000-0000FA170000}"/>
    <cellStyle name="Porcentual 4 8 4" xfId="4538" xr:uid="{00000000-0005-0000-0000-0000FB170000}"/>
    <cellStyle name="Porcentual 4 8 4 2" xfId="6239" xr:uid="{00000000-0005-0000-0000-0000FC170000}"/>
    <cellStyle name="Porcentual 4 8 5" xfId="5764" xr:uid="{00000000-0005-0000-0000-0000FD170000}"/>
    <cellStyle name="Porcentual 4 9" xfId="2921" xr:uid="{00000000-0005-0000-0000-0000FE170000}"/>
    <cellStyle name="Porcentual 4 9 2" xfId="5768" xr:uid="{00000000-0005-0000-0000-0000FF170000}"/>
    <cellStyle name="Porcentual 5" xfId="2922" xr:uid="{00000000-0005-0000-0000-000000180000}"/>
    <cellStyle name="Porcentual 5 2" xfId="4539" xr:uid="{00000000-0005-0000-0000-000001180000}"/>
    <cellStyle name="Porcentual 5 2 2" xfId="6240" xr:uid="{00000000-0005-0000-0000-000002180000}"/>
    <cellStyle name="Porcentual 5 3" xfId="5769" xr:uid="{00000000-0005-0000-0000-000003180000}"/>
    <cellStyle name="Porcentual 6" xfId="2923" xr:uid="{00000000-0005-0000-0000-000004180000}"/>
    <cellStyle name="Porcentual 6 2" xfId="4540" xr:uid="{00000000-0005-0000-0000-000005180000}"/>
    <cellStyle name="Porcentual 6 2 2" xfId="6241" xr:uid="{00000000-0005-0000-0000-000006180000}"/>
    <cellStyle name="Porcentual 6 3" xfId="5770" xr:uid="{00000000-0005-0000-0000-000007180000}"/>
    <cellStyle name="Porcentual 7" xfId="2924" xr:uid="{00000000-0005-0000-0000-000008180000}"/>
    <cellStyle name="Porcentual 7 2" xfId="5771" xr:uid="{00000000-0005-0000-0000-000009180000}"/>
    <cellStyle name="Porcentual 8" xfId="2925" xr:uid="{00000000-0005-0000-0000-00000A180000}"/>
    <cellStyle name="Porcentual 8 2" xfId="2926" xr:uid="{00000000-0005-0000-0000-00000B180000}"/>
    <cellStyle name="Porcentual 8 2 2" xfId="5773" xr:uid="{00000000-0005-0000-0000-00000C180000}"/>
    <cellStyle name="Porcentual 8 3" xfId="5772" xr:uid="{00000000-0005-0000-0000-00000D180000}"/>
    <cellStyle name="Porcentual 9" xfId="2927" xr:uid="{00000000-0005-0000-0000-00000E180000}"/>
    <cellStyle name="Porcentual 9 2" xfId="5774" xr:uid="{00000000-0005-0000-0000-00000F180000}"/>
    <cellStyle name="Salida" xfId="2928" builtinId="21" customBuiltin="1"/>
    <cellStyle name="Salida 10" xfId="2929" xr:uid="{00000000-0005-0000-0000-000011180000}"/>
    <cellStyle name="Salida 10 2" xfId="4542" xr:uid="{00000000-0005-0000-0000-000012180000}"/>
    <cellStyle name="Salida 11" xfId="2930" xr:uid="{00000000-0005-0000-0000-000013180000}"/>
    <cellStyle name="Salida 11 2" xfId="4543" xr:uid="{00000000-0005-0000-0000-000014180000}"/>
    <cellStyle name="Salida 12" xfId="4541" xr:uid="{00000000-0005-0000-0000-000015180000}"/>
    <cellStyle name="Salida 2" xfId="2931" xr:uid="{00000000-0005-0000-0000-000016180000}"/>
    <cellStyle name="Salida 2 2" xfId="2932" xr:uid="{00000000-0005-0000-0000-000017180000}"/>
    <cellStyle name="Salida 2 2 2" xfId="4545" xr:uid="{00000000-0005-0000-0000-000018180000}"/>
    <cellStyle name="Salida 2 3" xfId="2933" xr:uid="{00000000-0005-0000-0000-000019180000}"/>
    <cellStyle name="Salida 2 3 10" xfId="4546" xr:uid="{00000000-0005-0000-0000-00001A180000}"/>
    <cellStyle name="Salida 2 3 2" xfId="2934" xr:uid="{00000000-0005-0000-0000-00001B180000}"/>
    <cellStyle name="Salida 2 3 3" xfId="2935" xr:uid="{00000000-0005-0000-0000-00001C180000}"/>
    <cellStyle name="Salida 2 3 4" xfId="2936" xr:uid="{00000000-0005-0000-0000-00001D180000}"/>
    <cellStyle name="Salida 2 3 5" xfId="2937" xr:uid="{00000000-0005-0000-0000-00001E180000}"/>
    <cellStyle name="Salida 2 3 5 2" xfId="2938" xr:uid="{00000000-0005-0000-0000-00001F180000}"/>
    <cellStyle name="Salida 2 3 5 2 2" xfId="4548" xr:uid="{00000000-0005-0000-0000-000020180000}"/>
    <cellStyle name="Salida 2 3 5 2 3" xfId="5775" xr:uid="{00000000-0005-0000-0000-000021180000}"/>
    <cellStyle name="Salida 2 3 5 3" xfId="2939" xr:uid="{00000000-0005-0000-0000-000022180000}"/>
    <cellStyle name="Salida 2 3 5 4" xfId="2940" xr:uid="{00000000-0005-0000-0000-000023180000}"/>
    <cellStyle name="Salida 2 3 5 4 2" xfId="4549" xr:uid="{00000000-0005-0000-0000-000024180000}"/>
    <cellStyle name="Salida 2 3 5 4 3" xfId="5776" xr:uid="{00000000-0005-0000-0000-000025180000}"/>
    <cellStyle name="Salida 2 3 5 5" xfId="4550" xr:uid="{00000000-0005-0000-0000-000026180000}"/>
    <cellStyle name="Salida 2 3 5 6" xfId="4547" xr:uid="{00000000-0005-0000-0000-000027180000}"/>
    <cellStyle name="Salida 2 3 5_INST $" xfId="4551" xr:uid="{00000000-0005-0000-0000-000028180000}"/>
    <cellStyle name="Salida 2 3 6" xfId="2941" xr:uid="{00000000-0005-0000-0000-000029180000}"/>
    <cellStyle name="Salida 2 3 6 2" xfId="2942" xr:uid="{00000000-0005-0000-0000-00002A180000}"/>
    <cellStyle name="Salida 2 3 6 2 2" xfId="4553" xr:uid="{00000000-0005-0000-0000-00002B180000}"/>
    <cellStyle name="Salida 2 3 6 2 3" xfId="5777" xr:uid="{00000000-0005-0000-0000-00002C180000}"/>
    <cellStyle name="Salida 2 3 6 3" xfId="2943" xr:uid="{00000000-0005-0000-0000-00002D180000}"/>
    <cellStyle name="Salida 2 3 6 4" xfId="2944" xr:uid="{00000000-0005-0000-0000-00002E180000}"/>
    <cellStyle name="Salida 2 3 6 4 2" xfId="4554" xr:uid="{00000000-0005-0000-0000-00002F180000}"/>
    <cellStyle name="Salida 2 3 6 4 3" xfId="5778" xr:uid="{00000000-0005-0000-0000-000030180000}"/>
    <cellStyle name="Salida 2 3 6 5" xfId="4555" xr:uid="{00000000-0005-0000-0000-000031180000}"/>
    <cellStyle name="Salida 2 3 6 6" xfId="4552" xr:uid="{00000000-0005-0000-0000-000032180000}"/>
    <cellStyle name="Salida 2 3 6_INST $" xfId="4556" xr:uid="{00000000-0005-0000-0000-000033180000}"/>
    <cellStyle name="Salida 2 3 7" xfId="2945" xr:uid="{00000000-0005-0000-0000-000034180000}"/>
    <cellStyle name="Salida 2 3 7 2" xfId="4557" xr:uid="{00000000-0005-0000-0000-000035180000}"/>
    <cellStyle name="Salida 2 3 7 3" xfId="5779" xr:uid="{00000000-0005-0000-0000-000036180000}"/>
    <cellStyle name="Salida 2 3 8" xfId="2946" xr:uid="{00000000-0005-0000-0000-000037180000}"/>
    <cellStyle name="Salida 2 3 8 2" xfId="4558" xr:uid="{00000000-0005-0000-0000-000038180000}"/>
    <cellStyle name="Salida 2 3 8 3" xfId="5780" xr:uid="{00000000-0005-0000-0000-000039180000}"/>
    <cellStyle name="Salida 2 3 9" xfId="4559" xr:uid="{00000000-0005-0000-0000-00003A180000}"/>
    <cellStyle name="Salida 2 3_AVANCE PROTECCIÓN" xfId="2947" xr:uid="{00000000-0005-0000-0000-00003B180000}"/>
    <cellStyle name="Salida 2 4" xfId="4544" xr:uid="{00000000-0005-0000-0000-00003C180000}"/>
    <cellStyle name="Salida 2_PAGO REMESAS" xfId="2948" xr:uid="{00000000-0005-0000-0000-00003D180000}"/>
    <cellStyle name="Salida 3" xfId="2949" xr:uid="{00000000-0005-0000-0000-00003E180000}"/>
    <cellStyle name="Salida 3 2" xfId="4560" xr:uid="{00000000-0005-0000-0000-00003F180000}"/>
    <cellStyle name="Salida 4" xfId="2950" xr:uid="{00000000-0005-0000-0000-000040180000}"/>
    <cellStyle name="Salida 4 2" xfId="4561" xr:uid="{00000000-0005-0000-0000-000041180000}"/>
    <cellStyle name="Salida 5" xfId="2951" xr:uid="{00000000-0005-0000-0000-000042180000}"/>
    <cellStyle name="Salida 5 2" xfId="4562" xr:uid="{00000000-0005-0000-0000-000043180000}"/>
    <cellStyle name="Salida 6" xfId="2952" xr:uid="{00000000-0005-0000-0000-000044180000}"/>
    <cellStyle name="Salida 6 2" xfId="4563" xr:uid="{00000000-0005-0000-0000-000045180000}"/>
    <cellStyle name="Salida 7" xfId="2953" xr:uid="{00000000-0005-0000-0000-000046180000}"/>
    <cellStyle name="Salida 7 2" xfId="4564" xr:uid="{00000000-0005-0000-0000-000047180000}"/>
    <cellStyle name="Salida 8" xfId="2954" xr:uid="{00000000-0005-0000-0000-000048180000}"/>
    <cellStyle name="Salida 8 2" xfId="4565" xr:uid="{00000000-0005-0000-0000-000049180000}"/>
    <cellStyle name="Salida 9" xfId="2955" xr:uid="{00000000-0005-0000-0000-00004A180000}"/>
    <cellStyle name="Salida 9 2" xfId="4566" xr:uid="{00000000-0005-0000-0000-00004B180000}"/>
    <cellStyle name="TableStyleLight1" xfId="2956" xr:uid="{00000000-0005-0000-0000-00004C180000}"/>
    <cellStyle name="TableStyleLight1 2" xfId="2957" xr:uid="{00000000-0005-0000-0000-00004D180000}"/>
    <cellStyle name="TableStyleLight1 2 2" xfId="4568" xr:uid="{00000000-0005-0000-0000-00004E180000}"/>
    <cellStyle name="TableStyleLight1 2 3" xfId="4569" xr:uid="{00000000-0005-0000-0000-00004F180000}"/>
    <cellStyle name="TableStyleLight1 2 4" xfId="4567" xr:uid="{00000000-0005-0000-0000-000050180000}"/>
    <cellStyle name="TableStyleLight1 2_INST $" xfId="4733" xr:uid="{00000000-0005-0000-0000-000051180000}"/>
    <cellStyle name="Texto de advertencia" xfId="2958" builtinId="11" customBuiltin="1"/>
    <cellStyle name="Texto de advertencia 10" xfId="2959" xr:uid="{00000000-0005-0000-0000-000053180000}"/>
    <cellStyle name="Texto de advertencia 10 2" xfId="4571" xr:uid="{00000000-0005-0000-0000-000054180000}"/>
    <cellStyle name="Texto de advertencia 11" xfId="2960" xr:uid="{00000000-0005-0000-0000-000055180000}"/>
    <cellStyle name="Texto de advertencia 11 2" xfId="4572" xr:uid="{00000000-0005-0000-0000-000056180000}"/>
    <cellStyle name="Texto de advertencia 12" xfId="4570" xr:uid="{00000000-0005-0000-0000-000057180000}"/>
    <cellStyle name="Texto de advertencia 2" xfId="2961" xr:uid="{00000000-0005-0000-0000-000058180000}"/>
    <cellStyle name="Texto de advertencia 2 2" xfId="2962" xr:uid="{00000000-0005-0000-0000-000059180000}"/>
    <cellStyle name="Texto de advertencia 2 2 2" xfId="4574" xr:uid="{00000000-0005-0000-0000-00005A180000}"/>
    <cellStyle name="Texto de advertencia 2 3" xfId="2963" xr:uid="{00000000-0005-0000-0000-00005B180000}"/>
    <cellStyle name="Texto de advertencia 2 3 10" xfId="4575" xr:uid="{00000000-0005-0000-0000-00005C180000}"/>
    <cellStyle name="Texto de advertencia 2 3 2" xfId="2964" xr:uid="{00000000-0005-0000-0000-00005D180000}"/>
    <cellStyle name="Texto de advertencia 2 3 3" xfId="2965" xr:uid="{00000000-0005-0000-0000-00005E180000}"/>
    <cellStyle name="Texto de advertencia 2 3 4" xfId="2966" xr:uid="{00000000-0005-0000-0000-00005F180000}"/>
    <cellStyle name="Texto de advertencia 2 3 5" xfId="2967" xr:uid="{00000000-0005-0000-0000-000060180000}"/>
    <cellStyle name="Texto de advertencia 2 3 5 2" xfId="2968" xr:uid="{00000000-0005-0000-0000-000061180000}"/>
    <cellStyle name="Texto de advertencia 2 3 5 2 2" xfId="4577" xr:uid="{00000000-0005-0000-0000-000062180000}"/>
    <cellStyle name="Texto de advertencia 2 3 5 2 3" xfId="5781" xr:uid="{00000000-0005-0000-0000-000063180000}"/>
    <cellStyle name="Texto de advertencia 2 3 5 3" xfId="2969" xr:uid="{00000000-0005-0000-0000-000064180000}"/>
    <cellStyle name="Texto de advertencia 2 3 5 4" xfId="2970" xr:uid="{00000000-0005-0000-0000-000065180000}"/>
    <cellStyle name="Texto de advertencia 2 3 5 4 2" xfId="4578" xr:uid="{00000000-0005-0000-0000-000066180000}"/>
    <cellStyle name="Texto de advertencia 2 3 5 4 3" xfId="5782" xr:uid="{00000000-0005-0000-0000-000067180000}"/>
    <cellStyle name="Texto de advertencia 2 3 5 5" xfId="4579" xr:uid="{00000000-0005-0000-0000-000068180000}"/>
    <cellStyle name="Texto de advertencia 2 3 5 6" xfId="4576" xr:uid="{00000000-0005-0000-0000-000069180000}"/>
    <cellStyle name="Texto de advertencia 2 3 5_INST $" xfId="4580" xr:uid="{00000000-0005-0000-0000-00006A180000}"/>
    <cellStyle name="Texto de advertencia 2 3 6" xfId="2971" xr:uid="{00000000-0005-0000-0000-00006B180000}"/>
    <cellStyle name="Texto de advertencia 2 3 6 2" xfId="2972" xr:uid="{00000000-0005-0000-0000-00006C180000}"/>
    <cellStyle name="Texto de advertencia 2 3 6 2 2" xfId="4582" xr:uid="{00000000-0005-0000-0000-00006D180000}"/>
    <cellStyle name="Texto de advertencia 2 3 6 2 3" xfId="5783" xr:uid="{00000000-0005-0000-0000-00006E180000}"/>
    <cellStyle name="Texto de advertencia 2 3 6 3" xfId="2973" xr:uid="{00000000-0005-0000-0000-00006F180000}"/>
    <cellStyle name="Texto de advertencia 2 3 6 4" xfId="2974" xr:uid="{00000000-0005-0000-0000-000070180000}"/>
    <cellStyle name="Texto de advertencia 2 3 6 4 2" xfId="4583" xr:uid="{00000000-0005-0000-0000-000071180000}"/>
    <cellStyle name="Texto de advertencia 2 3 6 4 3" xfId="5784" xr:uid="{00000000-0005-0000-0000-000072180000}"/>
    <cellStyle name="Texto de advertencia 2 3 6 5" xfId="4584" xr:uid="{00000000-0005-0000-0000-000073180000}"/>
    <cellStyle name="Texto de advertencia 2 3 6 6" xfId="4581" xr:uid="{00000000-0005-0000-0000-000074180000}"/>
    <cellStyle name="Texto de advertencia 2 3 6_INST $" xfId="4585" xr:uid="{00000000-0005-0000-0000-000075180000}"/>
    <cellStyle name="Texto de advertencia 2 3 7" xfId="2975" xr:uid="{00000000-0005-0000-0000-000076180000}"/>
    <cellStyle name="Texto de advertencia 2 3 7 2" xfId="4586" xr:uid="{00000000-0005-0000-0000-000077180000}"/>
    <cellStyle name="Texto de advertencia 2 3 7 3" xfId="5785" xr:uid="{00000000-0005-0000-0000-000078180000}"/>
    <cellStyle name="Texto de advertencia 2 3 8" xfId="2976" xr:uid="{00000000-0005-0000-0000-000079180000}"/>
    <cellStyle name="Texto de advertencia 2 3 8 2" xfId="4587" xr:uid="{00000000-0005-0000-0000-00007A180000}"/>
    <cellStyle name="Texto de advertencia 2 3 8 3" xfId="5786" xr:uid="{00000000-0005-0000-0000-00007B180000}"/>
    <cellStyle name="Texto de advertencia 2 3 9" xfId="4588" xr:uid="{00000000-0005-0000-0000-00007C180000}"/>
    <cellStyle name="Texto de advertencia 2 3_AVANCE PROTECCIÓN" xfId="2977" xr:uid="{00000000-0005-0000-0000-00007D180000}"/>
    <cellStyle name="Texto de advertencia 2 4" xfId="4573" xr:uid="{00000000-0005-0000-0000-00007E180000}"/>
    <cellStyle name="Texto de advertencia 3" xfId="2978" xr:uid="{00000000-0005-0000-0000-00007F180000}"/>
    <cellStyle name="Texto de advertencia 3 2" xfId="4589" xr:uid="{00000000-0005-0000-0000-000080180000}"/>
    <cellStyle name="Texto de advertencia 4" xfId="2979" xr:uid="{00000000-0005-0000-0000-000081180000}"/>
    <cellStyle name="Texto de advertencia 4 2" xfId="4590" xr:uid="{00000000-0005-0000-0000-000082180000}"/>
    <cellStyle name="Texto de advertencia 5" xfId="2980" xr:uid="{00000000-0005-0000-0000-000083180000}"/>
    <cellStyle name="Texto de advertencia 5 2" xfId="4591" xr:uid="{00000000-0005-0000-0000-000084180000}"/>
    <cellStyle name="Texto de advertencia 6" xfId="2981" xr:uid="{00000000-0005-0000-0000-000085180000}"/>
    <cellStyle name="Texto de advertencia 6 2" xfId="4592" xr:uid="{00000000-0005-0000-0000-000086180000}"/>
    <cellStyle name="Texto de advertencia 7" xfId="2982" xr:uid="{00000000-0005-0000-0000-000087180000}"/>
    <cellStyle name="Texto de advertencia 7 2" xfId="4593" xr:uid="{00000000-0005-0000-0000-000088180000}"/>
    <cellStyle name="Texto de advertencia 8" xfId="2983" xr:uid="{00000000-0005-0000-0000-000089180000}"/>
    <cellStyle name="Texto de advertencia 8 2" xfId="4594" xr:uid="{00000000-0005-0000-0000-00008A180000}"/>
    <cellStyle name="Texto de advertencia 9" xfId="2984" xr:uid="{00000000-0005-0000-0000-00008B180000}"/>
    <cellStyle name="Texto de advertencia 9 2" xfId="4595" xr:uid="{00000000-0005-0000-0000-00008C180000}"/>
    <cellStyle name="Texto explicativo" xfId="2985" builtinId="53" customBuiltin="1"/>
    <cellStyle name="Texto explicativo 10" xfId="2986" xr:uid="{00000000-0005-0000-0000-00008E180000}"/>
    <cellStyle name="Texto explicativo 10 2" xfId="4597" xr:uid="{00000000-0005-0000-0000-00008F180000}"/>
    <cellStyle name="Texto explicativo 11" xfId="2987" xr:uid="{00000000-0005-0000-0000-000090180000}"/>
    <cellStyle name="Texto explicativo 11 2" xfId="4598" xr:uid="{00000000-0005-0000-0000-000091180000}"/>
    <cellStyle name="Texto explicativo 12" xfId="4596" xr:uid="{00000000-0005-0000-0000-000092180000}"/>
    <cellStyle name="Texto explicativo 2" xfId="2988" xr:uid="{00000000-0005-0000-0000-000093180000}"/>
    <cellStyle name="Texto explicativo 2 2" xfId="2989" xr:uid="{00000000-0005-0000-0000-000094180000}"/>
    <cellStyle name="Texto explicativo 2 2 2" xfId="4600" xr:uid="{00000000-0005-0000-0000-000095180000}"/>
    <cellStyle name="Texto explicativo 2 3" xfId="2990" xr:uid="{00000000-0005-0000-0000-000096180000}"/>
    <cellStyle name="Texto explicativo 2 3 10" xfId="4601" xr:uid="{00000000-0005-0000-0000-000097180000}"/>
    <cellStyle name="Texto explicativo 2 3 2" xfId="2991" xr:uid="{00000000-0005-0000-0000-000098180000}"/>
    <cellStyle name="Texto explicativo 2 3 3" xfId="2992" xr:uid="{00000000-0005-0000-0000-000099180000}"/>
    <cellStyle name="Texto explicativo 2 3 4" xfId="2993" xr:uid="{00000000-0005-0000-0000-00009A180000}"/>
    <cellStyle name="Texto explicativo 2 3 5" xfId="2994" xr:uid="{00000000-0005-0000-0000-00009B180000}"/>
    <cellStyle name="Texto explicativo 2 3 5 2" xfId="2995" xr:uid="{00000000-0005-0000-0000-00009C180000}"/>
    <cellStyle name="Texto explicativo 2 3 5 2 2" xfId="4603" xr:uid="{00000000-0005-0000-0000-00009D180000}"/>
    <cellStyle name="Texto explicativo 2 3 5 2 3" xfId="5787" xr:uid="{00000000-0005-0000-0000-00009E180000}"/>
    <cellStyle name="Texto explicativo 2 3 5 3" xfId="2996" xr:uid="{00000000-0005-0000-0000-00009F180000}"/>
    <cellStyle name="Texto explicativo 2 3 5 4" xfId="2997" xr:uid="{00000000-0005-0000-0000-0000A0180000}"/>
    <cellStyle name="Texto explicativo 2 3 5 4 2" xfId="4604" xr:uid="{00000000-0005-0000-0000-0000A1180000}"/>
    <cellStyle name="Texto explicativo 2 3 5 4 3" xfId="5788" xr:uid="{00000000-0005-0000-0000-0000A2180000}"/>
    <cellStyle name="Texto explicativo 2 3 5 5" xfId="4605" xr:uid="{00000000-0005-0000-0000-0000A3180000}"/>
    <cellStyle name="Texto explicativo 2 3 5 6" xfId="4602" xr:uid="{00000000-0005-0000-0000-0000A4180000}"/>
    <cellStyle name="Texto explicativo 2 3 5_INST $" xfId="4606" xr:uid="{00000000-0005-0000-0000-0000A5180000}"/>
    <cellStyle name="Texto explicativo 2 3 6" xfId="2998" xr:uid="{00000000-0005-0000-0000-0000A6180000}"/>
    <cellStyle name="Texto explicativo 2 3 6 2" xfId="2999" xr:uid="{00000000-0005-0000-0000-0000A7180000}"/>
    <cellStyle name="Texto explicativo 2 3 6 2 2" xfId="4608" xr:uid="{00000000-0005-0000-0000-0000A8180000}"/>
    <cellStyle name="Texto explicativo 2 3 6 2 3" xfId="5789" xr:uid="{00000000-0005-0000-0000-0000A9180000}"/>
    <cellStyle name="Texto explicativo 2 3 6 3" xfId="3000" xr:uid="{00000000-0005-0000-0000-0000AA180000}"/>
    <cellStyle name="Texto explicativo 2 3 6 4" xfId="3001" xr:uid="{00000000-0005-0000-0000-0000AB180000}"/>
    <cellStyle name="Texto explicativo 2 3 6 4 2" xfId="4609" xr:uid="{00000000-0005-0000-0000-0000AC180000}"/>
    <cellStyle name="Texto explicativo 2 3 6 4 3" xfId="5790" xr:uid="{00000000-0005-0000-0000-0000AD180000}"/>
    <cellStyle name="Texto explicativo 2 3 6 5" xfId="4610" xr:uid="{00000000-0005-0000-0000-0000AE180000}"/>
    <cellStyle name="Texto explicativo 2 3 6 6" xfId="4607" xr:uid="{00000000-0005-0000-0000-0000AF180000}"/>
    <cellStyle name="Texto explicativo 2 3 6_INST $" xfId="4611" xr:uid="{00000000-0005-0000-0000-0000B0180000}"/>
    <cellStyle name="Texto explicativo 2 3 7" xfId="3002" xr:uid="{00000000-0005-0000-0000-0000B1180000}"/>
    <cellStyle name="Texto explicativo 2 3 7 2" xfId="4612" xr:uid="{00000000-0005-0000-0000-0000B2180000}"/>
    <cellStyle name="Texto explicativo 2 3 7 3" xfId="5791" xr:uid="{00000000-0005-0000-0000-0000B3180000}"/>
    <cellStyle name="Texto explicativo 2 3 8" xfId="3003" xr:uid="{00000000-0005-0000-0000-0000B4180000}"/>
    <cellStyle name="Texto explicativo 2 3 8 2" xfId="4613" xr:uid="{00000000-0005-0000-0000-0000B5180000}"/>
    <cellStyle name="Texto explicativo 2 3 8 3" xfId="5792" xr:uid="{00000000-0005-0000-0000-0000B6180000}"/>
    <cellStyle name="Texto explicativo 2 3 9" xfId="4614" xr:uid="{00000000-0005-0000-0000-0000B7180000}"/>
    <cellStyle name="Texto explicativo 2 3_AVANCE PROTECCIÓN" xfId="3004" xr:uid="{00000000-0005-0000-0000-0000B8180000}"/>
    <cellStyle name="Texto explicativo 2 4" xfId="4599" xr:uid="{00000000-0005-0000-0000-0000B9180000}"/>
    <cellStyle name="Texto explicativo 3" xfId="3005" xr:uid="{00000000-0005-0000-0000-0000BA180000}"/>
    <cellStyle name="Texto explicativo 3 2" xfId="4615" xr:uid="{00000000-0005-0000-0000-0000BB180000}"/>
    <cellStyle name="Texto explicativo 4" xfId="3006" xr:uid="{00000000-0005-0000-0000-0000BC180000}"/>
    <cellStyle name="Texto explicativo 4 2" xfId="4616" xr:uid="{00000000-0005-0000-0000-0000BD180000}"/>
    <cellStyle name="Texto explicativo 5" xfId="3007" xr:uid="{00000000-0005-0000-0000-0000BE180000}"/>
    <cellStyle name="Texto explicativo 5 2" xfId="4617" xr:uid="{00000000-0005-0000-0000-0000BF180000}"/>
    <cellStyle name="Texto explicativo 6" xfId="3008" xr:uid="{00000000-0005-0000-0000-0000C0180000}"/>
    <cellStyle name="Texto explicativo 6 2" xfId="4618" xr:uid="{00000000-0005-0000-0000-0000C1180000}"/>
    <cellStyle name="Texto explicativo 7" xfId="3009" xr:uid="{00000000-0005-0000-0000-0000C2180000}"/>
    <cellStyle name="Texto explicativo 7 2" xfId="4619" xr:uid="{00000000-0005-0000-0000-0000C3180000}"/>
    <cellStyle name="Texto explicativo 8" xfId="3010" xr:uid="{00000000-0005-0000-0000-0000C4180000}"/>
    <cellStyle name="Texto explicativo 8 2" xfId="4620" xr:uid="{00000000-0005-0000-0000-0000C5180000}"/>
    <cellStyle name="Texto explicativo 9" xfId="3011" xr:uid="{00000000-0005-0000-0000-0000C6180000}"/>
    <cellStyle name="Texto explicativo 9 2" xfId="4621" xr:uid="{00000000-0005-0000-0000-0000C7180000}"/>
    <cellStyle name="Título" xfId="3012" builtinId="15" customBuiltin="1"/>
    <cellStyle name="Título 1 10" xfId="3014" xr:uid="{00000000-0005-0000-0000-0000C9180000}"/>
    <cellStyle name="Título 1 11" xfId="3015" xr:uid="{00000000-0005-0000-0000-0000CA180000}"/>
    <cellStyle name="Título 1 12" xfId="4623" xr:uid="{00000000-0005-0000-0000-0000CB180000}"/>
    <cellStyle name="Título 1 2" xfId="3016" xr:uid="{00000000-0005-0000-0000-0000CC180000}"/>
    <cellStyle name="Título 1 2 2" xfId="3017" xr:uid="{00000000-0005-0000-0000-0000CD180000}"/>
    <cellStyle name="Título 1 2 3" xfId="3018" xr:uid="{00000000-0005-0000-0000-0000CE180000}"/>
    <cellStyle name="Título 1 2 3 10" xfId="4624" xr:uid="{00000000-0005-0000-0000-0000CF180000}"/>
    <cellStyle name="Título 1 2 3 2" xfId="3019" xr:uid="{00000000-0005-0000-0000-0000D0180000}"/>
    <cellStyle name="Título 1 2 3 3" xfId="3020" xr:uid="{00000000-0005-0000-0000-0000D1180000}"/>
    <cellStyle name="Título 1 2 3 4" xfId="3021" xr:uid="{00000000-0005-0000-0000-0000D2180000}"/>
    <cellStyle name="Título 1 2 3 5" xfId="3022" xr:uid="{00000000-0005-0000-0000-0000D3180000}"/>
    <cellStyle name="Título 1 2 3 5 2" xfId="3023" xr:uid="{00000000-0005-0000-0000-0000D4180000}"/>
    <cellStyle name="Título 1 2 3 5 2 2" xfId="4626" xr:uid="{00000000-0005-0000-0000-0000D5180000}"/>
    <cellStyle name="Título 1 2 3 5 2 3" xfId="5795" xr:uid="{00000000-0005-0000-0000-0000D6180000}"/>
    <cellStyle name="Título 1 2 3 5 3" xfId="3024" xr:uid="{00000000-0005-0000-0000-0000D7180000}"/>
    <cellStyle name="Título 1 2 3 5 4" xfId="3025" xr:uid="{00000000-0005-0000-0000-0000D8180000}"/>
    <cellStyle name="Título 1 2 3 5 4 2" xfId="4627" xr:uid="{00000000-0005-0000-0000-0000D9180000}"/>
    <cellStyle name="Título 1 2 3 5 4 3" xfId="5796" xr:uid="{00000000-0005-0000-0000-0000DA180000}"/>
    <cellStyle name="Título 1 2 3 5 5" xfId="4628" xr:uid="{00000000-0005-0000-0000-0000DB180000}"/>
    <cellStyle name="Título 1 2 3 5 6" xfId="4625" xr:uid="{00000000-0005-0000-0000-0000DC180000}"/>
    <cellStyle name="Título 1 2 3 5_INST $" xfId="4629" xr:uid="{00000000-0005-0000-0000-0000DD180000}"/>
    <cellStyle name="Título 1 2 3 6" xfId="3026" xr:uid="{00000000-0005-0000-0000-0000DE180000}"/>
    <cellStyle name="Título 1 2 3 6 2" xfId="3027" xr:uid="{00000000-0005-0000-0000-0000DF180000}"/>
    <cellStyle name="Título 1 2 3 6 2 2" xfId="4631" xr:uid="{00000000-0005-0000-0000-0000E0180000}"/>
    <cellStyle name="Título 1 2 3 6 2 3" xfId="5797" xr:uid="{00000000-0005-0000-0000-0000E1180000}"/>
    <cellStyle name="Título 1 2 3 6 3" xfId="3028" xr:uid="{00000000-0005-0000-0000-0000E2180000}"/>
    <cellStyle name="Título 1 2 3 6 4" xfId="3029" xr:uid="{00000000-0005-0000-0000-0000E3180000}"/>
    <cellStyle name="Título 1 2 3 6 4 2" xfId="4632" xr:uid="{00000000-0005-0000-0000-0000E4180000}"/>
    <cellStyle name="Título 1 2 3 6 4 3" xfId="5798" xr:uid="{00000000-0005-0000-0000-0000E5180000}"/>
    <cellStyle name="Título 1 2 3 6 5" xfId="4633" xr:uid="{00000000-0005-0000-0000-0000E6180000}"/>
    <cellStyle name="Título 1 2 3 6 6" xfId="4630" xr:uid="{00000000-0005-0000-0000-0000E7180000}"/>
    <cellStyle name="Título 1 2 3 6_INST $" xfId="4634" xr:uid="{00000000-0005-0000-0000-0000E8180000}"/>
    <cellStyle name="Título 1 2 3 7" xfId="3030" xr:uid="{00000000-0005-0000-0000-0000E9180000}"/>
    <cellStyle name="Título 1 2 3 7 2" xfId="4635" xr:uid="{00000000-0005-0000-0000-0000EA180000}"/>
    <cellStyle name="Título 1 2 3 7 3" xfId="5799" xr:uid="{00000000-0005-0000-0000-0000EB180000}"/>
    <cellStyle name="Título 1 2 3 8" xfId="3031" xr:uid="{00000000-0005-0000-0000-0000EC180000}"/>
    <cellStyle name="Título 1 2 3 8 2" xfId="4636" xr:uid="{00000000-0005-0000-0000-0000ED180000}"/>
    <cellStyle name="Título 1 2 3 8 3" xfId="5800" xr:uid="{00000000-0005-0000-0000-0000EE180000}"/>
    <cellStyle name="Título 1 2 3 9" xfId="4637" xr:uid="{00000000-0005-0000-0000-0000EF180000}"/>
    <cellStyle name="Título 1 2 3_AVANCE PROTECCIÓN" xfId="3032" xr:uid="{00000000-0005-0000-0000-0000F0180000}"/>
    <cellStyle name="Título 1 2_PAGO REMESAS" xfId="3033" xr:uid="{00000000-0005-0000-0000-0000F1180000}"/>
    <cellStyle name="Título 1 3" xfId="3034" xr:uid="{00000000-0005-0000-0000-0000F2180000}"/>
    <cellStyle name="Título 1 4" xfId="3035" xr:uid="{00000000-0005-0000-0000-0000F3180000}"/>
    <cellStyle name="Título 1 5" xfId="3036" xr:uid="{00000000-0005-0000-0000-0000F4180000}"/>
    <cellStyle name="Título 1 6" xfId="3037" xr:uid="{00000000-0005-0000-0000-0000F5180000}"/>
    <cellStyle name="Título 1 7" xfId="3038" xr:uid="{00000000-0005-0000-0000-0000F6180000}"/>
    <cellStyle name="Título 1 8" xfId="3039" xr:uid="{00000000-0005-0000-0000-0000F7180000}"/>
    <cellStyle name="Título 1 9" xfId="3040" xr:uid="{00000000-0005-0000-0000-0000F8180000}"/>
    <cellStyle name="Título 10" xfId="3041" xr:uid="{00000000-0005-0000-0000-0000F9180000}"/>
    <cellStyle name="Título 11" xfId="3042" xr:uid="{00000000-0005-0000-0000-0000FA180000}"/>
    <cellStyle name="Título 12" xfId="3043" xr:uid="{00000000-0005-0000-0000-0000FB180000}"/>
    <cellStyle name="Título 13" xfId="3044" xr:uid="{00000000-0005-0000-0000-0000FC180000}"/>
    <cellStyle name="Título 14" xfId="3045" xr:uid="{00000000-0005-0000-0000-0000FD180000}"/>
    <cellStyle name="Título 15" xfId="3046" xr:uid="{00000000-0005-0000-0000-0000FE180000}"/>
    <cellStyle name="Título 16" xfId="3047" xr:uid="{00000000-0005-0000-0000-0000FF180000}"/>
    <cellStyle name="Título 17" xfId="3048" xr:uid="{00000000-0005-0000-0000-000000190000}"/>
    <cellStyle name="Título 18" xfId="3049" xr:uid="{00000000-0005-0000-0000-000001190000}"/>
    <cellStyle name="Título 19" xfId="3050" xr:uid="{00000000-0005-0000-0000-000002190000}"/>
    <cellStyle name="Título 2" xfId="3051" builtinId="17" customBuiltin="1"/>
    <cellStyle name="Título 2 10" xfId="3052" xr:uid="{00000000-0005-0000-0000-000004190000}"/>
    <cellStyle name="Título 2 10 2" xfId="4639" xr:uid="{00000000-0005-0000-0000-000005190000}"/>
    <cellStyle name="Título 2 11" xfId="3053" xr:uid="{00000000-0005-0000-0000-000006190000}"/>
    <cellStyle name="Título 2 11 2" xfId="4640" xr:uid="{00000000-0005-0000-0000-000007190000}"/>
    <cellStyle name="Título 2 12" xfId="4638" xr:uid="{00000000-0005-0000-0000-000008190000}"/>
    <cellStyle name="Título 2 2" xfId="3054" xr:uid="{00000000-0005-0000-0000-000009190000}"/>
    <cellStyle name="Título 2 2 2" xfId="3055" xr:uid="{00000000-0005-0000-0000-00000A190000}"/>
    <cellStyle name="Título 2 2 2 2" xfId="4642" xr:uid="{00000000-0005-0000-0000-00000B190000}"/>
    <cellStyle name="Título 2 2 3" xfId="3056" xr:uid="{00000000-0005-0000-0000-00000C190000}"/>
    <cellStyle name="Título 2 2 3 10" xfId="4643" xr:uid="{00000000-0005-0000-0000-00000D190000}"/>
    <cellStyle name="Título 2 2 3 2" xfId="3057" xr:uid="{00000000-0005-0000-0000-00000E190000}"/>
    <cellStyle name="Título 2 2 3 3" xfId="3058" xr:uid="{00000000-0005-0000-0000-00000F190000}"/>
    <cellStyle name="Título 2 2 3 4" xfId="3059" xr:uid="{00000000-0005-0000-0000-000010190000}"/>
    <cellStyle name="Título 2 2 3 5" xfId="3060" xr:uid="{00000000-0005-0000-0000-000011190000}"/>
    <cellStyle name="Título 2 2 3 5 2" xfId="3061" xr:uid="{00000000-0005-0000-0000-000012190000}"/>
    <cellStyle name="Título 2 2 3 5 2 2" xfId="4645" xr:uid="{00000000-0005-0000-0000-000013190000}"/>
    <cellStyle name="Título 2 2 3 5 2 3" xfId="5802" xr:uid="{00000000-0005-0000-0000-000014190000}"/>
    <cellStyle name="Título 2 2 3 5 3" xfId="3062" xr:uid="{00000000-0005-0000-0000-000015190000}"/>
    <cellStyle name="Título 2 2 3 5 4" xfId="3063" xr:uid="{00000000-0005-0000-0000-000016190000}"/>
    <cellStyle name="Título 2 2 3 5 4 2" xfId="4646" xr:uid="{00000000-0005-0000-0000-000017190000}"/>
    <cellStyle name="Título 2 2 3 5 4 3" xfId="5803" xr:uid="{00000000-0005-0000-0000-000018190000}"/>
    <cellStyle name="Título 2 2 3 5 5" xfId="4647" xr:uid="{00000000-0005-0000-0000-000019190000}"/>
    <cellStyle name="Título 2 2 3 5 6" xfId="4644" xr:uid="{00000000-0005-0000-0000-00001A190000}"/>
    <cellStyle name="Título 2 2 3 5_INST $" xfId="4648" xr:uid="{00000000-0005-0000-0000-00001B190000}"/>
    <cellStyle name="Título 2 2 3 6" xfId="3064" xr:uid="{00000000-0005-0000-0000-00001C190000}"/>
    <cellStyle name="Título 2 2 3 6 2" xfId="3065" xr:uid="{00000000-0005-0000-0000-00001D190000}"/>
    <cellStyle name="Título 2 2 3 6 2 2" xfId="4650" xr:uid="{00000000-0005-0000-0000-00001E190000}"/>
    <cellStyle name="Título 2 2 3 6 2 3" xfId="5804" xr:uid="{00000000-0005-0000-0000-00001F190000}"/>
    <cellStyle name="Título 2 2 3 6 3" xfId="3066" xr:uid="{00000000-0005-0000-0000-000020190000}"/>
    <cellStyle name="Título 2 2 3 6 4" xfId="3067" xr:uid="{00000000-0005-0000-0000-000021190000}"/>
    <cellStyle name="Título 2 2 3 6 4 2" xfId="4651" xr:uid="{00000000-0005-0000-0000-000022190000}"/>
    <cellStyle name="Título 2 2 3 6 4 3" xfId="5805" xr:uid="{00000000-0005-0000-0000-000023190000}"/>
    <cellStyle name="Título 2 2 3 6 5" xfId="4652" xr:uid="{00000000-0005-0000-0000-000024190000}"/>
    <cellStyle name="Título 2 2 3 6 6" xfId="4649" xr:uid="{00000000-0005-0000-0000-000025190000}"/>
    <cellStyle name="Título 2 2 3 6_INST $" xfId="4653" xr:uid="{00000000-0005-0000-0000-000026190000}"/>
    <cellStyle name="Título 2 2 3 7" xfId="3068" xr:uid="{00000000-0005-0000-0000-000027190000}"/>
    <cellStyle name="Título 2 2 3 7 2" xfId="4654" xr:uid="{00000000-0005-0000-0000-000028190000}"/>
    <cellStyle name="Título 2 2 3 7 3" xfId="5806" xr:uid="{00000000-0005-0000-0000-000029190000}"/>
    <cellStyle name="Título 2 2 3 8" xfId="3069" xr:uid="{00000000-0005-0000-0000-00002A190000}"/>
    <cellStyle name="Título 2 2 3 8 2" xfId="4655" xr:uid="{00000000-0005-0000-0000-00002B190000}"/>
    <cellStyle name="Título 2 2 3 8 3" xfId="5807" xr:uid="{00000000-0005-0000-0000-00002C190000}"/>
    <cellStyle name="Título 2 2 3 9" xfId="4656" xr:uid="{00000000-0005-0000-0000-00002D190000}"/>
    <cellStyle name="Título 2 2 3_AVANCE PROTECCIÓN" xfId="3070" xr:uid="{00000000-0005-0000-0000-00002E190000}"/>
    <cellStyle name="Título 2 2 4" xfId="4641" xr:uid="{00000000-0005-0000-0000-00002F190000}"/>
    <cellStyle name="Título 2 2_PAGO REMESAS" xfId="3071" xr:uid="{00000000-0005-0000-0000-000030190000}"/>
    <cellStyle name="Título 2 3" xfId="3072" xr:uid="{00000000-0005-0000-0000-000031190000}"/>
    <cellStyle name="Título 2 3 2" xfId="4657" xr:uid="{00000000-0005-0000-0000-000032190000}"/>
    <cellStyle name="Título 2 4" xfId="3073" xr:uid="{00000000-0005-0000-0000-000033190000}"/>
    <cellStyle name="Título 2 4 2" xfId="4658" xr:uid="{00000000-0005-0000-0000-000034190000}"/>
    <cellStyle name="Título 2 5" xfId="3074" xr:uid="{00000000-0005-0000-0000-000035190000}"/>
    <cellStyle name="Título 2 5 2" xfId="4659" xr:uid="{00000000-0005-0000-0000-000036190000}"/>
    <cellStyle name="Título 2 6" xfId="3075" xr:uid="{00000000-0005-0000-0000-000037190000}"/>
    <cellStyle name="Título 2 6 2" xfId="4660" xr:uid="{00000000-0005-0000-0000-000038190000}"/>
    <cellStyle name="Título 2 7" xfId="3076" xr:uid="{00000000-0005-0000-0000-000039190000}"/>
    <cellStyle name="Título 2 7 2" xfId="4661" xr:uid="{00000000-0005-0000-0000-00003A190000}"/>
    <cellStyle name="Título 2 8" xfId="3077" xr:uid="{00000000-0005-0000-0000-00003B190000}"/>
    <cellStyle name="Título 2 8 2" xfId="4662" xr:uid="{00000000-0005-0000-0000-00003C190000}"/>
    <cellStyle name="Título 2 9" xfId="3078" xr:uid="{00000000-0005-0000-0000-00003D190000}"/>
    <cellStyle name="Título 2 9 2" xfId="4663" xr:uid="{00000000-0005-0000-0000-00003E190000}"/>
    <cellStyle name="Título 20" xfId="3079" xr:uid="{00000000-0005-0000-0000-00003F190000}"/>
    <cellStyle name="Título 20 2" xfId="4664" xr:uid="{00000000-0005-0000-0000-000040190000}"/>
    <cellStyle name="Título 20 3" xfId="5808" xr:uid="{00000000-0005-0000-0000-000041190000}"/>
    <cellStyle name="Título 21" xfId="3080" xr:uid="{00000000-0005-0000-0000-000042190000}"/>
    <cellStyle name="Título 21 2" xfId="4665" xr:uid="{00000000-0005-0000-0000-000043190000}"/>
    <cellStyle name="Título 21 3" xfId="5809" xr:uid="{00000000-0005-0000-0000-000044190000}"/>
    <cellStyle name="Título 22" xfId="3081" xr:uid="{00000000-0005-0000-0000-000045190000}"/>
    <cellStyle name="Título 22 2" xfId="4666" xr:uid="{00000000-0005-0000-0000-000046190000}"/>
    <cellStyle name="Título 22 3" xfId="5810" xr:uid="{00000000-0005-0000-0000-000047190000}"/>
    <cellStyle name="Título 23" xfId="3082" xr:uid="{00000000-0005-0000-0000-000048190000}"/>
    <cellStyle name="Título 23 2" xfId="4667" xr:uid="{00000000-0005-0000-0000-000049190000}"/>
    <cellStyle name="Título 23 3" xfId="5811" xr:uid="{00000000-0005-0000-0000-00004A190000}"/>
    <cellStyle name="Título 24" xfId="3083" xr:uid="{00000000-0005-0000-0000-00004B190000}"/>
    <cellStyle name="Título 24 2" xfId="4668" xr:uid="{00000000-0005-0000-0000-00004C190000}"/>
    <cellStyle name="Título 24 3" xfId="5812" xr:uid="{00000000-0005-0000-0000-00004D190000}"/>
    <cellStyle name="Título 25" xfId="3084" xr:uid="{00000000-0005-0000-0000-00004E190000}"/>
    <cellStyle name="Título 25 2" xfId="4669" xr:uid="{00000000-0005-0000-0000-00004F190000}"/>
    <cellStyle name="Título 25 3" xfId="5813" xr:uid="{00000000-0005-0000-0000-000050190000}"/>
    <cellStyle name="Título 26" xfId="4622" xr:uid="{00000000-0005-0000-0000-000051190000}"/>
    <cellStyle name="Título 27" xfId="5793" xr:uid="{00000000-0005-0000-0000-000052190000}"/>
    <cellStyle name="Título 28" xfId="5843" xr:uid="{00000000-0005-0000-0000-000053190000}"/>
    <cellStyle name="Título 29" xfId="5892" xr:uid="{00000000-0005-0000-0000-000054190000}"/>
    <cellStyle name="Título 3" xfId="3085" builtinId="18" customBuiltin="1"/>
    <cellStyle name="Título 3 10" xfId="3086" xr:uid="{00000000-0005-0000-0000-000056190000}"/>
    <cellStyle name="Título 3 10 2" xfId="4671" xr:uid="{00000000-0005-0000-0000-000057190000}"/>
    <cellStyle name="Título 3 11" xfId="3087" xr:uid="{00000000-0005-0000-0000-000058190000}"/>
    <cellStyle name="Título 3 11 2" xfId="4672" xr:uid="{00000000-0005-0000-0000-000059190000}"/>
    <cellStyle name="Título 3 12" xfId="4670" xr:uid="{00000000-0005-0000-0000-00005A190000}"/>
    <cellStyle name="Título 3 2" xfId="3088" xr:uid="{00000000-0005-0000-0000-00005B190000}"/>
    <cellStyle name="Título 3 2 2" xfId="3089" xr:uid="{00000000-0005-0000-0000-00005C190000}"/>
    <cellStyle name="Título 3 2 2 2" xfId="4674" xr:uid="{00000000-0005-0000-0000-00005D190000}"/>
    <cellStyle name="Título 3 2 3" xfId="3090" xr:uid="{00000000-0005-0000-0000-00005E190000}"/>
    <cellStyle name="Título 3 2 3 10" xfId="4675" xr:uid="{00000000-0005-0000-0000-00005F190000}"/>
    <cellStyle name="Título 3 2 3 2" xfId="3091" xr:uid="{00000000-0005-0000-0000-000060190000}"/>
    <cellStyle name="Título 3 2 3 3" xfId="3092" xr:uid="{00000000-0005-0000-0000-000061190000}"/>
    <cellStyle name="Título 3 2 3 4" xfId="3093" xr:uid="{00000000-0005-0000-0000-000062190000}"/>
    <cellStyle name="Título 3 2 3 5" xfId="3094" xr:uid="{00000000-0005-0000-0000-000063190000}"/>
    <cellStyle name="Título 3 2 3 5 2" xfId="3095" xr:uid="{00000000-0005-0000-0000-000064190000}"/>
    <cellStyle name="Título 3 2 3 5 2 2" xfId="4677" xr:uid="{00000000-0005-0000-0000-000065190000}"/>
    <cellStyle name="Título 3 2 3 5 2 3" xfId="5814" xr:uid="{00000000-0005-0000-0000-000066190000}"/>
    <cellStyle name="Título 3 2 3 5 3" xfId="3096" xr:uid="{00000000-0005-0000-0000-000067190000}"/>
    <cellStyle name="Título 3 2 3 5 4" xfId="3097" xr:uid="{00000000-0005-0000-0000-000068190000}"/>
    <cellStyle name="Título 3 2 3 5 4 2" xfId="4678" xr:uid="{00000000-0005-0000-0000-000069190000}"/>
    <cellStyle name="Título 3 2 3 5 4 3" xfId="5815" xr:uid="{00000000-0005-0000-0000-00006A190000}"/>
    <cellStyle name="Título 3 2 3 5 5" xfId="4679" xr:uid="{00000000-0005-0000-0000-00006B190000}"/>
    <cellStyle name="Título 3 2 3 5 6" xfId="4676" xr:uid="{00000000-0005-0000-0000-00006C190000}"/>
    <cellStyle name="Título 3 2 3 5_INST $" xfId="4680" xr:uid="{00000000-0005-0000-0000-00006D190000}"/>
    <cellStyle name="Título 3 2 3 6" xfId="3098" xr:uid="{00000000-0005-0000-0000-00006E190000}"/>
    <cellStyle name="Título 3 2 3 6 2" xfId="3099" xr:uid="{00000000-0005-0000-0000-00006F190000}"/>
    <cellStyle name="Título 3 2 3 6 2 2" xfId="4682" xr:uid="{00000000-0005-0000-0000-000070190000}"/>
    <cellStyle name="Título 3 2 3 6 2 3" xfId="5816" xr:uid="{00000000-0005-0000-0000-000071190000}"/>
    <cellStyle name="Título 3 2 3 6 3" xfId="3100" xr:uid="{00000000-0005-0000-0000-000072190000}"/>
    <cellStyle name="Título 3 2 3 6 4" xfId="3101" xr:uid="{00000000-0005-0000-0000-000073190000}"/>
    <cellStyle name="Título 3 2 3 6 4 2" xfId="4683" xr:uid="{00000000-0005-0000-0000-000074190000}"/>
    <cellStyle name="Título 3 2 3 6 4 3" xfId="5817" xr:uid="{00000000-0005-0000-0000-000075190000}"/>
    <cellStyle name="Título 3 2 3 6 5" xfId="4684" xr:uid="{00000000-0005-0000-0000-000076190000}"/>
    <cellStyle name="Título 3 2 3 6 6" xfId="4681" xr:uid="{00000000-0005-0000-0000-000077190000}"/>
    <cellStyle name="Título 3 2 3 6_INST $" xfId="4685" xr:uid="{00000000-0005-0000-0000-000078190000}"/>
    <cellStyle name="Título 3 2 3 7" xfId="3102" xr:uid="{00000000-0005-0000-0000-000079190000}"/>
    <cellStyle name="Título 3 2 3 7 2" xfId="4686" xr:uid="{00000000-0005-0000-0000-00007A190000}"/>
    <cellStyle name="Título 3 2 3 7 3" xfId="5818" xr:uid="{00000000-0005-0000-0000-00007B190000}"/>
    <cellStyle name="Título 3 2 3 8" xfId="3103" xr:uid="{00000000-0005-0000-0000-00007C190000}"/>
    <cellStyle name="Título 3 2 3 8 2" xfId="4687" xr:uid="{00000000-0005-0000-0000-00007D190000}"/>
    <cellStyle name="Título 3 2 3 8 3" xfId="5819" xr:uid="{00000000-0005-0000-0000-00007E190000}"/>
    <cellStyle name="Título 3 2 3 9" xfId="4688" xr:uid="{00000000-0005-0000-0000-00007F190000}"/>
    <cellStyle name="Título 3 2 3_AVANCE PROTECCIÓN" xfId="3104" xr:uid="{00000000-0005-0000-0000-000080190000}"/>
    <cellStyle name="Título 3 2 4" xfId="4673" xr:uid="{00000000-0005-0000-0000-000081190000}"/>
    <cellStyle name="Título 3 2_PAGO REMESAS" xfId="3105" xr:uid="{00000000-0005-0000-0000-000082190000}"/>
    <cellStyle name="Título 3 3" xfId="3106" xr:uid="{00000000-0005-0000-0000-000083190000}"/>
    <cellStyle name="Título 3 3 2" xfId="4689" xr:uid="{00000000-0005-0000-0000-000084190000}"/>
    <cellStyle name="Título 3 4" xfId="3107" xr:uid="{00000000-0005-0000-0000-000085190000}"/>
    <cellStyle name="Título 3 4 2" xfId="4690" xr:uid="{00000000-0005-0000-0000-000086190000}"/>
    <cellStyle name="Título 3 5" xfId="3108" xr:uid="{00000000-0005-0000-0000-000087190000}"/>
    <cellStyle name="Título 3 5 2" xfId="4691" xr:uid="{00000000-0005-0000-0000-000088190000}"/>
    <cellStyle name="Título 3 6" xfId="3109" xr:uid="{00000000-0005-0000-0000-000089190000}"/>
    <cellStyle name="Título 3 6 2" xfId="4692" xr:uid="{00000000-0005-0000-0000-00008A190000}"/>
    <cellStyle name="Título 3 7" xfId="3110" xr:uid="{00000000-0005-0000-0000-00008B190000}"/>
    <cellStyle name="Título 3 7 2" xfId="4693" xr:uid="{00000000-0005-0000-0000-00008C190000}"/>
    <cellStyle name="Título 3 8" xfId="3111" xr:uid="{00000000-0005-0000-0000-00008D190000}"/>
    <cellStyle name="Título 3 8 2" xfId="4694" xr:uid="{00000000-0005-0000-0000-00008E190000}"/>
    <cellStyle name="Título 3 9" xfId="3112" xr:uid="{00000000-0005-0000-0000-00008F190000}"/>
    <cellStyle name="Título 3 9 2" xfId="4695" xr:uid="{00000000-0005-0000-0000-000090190000}"/>
    <cellStyle name="Título 30" xfId="4810" xr:uid="{00000000-0005-0000-0000-000091190000}"/>
    <cellStyle name="Título 31" xfId="4945" xr:uid="{00000000-0005-0000-0000-000092190000}"/>
    <cellStyle name="Título 32" xfId="4835" xr:uid="{00000000-0005-0000-0000-000093190000}"/>
    <cellStyle name="Título 33" xfId="4919" xr:uid="{00000000-0005-0000-0000-000094190000}"/>
    <cellStyle name="Título 34" xfId="4828" xr:uid="{00000000-0005-0000-0000-000095190000}"/>
    <cellStyle name="Título 35" xfId="6244" xr:uid="{00000000-0005-0000-0000-000096190000}"/>
    <cellStyle name="Título 36" xfId="6264" xr:uid="{00000000-0005-0000-0000-000097190000}"/>
    <cellStyle name="Título 37" xfId="6258" xr:uid="{00000000-0005-0000-0000-000098190000}"/>
    <cellStyle name="Título 38" xfId="6262" xr:uid="{00000000-0005-0000-0000-000099190000}"/>
    <cellStyle name="Título 39" xfId="6561" xr:uid="{00000000-0005-0000-0000-00009A190000}"/>
    <cellStyle name="Título 4" xfId="3113" xr:uid="{00000000-0005-0000-0000-00009B190000}"/>
    <cellStyle name="Título 4 2" xfId="3114" xr:uid="{00000000-0005-0000-0000-00009C190000}"/>
    <cellStyle name="Título 4 3" xfId="3115" xr:uid="{00000000-0005-0000-0000-00009D190000}"/>
    <cellStyle name="Título 4 3 2" xfId="4696" xr:uid="{00000000-0005-0000-0000-00009E190000}"/>
    <cellStyle name="Título 4 3 3" xfId="5820" xr:uid="{00000000-0005-0000-0000-00009F190000}"/>
    <cellStyle name="Título 40" xfId="6256" xr:uid="{00000000-0005-0000-0000-0000A0190000}"/>
    <cellStyle name="Título 41" xfId="6259" xr:uid="{00000000-0005-0000-0000-0000A1190000}"/>
    <cellStyle name="Título 42" xfId="6260" xr:uid="{00000000-0005-0000-0000-0000A2190000}"/>
    <cellStyle name="Título 43" xfId="6254" xr:uid="{00000000-0005-0000-0000-0000A3190000}"/>
    <cellStyle name="Título 44" xfId="6350" xr:uid="{00000000-0005-0000-0000-0000A4190000}"/>
    <cellStyle name="Título 45" xfId="6255" xr:uid="{00000000-0005-0000-0000-0000A5190000}"/>
    <cellStyle name="Título 46" xfId="6265" xr:uid="{00000000-0005-0000-0000-0000A6190000}"/>
    <cellStyle name="Título 47" xfId="6257" xr:uid="{00000000-0005-0000-0000-0000A7190000}"/>
    <cellStyle name="Título 48" xfId="6318" xr:uid="{00000000-0005-0000-0000-0000A8190000}"/>
    <cellStyle name="Título 49" xfId="6263" xr:uid="{00000000-0005-0000-0000-0000A9190000}"/>
    <cellStyle name="Título 5" xfId="3116" xr:uid="{00000000-0005-0000-0000-0000AA190000}"/>
    <cellStyle name="Título 50" xfId="6638" xr:uid="{00000000-0005-0000-0000-0000AB190000}"/>
    <cellStyle name="Título 51" xfId="6261" xr:uid="{00000000-0005-0000-0000-0000AC190000}"/>
    <cellStyle name="Título 52" xfId="6637" xr:uid="{00000000-0005-0000-0000-0000AD190000}"/>
    <cellStyle name="Título 6" xfId="3117" xr:uid="{00000000-0005-0000-0000-0000AE190000}"/>
    <cellStyle name="Título 7" xfId="3118" xr:uid="{00000000-0005-0000-0000-0000AF190000}"/>
    <cellStyle name="Título 8" xfId="3119" xr:uid="{00000000-0005-0000-0000-0000B0190000}"/>
    <cellStyle name="Título 9" xfId="3120" xr:uid="{00000000-0005-0000-0000-0000B1190000}"/>
    <cellStyle name="Total" xfId="3121" builtinId="25" customBuiltin="1"/>
    <cellStyle name="Total 10" xfId="3122" xr:uid="{00000000-0005-0000-0000-0000B3190000}"/>
    <cellStyle name="Total 10 2" xfId="4698" xr:uid="{00000000-0005-0000-0000-0000B4190000}"/>
    <cellStyle name="Total 11" xfId="3123" xr:uid="{00000000-0005-0000-0000-0000B5190000}"/>
    <cellStyle name="Total 11 2" xfId="4699" xr:uid="{00000000-0005-0000-0000-0000B6190000}"/>
    <cellStyle name="Total 12" xfId="4697" xr:uid="{00000000-0005-0000-0000-0000B7190000}"/>
    <cellStyle name="Total 2" xfId="3124" xr:uid="{00000000-0005-0000-0000-0000B8190000}"/>
    <cellStyle name="Total 2 2" xfId="3125" xr:uid="{00000000-0005-0000-0000-0000B9190000}"/>
    <cellStyle name="Total 2 2 2" xfId="3126" xr:uid="{00000000-0005-0000-0000-0000BA190000}"/>
    <cellStyle name="Total 2 2 2 2" xfId="4702" xr:uid="{00000000-0005-0000-0000-0000BB190000}"/>
    <cellStyle name="Total 2 2 3" xfId="4701" xr:uid="{00000000-0005-0000-0000-0000BC190000}"/>
    <cellStyle name="Total 2 2_PAGO REMESAS" xfId="3127" xr:uid="{00000000-0005-0000-0000-0000BD190000}"/>
    <cellStyle name="Total 2 3" xfId="3128" xr:uid="{00000000-0005-0000-0000-0000BE190000}"/>
    <cellStyle name="Total 2 3 10" xfId="4703" xr:uid="{00000000-0005-0000-0000-0000BF190000}"/>
    <cellStyle name="Total 2 3 2" xfId="3129" xr:uid="{00000000-0005-0000-0000-0000C0190000}"/>
    <cellStyle name="Total 2 3 3" xfId="3130" xr:uid="{00000000-0005-0000-0000-0000C1190000}"/>
    <cellStyle name="Total 2 3 4" xfId="3131" xr:uid="{00000000-0005-0000-0000-0000C2190000}"/>
    <cellStyle name="Total 2 3 5" xfId="3132" xr:uid="{00000000-0005-0000-0000-0000C3190000}"/>
    <cellStyle name="Total 2 3 5 2" xfId="3133" xr:uid="{00000000-0005-0000-0000-0000C4190000}"/>
    <cellStyle name="Total 2 3 5 2 2" xfId="4705" xr:uid="{00000000-0005-0000-0000-0000C5190000}"/>
    <cellStyle name="Total 2 3 5 2 3" xfId="5821" xr:uid="{00000000-0005-0000-0000-0000C6190000}"/>
    <cellStyle name="Total 2 3 5 3" xfId="3134" xr:uid="{00000000-0005-0000-0000-0000C7190000}"/>
    <cellStyle name="Total 2 3 5 4" xfId="3135" xr:uid="{00000000-0005-0000-0000-0000C8190000}"/>
    <cellStyle name="Total 2 3 5 4 2" xfId="4706" xr:uid="{00000000-0005-0000-0000-0000C9190000}"/>
    <cellStyle name="Total 2 3 5 4 3" xfId="5822" xr:uid="{00000000-0005-0000-0000-0000CA190000}"/>
    <cellStyle name="Total 2 3 5 5" xfId="4707" xr:uid="{00000000-0005-0000-0000-0000CB190000}"/>
    <cellStyle name="Total 2 3 5 6" xfId="4704" xr:uid="{00000000-0005-0000-0000-0000CC190000}"/>
    <cellStyle name="Total 2 3 5_INST $" xfId="4708" xr:uid="{00000000-0005-0000-0000-0000CD190000}"/>
    <cellStyle name="Total 2 3 6" xfId="3136" xr:uid="{00000000-0005-0000-0000-0000CE190000}"/>
    <cellStyle name="Total 2 3 6 2" xfId="3137" xr:uid="{00000000-0005-0000-0000-0000CF190000}"/>
    <cellStyle name="Total 2 3 6 2 2" xfId="4710" xr:uid="{00000000-0005-0000-0000-0000D0190000}"/>
    <cellStyle name="Total 2 3 6 2 3" xfId="5823" xr:uid="{00000000-0005-0000-0000-0000D1190000}"/>
    <cellStyle name="Total 2 3 6 3" xfId="3138" xr:uid="{00000000-0005-0000-0000-0000D2190000}"/>
    <cellStyle name="Total 2 3 6 4" xfId="3139" xr:uid="{00000000-0005-0000-0000-0000D3190000}"/>
    <cellStyle name="Total 2 3 6 4 2" xfId="4711" xr:uid="{00000000-0005-0000-0000-0000D4190000}"/>
    <cellStyle name="Total 2 3 6 4 3" xfId="5824" xr:uid="{00000000-0005-0000-0000-0000D5190000}"/>
    <cellStyle name="Total 2 3 6 5" xfId="4712" xr:uid="{00000000-0005-0000-0000-0000D6190000}"/>
    <cellStyle name="Total 2 3 6 6" xfId="4709" xr:uid="{00000000-0005-0000-0000-0000D7190000}"/>
    <cellStyle name="Total 2 3 6_INST $" xfId="4713" xr:uid="{00000000-0005-0000-0000-0000D8190000}"/>
    <cellStyle name="Total 2 3 7" xfId="3140" xr:uid="{00000000-0005-0000-0000-0000D9190000}"/>
    <cellStyle name="Total 2 3 7 2" xfId="4714" xr:uid="{00000000-0005-0000-0000-0000DA190000}"/>
    <cellStyle name="Total 2 3 7 3" xfId="5825" xr:uid="{00000000-0005-0000-0000-0000DB190000}"/>
    <cellStyle name="Total 2 3 8" xfId="3141" xr:uid="{00000000-0005-0000-0000-0000DC190000}"/>
    <cellStyle name="Total 2 3 8 2" xfId="4715" xr:uid="{00000000-0005-0000-0000-0000DD190000}"/>
    <cellStyle name="Total 2 3 8 3" xfId="5826" xr:uid="{00000000-0005-0000-0000-0000DE190000}"/>
    <cellStyle name="Total 2 3 9" xfId="4716" xr:uid="{00000000-0005-0000-0000-0000DF190000}"/>
    <cellStyle name="Total 2 3_AVANCE PROTECCIÓN" xfId="3142" xr:uid="{00000000-0005-0000-0000-0000E0190000}"/>
    <cellStyle name="Total 2 4" xfId="3143" xr:uid="{00000000-0005-0000-0000-0000E1190000}"/>
    <cellStyle name="Total 2 4 2" xfId="4717" xr:uid="{00000000-0005-0000-0000-0000E2190000}"/>
    <cellStyle name="Total 2 5" xfId="4700" xr:uid="{00000000-0005-0000-0000-0000E3190000}"/>
    <cellStyle name="Total 2_PAGO REMESAS" xfId="3144" xr:uid="{00000000-0005-0000-0000-0000E4190000}"/>
    <cellStyle name="Total 3" xfId="3145" xr:uid="{00000000-0005-0000-0000-0000E5190000}"/>
    <cellStyle name="Total 3 2" xfId="4718" xr:uid="{00000000-0005-0000-0000-0000E6190000}"/>
    <cellStyle name="Total 4" xfId="3146" xr:uid="{00000000-0005-0000-0000-0000E7190000}"/>
    <cellStyle name="Total 4 2" xfId="4719" xr:uid="{00000000-0005-0000-0000-0000E8190000}"/>
    <cellStyle name="Total 5" xfId="3147" xr:uid="{00000000-0005-0000-0000-0000E9190000}"/>
    <cellStyle name="Total 5 2" xfId="4720" xr:uid="{00000000-0005-0000-0000-0000EA190000}"/>
    <cellStyle name="Total 6" xfId="3148" xr:uid="{00000000-0005-0000-0000-0000EB190000}"/>
    <cellStyle name="Total 6 2" xfId="4721" xr:uid="{00000000-0005-0000-0000-0000EC190000}"/>
    <cellStyle name="Total 7" xfId="3149" xr:uid="{00000000-0005-0000-0000-0000ED190000}"/>
    <cellStyle name="Total 7 2" xfId="4722" xr:uid="{00000000-0005-0000-0000-0000EE190000}"/>
    <cellStyle name="Total 8" xfId="3150" xr:uid="{00000000-0005-0000-0000-0000EF190000}"/>
    <cellStyle name="Total 8 2" xfId="4723" xr:uid="{00000000-0005-0000-0000-0000F0190000}"/>
    <cellStyle name="Total 9" xfId="3151" xr:uid="{00000000-0005-0000-0000-0000F1190000}"/>
    <cellStyle name="Total 9 2" xfId="4724" xr:uid="{00000000-0005-0000-0000-0000F219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447675</xdr:colOff>
      <xdr:row>13</xdr:row>
      <xdr:rowOff>104774</xdr:rowOff>
    </xdr:to>
    <xdr:sp macro="" textlink="">
      <xdr:nvSpPr>
        <xdr:cNvPr id="2" name="x_Imagen 2" descr="logo-aplicaciones (002)">
          <a:extLst>
            <a:ext uri="{FF2B5EF4-FFF2-40B4-BE49-F238E27FC236}">
              <a16:creationId xmlns:a16="http://schemas.microsoft.com/office/drawing/2014/main" id="{9C1FC641-681C-4744-8272-E951A59F6339}"/>
            </a:ext>
          </a:extLst>
        </xdr:cNvPr>
        <xdr:cNvSpPr>
          <a:spLocks noChangeAspect="1" noChangeArrowheads="1"/>
        </xdr:cNvSpPr>
      </xdr:nvSpPr>
      <xdr:spPr bwMode="auto">
        <a:xfrm>
          <a:off x="0"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1</xdr:col>
      <xdr:colOff>442912</xdr:colOff>
      <xdr:row>13</xdr:row>
      <xdr:rowOff>104774</xdr:rowOff>
    </xdr:to>
    <xdr:sp macro="" textlink="">
      <xdr:nvSpPr>
        <xdr:cNvPr id="3" name="x_Imagen 2" descr="logo-aplicaciones (002)">
          <a:extLst>
            <a:ext uri="{FF2B5EF4-FFF2-40B4-BE49-F238E27FC236}">
              <a16:creationId xmlns:a16="http://schemas.microsoft.com/office/drawing/2014/main" id="{3C3F8E24-9CA3-49D4-AE11-3BC61BF469FD}"/>
            </a:ext>
          </a:extLst>
        </xdr:cNvPr>
        <xdr:cNvSpPr>
          <a:spLocks noChangeAspect="1" noChangeArrowheads="1"/>
        </xdr:cNvSpPr>
      </xdr:nvSpPr>
      <xdr:spPr bwMode="auto">
        <a:xfrm>
          <a:off x="0" y="1400175"/>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6</xdr:row>
      <xdr:rowOff>0</xdr:rowOff>
    </xdr:from>
    <xdr:ext cx="1204912" cy="1095374"/>
    <xdr:sp macro="" textlink="">
      <xdr:nvSpPr>
        <xdr:cNvPr id="4" name="x_Imagen 2" descr="logo-aplicaciones (002)">
          <a:extLst>
            <a:ext uri="{FF2B5EF4-FFF2-40B4-BE49-F238E27FC236}">
              <a16:creationId xmlns:a16="http://schemas.microsoft.com/office/drawing/2014/main" id="{9D4707E9-AD98-423D-AEB1-BFE9917DC05D}"/>
            </a:ext>
          </a:extLst>
        </xdr:cNvPr>
        <xdr:cNvSpPr>
          <a:spLocks noChangeAspect="1" noChangeArrowheads="1"/>
        </xdr:cNvSpPr>
      </xdr:nvSpPr>
      <xdr:spPr bwMode="auto">
        <a:xfrm>
          <a:off x="0" y="14001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19</xdr:col>
      <xdr:colOff>0</xdr:colOff>
      <xdr:row>6</xdr:row>
      <xdr:rowOff>0</xdr:rowOff>
    </xdr:from>
    <xdr:to>
      <xdr:col>19</xdr:col>
      <xdr:colOff>1209675</xdr:colOff>
      <xdr:row>13</xdr:row>
      <xdr:rowOff>104774</xdr:rowOff>
    </xdr:to>
    <xdr:sp macro="" textlink="">
      <xdr:nvSpPr>
        <xdr:cNvPr id="5" name="x_Imagen 2" descr="logo-aplicaciones (002)">
          <a:extLst>
            <a:ext uri="{FF2B5EF4-FFF2-40B4-BE49-F238E27FC236}">
              <a16:creationId xmlns:a16="http://schemas.microsoft.com/office/drawing/2014/main" id="{444CD9AE-6F72-4E42-AA2D-82FBC9D698ED}"/>
            </a:ext>
          </a:extLst>
        </xdr:cNvPr>
        <xdr:cNvSpPr>
          <a:spLocks noChangeAspect="1" noChangeArrowheads="1"/>
        </xdr:cNvSpPr>
      </xdr:nvSpPr>
      <xdr:spPr bwMode="auto">
        <a:xfrm>
          <a:off x="21917025"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6</xdr:row>
      <xdr:rowOff>0</xdr:rowOff>
    </xdr:from>
    <xdr:to>
      <xdr:col>19</xdr:col>
      <xdr:colOff>1204912</xdr:colOff>
      <xdr:row>13</xdr:row>
      <xdr:rowOff>104774</xdr:rowOff>
    </xdr:to>
    <xdr:sp macro="" textlink="">
      <xdr:nvSpPr>
        <xdr:cNvPr id="6" name="x_Imagen 2" descr="logo-aplicaciones (002)">
          <a:extLst>
            <a:ext uri="{FF2B5EF4-FFF2-40B4-BE49-F238E27FC236}">
              <a16:creationId xmlns:a16="http://schemas.microsoft.com/office/drawing/2014/main" id="{2FE717EB-9C8C-4B6F-8356-618FDF494EF9}"/>
            </a:ext>
          </a:extLst>
        </xdr:cNvPr>
        <xdr:cNvSpPr>
          <a:spLocks noChangeAspect="1" noChangeArrowheads="1"/>
        </xdr:cNvSpPr>
      </xdr:nvSpPr>
      <xdr:spPr bwMode="auto">
        <a:xfrm>
          <a:off x="27146250" y="1404938"/>
          <a:ext cx="1204912" cy="152161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6</xdr:row>
      <xdr:rowOff>0</xdr:rowOff>
    </xdr:from>
    <xdr:to>
      <xdr:col>29</xdr:col>
      <xdr:colOff>328612</xdr:colOff>
      <xdr:row>13</xdr:row>
      <xdr:rowOff>104774</xdr:rowOff>
    </xdr:to>
    <xdr:sp macro="" textlink="">
      <xdr:nvSpPr>
        <xdr:cNvPr id="7" name="x_Imagen 2" descr="logo-aplicaciones (002)">
          <a:extLst>
            <a:ext uri="{FF2B5EF4-FFF2-40B4-BE49-F238E27FC236}">
              <a16:creationId xmlns:a16="http://schemas.microsoft.com/office/drawing/2014/main" id="{FB15F083-6298-4D2D-94FA-E3A47B0B2042}"/>
            </a:ext>
          </a:extLst>
        </xdr:cNvPr>
        <xdr:cNvSpPr>
          <a:spLocks noChangeAspect="1" noChangeArrowheads="1"/>
        </xdr:cNvSpPr>
      </xdr:nvSpPr>
      <xdr:spPr bwMode="auto">
        <a:xfrm>
          <a:off x="28727400"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6</xdr:row>
      <xdr:rowOff>0</xdr:rowOff>
    </xdr:from>
    <xdr:to>
      <xdr:col>29</xdr:col>
      <xdr:colOff>323849</xdr:colOff>
      <xdr:row>13</xdr:row>
      <xdr:rowOff>104774</xdr:rowOff>
    </xdr:to>
    <xdr:sp macro="" textlink="">
      <xdr:nvSpPr>
        <xdr:cNvPr id="8" name="x_Imagen 2" descr="logo-aplicaciones (002)">
          <a:extLst>
            <a:ext uri="{FF2B5EF4-FFF2-40B4-BE49-F238E27FC236}">
              <a16:creationId xmlns:a16="http://schemas.microsoft.com/office/drawing/2014/main" id="{9E782B95-76E1-47A5-8077-24D1F4998B8F}"/>
            </a:ext>
          </a:extLst>
        </xdr:cNvPr>
        <xdr:cNvSpPr>
          <a:spLocks noChangeAspect="1" noChangeArrowheads="1"/>
        </xdr:cNvSpPr>
      </xdr:nvSpPr>
      <xdr:spPr bwMode="auto">
        <a:xfrm>
          <a:off x="28727400" y="1400175"/>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28</xdr:col>
      <xdr:colOff>0</xdr:colOff>
      <xdr:row>6</xdr:row>
      <xdr:rowOff>0</xdr:rowOff>
    </xdr:from>
    <xdr:ext cx="1204912" cy="1095374"/>
    <xdr:sp macro="" textlink="">
      <xdr:nvSpPr>
        <xdr:cNvPr id="9" name="x_Imagen 2" descr="logo-aplicaciones (002)">
          <a:extLst>
            <a:ext uri="{FF2B5EF4-FFF2-40B4-BE49-F238E27FC236}">
              <a16:creationId xmlns:a16="http://schemas.microsoft.com/office/drawing/2014/main" id="{A2AA0472-299B-4614-9172-0839BAA5C093}"/>
            </a:ext>
          </a:extLst>
        </xdr:cNvPr>
        <xdr:cNvSpPr>
          <a:spLocks noChangeAspect="1" noChangeArrowheads="1"/>
        </xdr:cNvSpPr>
      </xdr:nvSpPr>
      <xdr:spPr bwMode="auto">
        <a:xfrm>
          <a:off x="28727400" y="14001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5</xdr:row>
      <xdr:rowOff>0</xdr:rowOff>
    </xdr:from>
    <xdr:to>
      <xdr:col>1</xdr:col>
      <xdr:colOff>447675</xdr:colOff>
      <xdr:row>11</xdr:row>
      <xdr:rowOff>85724</xdr:rowOff>
    </xdr:to>
    <xdr:sp macro="" textlink="">
      <xdr:nvSpPr>
        <xdr:cNvPr id="10" name="x_Imagen 2" descr="logo-aplicaciones (002)">
          <a:extLst>
            <a:ext uri="{FF2B5EF4-FFF2-40B4-BE49-F238E27FC236}">
              <a16:creationId xmlns:a16="http://schemas.microsoft.com/office/drawing/2014/main" id="{51A9EA62-91C4-4C41-ABE2-A5864A8102BF}"/>
            </a:ext>
          </a:extLst>
        </xdr:cNvPr>
        <xdr:cNvSpPr>
          <a:spLocks noChangeAspect="1" noChangeArrowheads="1"/>
        </xdr:cNvSpPr>
      </xdr:nvSpPr>
      <xdr:spPr bwMode="auto">
        <a:xfrm>
          <a:off x="0" y="120015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1</xdr:col>
      <xdr:colOff>442912</xdr:colOff>
      <xdr:row>11</xdr:row>
      <xdr:rowOff>85724</xdr:rowOff>
    </xdr:to>
    <xdr:sp macro="" textlink="">
      <xdr:nvSpPr>
        <xdr:cNvPr id="11" name="x_Imagen 2" descr="logo-aplicaciones (002)">
          <a:extLst>
            <a:ext uri="{FF2B5EF4-FFF2-40B4-BE49-F238E27FC236}">
              <a16:creationId xmlns:a16="http://schemas.microsoft.com/office/drawing/2014/main" id="{407EF78C-928F-4787-8552-A296F160B709}"/>
            </a:ext>
          </a:extLst>
        </xdr:cNvPr>
        <xdr:cNvSpPr>
          <a:spLocks noChangeAspect="1" noChangeArrowheads="1"/>
        </xdr:cNvSpPr>
      </xdr:nvSpPr>
      <xdr:spPr bwMode="auto">
        <a:xfrm>
          <a:off x="0" y="1200150"/>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6</xdr:row>
      <xdr:rowOff>0</xdr:rowOff>
    </xdr:from>
    <xdr:to>
      <xdr:col>29</xdr:col>
      <xdr:colOff>328612</xdr:colOff>
      <xdr:row>13</xdr:row>
      <xdr:rowOff>104775</xdr:rowOff>
    </xdr:to>
    <xdr:sp macro="" textlink="">
      <xdr:nvSpPr>
        <xdr:cNvPr id="13" name="x_Imagen 2" descr="logo-aplicaciones (002)">
          <a:extLst>
            <a:ext uri="{FF2B5EF4-FFF2-40B4-BE49-F238E27FC236}">
              <a16:creationId xmlns:a16="http://schemas.microsoft.com/office/drawing/2014/main" id="{552ED504-F141-416C-A86A-6381C34EA1F2}"/>
            </a:ext>
          </a:extLst>
        </xdr:cNvPr>
        <xdr:cNvSpPr>
          <a:spLocks noChangeAspect="1" noChangeArrowheads="1"/>
        </xdr:cNvSpPr>
      </xdr:nvSpPr>
      <xdr:spPr bwMode="auto">
        <a:xfrm>
          <a:off x="27565350" y="14001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6</xdr:row>
      <xdr:rowOff>0</xdr:rowOff>
    </xdr:from>
    <xdr:to>
      <xdr:col>29</xdr:col>
      <xdr:colOff>323849</xdr:colOff>
      <xdr:row>13</xdr:row>
      <xdr:rowOff>104775</xdr:rowOff>
    </xdr:to>
    <xdr:sp macro="" textlink="">
      <xdr:nvSpPr>
        <xdr:cNvPr id="14" name="x_Imagen 2" descr="logo-aplicaciones (002)">
          <a:extLst>
            <a:ext uri="{FF2B5EF4-FFF2-40B4-BE49-F238E27FC236}">
              <a16:creationId xmlns:a16="http://schemas.microsoft.com/office/drawing/2014/main" id="{DCEBEA84-363F-4764-AF51-5CC1E52790F4}"/>
            </a:ext>
          </a:extLst>
        </xdr:cNvPr>
        <xdr:cNvSpPr>
          <a:spLocks noChangeAspect="1" noChangeArrowheads="1"/>
        </xdr:cNvSpPr>
      </xdr:nvSpPr>
      <xdr:spPr bwMode="auto">
        <a:xfrm>
          <a:off x="27565350" y="1400175"/>
          <a:ext cx="1204912"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28</xdr:col>
      <xdr:colOff>0</xdr:colOff>
      <xdr:row>6</xdr:row>
      <xdr:rowOff>0</xdr:rowOff>
    </xdr:from>
    <xdr:ext cx="1204912" cy="1095374"/>
    <xdr:sp macro="" textlink="">
      <xdr:nvSpPr>
        <xdr:cNvPr id="15" name="x_Imagen 2" descr="logo-aplicaciones (002)">
          <a:extLst>
            <a:ext uri="{FF2B5EF4-FFF2-40B4-BE49-F238E27FC236}">
              <a16:creationId xmlns:a16="http://schemas.microsoft.com/office/drawing/2014/main" id="{B581CE83-69F1-4F7C-8CF5-DD1A0251377A}"/>
            </a:ext>
          </a:extLst>
        </xdr:cNvPr>
        <xdr:cNvSpPr>
          <a:spLocks noChangeAspect="1" noChangeArrowheads="1"/>
        </xdr:cNvSpPr>
      </xdr:nvSpPr>
      <xdr:spPr bwMode="auto">
        <a:xfrm>
          <a:off x="27565350" y="14001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0" cy="2295524"/>
    <xdr:sp macro="" textlink="">
      <xdr:nvSpPr>
        <xdr:cNvPr id="13" name="x_Imagen 2" descr="logo-aplicaciones (002)">
          <a:extLst>
            <a:ext uri="{FF2B5EF4-FFF2-40B4-BE49-F238E27FC236}">
              <a16:creationId xmlns:a16="http://schemas.microsoft.com/office/drawing/2014/main" id="{8689C7D9-49AD-49CD-8FCB-4352A7503548}"/>
            </a:ext>
          </a:extLst>
        </xdr:cNvPr>
        <xdr:cNvSpPr>
          <a:spLocks noChangeAspect="1" noChangeArrowheads="1"/>
        </xdr:cNvSpPr>
      </xdr:nvSpPr>
      <xdr:spPr bwMode="auto">
        <a:xfrm flipH="1">
          <a:off x="0" y="0"/>
          <a:ext cx="0" cy="22955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6</xdr:row>
      <xdr:rowOff>0</xdr:rowOff>
    </xdr:from>
    <xdr:to>
      <xdr:col>1</xdr:col>
      <xdr:colOff>438150</xdr:colOff>
      <xdr:row>13</xdr:row>
      <xdr:rowOff>104774</xdr:rowOff>
    </xdr:to>
    <xdr:sp macro="" textlink="">
      <xdr:nvSpPr>
        <xdr:cNvPr id="6" name="x_Imagen 2" descr="logo-aplicaciones (002)">
          <a:extLst>
            <a:ext uri="{FF2B5EF4-FFF2-40B4-BE49-F238E27FC236}">
              <a16:creationId xmlns:a16="http://schemas.microsoft.com/office/drawing/2014/main" id="{2F19FA8D-6205-464F-B351-02302DA901E5}"/>
            </a:ext>
          </a:extLst>
        </xdr:cNvPr>
        <xdr:cNvSpPr>
          <a:spLocks noChangeAspect="1" noChangeArrowheads="1"/>
        </xdr:cNvSpPr>
      </xdr:nvSpPr>
      <xdr:spPr bwMode="auto">
        <a:xfrm>
          <a:off x="0" y="0"/>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419100</xdr:colOff>
      <xdr:row>10</xdr:row>
      <xdr:rowOff>76199</xdr:rowOff>
    </xdr:to>
    <xdr:sp macro="" textlink="">
      <xdr:nvSpPr>
        <xdr:cNvPr id="2" name="x_Imagen 2" descr="logo-aplicaciones (002)">
          <a:extLst>
            <a:ext uri="{FF2B5EF4-FFF2-40B4-BE49-F238E27FC236}">
              <a16:creationId xmlns:a16="http://schemas.microsoft.com/office/drawing/2014/main" id="{1AEEC5DA-BF59-4D29-AD9F-A9F716127426}"/>
            </a:ext>
          </a:extLst>
        </xdr:cNvPr>
        <xdr:cNvSpPr>
          <a:spLocks noChangeAspect="1" noChangeArrowheads="1"/>
        </xdr:cNvSpPr>
      </xdr:nvSpPr>
      <xdr:spPr bwMode="auto">
        <a:xfrm>
          <a:off x="0" y="7572375"/>
          <a:ext cx="1209675" cy="1504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276225</xdr:colOff>
      <xdr:row>0</xdr:row>
      <xdr:rowOff>0</xdr:rowOff>
    </xdr:from>
    <xdr:ext cx="1204912" cy="1095374"/>
    <xdr:sp macro="" textlink="">
      <xdr:nvSpPr>
        <xdr:cNvPr id="4" name="x_Imagen 2" descr="logo-aplicaciones (002)">
          <a:extLst>
            <a:ext uri="{FF2B5EF4-FFF2-40B4-BE49-F238E27FC236}">
              <a16:creationId xmlns:a16="http://schemas.microsoft.com/office/drawing/2014/main" id="{2DD43821-77A5-4311-BA43-6937D38BA594}"/>
            </a:ext>
          </a:extLst>
        </xdr:cNvPr>
        <xdr:cNvSpPr>
          <a:spLocks noChangeAspect="1" noChangeArrowheads="1"/>
        </xdr:cNvSpPr>
      </xdr:nvSpPr>
      <xdr:spPr bwMode="auto">
        <a:xfrm>
          <a:off x="16125825" y="219075"/>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447675</xdr:colOff>
      <xdr:row>7</xdr:row>
      <xdr:rowOff>104774</xdr:rowOff>
    </xdr:to>
    <xdr:sp macro="" textlink="">
      <xdr:nvSpPr>
        <xdr:cNvPr id="2" name="x_Imagen 2" descr="logo-aplicaciones (002)">
          <a:extLst>
            <a:ext uri="{FF2B5EF4-FFF2-40B4-BE49-F238E27FC236}">
              <a16:creationId xmlns:a16="http://schemas.microsoft.com/office/drawing/2014/main" id="{FFE8422C-C1FD-456A-B985-90A2A2E38F9B}"/>
            </a:ext>
          </a:extLst>
        </xdr:cNvPr>
        <xdr:cNvSpPr>
          <a:spLocks noChangeAspect="1" noChangeArrowheads="1"/>
        </xdr:cNvSpPr>
      </xdr:nvSpPr>
      <xdr:spPr bwMode="auto">
        <a:xfrm>
          <a:off x="1752600" y="0"/>
          <a:ext cx="1209675" cy="10953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442912</xdr:colOff>
      <xdr:row>7</xdr:row>
      <xdr:rowOff>104774</xdr:rowOff>
    </xdr:to>
    <xdr:sp macro="" textlink="">
      <xdr:nvSpPr>
        <xdr:cNvPr id="3" name="x_Imagen 2" descr="logo-aplicaciones (002)">
          <a:extLst>
            <a:ext uri="{FF2B5EF4-FFF2-40B4-BE49-F238E27FC236}">
              <a16:creationId xmlns:a16="http://schemas.microsoft.com/office/drawing/2014/main" id="{FECEE5A3-2F99-48CC-BCD4-EE44A461545F}"/>
            </a:ext>
          </a:extLst>
        </xdr:cNvPr>
        <xdr:cNvSpPr>
          <a:spLocks noChangeAspect="1" noChangeArrowheads="1"/>
        </xdr:cNvSpPr>
      </xdr:nvSpPr>
      <xdr:spPr bwMode="auto">
        <a:xfrm>
          <a:off x="0" y="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0</xdr:row>
      <xdr:rowOff>0</xdr:rowOff>
    </xdr:from>
    <xdr:ext cx="1204912" cy="1095374"/>
    <xdr:sp macro="" textlink="">
      <xdr:nvSpPr>
        <xdr:cNvPr id="4" name="x_Imagen 2" descr="logo-aplicaciones (002)">
          <a:extLst>
            <a:ext uri="{FF2B5EF4-FFF2-40B4-BE49-F238E27FC236}">
              <a16:creationId xmlns:a16="http://schemas.microsoft.com/office/drawing/2014/main" id="{E5660150-D28A-4C8A-832C-86088A72383E}"/>
            </a:ext>
          </a:extLst>
        </xdr:cNvPr>
        <xdr:cNvSpPr>
          <a:spLocks noChangeAspect="1" noChangeArrowheads="1"/>
        </xdr:cNvSpPr>
      </xdr:nvSpPr>
      <xdr:spPr bwMode="auto">
        <a:xfrm>
          <a:off x="0" y="0"/>
          <a:ext cx="1204912" cy="109537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jgaldames@munirinconada.cl" TargetMode="External"/><Relationship Id="rId21" Type="http://schemas.openxmlformats.org/officeDocument/2006/relationships/hyperlink" Target="mailto:svallejos@fundiep.cl" TargetMode="External"/><Relationship Id="rId42" Type="http://schemas.openxmlformats.org/officeDocument/2006/relationships/hyperlink" Target="mailto:corporacionantukuyen@gmail.com" TargetMode="External"/><Relationship Id="rId63" Type="http://schemas.openxmlformats.org/officeDocument/2006/relationships/hyperlink" Target="mailto:Fundaci&#243;n.cuidartechile@gmail.com" TargetMode="External"/><Relationship Id="rId84" Type="http://schemas.openxmlformats.org/officeDocument/2006/relationships/hyperlink" Target="mailto:valdivia@episcopado.cl" TargetMode="External"/><Relationship Id="rId16" Type="http://schemas.openxmlformats.org/officeDocument/2006/relationships/hyperlink" Target="mailto:info@grada.cl" TargetMode="External"/><Relationship Id="rId107" Type="http://schemas.openxmlformats.org/officeDocument/2006/relationships/hyperlink" Target="mailto:info@ongcidets.cl" TargetMode="External"/><Relationship Id="rId11" Type="http://schemas.openxmlformats.org/officeDocument/2006/relationships/hyperlink" Target="mailto:hogarchincolco@gmail.com."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102" Type="http://schemas.openxmlformats.org/officeDocument/2006/relationships/hyperlink" Target="mailto:ongrecordis@gmail.com" TargetMode="External"/><Relationship Id="rId123" Type="http://schemas.openxmlformats.org/officeDocument/2006/relationships/hyperlink" Target="mailto:ppfmicaeliano@gmail.com" TargetMode="External"/><Relationship Id="rId128" Type="http://schemas.openxmlformats.org/officeDocument/2006/relationships/hyperlink" Target="mailto:fundacionhorizonteiquique@gmail.com" TargetMode="External"/><Relationship Id="rId5" Type="http://schemas.openxmlformats.org/officeDocument/2006/relationships/hyperlink" Target="mailto:sicofanny@yahoo.es" TargetMode="External"/><Relationship Id="rId90" Type="http://schemas.openxmlformats.org/officeDocument/2006/relationships/hyperlink" Target="mailto:sanfelipe@episcopado.cl" TargetMode="External"/><Relationship Id="rId95" Type="http://schemas.openxmlformats.org/officeDocument/2006/relationships/hyperlink" Target="mailto:huidif.esc.hog@gmail.com"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113" Type="http://schemas.openxmlformats.org/officeDocument/2006/relationships/hyperlink" Target="mailto:victorangulo_concejal@hotmail.com/secretariaalcalde@llanquihue.cl" TargetMode="External"/><Relationship Id="rId118" Type="http://schemas.openxmlformats.org/officeDocument/2006/relationships/hyperlink" Target="mailto:rdiazb@municatemu.cl" TargetMode="External"/><Relationship Id="rId134" Type="http://schemas.openxmlformats.org/officeDocument/2006/relationships/printerSettings" Target="../printerSettings/printerSettings4.bin"/><Relationship Id="rId80" Type="http://schemas.openxmlformats.org/officeDocument/2006/relationships/hyperlink" Target="mailto:direccion@chilederechos.cl" TargetMode="External"/><Relationship Id="rId85" Type="http://schemas.openxmlformats.org/officeDocument/2006/relationships/hyperlink" Target="mailto:proacogida@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59" Type="http://schemas.openxmlformats.org/officeDocument/2006/relationships/hyperlink" Target="mailto:fundacion.prodere@gmail.com" TargetMode="External"/><Relationship Id="rId103" Type="http://schemas.openxmlformats.org/officeDocument/2006/relationships/hyperlink" Target="mailto:mcastro@soldeatacamaong.cl" TargetMode="External"/><Relationship Id="rId108" Type="http://schemas.openxmlformats.org/officeDocument/2006/relationships/hyperlink" Target="mailto:adolfo.farias@ongrenuevo.cl" TargetMode="External"/><Relationship Id="rId124" Type="http://schemas.openxmlformats.org/officeDocument/2006/relationships/hyperlink" Target="mailto:secretaria@corpocas.cl" TargetMode="External"/><Relationship Id="rId129" Type="http://schemas.openxmlformats.org/officeDocument/2006/relationships/hyperlink" Target="mailto:inrid.soto@cmcerronavia.cl" TargetMode="External"/><Relationship Id="rId54" Type="http://schemas.openxmlformats.org/officeDocument/2006/relationships/hyperlink" Target="mailto:corpelconquistador@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91" Type="http://schemas.openxmlformats.org/officeDocument/2006/relationships/hyperlink" Target="mailto:info@juegatela.cl" TargetMode="External"/><Relationship Id="rId96" Type="http://schemas.openxmlformats.org/officeDocument/2006/relationships/hyperlink" Target="mailto:corporaci&#243;n.patagoniarenace@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49" Type="http://schemas.openxmlformats.org/officeDocument/2006/relationships/hyperlink" Target="mailto:ideco@corporacionideco.cl" TargetMode="External"/><Relationship Id="rId114" Type="http://schemas.openxmlformats.org/officeDocument/2006/relationships/hyperlink" Target="mailto:corporaci&#243;n.huga@gmail.com" TargetMode="External"/><Relationship Id="rId119" Type="http://schemas.openxmlformats.org/officeDocument/2006/relationships/hyperlink" Target="mailto:rneira@temuco.cl" TargetMode="External"/><Relationship Id="rId44" Type="http://schemas.openxmlformats.org/officeDocument/2006/relationships/hyperlink" Target="mailto:director.ssmm@redsalud.gov.cl"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81" Type="http://schemas.openxmlformats.org/officeDocument/2006/relationships/hyperlink" Target="mailto:alcaldesa@quintanormal.cl" TargetMode="External"/><Relationship Id="rId86" Type="http://schemas.openxmlformats.org/officeDocument/2006/relationships/hyperlink" Target="mailto:fernando.gomez@gmail.com" TargetMode="External"/><Relationship Id="rId130" Type="http://schemas.openxmlformats.org/officeDocument/2006/relationships/hyperlink" Target="mailto:aspautquintaregion@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 Id="rId109" Type="http://schemas.openxmlformats.org/officeDocument/2006/relationships/hyperlink" Target="mailto:opdsembrandoderechos@gmail.com" TargetMode="External"/><Relationship Id="rId34" Type="http://schemas.openxmlformats.org/officeDocument/2006/relationships/hyperlink" Target="mailto:fundacionhabitos@gmail.com"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76" Type="http://schemas.openxmlformats.org/officeDocument/2006/relationships/hyperlink" Target="mailto:f.nazarethcco@gmail.com" TargetMode="External"/><Relationship Id="rId97" Type="http://schemas.openxmlformats.org/officeDocument/2006/relationships/hyperlink" Target="mailto:info@muniquellon.cl" TargetMode="External"/><Relationship Id="rId104" Type="http://schemas.openxmlformats.org/officeDocument/2006/relationships/hyperlink" Target="mailto:patricialarrea@achnu.cl" TargetMode="External"/><Relationship Id="rId120" Type="http://schemas.openxmlformats.org/officeDocument/2006/relationships/hyperlink" Target="mailto:naimcurico@gmail.com" TargetMode="External"/><Relationship Id="rId125" Type="http://schemas.openxmlformats.org/officeDocument/2006/relationships/hyperlink" Target="mailto:mhualaihue@yahoo.es"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director.mesp@gmail.com" TargetMode="External"/><Relationship Id="rId2" Type="http://schemas.openxmlformats.org/officeDocument/2006/relationships/hyperlink" Target="mailto:directorejecutivo@ongparadigma.cl" TargetMode="External"/><Relationship Id="rId29" Type="http://schemas.openxmlformats.org/officeDocument/2006/relationships/hyperlink" Target="mailto:mcataldo@ubiobio.cl" TargetMode="External"/><Relationship Id="rId24" Type="http://schemas.openxmlformats.org/officeDocument/2006/relationships/hyperlink" Target="mailto:daniel.jadue@recoleta.cl"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66" Type="http://schemas.openxmlformats.org/officeDocument/2006/relationships/hyperlink" Target="mailto:caelischile@gmail.com" TargetMode="External"/><Relationship Id="rId87" Type="http://schemas.openxmlformats.org/officeDocument/2006/relationships/hyperlink" Target="mailto:Roberto.sanchez.arriaza@gmail.com" TargetMode="External"/><Relationship Id="rId110" Type="http://schemas.openxmlformats.org/officeDocument/2006/relationships/hyperlink" Target="mailto:masfamiliasfundacion@gmail.com" TargetMode="External"/><Relationship Id="rId115" Type="http://schemas.openxmlformats.org/officeDocument/2006/relationships/hyperlink" Target="mailto:equipopdcpenalolen@gmail.com" TargetMode="External"/><Relationship Id="rId131" Type="http://schemas.openxmlformats.org/officeDocument/2006/relationships/hyperlink" Target="mailto:marcoslopez@copiapo.cl" TargetMode="External"/><Relationship Id="rId61" Type="http://schemas.openxmlformats.org/officeDocument/2006/relationships/hyperlink" Target="mailto:contacto@corporacionccm.cl" TargetMode="External"/><Relationship Id="rId82" Type="http://schemas.openxmlformats.org/officeDocument/2006/relationships/hyperlink" Target="mailto:cjro.rebolledo@gmail.com"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56" Type="http://schemas.openxmlformats.org/officeDocument/2006/relationships/hyperlink" Target="mailto:directorio@vides.cl" TargetMode="External"/><Relationship Id="rId77" Type="http://schemas.openxmlformats.org/officeDocument/2006/relationships/hyperlink" Target="mailto:cerro.navia.joven@gmail.com" TargetMode="External"/><Relationship Id="rId100" Type="http://schemas.openxmlformats.org/officeDocument/2006/relationships/hyperlink" Target="mailto:contacto@vallenar.cl" TargetMode="External"/><Relationship Id="rId105" Type="http://schemas.openxmlformats.org/officeDocument/2006/relationships/hyperlink" Target="mailto:contacto@ongtumeayudasacrecer.com" TargetMode="External"/><Relationship Id="rId126" Type="http://schemas.openxmlformats.org/officeDocument/2006/relationships/hyperlink" Target="mailto:oficinapartes@munitucapel.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93" Type="http://schemas.openxmlformats.org/officeDocument/2006/relationships/hyperlink" Target="mailto:hogarquillahua@yahoo.es" TargetMode="External"/><Relationship Id="rId98" Type="http://schemas.openxmlformats.org/officeDocument/2006/relationships/hyperlink" Target="mailto:casaenjambrefundacion@gmail.com" TargetMode="External"/><Relationship Id="rId121" Type="http://schemas.openxmlformats.org/officeDocument/2006/relationships/hyperlink" Target="mailto:alcaldia@colina.cl" TargetMode="External"/><Relationship Id="rId3" Type="http://schemas.openxmlformats.org/officeDocument/2006/relationships/hyperlink" Target="mailto:marcelostevens@gmail.com" TargetMode="External"/><Relationship Id="rId25" Type="http://schemas.openxmlformats.org/officeDocument/2006/relationships/hyperlink" Target="mailto:alcaldecuracautin@yahoo.es" TargetMode="External"/><Relationship Id="rId46" Type="http://schemas.openxmlformats.org/officeDocument/2006/relationships/hyperlink" Target="mailto:direccionjuridica.rectoria@uchile.cl" TargetMode="External"/><Relationship Id="rId67" Type="http://schemas.openxmlformats.org/officeDocument/2006/relationships/hyperlink" Target="mailto:contacto@fundacionninoypatria.cl" TargetMode="External"/><Relationship Id="rId116" Type="http://schemas.openxmlformats.org/officeDocument/2006/relationships/hyperlink" Target="mailto:alcaldiaq@loprado.cl"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62" Type="http://schemas.openxmlformats.org/officeDocument/2006/relationships/hyperlink" Target="mailto:fundacionmihofarmifamilia@gmail.com" TargetMode="External"/><Relationship Id="rId83" Type="http://schemas.openxmlformats.org/officeDocument/2006/relationships/hyperlink" Target="mailto:Fundaci&#243;n.creeser1@gmail.com" TargetMode="External"/><Relationship Id="rId88" Type="http://schemas.openxmlformats.org/officeDocument/2006/relationships/hyperlink" Target="mailto:direcci&#243;n@onglacasona.cl" TargetMode="External"/><Relationship Id="rId111" Type="http://schemas.openxmlformats.org/officeDocument/2006/relationships/hyperlink" Target="mailto:trampolinad1@gmail.com" TargetMode="External"/><Relationship Id="rId132" Type="http://schemas.openxmlformats.org/officeDocument/2006/relationships/hyperlink" Target="mailto:sinfronteraschile@yahoo.es" TargetMode="External"/><Relationship Id="rId15" Type="http://schemas.openxmlformats.org/officeDocument/2006/relationships/hyperlink" Target="mailto:cenprodvalparaiso@hotmail.cl" TargetMode="External"/><Relationship Id="rId36" Type="http://schemas.openxmlformats.org/officeDocument/2006/relationships/hyperlink" Target="mailto:alcalde@lebu.cl" TargetMode="External"/><Relationship Id="rId57" Type="http://schemas.openxmlformats.org/officeDocument/2006/relationships/hyperlink" Target="mailto:rquillagua@gmail.com" TargetMode="External"/><Relationship Id="rId106" Type="http://schemas.openxmlformats.org/officeDocument/2006/relationships/hyperlink" Target="mailto:sacuna@mlonquimay.cl" TargetMode="External"/><Relationship Id="rId127" Type="http://schemas.openxmlformats.org/officeDocument/2006/relationships/hyperlink" Target="mailto:corpluzdecristo@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52" Type="http://schemas.openxmlformats.org/officeDocument/2006/relationships/hyperlink" Target="mailto:parroquihualqui@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94" Type="http://schemas.openxmlformats.org/officeDocument/2006/relationships/hyperlink" Target="mailto:direccion@crateduc.cl" TargetMode="External"/><Relationship Id="rId99" Type="http://schemas.openxmlformats.org/officeDocument/2006/relationships/hyperlink" Target="mailto:hogarbernarditaserrano@gmail.com" TargetMode="External"/><Relationship Id="rId101" Type="http://schemas.openxmlformats.org/officeDocument/2006/relationships/hyperlink" Target="mailto:martacoyopay@gmail.com" TargetMode="External"/><Relationship Id="rId122" Type="http://schemas.openxmlformats.org/officeDocument/2006/relationships/hyperlink" Target="mailto:felipemunoz@estacioncentral.cl"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26" Type="http://schemas.openxmlformats.org/officeDocument/2006/relationships/hyperlink" Target="mailto:alcaldecuadrado@huechuraba.cl" TargetMode="External"/><Relationship Id="rId47" Type="http://schemas.openxmlformats.org/officeDocument/2006/relationships/hyperlink" Target="mailto:alcaldia@muniarauco.cl" TargetMode="External"/><Relationship Id="rId68" Type="http://schemas.openxmlformats.org/officeDocument/2006/relationships/hyperlink" Target="mailto:contacto@fundacionimsa.cl" TargetMode="External"/><Relationship Id="rId89" Type="http://schemas.openxmlformats.org/officeDocument/2006/relationships/hyperlink" Target="mailto:directora@fundacionlauravicuna.cl" TargetMode="External"/><Relationship Id="rId112" Type="http://schemas.openxmlformats.org/officeDocument/2006/relationships/hyperlink" Target="mailto:alcalde@e-puntaarenas.cl" TargetMode="External"/><Relationship Id="rId133" Type="http://schemas.openxmlformats.org/officeDocument/2006/relationships/hyperlink" Target="mailto:jpiraino@lacalera.c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C991"/>
  <sheetViews>
    <sheetView tabSelected="1" zoomScale="55" zoomScaleNormal="55" workbookViewId="0">
      <pane ySplit="6" topLeftCell="A7" activePane="bottomLeft" state="frozen"/>
      <selection activeCell="I1" sqref="I1"/>
      <selection pane="bottomLeft" activeCell="AC989" sqref="A1:AC989"/>
    </sheetView>
  </sheetViews>
  <sheetFormatPr baseColWidth="10" defaultColWidth="11.42578125" defaultRowHeight="15.75" customHeight="1" x14ac:dyDescent="0.2"/>
  <cols>
    <col min="1" max="1" width="11.42578125" style="135"/>
    <col min="2" max="2" width="68.28515625" style="153" customWidth="1"/>
    <col min="3" max="3" width="17.5703125" style="138" customWidth="1"/>
    <col min="4" max="4" width="33" style="75" customWidth="1"/>
    <col min="5" max="5" width="50" style="75" customWidth="1"/>
    <col min="6" max="6" width="11.28515625" style="135" customWidth="1"/>
    <col min="7" max="7" width="35.5703125" style="75" customWidth="1"/>
    <col min="8" max="8" width="28" style="75" customWidth="1"/>
    <col min="9" max="9" width="11.42578125" style="135"/>
    <col min="10" max="10" width="37.7109375" style="136" customWidth="1"/>
    <col min="11" max="16" width="11.42578125" style="135"/>
    <col min="17" max="17" width="11.5703125" style="135" bestFit="1" customWidth="1"/>
    <col min="18" max="18" width="11.42578125" style="135"/>
    <col min="19" max="19" width="29.7109375" style="135" customWidth="1"/>
    <col min="20" max="20" width="20.85546875" style="136" customWidth="1"/>
    <col min="21" max="21" width="11.5703125" style="135" bestFit="1" customWidth="1"/>
    <col min="22" max="22" width="23.85546875" style="135" customWidth="1"/>
    <col min="23" max="23" width="19.42578125" style="196" bestFit="1" customWidth="1"/>
    <col min="24" max="24" width="15.85546875" style="196" bestFit="1" customWidth="1"/>
    <col min="25" max="25" width="13.28515625" style="136" bestFit="1" customWidth="1"/>
    <col min="26" max="26" width="11.42578125" style="135"/>
    <col min="27" max="27" width="24.140625" style="135" customWidth="1"/>
    <col min="28" max="28" width="19.140625" style="135" customWidth="1"/>
    <col min="29" max="29" width="13.28515625" style="135" customWidth="1"/>
    <col min="30" max="16384" width="11.42578125" style="135"/>
  </cols>
  <sheetData>
    <row r="1" spans="2:29" ht="14.25" customHeight="1" x14ac:dyDescent="0.2">
      <c r="B1" s="201" t="s">
        <v>8092</v>
      </c>
      <c r="C1" s="201"/>
      <c r="D1" s="201"/>
      <c r="E1" s="201"/>
      <c r="F1" s="201"/>
      <c r="G1" s="201"/>
      <c r="H1" s="201"/>
      <c r="I1" s="201"/>
      <c r="J1" s="201"/>
      <c r="K1" s="201"/>
      <c r="L1" s="201"/>
      <c r="M1" s="201"/>
      <c r="N1" s="201"/>
      <c r="O1" s="201"/>
      <c r="P1" s="201"/>
    </row>
    <row r="2" spans="2:29" ht="15.75" customHeight="1" x14ac:dyDescent="0.2">
      <c r="B2" s="202" t="s">
        <v>9610</v>
      </c>
      <c r="C2" s="202"/>
      <c r="D2" s="202"/>
      <c r="E2" s="202"/>
      <c r="F2" s="202"/>
      <c r="G2" s="202"/>
      <c r="H2" s="202"/>
      <c r="I2" s="202"/>
      <c r="J2" s="202"/>
      <c r="K2" s="202"/>
      <c r="L2" s="202"/>
      <c r="M2" s="202"/>
      <c r="N2" s="202"/>
      <c r="O2" s="202"/>
      <c r="P2" s="202"/>
    </row>
    <row r="3" spans="2:29" ht="15.75" customHeight="1" x14ac:dyDescent="0.2">
      <c r="B3" s="202" t="s">
        <v>9617</v>
      </c>
      <c r="C3" s="202"/>
      <c r="D3" s="202"/>
      <c r="E3" s="202"/>
      <c r="F3" s="202"/>
      <c r="G3" s="202"/>
      <c r="H3" s="202"/>
      <c r="I3" s="202"/>
      <c r="J3" s="202"/>
      <c r="K3" s="202"/>
      <c r="L3" s="202"/>
      <c r="M3" s="202"/>
      <c r="N3" s="202"/>
      <c r="O3" s="202"/>
      <c r="P3" s="202"/>
    </row>
    <row r="4" spans="2:29" ht="15.75" customHeight="1" x14ac:dyDescent="0.2">
      <c r="B4" s="203" t="s">
        <v>1</v>
      </c>
      <c r="C4" s="203"/>
      <c r="D4" s="203"/>
      <c r="E4" s="203"/>
      <c r="F4" s="203"/>
      <c r="G4" s="203"/>
      <c r="H4" s="203"/>
      <c r="I4" s="203"/>
      <c r="J4" s="203"/>
      <c r="K4" s="203"/>
      <c r="L4" s="203"/>
      <c r="M4" s="203"/>
      <c r="N4" s="203"/>
      <c r="O4" s="203"/>
      <c r="P4" s="203"/>
    </row>
    <row r="5" spans="2:29" ht="15.75" customHeight="1" x14ac:dyDescent="0.2">
      <c r="D5" s="153"/>
      <c r="E5" s="154"/>
      <c r="F5" s="137"/>
      <c r="G5" s="154"/>
      <c r="H5" s="153"/>
      <c r="I5" s="138"/>
      <c r="J5" s="138"/>
      <c r="K5" s="138"/>
      <c r="L5" s="137"/>
      <c r="M5" s="138"/>
      <c r="N5" s="137"/>
      <c r="O5" s="138"/>
      <c r="P5" s="137"/>
      <c r="Q5" s="138"/>
      <c r="R5" s="137"/>
      <c r="S5" s="138"/>
      <c r="T5" s="138"/>
    </row>
    <row r="6" spans="2:29" s="42" customFormat="1" ht="33" customHeight="1" x14ac:dyDescent="0.2">
      <c r="B6" s="178" t="s">
        <v>2</v>
      </c>
      <c r="C6" s="170" t="s">
        <v>3</v>
      </c>
      <c r="D6" s="171" t="s">
        <v>4</v>
      </c>
      <c r="E6" s="169" t="s">
        <v>5</v>
      </c>
      <c r="F6" s="1" t="s">
        <v>6</v>
      </c>
      <c r="G6" s="169" t="s">
        <v>7</v>
      </c>
      <c r="H6" s="169" t="s">
        <v>8</v>
      </c>
      <c r="I6" s="1" t="s">
        <v>9</v>
      </c>
      <c r="J6" s="3" t="s">
        <v>10</v>
      </c>
      <c r="K6" s="1" t="s">
        <v>11</v>
      </c>
      <c r="L6" s="1" t="s">
        <v>12</v>
      </c>
      <c r="M6" s="1" t="s">
        <v>13</v>
      </c>
      <c r="N6" s="1" t="s">
        <v>14</v>
      </c>
      <c r="O6" s="1" t="s">
        <v>15</v>
      </c>
      <c r="P6" s="1" t="s">
        <v>16</v>
      </c>
      <c r="Q6" s="1" t="s">
        <v>17</v>
      </c>
      <c r="R6" s="1" t="s">
        <v>18</v>
      </c>
      <c r="S6" s="1" t="s">
        <v>9609</v>
      </c>
      <c r="T6" s="3" t="s">
        <v>20</v>
      </c>
      <c r="U6" s="4" t="s">
        <v>21</v>
      </c>
      <c r="V6" s="180" t="s">
        <v>9644</v>
      </c>
      <c r="W6" s="5" t="s">
        <v>9643</v>
      </c>
      <c r="X6" s="5" t="s">
        <v>23</v>
      </c>
      <c r="Y6" s="6" t="s">
        <v>24</v>
      </c>
      <c r="Z6" s="4" t="s">
        <v>25</v>
      </c>
      <c r="AA6" s="4" t="s">
        <v>26</v>
      </c>
      <c r="AB6" s="4" t="s">
        <v>27</v>
      </c>
      <c r="AC6" s="200" t="s">
        <v>9668</v>
      </c>
    </row>
    <row r="7" spans="2:29" ht="15.75" customHeight="1" x14ac:dyDescent="0.2">
      <c r="B7" s="191" t="s">
        <v>28</v>
      </c>
      <c r="C7" s="192" t="s">
        <v>8096</v>
      </c>
      <c r="D7" s="193" t="s">
        <v>29</v>
      </c>
      <c r="E7" s="193" t="s">
        <v>30</v>
      </c>
      <c r="F7" s="194" t="s">
        <v>8075</v>
      </c>
      <c r="G7" s="193" t="s">
        <v>31</v>
      </c>
      <c r="H7" s="193" t="s">
        <v>8076</v>
      </c>
      <c r="I7" s="194" t="s">
        <v>32</v>
      </c>
      <c r="J7" s="195" t="s">
        <v>8077</v>
      </c>
      <c r="K7" s="194" t="s">
        <v>33</v>
      </c>
      <c r="L7" s="194" t="s">
        <v>34</v>
      </c>
      <c r="M7" s="194" t="s">
        <v>35</v>
      </c>
      <c r="N7" s="194" t="s">
        <v>36</v>
      </c>
      <c r="O7" s="194" t="s">
        <v>37</v>
      </c>
      <c r="P7" s="194" t="s">
        <v>38</v>
      </c>
      <c r="Q7" s="194">
        <v>0</v>
      </c>
      <c r="R7" s="194" t="s">
        <v>39</v>
      </c>
      <c r="S7" s="194" t="s">
        <v>8078</v>
      </c>
      <c r="T7" s="195">
        <v>37970</v>
      </c>
      <c r="U7" s="194">
        <v>150</v>
      </c>
      <c r="V7" s="194"/>
      <c r="W7" s="197">
        <v>45437468</v>
      </c>
      <c r="X7" s="197">
        <v>81654892</v>
      </c>
      <c r="Y7" s="198">
        <v>44561</v>
      </c>
      <c r="Z7" s="195" t="s">
        <v>40</v>
      </c>
      <c r="AA7" s="194" t="s">
        <v>9203</v>
      </c>
      <c r="AB7" s="194" t="s">
        <v>9537</v>
      </c>
      <c r="AC7" s="199" t="s">
        <v>9669</v>
      </c>
    </row>
    <row r="8" spans="2:29" ht="15.75" customHeight="1" x14ac:dyDescent="0.2">
      <c r="B8" s="191" t="s">
        <v>54</v>
      </c>
      <c r="C8" s="192" t="s">
        <v>8098</v>
      </c>
      <c r="D8" s="193" t="s">
        <v>55</v>
      </c>
      <c r="E8" s="193" t="s">
        <v>56</v>
      </c>
      <c r="F8" s="194" t="s">
        <v>57</v>
      </c>
      <c r="G8" s="193" t="s">
        <v>58</v>
      </c>
      <c r="H8" s="193" t="s">
        <v>59</v>
      </c>
      <c r="I8" s="194" t="s">
        <v>60</v>
      </c>
      <c r="J8" s="195" t="s">
        <v>61</v>
      </c>
      <c r="K8" s="194" t="s">
        <v>62</v>
      </c>
      <c r="L8" s="194" t="s">
        <v>63</v>
      </c>
      <c r="M8" s="194" t="s">
        <v>64</v>
      </c>
      <c r="N8" s="194" t="s">
        <v>65</v>
      </c>
      <c r="O8" s="194" t="s">
        <v>66</v>
      </c>
      <c r="P8" s="194" t="s">
        <v>67</v>
      </c>
      <c r="Q8" s="194">
        <v>0</v>
      </c>
      <c r="R8" s="194">
        <v>93401</v>
      </c>
      <c r="S8" s="194" t="s">
        <v>68</v>
      </c>
      <c r="T8" s="195">
        <v>37970</v>
      </c>
      <c r="U8" s="194">
        <v>250</v>
      </c>
      <c r="V8" s="194"/>
      <c r="W8" s="197">
        <v>38324520</v>
      </c>
      <c r="X8" s="197">
        <v>65477520</v>
      </c>
      <c r="Y8" s="198">
        <v>44561</v>
      </c>
      <c r="Z8" s="195" t="s">
        <v>40</v>
      </c>
      <c r="AA8" s="194" t="s">
        <v>9203</v>
      </c>
      <c r="AB8" s="194" t="s">
        <v>71</v>
      </c>
      <c r="AC8" s="199" t="s">
        <v>9669</v>
      </c>
    </row>
    <row r="9" spans="2:29" ht="15.75" customHeight="1" x14ac:dyDescent="0.2">
      <c r="B9" s="191" t="s">
        <v>54</v>
      </c>
      <c r="C9" s="192" t="s">
        <v>8098</v>
      </c>
      <c r="D9" s="193" t="s">
        <v>55</v>
      </c>
      <c r="E9" s="193" t="s">
        <v>56</v>
      </c>
      <c r="F9" s="194" t="s">
        <v>57</v>
      </c>
      <c r="G9" s="193" t="s">
        <v>58</v>
      </c>
      <c r="H9" s="193" t="s">
        <v>59</v>
      </c>
      <c r="I9" s="194" t="s">
        <v>60</v>
      </c>
      <c r="J9" s="195" t="s">
        <v>61</v>
      </c>
      <c r="K9" s="194" t="s">
        <v>62</v>
      </c>
      <c r="L9" s="194" t="s">
        <v>63</v>
      </c>
      <c r="M9" s="194" t="s">
        <v>64</v>
      </c>
      <c r="N9" s="194" t="s">
        <v>65</v>
      </c>
      <c r="O9" s="194" t="s">
        <v>66</v>
      </c>
      <c r="P9" s="194" t="s">
        <v>67</v>
      </c>
      <c r="Q9" s="194">
        <v>0</v>
      </c>
      <c r="R9" s="194">
        <v>93401</v>
      </c>
      <c r="S9" s="194" t="s">
        <v>68</v>
      </c>
      <c r="T9" s="195">
        <v>37970</v>
      </c>
      <c r="U9" s="194">
        <v>250</v>
      </c>
      <c r="V9" s="194"/>
      <c r="W9" s="197">
        <v>12986892</v>
      </c>
      <c r="X9" s="197">
        <v>22606812</v>
      </c>
      <c r="Y9" s="198">
        <v>44561</v>
      </c>
      <c r="Z9" s="195" t="s">
        <v>40</v>
      </c>
      <c r="AA9" s="194" t="s">
        <v>9203</v>
      </c>
      <c r="AB9" s="194" t="s">
        <v>72</v>
      </c>
      <c r="AC9" s="199" t="s">
        <v>9669</v>
      </c>
    </row>
    <row r="10" spans="2:29" ht="15.75" customHeight="1" x14ac:dyDescent="0.2">
      <c r="B10" s="191" t="s">
        <v>73</v>
      </c>
      <c r="C10" s="192" t="s">
        <v>8099</v>
      </c>
      <c r="D10" s="193" t="s">
        <v>55</v>
      </c>
      <c r="E10" s="193" t="s">
        <v>74</v>
      </c>
      <c r="F10" s="194" t="s">
        <v>75</v>
      </c>
      <c r="G10" s="193" t="s">
        <v>76</v>
      </c>
      <c r="H10" s="193" t="s">
        <v>77</v>
      </c>
      <c r="I10" s="194" t="s">
        <v>78</v>
      </c>
      <c r="J10" s="195" t="s">
        <v>79</v>
      </c>
      <c r="K10" s="194" t="s">
        <v>80</v>
      </c>
      <c r="L10" s="194" t="s">
        <v>81</v>
      </c>
      <c r="M10" s="194" t="s">
        <v>64</v>
      </c>
      <c r="N10" s="194" t="s">
        <v>65</v>
      </c>
      <c r="O10" s="194" t="s">
        <v>82</v>
      </c>
      <c r="P10" s="194" t="s">
        <v>83</v>
      </c>
      <c r="Q10" s="194">
        <v>0</v>
      </c>
      <c r="R10" s="194">
        <v>93401</v>
      </c>
      <c r="S10" s="194" t="s">
        <v>84</v>
      </c>
      <c r="T10" s="195">
        <v>37970</v>
      </c>
      <c r="U10" s="194">
        <v>400</v>
      </c>
      <c r="V10" s="194"/>
      <c r="W10" s="197">
        <v>27373672</v>
      </c>
      <c r="X10" s="197">
        <v>53604054</v>
      </c>
      <c r="Y10" s="198">
        <v>44561</v>
      </c>
      <c r="Z10" s="195" t="s">
        <v>40</v>
      </c>
      <c r="AA10" s="194" t="s">
        <v>9203</v>
      </c>
      <c r="AB10" s="194" t="s">
        <v>71</v>
      </c>
      <c r="AC10" s="199" t="s">
        <v>9669</v>
      </c>
    </row>
    <row r="11" spans="2:29" ht="15.75" customHeight="1" x14ac:dyDescent="0.2">
      <c r="B11" s="191" t="s">
        <v>85</v>
      </c>
      <c r="C11" s="192" t="s">
        <v>8107</v>
      </c>
      <c r="D11" s="193" t="s">
        <v>86</v>
      </c>
      <c r="E11" s="193" t="s">
        <v>87</v>
      </c>
      <c r="F11" s="194" t="s">
        <v>88</v>
      </c>
      <c r="G11" s="193" t="s">
        <v>89</v>
      </c>
      <c r="H11" s="193" t="s">
        <v>90</v>
      </c>
      <c r="I11" s="194">
        <v>0</v>
      </c>
      <c r="J11" s="195">
        <v>0</v>
      </c>
      <c r="K11" s="194" t="s">
        <v>91</v>
      </c>
      <c r="L11" s="194" t="s">
        <v>92</v>
      </c>
      <c r="M11" s="194" t="s">
        <v>93</v>
      </c>
      <c r="N11" s="194" t="s">
        <v>94</v>
      </c>
      <c r="O11" s="194" t="s">
        <v>95</v>
      </c>
      <c r="P11" s="194" t="s">
        <v>96</v>
      </c>
      <c r="Q11" s="194" t="s">
        <v>97</v>
      </c>
      <c r="R11" s="194" t="s">
        <v>98</v>
      </c>
      <c r="S11" s="194" t="s">
        <v>99</v>
      </c>
      <c r="T11" s="195">
        <v>37970</v>
      </c>
      <c r="U11" s="194">
        <v>1050</v>
      </c>
      <c r="V11" s="194"/>
      <c r="W11" s="197">
        <v>59993511</v>
      </c>
      <c r="X11" s="197">
        <v>106686951</v>
      </c>
      <c r="Y11" s="198">
        <v>44561</v>
      </c>
      <c r="Z11" s="195" t="s">
        <v>40</v>
      </c>
      <c r="AA11" s="194" t="s">
        <v>9203</v>
      </c>
      <c r="AB11" s="194" t="s">
        <v>100</v>
      </c>
      <c r="AC11" s="199" t="s">
        <v>9669</v>
      </c>
    </row>
    <row r="12" spans="2:29" ht="15.75" customHeight="1" x14ac:dyDescent="0.2">
      <c r="B12" s="191" t="s">
        <v>85</v>
      </c>
      <c r="C12" s="192" t="s">
        <v>8107</v>
      </c>
      <c r="D12" s="193" t="s">
        <v>86</v>
      </c>
      <c r="E12" s="193" t="s">
        <v>87</v>
      </c>
      <c r="F12" s="194" t="s">
        <v>88</v>
      </c>
      <c r="G12" s="193" t="s">
        <v>89</v>
      </c>
      <c r="H12" s="193" t="s">
        <v>90</v>
      </c>
      <c r="I12" s="194">
        <v>0</v>
      </c>
      <c r="J12" s="195">
        <v>0</v>
      </c>
      <c r="K12" s="194" t="s">
        <v>91</v>
      </c>
      <c r="L12" s="194" t="s">
        <v>92</v>
      </c>
      <c r="M12" s="194" t="s">
        <v>93</v>
      </c>
      <c r="N12" s="194" t="s">
        <v>94</v>
      </c>
      <c r="O12" s="194" t="s">
        <v>95</v>
      </c>
      <c r="P12" s="194" t="s">
        <v>96</v>
      </c>
      <c r="Q12" s="194" t="s">
        <v>97</v>
      </c>
      <c r="R12" s="194" t="s">
        <v>98</v>
      </c>
      <c r="S12" s="194" t="s">
        <v>99</v>
      </c>
      <c r="T12" s="195">
        <v>37970</v>
      </c>
      <c r="U12" s="194">
        <v>1050</v>
      </c>
      <c r="V12" s="194"/>
      <c r="W12" s="197">
        <v>58324644</v>
      </c>
      <c r="X12" s="197">
        <v>74357844</v>
      </c>
      <c r="Y12" s="198">
        <v>44561</v>
      </c>
      <c r="Z12" s="195" t="s">
        <v>40</v>
      </c>
      <c r="AA12" s="194" t="s">
        <v>9203</v>
      </c>
      <c r="AB12" s="194" t="s">
        <v>9479</v>
      </c>
      <c r="AC12" s="199" t="s">
        <v>9669</v>
      </c>
    </row>
    <row r="13" spans="2:29" ht="15.75" customHeight="1" x14ac:dyDescent="0.2">
      <c r="B13" s="191" t="s">
        <v>8868</v>
      </c>
      <c r="C13" s="192" t="s">
        <v>8109</v>
      </c>
      <c r="D13" s="193" t="s">
        <v>101</v>
      </c>
      <c r="E13" s="193" t="s">
        <v>102</v>
      </c>
      <c r="F13" s="194" t="s">
        <v>103</v>
      </c>
      <c r="G13" s="193" t="s">
        <v>89</v>
      </c>
      <c r="H13" s="193" t="s">
        <v>90</v>
      </c>
      <c r="I13" s="194">
        <v>0</v>
      </c>
      <c r="J13" s="195">
        <v>0</v>
      </c>
      <c r="K13" s="194" t="s">
        <v>104</v>
      </c>
      <c r="L13" s="194" t="s">
        <v>105</v>
      </c>
      <c r="M13" s="194" t="s">
        <v>106</v>
      </c>
      <c r="N13" s="194" t="s">
        <v>107</v>
      </c>
      <c r="O13" s="194" t="s">
        <v>108</v>
      </c>
      <c r="P13" s="194" t="s">
        <v>109</v>
      </c>
      <c r="Q13" s="194">
        <v>0</v>
      </c>
      <c r="R13" s="194">
        <v>93910</v>
      </c>
      <c r="S13" s="194" t="s">
        <v>110</v>
      </c>
      <c r="T13" s="195">
        <v>37970</v>
      </c>
      <c r="U13" s="194">
        <v>1150</v>
      </c>
      <c r="V13" s="194"/>
      <c r="W13" s="197">
        <v>61678585</v>
      </c>
      <c r="X13" s="197">
        <v>89601179</v>
      </c>
      <c r="Y13" s="198">
        <v>44561</v>
      </c>
      <c r="Z13" s="195" t="s">
        <v>40</v>
      </c>
      <c r="AA13" s="194" t="s">
        <v>9203</v>
      </c>
      <c r="AB13" s="194" t="s">
        <v>111</v>
      </c>
      <c r="AC13" s="199" t="s">
        <v>9669</v>
      </c>
    </row>
    <row r="14" spans="2:29" ht="15.75" customHeight="1" x14ac:dyDescent="0.2">
      <c r="B14" s="191" t="s">
        <v>112</v>
      </c>
      <c r="C14" s="192" t="s">
        <v>8110</v>
      </c>
      <c r="D14" s="193" t="s">
        <v>101</v>
      </c>
      <c r="E14" s="193" t="s">
        <v>113</v>
      </c>
      <c r="F14" s="194" t="s">
        <v>103</v>
      </c>
      <c r="G14" s="193" t="s">
        <v>89</v>
      </c>
      <c r="H14" s="193" t="s">
        <v>90</v>
      </c>
      <c r="I14" s="194" t="s">
        <v>90</v>
      </c>
      <c r="J14" s="195" t="s">
        <v>90</v>
      </c>
      <c r="K14" s="194" t="s">
        <v>114</v>
      </c>
      <c r="L14" s="194" t="s">
        <v>115</v>
      </c>
      <c r="M14" s="194" t="s">
        <v>93</v>
      </c>
      <c r="N14" s="194" t="s">
        <v>116</v>
      </c>
      <c r="O14" s="194" t="s">
        <v>117</v>
      </c>
      <c r="P14" s="194" t="s">
        <v>118</v>
      </c>
      <c r="Q14" s="194">
        <v>0</v>
      </c>
      <c r="R14" s="194" t="s">
        <v>119</v>
      </c>
      <c r="S14" s="194" t="s">
        <v>120</v>
      </c>
      <c r="T14" s="195">
        <v>37956</v>
      </c>
      <c r="U14" s="194">
        <v>1200</v>
      </c>
      <c r="V14" s="194"/>
      <c r="W14" s="197">
        <v>59358010</v>
      </c>
      <c r="X14" s="197">
        <v>90568094</v>
      </c>
      <c r="Y14" s="198">
        <v>44561</v>
      </c>
      <c r="Z14" s="195" t="s">
        <v>40</v>
      </c>
      <c r="AA14" s="194" t="s">
        <v>9203</v>
      </c>
      <c r="AB14" s="194" t="s">
        <v>9518</v>
      </c>
      <c r="AC14" s="199" t="s">
        <v>9669</v>
      </c>
    </row>
    <row r="15" spans="2:29" ht="15.75" customHeight="1" x14ac:dyDescent="0.2">
      <c r="B15" s="191" t="s">
        <v>121</v>
      </c>
      <c r="C15" s="192" t="s">
        <v>7926</v>
      </c>
      <c r="D15" s="193" t="s">
        <v>101</v>
      </c>
      <c r="E15" s="193" t="s">
        <v>122</v>
      </c>
      <c r="F15" s="194" t="s">
        <v>103</v>
      </c>
      <c r="G15" s="193" t="s">
        <v>89</v>
      </c>
      <c r="H15" s="193" t="s">
        <v>90</v>
      </c>
      <c r="I15" s="194">
        <v>0</v>
      </c>
      <c r="J15" s="195">
        <v>0</v>
      </c>
      <c r="K15" s="194" t="s">
        <v>123</v>
      </c>
      <c r="L15" s="194" t="s">
        <v>124</v>
      </c>
      <c r="M15" s="194" t="s">
        <v>93</v>
      </c>
      <c r="N15" s="194" t="s">
        <v>125</v>
      </c>
      <c r="O15" s="194" t="s">
        <v>126</v>
      </c>
      <c r="P15" s="194" t="s">
        <v>127</v>
      </c>
      <c r="Q15" s="194">
        <v>0</v>
      </c>
      <c r="R15" s="194">
        <v>93910</v>
      </c>
      <c r="S15" s="194" t="s">
        <v>128</v>
      </c>
      <c r="T15" s="195">
        <v>37970</v>
      </c>
      <c r="U15" s="194">
        <v>1250</v>
      </c>
      <c r="V15" s="194"/>
      <c r="W15" s="197">
        <v>31047171</v>
      </c>
      <c r="X15" s="197">
        <v>108855239</v>
      </c>
      <c r="Y15" s="198">
        <v>44561</v>
      </c>
      <c r="Z15" s="195" t="s">
        <v>40</v>
      </c>
      <c r="AA15" s="194" t="s">
        <v>9203</v>
      </c>
      <c r="AB15" s="194" t="s">
        <v>129</v>
      </c>
      <c r="AC15" s="199" t="s">
        <v>9669</v>
      </c>
    </row>
    <row r="16" spans="2:29" ht="15.75" customHeight="1" x14ac:dyDescent="0.2">
      <c r="B16" s="191" t="s">
        <v>130</v>
      </c>
      <c r="C16" s="192" t="s">
        <v>8115</v>
      </c>
      <c r="D16" s="193" t="s">
        <v>101</v>
      </c>
      <c r="E16" s="193" t="s">
        <v>131</v>
      </c>
      <c r="F16" s="194" t="s">
        <v>132</v>
      </c>
      <c r="G16" s="193" t="s">
        <v>89</v>
      </c>
      <c r="H16" s="193" t="s">
        <v>90</v>
      </c>
      <c r="I16" s="194">
        <v>0</v>
      </c>
      <c r="J16" s="195">
        <v>0</v>
      </c>
      <c r="K16" s="194" t="s">
        <v>133</v>
      </c>
      <c r="L16" s="194" t="s">
        <v>134</v>
      </c>
      <c r="M16" s="194" t="s">
        <v>93</v>
      </c>
      <c r="N16" s="194" t="s">
        <v>135</v>
      </c>
      <c r="O16" s="194" t="s">
        <v>136</v>
      </c>
      <c r="P16" s="194">
        <v>0</v>
      </c>
      <c r="Q16" s="194">
        <v>0</v>
      </c>
      <c r="R16" s="194" t="s">
        <v>119</v>
      </c>
      <c r="S16" s="194" t="s">
        <v>137</v>
      </c>
      <c r="T16" s="195">
        <v>37970</v>
      </c>
      <c r="U16" s="194">
        <v>1450</v>
      </c>
      <c r="V16" s="194" t="s">
        <v>9646</v>
      </c>
      <c r="W16" s="197">
        <v>18186476</v>
      </c>
      <c r="X16" s="197">
        <v>43361876</v>
      </c>
      <c r="Y16" s="198">
        <v>44561</v>
      </c>
      <c r="Z16" s="195" t="s">
        <v>40</v>
      </c>
      <c r="AA16" s="194" t="s">
        <v>9203</v>
      </c>
      <c r="AB16" s="194" t="s">
        <v>138</v>
      </c>
      <c r="AC16" s="199" t="s">
        <v>9669</v>
      </c>
    </row>
    <row r="17" spans="2:29" ht="15.75" customHeight="1" x14ac:dyDescent="0.2">
      <c r="B17" s="191" t="s">
        <v>139</v>
      </c>
      <c r="C17" s="192" t="s">
        <v>7974</v>
      </c>
      <c r="D17" s="193" t="s">
        <v>86</v>
      </c>
      <c r="E17" s="193" t="s">
        <v>113</v>
      </c>
      <c r="F17" s="194" t="s">
        <v>140</v>
      </c>
      <c r="G17" s="193" t="s">
        <v>89</v>
      </c>
      <c r="H17" s="193" t="s">
        <v>141</v>
      </c>
      <c r="I17" s="194">
        <v>0</v>
      </c>
      <c r="J17" s="195">
        <v>0</v>
      </c>
      <c r="K17" s="194" t="s">
        <v>8001</v>
      </c>
      <c r="L17" s="194" t="s">
        <v>142</v>
      </c>
      <c r="M17" s="194" t="s">
        <v>143</v>
      </c>
      <c r="N17" s="194" t="s">
        <v>144</v>
      </c>
      <c r="O17" s="194" t="s">
        <v>145</v>
      </c>
      <c r="P17" s="194" t="s">
        <v>146</v>
      </c>
      <c r="Q17" s="194">
        <v>0</v>
      </c>
      <c r="R17" s="194" t="s">
        <v>119</v>
      </c>
      <c r="S17" s="194" t="s">
        <v>147</v>
      </c>
      <c r="T17" s="195" t="s">
        <v>148</v>
      </c>
      <c r="U17" s="194">
        <v>1500</v>
      </c>
      <c r="V17" s="194"/>
      <c r="W17" s="197">
        <v>31982355</v>
      </c>
      <c r="X17" s="197">
        <v>64600894</v>
      </c>
      <c r="Y17" s="198">
        <v>44561</v>
      </c>
      <c r="Z17" s="195" t="s">
        <v>40</v>
      </c>
      <c r="AA17" s="194" t="s">
        <v>9203</v>
      </c>
      <c r="AB17" s="194" t="s">
        <v>149</v>
      </c>
      <c r="AC17" s="199" t="s">
        <v>9669</v>
      </c>
    </row>
    <row r="18" spans="2:29" ht="15.75" customHeight="1" x14ac:dyDescent="0.2">
      <c r="B18" s="191" t="s">
        <v>139</v>
      </c>
      <c r="C18" s="192" t="s">
        <v>7974</v>
      </c>
      <c r="D18" s="193" t="s">
        <v>86</v>
      </c>
      <c r="E18" s="193" t="s">
        <v>113</v>
      </c>
      <c r="F18" s="194" t="s">
        <v>140</v>
      </c>
      <c r="G18" s="193" t="s">
        <v>89</v>
      </c>
      <c r="H18" s="193" t="s">
        <v>141</v>
      </c>
      <c r="I18" s="194">
        <v>0</v>
      </c>
      <c r="J18" s="195">
        <v>0</v>
      </c>
      <c r="K18" s="194" t="s">
        <v>8001</v>
      </c>
      <c r="L18" s="194" t="s">
        <v>142</v>
      </c>
      <c r="M18" s="194" t="s">
        <v>143</v>
      </c>
      <c r="N18" s="194" t="s">
        <v>144</v>
      </c>
      <c r="O18" s="194" t="s">
        <v>145</v>
      </c>
      <c r="P18" s="194" t="s">
        <v>146</v>
      </c>
      <c r="Q18" s="194">
        <v>0</v>
      </c>
      <c r="R18" s="194" t="s">
        <v>119</v>
      </c>
      <c r="S18" s="194" t="s">
        <v>147</v>
      </c>
      <c r="T18" s="195" t="s">
        <v>148</v>
      </c>
      <c r="U18" s="194">
        <v>1500</v>
      </c>
      <c r="V18" s="194"/>
      <c r="W18" s="197">
        <v>30972651</v>
      </c>
      <c r="X18" s="197">
        <v>62067925</v>
      </c>
      <c r="Y18" s="198">
        <v>44561</v>
      </c>
      <c r="Z18" s="195" t="s">
        <v>40</v>
      </c>
      <c r="AA18" s="194" t="s">
        <v>9203</v>
      </c>
      <c r="AB18" s="194" t="s">
        <v>9562</v>
      </c>
      <c r="AC18" s="199" t="s">
        <v>9669</v>
      </c>
    </row>
    <row r="19" spans="2:29" ht="15.75" customHeight="1" x14ac:dyDescent="0.2">
      <c r="B19" s="191" t="s">
        <v>150</v>
      </c>
      <c r="C19" s="192" t="s">
        <v>8116</v>
      </c>
      <c r="D19" s="193" t="s">
        <v>101</v>
      </c>
      <c r="E19" s="193" t="s">
        <v>151</v>
      </c>
      <c r="F19" s="194" t="s">
        <v>152</v>
      </c>
      <c r="G19" s="193" t="s">
        <v>89</v>
      </c>
      <c r="H19" s="193" t="s">
        <v>90</v>
      </c>
      <c r="I19" s="194">
        <v>0</v>
      </c>
      <c r="J19" s="195">
        <v>0</v>
      </c>
      <c r="K19" s="194" t="s">
        <v>153</v>
      </c>
      <c r="L19" s="194" t="s">
        <v>154</v>
      </c>
      <c r="M19" s="194" t="s">
        <v>93</v>
      </c>
      <c r="N19" s="194" t="s">
        <v>155</v>
      </c>
      <c r="O19" s="194" t="s">
        <v>156</v>
      </c>
      <c r="P19" s="194" t="s">
        <v>157</v>
      </c>
      <c r="Q19" s="194">
        <v>0</v>
      </c>
      <c r="R19" s="194" t="s">
        <v>158</v>
      </c>
      <c r="S19" s="194" t="s">
        <v>159</v>
      </c>
      <c r="T19" s="195">
        <v>37970</v>
      </c>
      <c r="U19" s="194">
        <v>1550</v>
      </c>
      <c r="V19" s="194"/>
      <c r="W19" s="197">
        <v>36617760</v>
      </c>
      <c r="X19" s="197">
        <v>44375760</v>
      </c>
      <c r="Y19" s="198">
        <v>44561</v>
      </c>
      <c r="Z19" s="195" t="s">
        <v>40</v>
      </c>
      <c r="AA19" s="194" t="s">
        <v>9203</v>
      </c>
      <c r="AB19" s="194" t="s">
        <v>160</v>
      </c>
      <c r="AC19" s="199" t="s">
        <v>9669</v>
      </c>
    </row>
    <row r="20" spans="2:29" ht="15.75" customHeight="1" x14ac:dyDescent="0.2">
      <c r="B20" s="191" t="s">
        <v>175</v>
      </c>
      <c r="C20" s="192" t="s">
        <v>8121</v>
      </c>
      <c r="D20" s="193" t="s">
        <v>101</v>
      </c>
      <c r="E20" s="193" t="s">
        <v>176</v>
      </c>
      <c r="F20" s="194" t="s">
        <v>103</v>
      </c>
      <c r="G20" s="193" t="s">
        <v>89</v>
      </c>
      <c r="H20" s="193" t="s">
        <v>90</v>
      </c>
      <c r="I20" s="194">
        <v>0</v>
      </c>
      <c r="J20" s="195">
        <v>0</v>
      </c>
      <c r="K20" s="194" t="s">
        <v>8002</v>
      </c>
      <c r="L20" s="194" t="s">
        <v>177</v>
      </c>
      <c r="M20" s="194" t="s">
        <v>178</v>
      </c>
      <c r="N20" s="194" t="s">
        <v>179</v>
      </c>
      <c r="O20" s="194" t="s">
        <v>180</v>
      </c>
      <c r="P20" s="194" t="s">
        <v>181</v>
      </c>
      <c r="Q20" s="194">
        <v>0</v>
      </c>
      <c r="R20" s="194" t="s">
        <v>182</v>
      </c>
      <c r="S20" s="194" t="s">
        <v>183</v>
      </c>
      <c r="T20" s="195">
        <v>37970</v>
      </c>
      <c r="U20" s="194">
        <v>1750</v>
      </c>
      <c r="V20" s="194"/>
      <c r="W20" s="197">
        <v>11841294</v>
      </c>
      <c r="X20" s="197">
        <v>26524499</v>
      </c>
      <c r="Y20" s="198">
        <v>44561</v>
      </c>
      <c r="Z20" s="195" t="s">
        <v>40</v>
      </c>
      <c r="AA20" s="194" t="s">
        <v>9203</v>
      </c>
      <c r="AB20" s="194" t="s">
        <v>184</v>
      </c>
      <c r="AC20" s="199" t="s">
        <v>9669</v>
      </c>
    </row>
    <row r="21" spans="2:29" ht="15.75" customHeight="1" x14ac:dyDescent="0.2">
      <c r="B21" s="191" t="s">
        <v>175</v>
      </c>
      <c r="C21" s="192" t="s">
        <v>8121</v>
      </c>
      <c r="D21" s="193" t="s">
        <v>101</v>
      </c>
      <c r="E21" s="193" t="s">
        <v>176</v>
      </c>
      <c r="F21" s="194" t="s">
        <v>103</v>
      </c>
      <c r="G21" s="193" t="s">
        <v>89</v>
      </c>
      <c r="H21" s="193" t="s">
        <v>90</v>
      </c>
      <c r="I21" s="194">
        <v>0</v>
      </c>
      <c r="J21" s="195">
        <v>0</v>
      </c>
      <c r="K21" s="194" t="s">
        <v>8002</v>
      </c>
      <c r="L21" s="194" t="s">
        <v>177</v>
      </c>
      <c r="M21" s="194" t="s">
        <v>178</v>
      </c>
      <c r="N21" s="194" t="s">
        <v>179</v>
      </c>
      <c r="O21" s="194" t="s">
        <v>180</v>
      </c>
      <c r="P21" s="194" t="s">
        <v>181</v>
      </c>
      <c r="Q21" s="194">
        <v>0</v>
      </c>
      <c r="R21" s="194" t="s">
        <v>182</v>
      </c>
      <c r="S21" s="194" t="s">
        <v>183</v>
      </c>
      <c r="T21" s="195">
        <v>37970</v>
      </c>
      <c r="U21" s="194">
        <v>1750</v>
      </c>
      <c r="V21" s="194"/>
      <c r="W21" s="197">
        <v>0</v>
      </c>
      <c r="X21" s="197">
        <v>24080212</v>
      </c>
      <c r="Y21" s="198">
        <v>44561</v>
      </c>
      <c r="Z21" s="195" t="s">
        <v>40</v>
      </c>
      <c r="AA21" s="194" t="s">
        <v>9203</v>
      </c>
      <c r="AB21" s="194" t="s">
        <v>9462</v>
      </c>
      <c r="AC21" s="199" t="s">
        <v>9669</v>
      </c>
    </row>
    <row r="22" spans="2:29" ht="15.75" customHeight="1" x14ac:dyDescent="0.2">
      <c r="B22" s="191" t="s">
        <v>175</v>
      </c>
      <c r="C22" s="192" t="s">
        <v>8121</v>
      </c>
      <c r="D22" s="193" t="s">
        <v>101</v>
      </c>
      <c r="E22" s="193" t="s">
        <v>176</v>
      </c>
      <c r="F22" s="194" t="s">
        <v>103</v>
      </c>
      <c r="G22" s="193" t="s">
        <v>89</v>
      </c>
      <c r="H22" s="193" t="s">
        <v>90</v>
      </c>
      <c r="I22" s="194">
        <v>0</v>
      </c>
      <c r="J22" s="195">
        <v>0</v>
      </c>
      <c r="K22" s="194" t="s">
        <v>8002</v>
      </c>
      <c r="L22" s="194" t="s">
        <v>177</v>
      </c>
      <c r="M22" s="194" t="s">
        <v>178</v>
      </c>
      <c r="N22" s="194" t="s">
        <v>179</v>
      </c>
      <c r="O22" s="194" t="s">
        <v>180</v>
      </c>
      <c r="P22" s="194" t="s">
        <v>181</v>
      </c>
      <c r="Q22" s="194">
        <v>0</v>
      </c>
      <c r="R22" s="194" t="s">
        <v>182</v>
      </c>
      <c r="S22" s="194" t="s">
        <v>183</v>
      </c>
      <c r="T22" s="195">
        <v>37970</v>
      </c>
      <c r="U22" s="194">
        <v>1750</v>
      </c>
      <c r="V22" s="194"/>
      <c r="W22" s="197">
        <v>11619183</v>
      </c>
      <c r="X22" s="197">
        <v>47387184</v>
      </c>
      <c r="Y22" s="198">
        <v>44561</v>
      </c>
      <c r="Z22" s="195" t="s">
        <v>40</v>
      </c>
      <c r="AA22" s="194" t="s">
        <v>9203</v>
      </c>
      <c r="AB22" s="194" t="s">
        <v>9665</v>
      </c>
      <c r="AC22" s="199" t="s">
        <v>9669</v>
      </c>
    </row>
    <row r="23" spans="2:29" ht="15.75" customHeight="1" x14ac:dyDescent="0.2">
      <c r="B23" s="191" t="s">
        <v>175</v>
      </c>
      <c r="C23" s="192" t="s">
        <v>8121</v>
      </c>
      <c r="D23" s="193" t="s">
        <v>101</v>
      </c>
      <c r="E23" s="193" t="s">
        <v>176</v>
      </c>
      <c r="F23" s="194" t="s">
        <v>103</v>
      </c>
      <c r="G23" s="193" t="s">
        <v>89</v>
      </c>
      <c r="H23" s="193" t="s">
        <v>90</v>
      </c>
      <c r="I23" s="194">
        <v>0</v>
      </c>
      <c r="J23" s="195">
        <v>0</v>
      </c>
      <c r="K23" s="194" t="s">
        <v>8002</v>
      </c>
      <c r="L23" s="194" t="s">
        <v>177</v>
      </c>
      <c r="M23" s="194" t="s">
        <v>178</v>
      </c>
      <c r="N23" s="194" t="s">
        <v>179</v>
      </c>
      <c r="O23" s="194" t="s">
        <v>180</v>
      </c>
      <c r="P23" s="194" t="s">
        <v>181</v>
      </c>
      <c r="Q23" s="194">
        <v>0</v>
      </c>
      <c r="R23" s="194" t="s">
        <v>182</v>
      </c>
      <c r="S23" s="194" t="s">
        <v>183</v>
      </c>
      <c r="T23" s="195">
        <v>37970</v>
      </c>
      <c r="U23" s="194">
        <v>1750</v>
      </c>
      <c r="V23" s="194"/>
      <c r="W23" s="197">
        <v>27508162</v>
      </c>
      <c r="X23" s="197">
        <v>43996550</v>
      </c>
      <c r="Y23" s="198">
        <v>44561</v>
      </c>
      <c r="Z23" s="195" t="s">
        <v>40</v>
      </c>
      <c r="AA23" s="194" t="s">
        <v>9203</v>
      </c>
      <c r="AB23" s="194" t="s">
        <v>185</v>
      </c>
      <c r="AC23" s="199" t="s">
        <v>9669</v>
      </c>
    </row>
    <row r="24" spans="2:29" ht="15.75" customHeight="1" x14ac:dyDescent="0.2">
      <c r="B24" s="191" t="s">
        <v>175</v>
      </c>
      <c r="C24" s="192" t="s">
        <v>8121</v>
      </c>
      <c r="D24" s="193" t="s">
        <v>101</v>
      </c>
      <c r="E24" s="193" t="s">
        <v>176</v>
      </c>
      <c r="F24" s="194" t="s">
        <v>103</v>
      </c>
      <c r="G24" s="193" t="s">
        <v>89</v>
      </c>
      <c r="H24" s="193" t="s">
        <v>90</v>
      </c>
      <c r="I24" s="194">
        <v>0</v>
      </c>
      <c r="J24" s="195">
        <v>0</v>
      </c>
      <c r="K24" s="194" t="s">
        <v>8002</v>
      </c>
      <c r="L24" s="194" t="s">
        <v>177</v>
      </c>
      <c r="M24" s="194" t="s">
        <v>178</v>
      </c>
      <c r="N24" s="194" t="s">
        <v>179</v>
      </c>
      <c r="O24" s="194" t="s">
        <v>180</v>
      </c>
      <c r="P24" s="194" t="s">
        <v>181</v>
      </c>
      <c r="Q24" s="194">
        <v>0</v>
      </c>
      <c r="R24" s="194" t="s">
        <v>182</v>
      </c>
      <c r="S24" s="194" t="s">
        <v>183</v>
      </c>
      <c r="T24" s="195">
        <v>37970</v>
      </c>
      <c r="U24" s="194">
        <v>1750</v>
      </c>
      <c r="V24" s="194"/>
      <c r="W24" s="197">
        <v>28715633</v>
      </c>
      <c r="X24" s="197">
        <v>60104839</v>
      </c>
      <c r="Y24" s="198">
        <v>44561</v>
      </c>
      <c r="Z24" s="195" t="s">
        <v>40</v>
      </c>
      <c r="AA24" s="194" t="s">
        <v>9203</v>
      </c>
      <c r="AB24" s="194" t="s">
        <v>186</v>
      </c>
      <c r="AC24" s="199" t="s">
        <v>9669</v>
      </c>
    </row>
    <row r="25" spans="2:29" ht="15.75" customHeight="1" x14ac:dyDescent="0.2">
      <c r="B25" s="191" t="s">
        <v>175</v>
      </c>
      <c r="C25" s="192" t="s">
        <v>8121</v>
      </c>
      <c r="D25" s="193" t="s">
        <v>101</v>
      </c>
      <c r="E25" s="193" t="s">
        <v>176</v>
      </c>
      <c r="F25" s="194" t="s">
        <v>103</v>
      </c>
      <c r="G25" s="193" t="s">
        <v>89</v>
      </c>
      <c r="H25" s="193" t="s">
        <v>90</v>
      </c>
      <c r="I25" s="194">
        <v>0</v>
      </c>
      <c r="J25" s="195">
        <v>0</v>
      </c>
      <c r="K25" s="194" t="s">
        <v>8002</v>
      </c>
      <c r="L25" s="194" t="s">
        <v>177</v>
      </c>
      <c r="M25" s="194" t="s">
        <v>178</v>
      </c>
      <c r="N25" s="194" t="s">
        <v>179</v>
      </c>
      <c r="O25" s="194" t="s">
        <v>180</v>
      </c>
      <c r="P25" s="194" t="s">
        <v>181</v>
      </c>
      <c r="Q25" s="194">
        <v>0</v>
      </c>
      <c r="R25" s="194" t="s">
        <v>182</v>
      </c>
      <c r="S25" s="194" t="s">
        <v>183</v>
      </c>
      <c r="T25" s="195">
        <v>37970</v>
      </c>
      <c r="U25" s="194">
        <v>1750</v>
      </c>
      <c r="V25" s="194"/>
      <c r="W25" s="197">
        <v>16183188</v>
      </c>
      <c r="X25" s="197">
        <v>31981062</v>
      </c>
      <c r="Y25" s="198">
        <v>44561</v>
      </c>
      <c r="Z25" s="195" t="s">
        <v>40</v>
      </c>
      <c r="AA25" s="194" t="s">
        <v>9203</v>
      </c>
      <c r="AB25" s="194" t="s">
        <v>9509</v>
      </c>
      <c r="AC25" s="199" t="s">
        <v>9669</v>
      </c>
    </row>
    <row r="26" spans="2:29" ht="15.75" customHeight="1" x14ac:dyDescent="0.2">
      <c r="B26" s="191" t="s">
        <v>175</v>
      </c>
      <c r="C26" s="192" t="s">
        <v>8121</v>
      </c>
      <c r="D26" s="193" t="s">
        <v>101</v>
      </c>
      <c r="E26" s="193" t="s">
        <v>176</v>
      </c>
      <c r="F26" s="194" t="s">
        <v>103</v>
      </c>
      <c r="G26" s="193" t="s">
        <v>89</v>
      </c>
      <c r="H26" s="193" t="s">
        <v>90</v>
      </c>
      <c r="I26" s="194">
        <v>0</v>
      </c>
      <c r="J26" s="195">
        <v>0</v>
      </c>
      <c r="K26" s="194" t="s">
        <v>8002</v>
      </c>
      <c r="L26" s="194" t="s">
        <v>177</v>
      </c>
      <c r="M26" s="194" t="s">
        <v>178</v>
      </c>
      <c r="N26" s="194" t="s">
        <v>179</v>
      </c>
      <c r="O26" s="194" t="s">
        <v>180</v>
      </c>
      <c r="P26" s="194" t="s">
        <v>181</v>
      </c>
      <c r="Q26" s="194">
        <v>0</v>
      </c>
      <c r="R26" s="194" t="s">
        <v>182</v>
      </c>
      <c r="S26" s="194" t="s">
        <v>183</v>
      </c>
      <c r="T26" s="195">
        <v>37970</v>
      </c>
      <c r="U26" s="194">
        <v>1750</v>
      </c>
      <c r="V26" s="194"/>
      <c r="W26" s="197">
        <v>9135821</v>
      </c>
      <c r="X26" s="197">
        <v>17278618</v>
      </c>
      <c r="Y26" s="198">
        <v>44561</v>
      </c>
      <c r="Z26" s="195" t="s">
        <v>40</v>
      </c>
      <c r="AA26" s="194" t="s">
        <v>9203</v>
      </c>
      <c r="AB26" s="194" t="s">
        <v>187</v>
      </c>
      <c r="AC26" s="199" t="s">
        <v>9669</v>
      </c>
    </row>
    <row r="27" spans="2:29" ht="15.75" customHeight="1" x14ac:dyDescent="0.2">
      <c r="B27" s="191" t="s">
        <v>175</v>
      </c>
      <c r="C27" s="192" t="s">
        <v>8121</v>
      </c>
      <c r="D27" s="193" t="s">
        <v>101</v>
      </c>
      <c r="E27" s="193" t="s">
        <v>176</v>
      </c>
      <c r="F27" s="194" t="s">
        <v>103</v>
      </c>
      <c r="G27" s="193" t="s">
        <v>89</v>
      </c>
      <c r="H27" s="193" t="s">
        <v>90</v>
      </c>
      <c r="I27" s="194">
        <v>0</v>
      </c>
      <c r="J27" s="195">
        <v>0</v>
      </c>
      <c r="K27" s="194" t="s">
        <v>8002</v>
      </c>
      <c r="L27" s="194" t="s">
        <v>177</v>
      </c>
      <c r="M27" s="194" t="s">
        <v>178</v>
      </c>
      <c r="N27" s="194" t="s">
        <v>179</v>
      </c>
      <c r="O27" s="194" t="s">
        <v>180</v>
      </c>
      <c r="P27" s="194" t="s">
        <v>181</v>
      </c>
      <c r="Q27" s="194">
        <v>0</v>
      </c>
      <c r="R27" s="194" t="s">
        <v>182</v>
      </c>
      <c r="S27" s="194" t="s">
        <v>183</v>
      </c>
      <c r="T27" s="195">
        <v>37970</v>
      </c>
      <c r="U27" s="194">
        <v>1750</v>
      </c>
      <c r="V27" s="194"/>
      <c r="W27" s="197">
        <v>23504154</v>
      </c>
      <c r="X27" s="197">
        <v>46622994</v>
      </c>
      <c r="Y27" s="198">
        <v>44561</v>
      </c>
      <c r="Z27" s="195" t="s">
        <v>40</v>
      </c>
      <c r="AA27" s="194" t="s">
        <v>9203</v>
      </c>
      <c r="AB27" s="194" t="s">
        <v>69</v>
      </c>
      <c r="AC27" s="199" t="s">
        <v>9669</v>
      </c>
    </row>
    <row r="28" spans="2:29" ht="15.75" customHeight="1" x14ac:dyDescent="0.2">
      <c r="B28" s="191" t="s">
        <v>175</v>
      </c>
      <c r="C28" s="192" t="s">
        <v>8121</v>
      </c>
      <c r="D28" s="193" t="s">
        <v>101</v>
      </c>
      <c r="E28" s="193" t="s">
        <v>176</v>
      </c>
      <c r="F28" s="194" t="s">
        <v>103</v>
      </c>
      <c r="G28" s="193" t="s">
        <v>89</v>
      </c>
      <c r="H28" s="193" t="s">
        <v>90</v>
      </c>
      <c r="I28" s="194">
        <v>0</v>
      </c>
      <c r="J28" s="195">
        <v>0</v>
      </c>
      <c r="K28" s="194" t="s">
        <v>8002</v>
      </c>
      <c r="L28" s="194" t="s">
        <v>177</v>
      </c>
      <c r="M28" s="194" t="s">
        <v>178</v>
      </c>
      <c r="N28" s="194" t="s">
        <v>179</v>
      </c>
      <c r="O28" s="194" t="s">
        <v>180</v>
      </c>
      <c r="P28" s="194" t="s">
        <v>181</v>
      </c>
      <c r="Q28" s="194">
        <v>0</v>
      </c>
      <c r="R28" s="194" t="s">
        <v>182</v>
      </c>
      <c r="S28" s="194" t="s">
        <v>183</v>
      </c>
      <c r="T28" s="195">
        <v>37970</v>
      </c>
      <c r="U28" s="194">
        <v>1750</v>
      </c>
      <c r="V28" s="194"/>
      <c r="W28" s="197">
        <v>53685362</v>
      </c>
      <c r="X28" s="197">
        <v>66999331</v>
      </c>
      <c r="Y28" s="198">
        <v>44561</v>
      </c>
      <c r="Z28" s="195" t="s">
        <v>40</v>
      </c>
      <c r="AA28" s="194" t="s">
        <v>9203</v>
      </c>
      <c r="AB28" s="194" t="s">
        <v>9592</v>
      </c>
      <c r="AC28" s="199" t="s">
        <v>9669</v>
      </c>
    </row>
    <row r="29" spans="2:29" ht="15.75" customHeight="1" x14ac:dyDescent="0.2">
      <c r="B29" s="191" t="s">
        <v>175</v>
      </c>
      <c r="C29" s="192" t="s">
        <v>8121</v>
      </c>
      <c r="D29" s="193" t="s">
        <v>101</v>
      </c>
      <c r="E29" s="193" t="s">
        <v>176</v>
      </c>
      <c r="F29" s="194" t="s">
        <v>103</v>
      </c>
      <c r="G29" s="193" t="s">
        <v>89</v>
      </c>
      <c r="H29" s="193" t="s">
        <v>90</v>
      </c>
      <c r="I29" s="194">
        <v>0</v>
      </c>
      <c r="J29" s="195">
        <v>0</v>
      </c>
      <c r="K29" s="194" t="s">
        <v>8002</v>
      </c>
      <c r="L29" s="194" t="s">
        <v>177</v>
      </c>
      <c r="M29" s="194" t="s">
        <v>178</v>
      </c>
      <c r="N29" s="194" t="s">
        <v>179</v>
      </c>
      <c r="O29" s="194" t="s">
        <v>180</v>
      </c>
      <c r="P29" s="194" t="s">
        <v>181</v>
      </c>
      <c r="Q29" s="194">
        <v>0</v>
      </c>
      <c r="R29" s="194" t="s">
        <v>182</v>
      </c>
      <c r="S29" s="194" t="s">
        <v>183</v>
      </c>
      <c r="T29" s="195">
        <v>37970</v>
      </c>
      <c r="U29" s="194">
        <v>1750</v>
      </c>
      <c r="V29" s="194"/>
      <c r="W29" s="197">
        <v>18173977</v>
      </c>
      <c r="X29" s="197">
        <v>34806698</v>
      </c>
      <c r="Y29" s="198">
        <v>44561</v>
      </c>
      <c r="Z29" s="195" t="s">
        <v>40</v>
      </c>
      <c r="AA29" s="194" t="s">
        <v>9203</v>
      </c>
      <c r="AB29" s="194" t="s">
        <v>71</v>
      </c>
      <c r="AC29" s="199" t="s">
        <v>9669</v>
      </c>
    </row>
    <row r="30" spans="2:29" ht="15.75" customHeight="1" x14ac:dyDescent="0.2">
      <c r="B30" s="191" t="s">
        <v>188</v>
      </c>
      <c r="C30" s="192" t="s">
        <v>7907</v>
      </c>
      <c r="D30" s="193" t="s">
        <v>189</v>
      </c>
      <c r="E30" s="193" t="s">
        <v>190</v>
      </c>
      <c r="F30" s="194" t="s">
        <v>191</v>
      </c>
      <c r="G30" s="193" t="s">
        <v>192</v>
      </c>
      <c r="H30" s="193" t="s">
        <v>193</v>
      </c>
      <c r="I30" s="194" t="s">
        <v>194</v>
      </c>
      <c r="J30" s="195" t="s">
        <v>195</v>
      </c>
      <c r="K30" s="194" t="s">
        <v>196</v>
      </c>
      <c r="L30" s="194" t="s">
        <v>197</v>
      </c>
      <c r="M30" s="194" t="s">
        <v>93</v>
      </c>
      <c r="N30" s="194" t="s">
        <v>198</v>
      </c>
      <c r="O30" s="194" t="s">
        <v>199</v>
      </c>
      <c r="P30" s="194" t="s">
        <v>200</v>
      </c>
      <c r="Q30" s="194">
        <v>0</v>
      </c>
      <c r="R30" s="194" t="s">
        <v>201</v>
      </c>
      <c r="S30" s="194" t="s">
        <v>202</v>
      </c>
      <c r="T30" s="195">
        <v>37970</v>
      </c>
      <c r="U30" s="194">
        <v>1800</v>
      </c>
      <c r="V30" s="194"/>
      <c r="W30" s="197">
        <v>17166182</v>
      </c>
      <c r="X30" s="197">
        <v>30510110</v>
      </c>
      <c r="Y30" s="198">
        <v>44561</v>
      </c>
      <c r="Z30" s="195" t="s">
        <v>40</v>
      </c>
      <c r="AA30" s="194" t="s">
        <v>9203</v>
      </c>
      <c r="AB30" s="194" t="s">
        <v>203</v>
      </c>
      <c r="AC30" s="199" t="s">
        <v>9669</v>
      </c>
    </row>
    <row r="31" spans="2:29" ht="15.75" customHeight="1" x14ac:dyDescent="0.2">
      <c r="B31" s="191" t="s">
        <v>188</v>
      </c>
      <c r="C31" s="192" t="s">
        <v>7907</v>
      </c>
      <c r="D31" s="193" t="s">
        <v>189</v>
      </c>
      <c r="E31" s="193" t="s">
        <v>190</v>
      </c>
      <c r="F31" s="194" t="s">
        <v>191</v>
      </c>
      <c r="G31" s="193" t="s">
        <v>192</v>
      </c>
      <c r="H31" s="193" t="s">
        <v>193</v>
      </c>
      <c r="I31" s="194" t="s">
        <v>194</v>
      </c>
      <c r="J31" s="195" t="s">
        <v>195</v>
      </c>
      <c r="K31" s="194" t="s">
        <v>196</v>
      </c>
      <c r="L31" s="194" t="s">
        <v>197</v>
      </c>
      <c r="M31" s="194" t="s">
        <v>93</v>
      </c>
      <c r="N31" s="194" t="s">
        <v>198</v>
      </c>
      <c r="O31" s="194" t="s">
        <v>199</v>
      </c>
      <c r="P31" s="194" t="s">
        <v>200</v>
      </c>
      <c r="Q31" s="194">
        <v>0</v>
      </c>
      <c r="R31" s="194" t="s">
        <v>201</v>
      </c>
      <c r="S31" s="194" t="s">
        <v>202</v>
      </c>
      <c r="T31" s="195">
        <v>37970</v>
      </c>
      <c r="U31" s="194">
        <v>1800</v>
      </c>
      <c r="V31" s="194"/>
      <c r="W31" s="197">
        <v>75448004</v>
      </c>
      <c r="X31" s="197">
        <v>115272294</v>
      </c>
      <c r="Y31" s="198">
        <v>44561</v>
      </c>
      <c r="Z31" s="195" t="s">
        <v>40</v>
      </c>
      <c r="AA31" s="194" t="s">
        <v>9203</v>
      </c>
      <c r="AB31" s="194" t="s">
        <v>204</v>
      </c>
      <c r="AC31" s="199" t="s">
        <v>9669</v>
      </c>
    </row>
    <row r="32" spans="2:29" ht="15.75" customHeight="1" x14ac:dyDescent="0.2">
      <c r="B32" s="191" t="s">
        <v>188</v>
      </c>
      <c r="C32" s="192" t="s">
        <v>7907</v>
      </c>
      <c r="D32" s="193" t="s">
        <v>189</v>
      </c>
      <c r="E32" s="193" t="s">
        <v>190</v>
      </c>
      <c r="F32" s="194" t="s">
        <v>191</v>
      </c>
      <c r="G32" s="193" t="s">
        <v>192</v>
      </c>
      <c r="H32" s="193" t="s">
        <v>193</v>
      </c>
      <c r="I32" s="194" t="s">
        <v>194</v>
      </c>
      <c r="J32" s="195" t="s">
        <v>195</v>
      </c>
      <c r="K32" s="194" t="s">
        <v>196</v>
      </c>
      <c r="L32" s="194" t="s">
        <v>197</v>
      </c>
      <c r="M32" s="194" t="s">
        <v>93</v>
      </c>
      <c r="N32" s="194" t="s">
        <v>198</v>
      </c>
      <c r="O32" s="194" t="s">
        <v>199</v>
      </c>
      <c r="P32" s="194" t="s">
        <v>200</v>
      </c>
      <c r="Q32" s="194">
        <v>0</v>
      </c>
      <c r="R32" s="194" t="s">
        <v>201</v>
      </c>
      <c r="S32" s="194" t="s">
        <v>202</v>
      </c>
      <c r="T32" s="195">
        <v>37970</v>
      </c>
      <c r="U32" s="194">
        <v>1800</v>
      </c>
      <c r="V32" s="194"/>
      <c r="W32" s="197">
        <v>13134398</v>
      </c>
      <c r="X32" s="197">
        <v>13134398</v>
      </c>
      <c r="Y32" s="198">
        <v>44561</v>
      </c>
      <c r="Z32" s="195" t="s">
        <v>40</v>
      </c>
      <c r="AA32" s="194" t="s">
        <v>9203</v>
      </c>
      <c r="AB32" s="194" t="s">
        <v>9457</v>
      </c>
      <c r="AC32" s="199" t="s">
        <v>9669</v>
      </c>
    </row>
    <row r="33" spans="2:29" ht="15.75" customHeight="1" x14ac:dyDescent="0.2">
      <c r="B33" s="191" t="s">
        <v>188</v>
      </c>
      <c r="C33" s="192" t="s">
        <v>7907</v>
      </c>
      <c r="D33" s="193" t="s">
        <v>189</v>
      </c>
      <c r="E33" s="193" t="s">
        <v>190</v>
      </c>
      <c r="F33" s="194" t="s">
        <v>191</v>
      </c>
      <c r="G33" s="193" t="s">
        <v>192</v>
      </c>
      <c r="H33" s="193" t="s">
        <v>193</v>
      </c>
      <c r="I33" s="194" t="s">
        <v>194</v>
      </c>
      <c r="J33" s="195" t="s">
        <v>195</v>
      </c>
      <c r="K33" s="194" t="s">
        <v>196</v>
      </c>
      <c r="L33" s="194" t="s">
        <v>197</v>
      </c>
      <c r="M33" s="194" t="s">
        <v>93</v>
      </c>
      <c r="N33" s="194" t="s">
        <v>198</v>
      </c>
      <c r="O33" s="194" t="s">
        <v>199</v>
      </c>
      <c r="P33" s="194" t="s">
        <v>200</v>
      </c>
      <c r="Q33" s="194">
        <v>0</v>
      </c>
      <c r="R33" s="194" t="s">
        <v>201</v>
      </c>
      <c r="S33" s="194" t="s">
        <v>202</v>
      </c>
      <c r="T33" s="195">
        <v>37970</v>
      </c>
      <c r="U33" s="194">
        <v>1800</v>
      </c>
      <c r="V33" s="194"/>
      <c r="W33" s="197">
        <v>91325108</v>
      </c>
      <c r="X33" s="197">
        <v>127649926</v>
      </c>
      <c r="Y33" s="198">
        <v>44561</v>
      </c>
      <c r="Z33" s="195" t="s">
        <v>40</v>
      </c>
      <c r="AA33" s="194" t="s">
        <v>9203</v>
      </c>
      <c r="AB33" s="194" t="s">
        <v>9465</v>
      </c>
      <c r="AC33" s="199" t="s">
        <v>9669</v>
      </c>
    </row>
    <row r="34" spans="2:29" ht="15.75" customHeight="1" x14ac:dyDescent="0.2">
      <c r="B34" s="191" t="s">
        <v>188</v>
      </c>
      <c r="C34" s="192" t="s">
        <v>7907</v>
      </c>
      <c r="D34" s="193" t="s">
        <v>189</v>
      </c>
      <c r="E34" s="193" t="s">
        <v>190</v>
      </c>
      <c r="F34" s="194" t="s">
        <v>191</v>
      </c>
      <c r="G34" s="193" t="s">
        <v>192</v>
      </c>
      <c r="H34" s="193" t="s">
        <v>193</v>
      </c>
      <c r="I34" s="194" t="s">
        <v>194</v>
      </c>
      <c r="J34" s="195" t="s">
        <v>195</v>
      </c>
      <c r="K34" s="194" t="s">
        <v>196</v>
      </c>
      <c r="L34" s="194" t="s">
        <v>197</v>
      </c>
      <c r="M34" s="194" t="s">
        <v>93</v>
      </c>
      <c r="N34" s="194" t="s">
        <v>198</v>
      </c>
      <c r="O34" s="194" t="s">
        <v>199</v>
      </c>
      <c r="P34" s="194" t="s">
        <v>200</v>
      </c>
      <c r="Q34" s="194">
        <v>0</v>
      </c>
      <c r="R34" s="194" t="s">
        <v>201</v>
      </c>
      <c r="S34" s="194" t="s">
        <v>202</v>
      </c>
      <c r="T34" s="195">
        <v>37970</v>
      </c>
      <c r="U34" s="194">
        <v>1800</v>
      </c>
      <c r="V34" s="194"/>
      <c r="W34" s="197">
        <v>58915648</v>
      </c>
      <c r="X34" s="197">
        <v>132141547</v>
      </c>
      <c r="Y34" s="198">
        <v>44561</v>
      </c>
      <c r="Z34" s="195" t="s">
        <v>40</v>
      </c>
      <c r="AA34" s="194" t="s">
        <v>9203</v>
      </c>
      <c r="AB34" s="194" t="s">
        <v>9467</v>
      </c>
      <c r="AC34" s="199" t="s">
        <v>9669</v>
      </c>
    </row>
    <row r="35" spans="2:29" ht="15.75" customHeight="1" x14ac:dyDescent="0.2">
      <c r="B35" s="191" t="s">
        <v>188</v>
      </c>
      <c r="C35" s="192" t="s">
        <v>7907</v>
      </c>
      <c r="D35" s="193" t="s">
        <v>189</v>
      </c>
      <c r="E35" s="193" t="s">
        <v>190</v>
      </c>
      <c r="F35" s="194" t="s">
        <v>191</v>
      </c>
      <c r="G35" s="193" t="s">
        <v>192</v>
      </c>
      <c r="H35" s="193" t="s">
        <v>193</v>
      </c>
      <c r="I35" s="194" t="s">
        <v>194</v>
      </c>
      <c r="J35" s="195" t="s">
        <v>195</v>
      </c>
      <c r="K35" s="194" t="s">
        <v>196</v>
      </c>
      <c r="L35" s="194" t="s">
        <v>197</v>
      </c>
      <c r="M35" s="194" t="s">
        <v>93</v>
      </c>
      <c r="N35" s="194" t="s">
        <v>198</v>
      </c>
      <c r="O35" s="194" t="s">
        <v>199</v>
      </c>
      <c r="P35" s="194" t="s">
        <v>200</v>
      </c>
      <c r="Q35" s="194">
        <v>0</v>
      </c>
      <c r="R35" s="194" t="s">
        <v>201</v>
      </c>
      <c r="S35" s="194" t="s">
        <v>202</v>
      </c>
      <c r="T35" s="195">
        <v>37970</v>
      </c>
      <c r="U35" s="194">
        <v>1800</v>
      </c>
      <c r="V35" s="194"/>
      <c r="W35" s="197">
        <v>37652367</v>
      </c>
      <c r="X35" s="197">
        <v>55930215</v>
      </c>
      <c r="Y35" s="198">
        <v>44561</v>
      </c>
      <c r="Z35" s="195" t="s">
        <v>40</v>
      </c>
      <c r="AA35" s="194" t="s">
        <v>9203</v>
      </c>
      <c r="AB35" s="194" t="s">
        <v>205</v>
      </c>
      <c r="AC35" s="199" t="s">
        <v>9669</v>
      </c>
    </row>
    <row r="36" spans="2:29" ht="15.75" customHeight="1" x14ac:dyDescent="0.2">
      <c r="B36" s="191" t="s">
        <v>188</v>
      </c>
      <c r="C36" s="192" t="s">
        <v>7907</v>
      </c>
      <c r="D36" s="193" t="s">
        <v>189</v>
      </c>
      <c r="E36" s="193" t="s">
        <v>190</v>
      </c>
      <c r="F36" s="194" t="s">
        <v>191</v>
      </c>
      <c r="G36" s="193" t="s">
        <v>192</v>
      </c>
      <c r="H36" s="193" t="s">
        <v>193</v>
      </c>
      <c r="I36" s="194" t="s">
        <v>194</v>
      </c>
      <c r="J36" s="195" t="s">
        <v>195</v>
      </c>
      <c r="K36" s="194" t="s">
        <v>196</v>
      </c>
      <c r="L36" s="194" t="s">
        <v>197</v>
      </c>
      <c r="M36" s="194" t="s">
        <v>93</v>
      </c>
      <c r="N36" s="194" t="s">
        <v>198</v>
      </c>
      <c r="O36" s="194" t="s">
        <v>199</v>
      </c>
      <c r="P36" s="194" t="s">
        <v>200</v>
      </c>
      <c r="Q36" s="194">
        <v>0</v>
      </c>
      <c r="R36" s="194" t="s">
        <v>201</v>
      </c>
      <c r="S36" s="194" t="s">
        <v>202</v>
      </c>
      <c r="T36" s="195">
        <v>37970</v>
      </c>
      <c r="U36" s="194">
        <v>1800</v>
      </c>
      <c r="V36" s="194"/>
      <c r="W36" s="197">
        <v>111910134</v>
      </c>
      <c r="X36" s="197">
        <v>148809768</v>
      </c>
      <c r="Y36" s="198">
        <v>44561</v>
      </c>
      <c r="Z36" s="195" t="s">
        <v>40</v>
      </c>
      <c r="AA36" s="194" t="s">
        <v>9203</v>
      </c>
      <c r="AB36" s="194" t="s">
        <v>206</v>
      </c>
      <c r="AC36" s="199" t="s">
        <v>9669</v>
      </c>
    </row>
    <row r="37" spans="2:29" ht="15.75" customHeight="1" x14ac:dyDescent="0.2">
      <c r="B37" s="191" t="s">
        <v>188</v>
      </c>
      <c r="C37" s="192" t="s">
        <v>7907</v>
      </c>
      <c r="D37" s="193" t="s">
        <v>189</v>
      </c>
      <c r="E37" s="193" t="s">
        <v>190</v>
      </c>
      <c r="F37" s="194" t="s">
        <v>191</v>
      </c>
      <c r="G37" s="193" t="s">
        <v>192</v>
      </c>
      <c r="H37" s="193" t="s">
        <v>193</v>
      </c>
      <c r="I37" s="194" t="s">
        <v>194</v>
      </c>
      <c r="J37" s="195" t="s">
        <v>195</v>
      </c>
      <c r="K37" s="194" t="s">
        <v>196</v>
      </c>
      <c r="L37" s="194" t="s">
        <v>197</v>
      </c>
      <c r="M37" s="194" t="s">
        <v>93</v>
      </c>
      <c r="N37" s="194" t="s">
        <v>198</v>
      </c>
      <c r="O37" s="194" t="s">
        <v>199</v>
      </c>
      <c r="P37" s="194" t="s">
        <v>200</v>
      </c>
      <c r="Q37" s="194">
        <v>0</v>
      </c>
      <c r="R37" s="194" t="s">
        <v>201</v>
      </c>
      <c r="S37" s="194" t="s">
        <v>202</v>
      </c>
      <c r="T37" s="195">
        <v>37970</v>
      </c>
      <c r="U37" s="194">
        <v>1800</v>
      </c>
      <c r="V37" s="194"/>
      <c r="W37" s="197">
        <v>14041980</v>
      </c>
      <c r="X37" s="197">
        <v>21024180</v>
      </c>
      <c r="Y37" s="198">
        <v>44561</v>
      </c>
      <c r="Z37" s="195" t="s">
        <v>40</v>
      </c>
      <c r="AA37" s="194" t="s">
        <v>9203</v>
      </c>
      <c r="AB37" s="194" t="s">
        <v>9471</v>
      </c>
      <c r="AC37" s="199" t="s">
        <v>9669</v>
      </c>
    </row>
    <row r="38" spans="2:29" ht="15.75" customHeight="1" x14ac:dyDescent="0.2">
      <c r="B38" s="191" t="s">
        <v>188</v>
      </c>
      <c r="C38" s="192" t="s">
        <v>7907</v>
      </c>
      <c r="D38" s="193" t="s">
        <v>189</v>
      </c>
      <c r="E38" s="193" t="s">
        <v>190</v>
      </c>
      <c r="F38" s="194" t="s">
        <v>191</v>
      </c>
      <c r="G38" s="193" t="s">
        <v>192</v>
      </c>
      <c r="H38" s="193" t="s">
        <v>193</v>
      </c>
      <c r="I38" s="194" t="s">
        <v>194</v>
      </c>
      <c r="J38" s="195" t="s">
        <v>195</v>
      </c>
      <c r="K38" s="194" t="s">
        <v>196</v>
      </c>
      <c r="L38" s="194" t="s">
        <v>197</v>
      </c>
      <c r="M38" s="194" t="s">
        <v>93</v>
      </c>
      <c r="N38" s="194" t="s">
        <v>198</v>
      </c>
      <c r="O38" s="194" t="s">
        <v>199</v>
      </c>
      <c r="P38" s="194" t="s">
        <v>200</v>
      </c>
      <c r="Q38" s="194">
        <v>0</v>
      </c>
      <c r="R38" s="194" t="s">
        <v>201</v>
      </c>
      <c r="S38" s="194" t="s">
        <v>202</v>
      </c>
      <c r="T38" s="195">
        <v>37970</v>
      </c>
      <c r="U38" s="194">
        <v>1800</v>
      </c>
      <c r="V38" s="194"/>
      <c r="W38" s="197">
        <v>52900961</v>
      </c>
      <c r="X38" s="197">
        <v>66609347</v>
      </c>
      <c r="Y38" s="198">
        <v>44561</v>
      </c>
      <c r="Z38" s="195" t="s">
        <v>40</v>
      </c>
      <c r="AA38" s="194" t="s">
        <v>9203</v>
      </c>
      <c r="AB38" s="194" t="s">
        <v>100</v>
      </c>
      <c r="AC38" s="199" t="s">
        <v>9669</v>
      </c>
    </row>
    <row r="39" spans="2:29" ht="15.75" customHeight="1" x14ac:dyDescent="0.2">
      <c r="B39" s="191" t="s">
        <v>188</v>
      </c>
      <c r="C39" s="192" t="s">
        <v>7907</v>
      </c>
      <c r="D39" s="193" t="s">
        <v>189</v>
      </c>
      <c r="E39" s="193" t="s">
        <v>190</v>
      </c>
      <c r="F39" s="194" t="s">
        <v>191</v>
      </c>
      <c r="G39" s="193" t="s">
        <v>192</v>
      </c>
      <c r="H39" s="193" t="s">
        <v>193</v>
      </c>
      <c r="I39" s="194" t="s">
        <v>194</v>
      </c>
      <c r="J39" s="195" t="s">
        <v>195</v>
      </c>
      <c r="K39" s="194" t="s">
        <v>196</v>
      </c>
      <c r="L39" s="194" t="s">
        <v>197</v>
      </c>
      <c r="M39" s="194" t="s">
        <v>93</v>
      </c>
      <c r="N39" s="194" t="s">
        <v>198</v>
      </c>
      <c r="O39" s="194" t="s">
        <v>199</v>
      </c>
      <c r="P39" s="194" t="s">
        <v>200</v>
      </c>
      <c r="Q39" s="194">
        <v>0</v>
      </c>
      <c r="R39" s="194" t="s">
        <v>201</v>
      </c>
      <c r="S39" s="194" t="s">
        <v>202</v>
      </c>
      <c r="T39" s="195">
        <v>37970</v>
      </c>
      <c r="U39" s="194">
        <v>1800</v>
      </c>
      <c r="V39" s="194"/>
      <c r="W39" s="197">
        <v>33755059</v>
      </c>
      <c r="X39" s="197">
        <v>48495259</v>
      </c>
      <c r="Y39" s="198">
        <v>44561</v>
      </c>
      <c r="Z39" s="195" t="s">
        <v>40</v>
      </c>
      <c r="AA39" s="194" t="s">
        <v>9203</v>
      </c>
      <c r="AB39" s="194" t="s">
        <v>9480</v>
      </c>
      <c r="AC39" s="199" t="s">
        <v>9669</v>
      </c>
    </row>
    <row r="40" spans="2:29" ht="15.75" customHeight="1" x14ac:dyDescent="0.2">
      <c r="B40" s="191" t="s">
        <v>188</v>
      </c>
      <c r="C40" s="192" t="s">
        <v>7907</v>
      </c>
      <c r="D40" s="193" t="s">
        <v>189</v>
      </c>
      <c r="E40" s="193" t="s">
        <v>190</v>
      </c>
      <c r="F40" s="194" t="s">
        <v>191</v>
      </c>
      <c r="G40" s="193" t="s">
        <v>192</v>
      </c>
      <c r="H40" s="193" t="s">
        <v>193</v>
      </c>
      <c r="I40" s="194" t="s">
        <v>194</v>
      </c>
      <c r="J40" s="195" t="s">
        <v>195</v>
      </c>
      <c r="K40" s="194" t="s">
        <v>196</v>
      </c>
      <c r="L40" s="194" t="s">
        <v>197</v>
      </c>
      <c r="M40" s="194" t="s">
        <v>93</v>
      </c>
      <c r="N40" s="194" t="s">
        <v>198</v>
      </c>
      <c r="O40" s="194" t="s">
        <v>199</v>
      </c>
      <c r="P40" s="194" t="s">
        <v>200</v>
      </c>
      <c r="Q40" s="194">
        <v>0</v>
      </c>
      <c r="R40" s="194" t="s">
        <v>201</v>
      </c>
      <c r="S40" s="194" t="s">
        <v>202</v>
      </c>
      <c r="T40" s="195">
        <v>37970</v>
      </c>
      <c r="U40" s="194">
        <v>1800</v>
      </c>
      <c r="V40" s="194"/>
      <c r="W40" s="197">
        <v>21334500</v>
      </c>
      <c r="X40" s="197">
        <v>27540900</v>
      </c>
      <c r="Y40" s="198">
        <v>44561</v>
      </c>
      <c r="Z40" s="195" t="s">
        <v>40</v>
      </c>
      <c r="AA40" s="194" t="s">
        <v>9203</v>
      </c>
      <c r="AB40" s="194" t="s">
        <v>207</v>
      </c>
      <c r="AC40" s="199" t="s">
        <v>9669</v>
      </c>
    </row>
    <row r="41" spans="2:29" ht="15.75" customHeight="1" x14ac:dyDescent="0.2">
      <c r="B41" s="191" t="s">
        <v>188</v>
      </c>
      <c r="C41" s="192" t="s">
        <v>7907</v>
      </c>
      <c r="D41" s="193" t="s">
        <v>189</v>
      </c>
      <c r="E41" s="193" t="s">
        <v>190</v>
      </c>
      <c r="F41" s="194" t="s">
        <v>191</v>
      </c>
      <c r="G41" s="193" t="s">
        <v>192</v>
      </c>
      <c r="H41" s="193" t="s">
        <v>193</v>
      </c>
      <c r="I41" s="194" t="s">
        <v>194</v>
      </c>
      <c r="J41" s="195" t="s">
        <v>195</v>
      </c>
      <c r="K41" s="194" t="s">
        <v>196</v>
      </c>
      <c r="L41" s="194" t="s">
        <v>197</v>
      </c>
      <c r="M41" s="194" t="s">
        <v>93</v>
      </c>
      <c r="N41" s="194" t="s">
        <v>198</v>
      </c>
      <c r="O41" s="194" t="s">
        <v>199</v>
      </c>
      <c r="P41" s="194" t="s">
        <v>200</v>
      </c>
      <c r="Q41" s="194">
        <v>0</v>
      </c>
      <c r="R41" s="194" t="s">
        <v>201</v>
      </c>
      <c r="S41" s="194" t="s">
        <v>202</v>
      </c>
      <c r="T41" s="195">
        <v>37970</v>
      </c>
      <c r="U41" s="194">
        <v>1800</v>
      </c>
      <c r="V41" s="194"/>
      <c r="W41" s="197">
        <v>39484842</v>
      </c>
      <c r="X41" s="197">
        <v>64531114</v>
      </c>
      <c r="Y41" s="198">
        <v>44561</v>
      </c>
      <c r="Z41" s="195" t="s">
        <v>40</v>
      </c>
      <c r="AA41" s="194" t="s">
        <v>9203</v>
      </c>
      <c r="AB41" s="194" t="s">
        <v>208</v>
      </c>
      <c r="AC41" s="199" t="s">
        <v>9669</v>
      </c>
    </row>
    <row r="42" spans="2:29" ht="15.75" customHeight="1" x14ac:dyDescent="0.2">
      <c r="B42" s="191" t="s">
        <v>188</v>
      </c>
      <c r="C42" s="192" t="s">
        <v>7907</v>
      </c>
      <c r="D42" s="193" t="s">
        <v>189</v>
      </c>
      <c r="E42" s="193" t="s">
        <v>190</v>
      </c>
      <c r="F42" s="194" t="s">
        <v>191</v>
      </c>
      <c r="G42" s="193" t="s">
        <v>192</v>
      </c>
      <c r="H42" s="193" t="s">
        <v>193</v>
      </c>
      <c r="I42" s="194" t="s">
        <v>194</v>
      </c>
      <c r="J42" s="195" t="s">
        <v>195</v>
      </c>
      <c r="K42" s="194" t="s">
        <v>196</v>
      </c>
      <c r="L42" s="194" t="s">
        <v>197</v>
      </c>
      <c r="M42" s="194" t="s">
        <v>93</v>
      </c>
      <c r="N42" s="194" t="s">
        <v>198</v>
      </c>
      <c r="O42" s="194" t="s">
        <v>199</v>
      </c>
      <c r="P42" s="194" t="s">
        <v>200</v>
      </c>
      <c r="Q42" s="194">
        <v>0</v>
      </c>
      <c r="R42" s="194" t="s">
        <v>201</v>
      </c>
      <c r="S42" s="194" t="s">
        <v>202</v>
      </c>
      <c r="T42" s="195">
        <v>37970</v>
      </c>
      <c r="U42" s="194">
        <v>1800</v>
      </c>
      <c r="V42" s="194"/>
      <c r="W42" s="197">
        <v>62369148</v>
      </c>
      <c r="X42" s="197">
        <v>74394048</v>
      </c>
      <c r="Y42" s="198">
        <v>44561</v>
      </c>
      <c r="Z42" s="195" t="s">
        <v>40</v>
      </c>
      <c r="AA42" s="194" t="s">
        <v>9203</v>
      </c>
      <c r="AB42" s="194" t="s">
        <v>116</v>
      </c>
      <c r="AC42" s="199" t="s">
        <v>9669</v>
      </c>
    </row>
    <row r="43" spans="2:29" ht="15.75" customHeight="1" x14ac:dyDescent="0.2">
      <c r="B43" s="191" t="s">
        <v>188</v>
      </c>
      <c r="C43" s="192" t="s">
        <v>7907</v>
      </c>
      <c r="D43" s="193" t="s">
        <v>189</v>
      </c>
      <c r="E43" s="193" t="s">
        <v>190</v>
      </c>
      <c r="F43" s="194" t="s">
        <v>191</v>
      </c>
      <c r="G43" s="193" t="s">
        <v>192</v>
      </c>
      <c r="H43" s="193" t="s">
        <v>193</v>
      </c>
      <c r="I43" s="194" t="s">
        <v>194</v>
      </c>
      <c r="J43" s="195" t="s">
        <v>195</v>
      </c>
      <c r="K43" s="194" t="s">
        <v>196</v>
      </c>
      <c r="L43" s="194" t="s">
        <v>197</v>
      </c>
      <c r="M43" s="194" t="s">
        <v>93</v>
      </c>
      <c r="N43" s="194" t="s">
        <v>198</v>
      </c>
      <c r="O43" s="194" t="s">
        <v>199</v>
      </c>
      <c r="P43" s="194" t="s">
        <v>200</v>
      </c>
      <c r="Q43" s="194">
        <v>0</v>
      </c>
      <c r="R43" s="194" t="s">
        <v>201</v>
      </c>
      <c r="S43" s="194" t="s">
        <v>202</v>
      </c>
      <c r="T43" s="195">
        <v>37970</v>
      </c>
      <c r="U43" s="194">
        <v>1800</v>
      </c>
      <c r="V43" s="194"/>
      <c r="W43" s="197">
        <v>26237556</v>
      </c>
      <c r="X43" s="197">
        <v>46873836</v>
      </c>
      <c r="Y43" s="198">
        <v>44561</v>
      </c>
      <c r="Z43" s="195" t="s">
        <v>40</v>
      </c>
      <c r="AA43" s="194" t="s">
        <v>9203</v>
      </c>
      <c r="AB43" s="194" t="s">
        <v>209</v>
      </c>
      <c r="AC43" s="199" t="s">
        <v>9669</v>
      </c>
    </row>
    <row r="44" spans="2:29" ht="15.75" customHeight="1" x14ac:dyDescent="0.2">
      <c r="B44" s="191" t="s">
        <v>188</v>
      </c>
      <c r="C44" s="192" t="s">
        <v>7907</v>
      </c>
      <c r="D44" s="193" t="s">
        <v>189</v>
      </c>
      <c r="E44" s="193" t="s">
        <v>190</v>
      </c>
      <c r="F44" s="194" t="s">
        <v>191</v>
      </c>
      <c r="G44" s="193" t="s">
        <v>192</v>
      </c>
      <c r="H44" s="193" t="s">
        <v>193</v>
      </c>
      <c r="I44" s="194" t="s">
        <v>194</v>
      </c>
      <c r="J44" s="195" t="s">
        <v>195</v>
      </c>
      <c r="K44" s="194" t="s">
        <v>196</v>
      </c>
      <c r="L44" s="194" t="s">
        <v>197</v>
      </c>
      <c r="M44" s="194" t="s">
        <v>93</v>
      </c>
      <c r="N44" s="194" t="s">
        <v>198</v>
      </c>
      <c r="O44" s="194" t="s">
        <v>199</v>
      </c>
      <c r="P44" s="194" t="s">
        <v>200</v>
      </c>
      <c r="Q44" s="194">
        <v>0</v>
      </c>
      <c r="R44" s="194" t="s">
        <v>201</v>
      </c>
      <c r="S44" s="194" t="s">
        <v>202</v>
      </c>
      <c r="T44" s="195">
        <v>37970</v>
      </c>
      <c r="U44" s="194">
        <v>1800</v>
      </c>
      <c r="V44" s="194"/>
      <c r="W44" s="197">
        <v>15231540</v>
      </c>
      <c r="X44" s="197">
        <v>29731966</v>
      </c>
      <c r="Y44" s="198">
        <v>44561</v>
      </c>
      <c r="Z44" s="195" t="s">
        <v>40</v>
      </c>
      <c r="AA44" s="194" t="s">
        <v>9203</v>
      </c>
      <c r="AB44" s="194" t="s">
        <v>9510</v>
      </c>
      <c r="AC44" s="199" t="s">
        <v>9669</v>
      </c>
    </row>
    <row r="45" spans="2:29" ht="15.75" customHeight="1" x14ac:dyDescent="0.2">
      <c r="B45" s="191" t="s">
        <v>188</v>
      </c>
      <c r="C45" s="192" t="s">
        <v>7907</v>
      </c>
      <c r="D45" s="193" t="s">
        <v>189</v>
      </c>
      <c r="E45" s="193" t="s">
        <v>190</v>
      </c>
      <c r="F45" s="194" t="s">
        <v>191</v>
      </c>
      <c r="G45" s="193" t="s">
        <v>192</v>
      </c>
      <c r="H45" s="193" t="s">
        <v>193</v>
      </c>
      <c r="I45" s="194" t="s">
        <v>194</v>
      </c>
      <c r="J45" s="195" t="s">
        <v>195</v>
      </c>
      <c r="K45" s="194" t="s">
        <v>196</v>
      </c>
      <c r="L45" s="194" t="s">
        <v>197</v>
      </c>
      <c r="M45" s="194" t="s">
        <v>93</v>
      </c>
      <c r="N45" s="194" t="s">
        <v>198</v>
      </c>
      <c r="O45" s="194" t="s">
        <v>199</v>
      </c>
      <c r="P45" s="194" t="s">
        <v>200</v>
      </c>
      <c r="Q45" s="194">
        <v>0</v>
      </c>
      <c r="R45" s="194" t="s">
        <v>201</v>
      </c>
      <c r="S45" s="194" t="s">
        <v>202</v>
      </c>
      <c r="T45" s="195">
        <v>37970</v>
      </c>
      <c r="U45" s="194">
        <v>1800</v>
      </c>
      <c r="V45" s="194"/>
      <c r="W45" s="197">
        <v>15899590</v>
      </c>
      <c r="X45" s="197">
        <v>31638848</v>
      </c>
      <c r="Y45" s="198">
        <v>44561</v>
      </c>
      <c r="Z45" s="195" t="s">
        <v>40</v>
      </c>
      <c r="AA45" s="194" t="s">
        <v>9203</v>
      </c>
      <c r="AB45" s="194" t="s">
        <v>210</v>
      </c>
      <c r="AC45" s="199" t="s">
        <v>9669</v>
      </c>
    </row>
    <row r="46" spans="2:29" ht="15.75" customHeight="1" x14ac:dyDescent="0.2">
      <c r="B46" s="191" t="s">
        <v>188</v>
      </c>
      <c r="C46" s="192" t="s">
        <v>7907</v>
      </c>
      <c r="D46" s="193" t="s">
        <v>189</v>
      </c>
      <c r="E46" s="193" t="s">
        <v>190</v>
      </c>
      <c r="F46" s="194" t="s">
        <v>191</v>
      </c>
      <c r="G46" s="193" t="s">
        <v>192</v>
      </c>
      <c r="H46" s="193" t="s">
        <v>193</v>
      </c>
      <c r="I46" s="194" t="s">
        <v>194</v>
      </c>
      <c r="J46" s="195" t="s">
        <v>195</v>
      </c>
      <c r="K46" s="194" t="s">
        <v>196</v>
      </c>
      <c r="L46" s="194" t="s">
        <v>197</v>
      </c>
      <c r="M46" s="194" t="s">
        <v>93</v>
      </c>
      <c r="N46" s="194" t="s">
        <v>198</v>
      </c>
      <c r="O46" s="194" t="s">
        <v>199</v>
      </c>
      <c r="P46" s="194" t="s">
        <v>200</v>
      </c>
      <c r="Q46" s="194">
        <v>0</v>
      </c>
      <c r="R46" s="194" t="s">
        <v>201</v>
      </c>
      <c r="S46" s="194" t="s">
        <v>202</v>
      </c>
      <c r="T46" s="195">
        <v>37970</v>
      </c>
      <c r="U46" s="194">
        <v>1800</v>
      </c>
      <c r="V46" s="194"/>
      <c r="W46" s="197">
        <v>86533199</v>
      </c>
      <c r="X46" s="197">
        <v>126905732</v>
      </c>
      <c r="Y46" s="198">
        <v>44561</v>
      </c>
      <c r="Z46" s="195" t="s">
        <v>40</v>
      </c>
      <c r="AA46" s="194" t="s">
        <v>9203</v>
      </c>
      <c r="AB46" s="194" t="s">
        <v>9518</v>
      </c>
      <c r="AC46" s="199" t="s">
        <v>9669</v>
      </c>
    </row>
    <row r="47" spans="2:29" ht="15.75" customHeight="1" x14ac:dyDescent="0.2">
      <c r="B47" s="191" t="s">
        <v>188</v>
      </c>
      <c r="C47" s="192" t="s">
        <v>7907</v>
      </c>
      <c r="D47" s="193" t="s">
        <v>189</v>
      </c>
      <c r="E47" s="193" t="s">
        <v>190</v>
      </c>
      <c r="F47" s="194" t="s">
        <v>191</v>
      </c>
      <c r="G47" s="193" t="s">
        <v>192</v>
      </c>
      <c r="H47" s="193" t="s">
        <v>193</v>
      </c>
      <c r="I47" s="194" t="s">
        <v>194</v>
      </c>
      <c r="J47" s="195" t="s">
        <v>195</v>
      </c>
      <c r="K47" s="194" t="s">
        <v>196</v>
      </c>
      <c r="L47" s="194" t="s">
        <v>197</v>
      </c>
      <c r="M47" s="194" t="s">
        <v>93</v>
      </c>
      <c r="N47" s="194" t="s">
        <v>198</v>
      </c>
      <c r="O47" s="194" t="s">
        <v>199</v>
      </c>
      <c r="P47" s="194" t="s">
        <v>200</v>
      </c>
      <c r="Q47" s="194">
        <v>0</v>
      </c>
      <c r="R47" s="194" t="s">
        <v>201</v>
      </c>
      <c r="S47" s="194" t="s">
        <v>202</v>
      </c>
      <c r="T47" s="195">
        <v>37970</v>
      </c>
      <c r="U47" s="194">
        <v>1800</v>
      </c>
      <c r="V47" s="194"/>
      <c r="W47" s="197">
        <v>48996426</v>
      </c>
      <c r="X47" s="197">
        <v>56425487</v>
      </c>
      <c r="Y47" s="198">
        <v>44561</v>
      </c>
      <c r="Z47" s="195" t="s">
        <v>40</v>
      </c>
      <c r="AA47" s="194" t="s">
        <v>9203</v>
      </c>
      <c r="AB47" s="194" t="s">
        <v>9519</v>
      </c>
      <c r="AC47" s="199" t="s">
        <v>9669</v>
      </c>
    </row>
    <row r="48" spans="2:29" ht="15.75" customHeight="1" x14ac:dyDescent="0.2">
      <c r="B48" s="191" t="s">
        <v>188</v>
      </c>
      <c r="C48" s="192" t="s">
        <v>7907</v>
      </c>
      <c r="D48" s="193" t="s">
        <v>189</v>
      </c>
      <c r="E48" s="193" t="s">
        <v>190</v>
      </c>
      <c r="F48" s="194" t="s">
        <v>191</v>
      </c>
      <c r="G48" s="193" t="s">
        <v>192</v>
      </c>
      <c r="H48" s="193" t="s">
        <v>193</v>
      </c>
      <c r="I48" s="194" t="s">
        <v>194</v>
      </c>
      <c r="J48" s="195" t="s">
        <v>195</v>
      </c>
      <c r="K48" s="194" t="s">
        <v>196</v>
      </c>
      <c r="L48" s="194" t="s">
        <v>197</v>
      </c>
      <c r="M48" s="194" t="s">
        <v>93</v>
      </c>
      <c r="N48" s="194" t="s">
        <v>198</v>
      </c>
      <c r="O48" s="194" t="s">
        <v>199</v>
      </c>
      <c r="P48" s="194" t="s">
        <v>200</v>
      </c>
      <c r="Q48" s="194">
        <v>0</v>
      </c>
      <c r="R48" s="194" t="s">
        <v>201</v>
      </c>
      <c r="S48" s="194" t="s">
        <v>202</v>
      </c>
      <c r="T48" s="195">
        <v>37970</v>
      </c>
      <c r="U48" s="194">
        <v>1800</v>
      </c>
      <c r="V48" s="194"/>
      <c r="W48" s="197">
        <v>21151410</v>
      </c>
      <c r="X48" s="197">
        <v>36046770</v>
      </c>
      <c r="Y48" s="198">
        <v>44561</v>
      </c>
      <c r="Z48" s="195" t="s">
        <v>40</v>
      </c>
      <c r="AA48" s="194" t="s">
        <v>9203</v>
      </c>
      <c r="AB48" s="194" t="s">
        <v>9522</v>
      </c>
      <c r="AC48" s="199" t="s">
        <v>9669</v>
      </c>
    </row>
    <row r="49" spans="2:29" ht="15.75" customHeight="1" x14ac:dyDescent="0.2">
      <c r="B49" s="191" t="s">
        <v>188</v>
      </c>
      <c r="C49" s="192" t="s">
        <v>7907</v>
      </c>
      <c r="D49" s="193" t="s">
        <v>189</v>
      </c>
      <c r="E49" s="193" t="s">
        <v>190</v>
      </c>
      <c r="F49" s="194" t="s">
        <v>191</v>
      </c>
      <c r="G49" s="193" t="s">
        <v>192</v>
      </c>
      <c r="H49" s="193" t="s">
        <v>193</v>
      </c>
      <c r="I49" s="194" t="s">
        <v>194</v>
      </c>
      <c r="J49" s="195" t="s">
        <v>195</v>
      </c>
      <c r="K49" s="194" t="s">
        <v>196</v>
      </c>
      <c r="L49" s="194" t="s">
        <v>197</v>
      </c>
      <c r="M49" s="194" t="s">
        <v>93</v>
      </c>
      <c r="N49" s="194" t="s">
        <v>198</v>
      </c>
      <c r="O49" s="194" t="s">
        <v>199</v>
      </c>
      <c r="P49" s="194" t="s">
        <v>200</v>
      </c>
      <c r="Q49" s="194">
        <v>0</v>
      </c>
      <c r="R49" s="194" t="s">
        <v>201</v>
      </c>
      <c r="S49" s="194" t="s">
        <v>202</v>
      </c>
      <c r="T49" s="195">
        <v>37970</v>
      </c>
      <c r="U49" s="194">
        <v>1800</v>
      </c>
      <c r="V49" s="194"/>
      <c r="W49" s="197">
        <v>110335138</v>
      </c>
      <c r="X49" s="197">
        <v>163111088</v>
      </c>
      <c r="Y49" s="198">
        <v>44561</v>
      </c>
      <c r="Z49" s="195" t="s">
        <v>40</v>
      </c>
      <c r="AA49" s="194" t="s">
        <v>9203</v>
      </c>
      <c r="AB49" s="194" t="s">
        <v>211</v>
      </c>
      <c r="AC49" s="199" t="s">
        <v>9669</v>
      </c>
    </row>
    <row r="50" spans="2:29" ht="15.75" customHeight="1" x14ac:dyDescent="0.2">
      <c r="B50" s="191" t="s">
        <v>188</v>
      </c>
      <c r="C50" s="192" t="s">
        <v>7907</v>
      </c>
      <c r="D50" s="193" t="s">
        <v>189</v>
      </c>
      <c r="E50" s="193" t="s">
        <v>190</v>
      </c>
      <c r="F50" s="194" t="s">
        <v>191</v>
      </c>
      <c r="G50" s="193" t="s">
        <v>192</v>
      </c>
      <c r="H50" s="193" t="s">
        <v>193</v>
      </c>
      <c r="I50" s="194" t="s">
        <v>194</v>
      </c>
      <c r="J50" s="195" t="s">
        <v>195</v>
      </c>
      <c r="K50" s="194" t="s">
        <v>196</v>
      </c>
      <c r="L50" s="194" t="s">
        <v>197</v>
      </c>
      <c r="M50" s="194" t="s">
        <v>93</v>
      </c>
      <c r="N50" s="194" t="s">
        <v>198</v>
      </c>
      <c r="O50" s="194" t="s">
        <v>199</v>
      </c>
      <c r="P50" s="194" t="s">
        <v>200</v>
      </c>
      <c r="Q50" s="194">
        <v>0</v>
      </c>
      <c r="R50" s="194" t="s">
        <v>201</v>
      </c>
      <c r="S50" s="194" t="s">
        <v>202</v>
      </c>
      <c r="T50" s="195">
        <v>37970</v>
      </c>
      <c r="U50" s="194">
        <v>1800</v>
      </c>
      <c r="V50" s="194"/>
      <c r="W50" s="197">
        <v>28058100</v>
      </c>
      <c r="X50" s="197">
        <v>40083000</v>
      </c>
      <c r="Y50" s="198">
        <v>44561</v>
      </c>
      <c r="Z50" s="195" t="s">
        <v>40</v>
      </c>
      <c r="AA50" s="194" t="s">
        <v>9203</v>
      </c>
      <c r="AB50" s="194" t="s">
        <v>9531</v>
      </c>
      <c r="AC50" s="199" t="s">
        <v>9669</v>
      </c>
    </row>
    <row r="51" spans="2:29" ht="15.75" customHeight="1" x14ac:dyDescent="0.2">
      <c r="B51" s="191" t="s">
        <v>188</v>
      </c>
      <c r="C51" s="192" t="s">
        <v>7907</v>
      </c>
      <c r="D51" s="193" t="s">
        <v>189</v>
      </c>
      <c r="E51" s="193" t="s">
        <v>190</v>
      </c>
      <c r="F51" s="194" t="s">
        <v>191</v>
      </c>
      <c r="G51" s="193" t="s">
        <v>192</v>
      </c>
      <c r="H51" s="193" t="s">
        <v>193</v>
      </c>
      <c r="I51" s="194" t="s">
        <v>194</v>
      </c>
      <c r="J51" s="195" t="s">
        <v>195</v>
      </c>
      <c r="K51" s="194" t="s">
        <v>196</v>
      </c>
      <c r="L51" s="194" t="s">
        <v>197</v>
      </c>
      <c r="M51" s="194" t="s">
        <v>93</v>
      </c>
      <c r="N51" s="194" t="s">
        <v>198</v>
      </c>
      <c r="O51" s="194" t="s">
        <v>199</v>
      </c>
      <c r="P51" s="194" t="s">
        <v>200</v>
      </c>
      <c r="Q51" s="194">
        <v>0</v>
      </c>
      <c r="R51" s="194" t="s">
        <v>201</v>
      </c>
      <c r="S51" s="194" t="s">
        <v>202</v>
      </c>
      <c r="T51" s="195">
        <v>37970</v>
      </c>
      <c r="U51" s="194">
        <v>1800</v>
      </c>
      <c r="V51" s="194"/>
      <c r="W51" s="197">
        <v>15627559</v>
      </c>
      <c r="X51" s="197">
        <v>27051214</v>
      </c>
      <c r="Y51" s="198">
        <v>44561</v>
      </c>
      <c r="Z51" s="195" t="s">
        <v>40</v>
      </c>
      <c r="AA51" s="194" t="s">
        <v>9203</v>
      </c>
      <c r="AB51" s="194" t="s">
        <v>212</v>
      </c>
      <c r="AC51" s="199" t="s">
        <v>9669</v>
      </c>
    </row>
    <row r="52" spans="2:29" ht="15.75" customHeight="1" x14ac:dyDescent="0.2">
      <c r="B52" s="191" t="s">
        <v>188</v>
      </c>
      <c r="C52" s="192" t="s">
        <v>7907</v>
      </c>
      <c r="D52" s="193" t="s">
        <v>189</v>
      </c>
      <c r="E52" s="193" t="s">
        <v>190</v>
      </c>
      <c r="F52" s="194" t="s">
        <v>191</v>
      </c>
      <c r="G52" s="193" t="s">
        <v>192</v>
      </c>
      <c r="H52" s="193" t="s">
        <v>193</v>
      </c>
      <c r="I52" s="194" t="s">
        <v>194</v>
      </c>
      <c r="J52" s="195" t="s">
        <v>195</v>
      </c>
      <c r="K52" s="194" t="s">
        <v>196</v>
      </c>
      <c r="L52" s="194" t="s">
        <v>197</v>
      </c>
      <c r="M52" s="194" t="s">
        <v>93</v>
      </c>
      <c r="N52" s="194" t="s">
        <v>198</v>
      </c>
      <c r="O52" s="194" t="s">
        <v>199</v>
      </c>
      <c r="P52" s="194" t="s">
        <v>200</v>
      </c>
      <c r="Q52" s="194">
        <v>0</v>
      </c>
      <c r="R52" s="194" t="s">
        <v>201</v>
      </c>
      <c r="S52" s="194" t="s">
        <v>202</v>
      </c>
      <c r="T52" s="195">
        <v>37970</v>
      </c>
      <c r="U52" s="194">
        <v>1800</v>
      </c>
      <c r="V52" s="194"/>
      <c r="W52" s="197">
        <v>11606433</v>
      </c>
      <c r="X52" s="197">
        <v>23030088</v>
      </c>
      <c r="Y52" s="198">
        <v>44561</v>
      </c>
      <c r="Z52" s="195" t="s">
        <v>40</v>
      </c>
      <c r="AA52" s="194" t="s">
        <v>9203</v>
      </c>
      <c r="AB52" s="194" t="s">
        <v>213</v>
      </c>
      <c r="AC52" s="199" t="s">
        <v>9669</v>
      </c>
    </row>
    <row r="53" spans="2:29" ht="15.75" customHeight="1" x14ac:dyDescent="0.2">
      <c r="B53" s="191" t="s">
        <v>188</v>
      </c>
      <c r="C53" s="192" t="s">
        <v>7907</v>
      </c>
      <c r="D53" s="193" t="s">
        <v>189</v>
      </c>
      <c r="E53" s="193" t="s">
        <v>190</v>
      </c>
      <c r="F53" s="194" t="s">
        <v>191</v>
      </c>
      <c r="G53" s="193" t="s">
        <v>192</v>
      </c>
      <c r="H53" s="193" t="s">
        <v>193</v>
      </c>
      <c r="I53" s="194" t="s">
        <v>194</v>
      </c>
      <c r="J53" s="195" t="s">
        <v>195</v>
      </c>
      <c r="K53" s="194" t="s">
        <v>196</v>
      </c>
      <c r="L53" s="194" t="s">
        <v>197</v>
      </c>
      <c r="M53" s="194" t="s">
        <v>93</v>
      </c>
      <c r="N53" s="194" t="s">
        <v>198</v>
      </c>
      <c r="O53" s="194" t="s">
        <v>199</v>
      </c>
      <c r="P53" s="194" t="s">
        <v>200</v>
      </c>
      <c r="Q53" s="194">
        <v>0</v>
      </c>
      <c r="R53" s="194" t="s">
        <v>201</v>
      </c>
      <c r="S53" s="194" t="s">
        <v>202</v>
      </c>
      <c r="T53" s="195">
        <v>37970</v>
      </c>
      <c r="U53" s="194">
        <v>1800</v>
      </c>
      <c r="V53" s="194"/>
      <c r="W53" s="197">
        <v>51626904</v>
      </c>
      <c r="X53" s="197">
        <v>83693304</v>
      </c>
      <c r="Y53" s="198">
        <v>44561</v>
      </c>
      <c r="Z53" s="195" t="s">
        <v>40</v>
      </c>
      <c r="AA53" s="194" t="s">
        <v>9203</v>
      </c>
      <c r="AB53" s="194" t="s">
        <v>223</v>
      </c>
      <c r="AC53" s="199" t="s">
        <v>9669</v>
      </c>
    </row>
    <row r="54" spans="2:29" ht="15.75" customHeight="1" x14ac:dyDescent="0.2">
      <c r="B54" s="191" t="s">
        <v>188</v>
      </c>
      <c r="C54" s="192" t="s">
        <v>7907</v>
      </c>
      <c r="D54" s="193" t="s">
        <v>189</v>
      </c>
      <c r="E54" s="193" t="s">
        <v>190</v>
      </c>
      <c r="F54" s="194" t="s">
        <v>191</v>
      </c>
      <c r="G54" s="193" t="s">
        <v>192</v>
      </c>
      <c r="H54" s="193" t="s">
        <v>193</v>
      </c>
      <c r="I54" s="194" t="s">
        <v>194</v>
      </c>
      <c r="J54" s="195" t="s">
        <v>195</v>
      </c>
      <c r="K54" s="194" t="s">
        <v>196</v>
      </c>
      <c r="L54" s="194" t="s">
        <v>197</v>
      </c>
      <c r="M54" s="194" t="s">
        <v>93</v>
      </c>
      <c r="N54" s="194" t="s">
        <v>198</v>
      </c>
      <c r="O54" s="194" t="s">
        <v>199</v>
      </c>
      <c r="P54" s="194" t="s">
        <v>200</v>
      </c>
      <c r="Q54" s="194">
        <v>0</v>
      </c>
      <c r="R54" s="194" t="s">
        <v>201</v>
      </c>
      <c r="S54" s="194" t="s">
        <v>202</v>
      </c>
      <c r="T54" s="195">
        <v>37970</v>
      </c>
      <c r="U54" s="194">
        <v>1800</v>
      </c>
      <c r="V54" s="194"/>
      <c r="W54" s="197">
        <v>55367984</v>
      </c>
      <c r="X54" s="197">
        <v>75711184</v>
      </c>
      <c r="Y54" s="198">
        <v>44561</v>
      </c>
      <c r="Z54" s="195" t="s">
        <v>40</v>
      </c>
      <c r="AA54" s="194" t="s">
        <v>9203</v>
      </c>
      <c r="AB54" s="194" t="s">
        <v>9548</v>
      </c>
      <c r="AC54" s="199" t="s">
        <v>9669</v>
      </c>
    </row>
    <row r="55" spans="2:29" ht="15.75" customHeight="1" x14ac:dyDescent="0.2">
      <c r="B55" s="191" t="s">
        <v>188</v>
      </c>
      <c r="C55" s="192" t="s">
        <v>7907</v>
      </c>
      <c r="D55" s="193" t="s">
        <v>189</v>
      </c>
      <c r="E55" s="193" t="s">
        <v>190</v>
      </c>
      <c r="F55" s="194" t="s">
        <v>191</v>
      </c>
      <c r="G55" s="193" t="s">
        <v>192</v>
      </c>
      <c r="H55" s="193" t="s">
        <v>193</v>
      </c>
      <c r="I55" s="194" t="s">
        <v>194</v>
      </c>
      <c r="J55" s="195" t="s">
        <v>195</v>
      </c>
      <c r="K55" s="194" t="s">
        <v>196</v>
      </c>
      <c r="L55" s="194" t="s">
        <v>197</v>
      </c>
      <c r="M55" s="194" t="s">
        <v>93</v>
      </c>
      <c r="N55" s="194" t="s">
        <v>198</v>
      </c>
      <c r="O55" s="194" t="s">
        <v>199</v>
      </c>
      <c r="P55" s="194" t="s">
        <v>200</v>
      </c>
      <c r="Q55" s="194">
        <v>0</v>
      </c>
      <c r="R55" s="194" t="s">
        <v>201</v>
      </c>
      <c r="S55" s="194" t="s">
        <v>202</v>
      </c>
      <c r="T55" s="195">
        <v>37970</v>
      </c>
      <c r="U55" s="194">
        <v>1800</v>
      </c>
      <c r="V55" s="194"/>
      <c r="W55" s="197">
        <v>30730300</v>
      </c>
      <c r="X55" s="197">
        <v>73485500</v>
      </c>
      <c r="Y55" s="198">
        <v>44561</v>
      </c>
      <c r="Z55" s="195" t="s">
        <v>40</v>
      </c>
      <c r="AA55" s="194" t="s">
        <v>9203</v>
      </c>
      <c r="AB55" s="194" t="s">
        <v>174</v>
      </c>
      <c r="AC55" s="199" t="s">
        <v>9669</v>
      </c>
    </row>
    <row r="56" spans="2:29" ht="15.75" customHeight="1" x14ac:dyDescent="0.2">
      <c r="B56" s="191" t="s">
        <v>188</v>
      </c>
      <c r="C56" s="192" t="s">
        <v>7907</v>
      </c>
      <c r="D56" s="193" t="s">
        <v>189</v>
      </c>
      <c r="E56" s="193" t="s">
        <v>190</v>
      </c>
      <c r="F56" s="194" t="s">
        <v>191</v>
      </c>
      <c r="G56" s="193" t="s">
        <v>192</v>
      </c>
      <c r="H56" s="193" t="s">
        <v>193</v>
      </c>
      <c r="I56" s="194" t="s">
        <v>194</v>
      </c>
      <c r="J56" s="195" t="s">
        <v>195</v>
      </c>
      <c r="K56" s="194" t="s">
        <v>196</v>
      </c>
      <c r="L56" s="194" t="s">
        <v>197</v>
      </c>
      <c r="M56" s="194" t="s">
        <v>93</v>
      </c>
      <c r="N56" s="194" t="s">
        <v>198</v>
      </c>
      <c r="O56" s="194" t="s">
        <v>199</v>
      </c>
      <c r="P56" s="194" t="s">
        <v>200</v>
      </c>
      <c r="Q56" s="194">
        <v>0</v>
      </c>
      <c r="R56" s="194" t="s">
        <v>201</v>
      </c>
      <c r="S56" s="194" t="s">
        <v>202</v>
      </c>
      <c r="T56" s="195">
        <v>37970</v>
      </c>
      <c r="U56" s="194">
        <v>1800</v>
      </c>
      <c r="V56" s="194"/>
      <c r="W56" s="197">
        <v>152515664</v>
      </c>
      <c r="X56" s="197">
        <v>219429950</v>
      </c>
      <c r="Y56" s="198">
        <v>44561</v>
      </c>
      <c r="Z56" s="195" t="s">
        <v>40</v>
      </c>
      <c r="AA56" s="194" t="s">
        <v>9203</v>
      </c>
      <c r="AB56" s="194" t="s">
        <v>9549</v>
      </c>
      <c r="AC56" s="199" t="s">
        <v>9669</v>
      </c>
    </row>
    <row r="57" spans="2:29" ht="15.75" customHeight="1" x14ac:dyDescent="0.2">
      <c r="B57" s="191" t="s">
        <v>188</v>
      </c>
      <c r="C57" s="192" t="s">
        <v>7907</v>
      </c>
      <c r="D57" s="193" t="s">
        <v>189</v>
      </c>
      <c r="E57" s="193" t="s">
        <v>190</v>
      </c>
      <c r="F57" s="194" t="s">
        <v>191</v>
      </c>
      <c r="G57" s="193" t="s">
        <v>192</v>
      </c>
      <c r="H57" s="193" t="s">
        <v>193</v>
      </c>
      <c r="I57" s="194" t="s">
        <v>194</v>
      </c>
      <c r="J57" s="195" t="s">
        <v>195</v>
      </c>
      <c r="K57" s="194" t="s">
        <v>196</v>
      </c>
      <c r="L57" s="194" t="s">
        <v>197</v>
      </c>
      <c r="M57" s="194" t="s">
        <v>93</v>
      </c>
      <c r="N57" s="194" t="s">
        <v>198</v>
      </c>
      <c r="O57" s="194" t="s">
        <v>199</v>
      </c>
      <c r="P57" s="194" t="s">
        <v>200</v>
      </c>
      <c r="Q57" s="194">
        <v>0</v>
      </c>
      <c r="R57" s="194" t="s">
        <v>201</v>
      </c>
      <c r="S57" s="194" t="s">
        <v>202</v>
      </c>
      <c r="T57" s="195">
        <v>37970</v>
      </c>
      <c r="U57" s="194">
        <v>1800</v>
      </c>
      <c r="V57" s="194"/>
      <c r="W57" s="197">
        <v>11575970</v>
      </c>
      <c r="X57" s="197">
        <v>18765257</v>
      </c>
      <c r="Y57" s="198">
        <v>44561</v>
      </c>
      <c r="Z57" s="195" t="s">
        <v>40</v>
      </c>
      <c r="AA57" s="194" t="s">
        <v>9203</v>
      </c>
      <c r="AB57" s="194" t="s">
        <v>9550</v>
      </c>
      <c r="AC57" s="199" t="s">
        <v>9669</v>
      </c>
    </row>
    <row r="58" spans="2:29" ht="15.75" customHeight="1" x14ac:dyDescent="0.2">
      <c r="B58" s="191" t="s">
        <v>188</v>
      </c>
      <c r="C58" s="192" t="s">
        <v>7907</v>
      </c>
      <c r="D58" s="193" t="s">
        <v>189</v>
      </c>
      <c r="E58" s="193" t="s">
        <v>190</v>
      </c>
      <c r="F58" s="194" t="s">
        <v>191</v>
      </c>
      <c r="G58" s="193" t="s">
        <v>192</v>
      </c>
      <c r="H58" s="193" t="s">
        <v>193</v>
      </c>
      <c r="I58" s="194" t="s">
        <v>194</v>
      </c>
      <c r="J58" s="195" t="s">
        <v>195</v>
      </c>
      <c r="K58" s="194" t="s">
        <v>196</v>
      </c>
      <c r="L58" s="194" t="s">
        <v>197</v>
      </c>
      <c r="M58" s="194" t="s">
        <v>93</v>
      </c>
      <c r="N58" s="194" t="s">
        <v>198</v>
      </c>
      <c r="O58" s="194" t="s">
        <v>199</v>
      </c>
      <c r="P58" s="194" t="s">
        <v>200</v>
      </c>
      <c r="Q58" s="194">
        <v>0</v>
      </c>
      <c r="R58" s="194" t="s">
        <v>201</v>
      </c>
      <c r="S58" s="194" t="s">
        <v>202</v>
      </c>
      <c r="T58" s="195">
        <v>37970</v>
      </c>
      <c r="U58" s="194">
        <v>1800</v>
      </c>
      <c r="V58" s="194"/>
      <c r="W58" s="197">
        <v>30525433</v>
      </c>
      <c r="X58" s="197">
        <v>42501427</v>
      </c>
      <c r="Y58" s="198">
        <v>44561</v>
      </c>
      <c r="Z58" s="195" t="s">
        <v>40</v>
      </c>
      <c r="AA58" s="194" t="s">
        <v>9203</v>
      </c>
      <c r="AB58" s="194" t="s">
        <v>214</v>
      </c>
      <c r="AC58" s="199" t="s">
        <v>9669</v>
      </c>
    </row>
    <row r="59" spans="2:29" ht="15.75" customHeight="1" x14ac:dyDescent="0.2">
      <c r="B59" s="191" t="s">
        <v>188</v>
      </c>
      <c r="C59" s="192" t="s">
        <v>7907</v>
      </c>
      <c r="D59" s="193" t="s">
        <v>189</v>
      </c>
      <c r="E59" s="193" t="s">
        <v>190</v>
      </c>
      <c r="F59" s="194" t="s">
        <v>191</v>
      </c>
      <c r="G59" s="193" t="s">
        <v>192</v>
      </c>
      <c r="H59" s="193" t="s">
        <v>193</v>
      </c>
      <c r="I59" s="194" t="s">
        <v>194</v>
      </c>
      <c r="J59" s="195" t="s">
        <v>195</v>
      </c>
      <c r="K59" s="194" t="s">
        <v>196</v>
      </c>
      <c r="L59" s="194" t="s">
        <v>197</v>
      </c>
      <c r="M59" s="194" t="s">
        <v>93</v>
      </c>
      <c r="N59" s="194" t="s">
        <v>198</v>
      </c>
      <c r="O59" s="194" t="s">
        <v>199</v>
      </c>
      <c r="P59" s="194" t="s">
        <v>200</v>
      </c>
      <c r="Q59" s="194">
        <v>0</v>
      </c>
      <c r="R59" s="194" t="s">
        <v>201</v>
      </c>
      <c r="S59" s="194" t="s">
        <v>202</v>
      </c>
      <c r="T59" s="195">
        <v>37970</v>
      </c>
      <c r="U59" s="194">
        <v>1800</v>
      </c>
      <c r="V59" s="194"/>
      <c r="W59" s="197">
        <v>40595890</v>
      </c>
      <c r="X59" s="197">
        <v>65055140</v>
      </c>
      <c r="Y59" s="198">
        <v>44561</v>
      </c>
      <c r="Z59" s="195" t="s">
        <v>40</v>
      </c>
      <c r="AA59" s="194" t="s">
        <v>9203</v>
      </c>
      <c r="AB59" s="194" t="s">
        <v>215</v>
      </c>
      <c r="AC59" s="199" t="s">
        <v>9669</v>
      </c>
    </row>
    <row r="60" spans="2:29" ht="15.75" customHeight="1" x14ac:dyDescent="0.2">
      <c r="B60" s="191" t="s">
        <v>188</v>
      </c>
      <c r="C60" s="192" t="s">
        <v>7907</v>
      </c>
      <c r="D60" s="193" t="s">
        <v>189</v>
      </c>
      <c r="E60" s="193" t="s">
        <v>190</v>
      </c>
      <c r="F60" s="194" t="s">
        <v>191</v>
      </c>
      <c r="G60" s="193" t="s">
        <v>192</v>
      </c>
      <c r="H60" s="193" t="s">
        <v>193</v>
      </c>
      <c r="I60" s="194" t="s">
        <v>194</v>
      </c>
      <c r="J60" s="195" t="s">
        <v>195</v>
      </c>
      <c r="K60" s="194" t="s">
        <v>196</v>
      </c>
      <c r="L60" s="194" t="s">
        <v>197</v>
      </c>
      <c r="M60" s="194" t="s">
        <v>93</v>
      </c>
      <c r="N60" s="194" t="s">
        <v>198</v>
      </c>
      <c r="O60" s="194" t="s">
        <v>199</v>
      </c>
      <c r="P60" s="194" t="s">
        <v>200</v>
      </c>
      <c r="Q60" s="194">
        <v>0</v>
      </c>
      <c r="R60" s="194" t="s">
        <v>201</v>
      </c>
      <c r="S60" s="194" t="s">
        <v>202</v>
      </c>
      <c r="T60" s="195">
        <v>37970</v>
      </c>
      <c r="U60" s="194">
        <v>1800</v>
      </c>
      <c r="V60" s="194"/>
      <c r="W60" s="197">
        <v>24851460</v>
      </c>
      <c r="X60" s="197">
        <v>44892960</v>
      </c>
      <c r="Y60" s="198">
        <v>44561</v>
      </c>
      <c r="Z60" s="195" t="s">
        <v>40</v>
      </c>
      <c r="AA60" s="194" t="s">
        <v>9203</v>
      </c>
      <c r="AB60" s="194" t="s">
        <v>216</v>
      </c>
      <c r="AC60" s="199" t="s">
        <v>9669</v>
      </c>
    </row>
    <row r="61" spans="2:29" ht="15.75" customHeight="1" x14ac:dyDescent="0.2">
      <c r="B61" s="191" t="s">
        <v>188</v>
      </c>
      <c r="C61" s="192" t="s">
        <v>7907</v>
      </c>
      <c r="D61" s="193" t="s">
        <v>189</v>
      </c>
      <c r="E61" s="193" t="s">
        <v>190</v>
      </c>
      <c r="F61" s="194" t="s">
        <v>191</v>
      </c>
      <c r="G61" s="193" t="s">
        <v>192</v>
      </c>
      <c r="H61" s="193" t="s">
        <v>193</v>
      </c>
      <c r="I61" s="194" t="s">
        <v>194</v>
      </c>
      <c r="J61" s="195" t="s">
        <v>195</v>
      </c>
      <c r="K61" s="194" t="s">
        <v>196</v>
      </c>
      <c r="L61" s="194" t="s">
        <v>197</v>
      </c>
      <c r="M61" s="194" t="s">
        <v>93</v>
      </c>
      <c r="N61" s="194" t="s">
        <v>198</v>
      </c>
      <c r="O61" s="194" t="s">
        <v>199</v>
      </c>
      <c r="P61" s="194" t="s">
        <v>200</v>
      </c>
      <c r="Q61" s="194">
        <v>0</v>
      </c>
      <c r="R61" s="194" t="s">
        <v>201</v>
      </c>
      <c r="S61" s="194" t="s">
        <v>202</v>
      </c>
      <c r="T61" s="195">
        <v>37970</v>
      </c>
      <c r="U61" s="194">
        <v>1800</v>
      </c>
      <c r="V61" s="194"/>
      <c r="W61" s="197">
        <v>41213600</v>
      </c>
      <c r="X61" s="197">
        <v>47846690</v>
      </c>
      <c r="Y61" s="198">
        <v>44561</v>
      </c>
      <c r="Z61" s="195" t="s">
        <v>40</v>
      </c>
      <c r="AA61" s="194" t="s">
        <v>9203</v>
      </c>
      <c r="AB61" s="194" t="s">
        <v>9566</v>
      </c>
      <c r="AC61" s="199" t="s">
        <v>9669</v>
      </c>
    </row>
    <row r="62" spans="2:29" ht="15.75" customHeight="1" x14ac:dyDescent="0.2">
      <c r="B62" s="191" t="s">
        <v>188</v>
      </c>
      <c r="C62" s="192" t="s">
        <v>7907</v>
      </c>
      <c r="D62" s="193" t="s">
        <v>189</v>
      </c>
      <c r="E62" s="193" t="s">
        <v>190</v>
      </c>
      <c r="F62" s="194" t="s">
        <v>191</v>
      </c>
      <c r="G62" s="193" t="s">
        <v>192</v>
      </c>
      <c r="H62" s="193" t="s">
        <v>193</v>
      </c>
      <c r="I62" s="194" t="s">
        <v>194</v>
      </c>
      <c r="J62" s="195" t="s">
        <v>195</v>
      </c>
      <c r="K62" s="194" t="s">
        <v>196</v>
      </c>
      <c r="L62" s="194" t="s">
        <v>197</v>
      </c>
      <c r="M62" s="194" t="s">
        <v>93</v>
      </c>
      <c r="N62" s="194" t="s">
        <v>198</v>
      </c>
      <c r="O62" s="194" t="s">
        <v>199</v>
      </c>
      <c r="P62" s="194" t="s">
        <v>200</v>
      </c>
      <c r="Q62" s="194">
        <v>0</v>
      </c>
      <c r="R62" s="194" t="s">
        <v>201</v>
      </c>
      <c r="S62" s="194" t="s">
        <v>202</v>
      </c>
      <c r="T62" s="195">
        <v>37970</v>
      </c>
      <c r="U62" s="194">
        <v>1800</v>
      </c>
      <c r="V62" s="194"/>
      <c r="W62" s="197">
        <v>49368464</v>
      </c>
      <c r="X62" s="197">
        <v>85486264</v>
      </c>
      <c r="Y62" s="198">
        <v>44561</v>
      </c>
      <c r="Z62" s="195" t="s">
        <v>40</v>
      </c>
      <c r="AA62" s="194" t="s">
        <v>9203</v>
      </c>
      <c r="AB62" s="194" t="s">
        <v>217</v>
      </c>
      <c r="AC62" s="199" t="s">
        <v>9669</v>
      </c>
    </row>
    <row r="63" spans="2:29" ht="15.75" customHeight="1" x14ac:dyDescent="0.2">
      <c r="B63" s="191" t="s">
        <v>188</v>
      </c>
      <c r="C63" s="192" t="s">
        <v>7907</v>
      </c>
      <c r="D63" s="193" t="s">
        <v>189</v>
      </c>
      <c r="E63" s="193" t="s">
        <v>190</v>
      </c>
      <c r="F63" s="194" t="s">
        <v>191</v>
      </c>
      <c r="G63" s="193" t="s">
        <v>192</v>
      </c>
      <c r="H63" s="193" t="s">
        <v>193</v>
      </c>
      <c r="I63" s="194" t="s">
        <v>194</v>
      </c>
      <c r="J63" s="195" t="s">
        <v>195</v>
      </c>
      <c r="K63" s="194" t="s">
        <v>196</v>
      </c>
      <c r="L63" s="194" t="s">
        <v>197</v>
      </c>
      <c r="M63" s="194" t="s">
        <v>93</v>
      </c>
      <c r="N63" s="194" t="s">
        <v>198</v>
      </c>
      <c r="O63" s="194" t="s">
        <v>199</v>
      </c>
      <c r="P63" s="194" t="s">
        <v>200</v>
      </c>
      <c r="Q63" s="194">
        <v>0</v>
      </c>
      <c r="R63" s="194" t="s">
        <v>201</v>
      </c>
      <c r="S63" s="194" t="s">
        <v>202</v>
      </c>
      <c r="T63" s="195">
        <v>37970</v>
      </c>
      <c r="U63" s="194">
        <v>1800</v>
      </c>
      <c r="V63" s="194"/>
      <c r="W63" s="197">
        <v>17377920</v>
      </c>
      <c r="X63" s="197">
        <v>24360120</v>
      </c>
      <c r="Y63" s="198">
        <v>44561</v>
      </c>
      <c r="Z63" s="195" t="s">
        <v>40</v>
      </c>
      <c r="AA63" s="194" t="s">
        <v>9203</v>
      </c>
      <c r="AB63" s="194" t="s">
        <v>9569</v>
      </c>
      <c r="AC63" s="199" t="s">
        <v>9669</v>
      </c>
    </row>
    <row r="64" spans="2:29" ht="15.75" customHeight="1" x14ac:dyDescent="0.2">
      <c r="B64" s="191" t="s">
        <v>188</v>
      </c>
      <c r="C64" s="192" t="s">
        <v>7907</v>
      </c>
      <c r="D64" s="193" t="s">
        <v>189</v>
      </c>
      <c r="E64" s="193" t="s">
        <v>190</v>
      </c>
      <c r="F64" s="194" t="s">
        <v>191</v>
      </c>
      <c r="G64" s="193" t="s">
        <v>192</v>
      </c>
      <c r="H64" s="193" t="s">
        <v>193</v>
      </c>
      <c r="I64" s="194" t="s">
        <v>194</v>
      </c>
      <c r="J64" s="195" t="s">
        <v>195</v>
      </c>
      <c r="K64" s="194" t="s">
        <v>196</v>
      </c>
      <c r="L64" s="194" t="s">
        <v>197</v>
      </c>
      <c r="M64" s="194" t="s">
        <v>93</v>
      </c>
      <c r="N64" s="194" t="s">
        <v>198</v>
      </c>
      <c r="O64" s="194" t="s">
        <v>199</v>
      </c>
      <c r="P64" s="194" t="s">
        <v>200</v>
      </c>
      <c r="Q64" s="194">
        <v>0</v>
      </c>
      <c r="R64" s="194" t="s">
        <v>201</v>
      </c>
      <c r="S64" s="194" t="s">
        <v>202</v>
      </c>
      <c r="T64" s="195">
        <v>37970</v>
      </c>
      <c r="U64" s="194">
        <v>1800</v>
      </c>
      <c r="V64" s="194"/>
      <c r="W64" s="197">
        <v>13891164</v>
      </c>
      <c r="X64" s="197">
        <v>27233993</v>
      </c>
      <c r="Y64" s="198">
        <v>44561</v>
      </c>
      <c r="Z64" s="195" t="s">
        <v>40</v>
      </c>
      <c r="AA64" s="194" t="s">
        <v>9203</v>
      </c>
      <c r="AB64" s="194" t="s">
        <v>9578</v>
      </c>
      <c r="AC64" s="199" t="s">
        <v>9669</v>
      </c>
    </row>
    <row r="65" spans="2:29" ht="15.75" customHeight="1" x14ac:dyDescent="0.2">
      <c r="B65" s="191" t="s">
        <v>188</v>
      </c>
      <c r="C65" s="192" t="s">
        <v>7907</v>
      </c>
      <c r="D65" s="193" t="s">
        <v>189</v>
      </c>
      <c r="E65" s="193" t="s">
        <v>190</v>
      </c>
      <c r="F65" s="194" t="s">
        <v>191</v>
      </c>
      <c r="G65" s="193" t="s">
        <v>192</v>
      </c>
      <c r="H65" s="193" t="s">
        <v>193</v>
      </c>
      <c r="I65" s="194" t="s">
        <v>194</v>
      </c>
      <c r="J65" s="195" t="s">
        <v>195</v>
      </c>
      <c r="K65" s="194" t="s">
        <v>196</v>
      </c>
      <c r="L65" s="194" t="s">
        <v>197</v>
      </c>
      <c r="M65" s="194" t="s">
        <v>93</v>
      </c>
      <c r="N65" s="194" t="s">
        <v>198</v>
      </c>
      <c r="O65" s="194" t="s">
        <v>199</v>
      </c>
      <c r="P65" s="194" t="s">
        <v>200</v>
      </c>
      <c r="Q65" s="194">
        <v>0</v>
      </c>
      <c r="R65" s="194" t="s">
        <v>201</v>
      </c>
      <c r="S65" s="194" t="s">
        <v>202</v>
      </c>
      <c r="T65" s="195">
        <v>37970</v>
      </c>
      <c r="U65" s="194">
        <v>1800</v>
      </c>
      <c r="V65" s="194"/>
      <c r="W65" s="197">
        <v>58681512</v>
      </c>
      <c r="X65" s="197">
        <v>82731312</v>
      </c>
      <c r="Y65" s="198">
        <v>44561</v>
      </c>
      <c r="Z65" s="195" t="s">
        <v>40</v>
      </c>
      <c r="AA65" s="194" t="s">
        <v>9203</v>
      </c>
      <c r="AB65" s="194" t="s">
        <v>9582</v>
      </c>
      <c r="AC65" s="199" t="s">
        <v>9669</v>
      </c>
    </row>
    <row r="66" spans="2:29" ht="15.75" customHeight="1" x14ac:dyDescent="0.2">
      <c r="B66" s="191" t="s">
        <v>188</v>
      </c>
      <c r="C66" s="192" t="s">
        <v>7907</v>
      </c>
      <c r="D66" s="193" t="s">
        <v>189</v>
      </c>
      <c r="E66" s="193" t="s">
        <v>190</v>
      </c>
      <c r="F66" s="194" t="s">
        <v>191</v>
      </c>
      <c r="G66" s="193" t="s">
        <v>192</v>
      </c>
      <c r="H66" s="193" t="s">
        <v>193</v>
      </c>
      <c r="I66" s="194" t="s">
        <v>194</v>
      </c>
      <c r="J66" s="195" t="s">
        <v>195</v>
      </c>
      <c r="K66" s="194" t="s">
        <v>196</v>
      </c>
      <c r="L66" s="194" t="s">
        <v>197</v>
      </c>
      <c r="M66" s="194" t="s">
        <v>93</v>
      </c>
      <c r="N66" s="194" t="s">
        <v>198</v>
      </c>
      <c r="O66" s="194" t="s">
        <v>199</v>
      </c>
      <c r="P66" s="194" t="s">
        <v>200</v>
      </c>
      <c r="Q66" s="194">
        <v>0</v>
      </c>
      <c r="R66" s="194" t="s">
        <v>201</v>
      </c>
      <c r="S66" s="194" t="s">
        <v>202</v>
      </c>
      <c r="T66" s="195">
        <v>37970</v>
      </c>
      <c r="U66" s="194">
        <v>1800</v>
      </c>
      <c r="V66" s="194"/>
      <c r="W66" s="197">
        <v>54459436</v>
      </c>
      <c r="X66" s="197">
        <v>99298952</v>
      </c>
      <c r="Y66" s="198">
        <v>44561</v>
      </c>
      <c r="Z66" s="195" t="s">
        <v>40</v>
      </c>
      <c r="AA66" s="194" t="s">
        <v>9203</v>
      </c>
      <c r="AB66" s="194" t="s">
        <v>218</v>
      </c>
      <c r="AC66" s="199" t="s">
        <v>9669</v>
      </c>
    </row>
    <row r="67" spans="2:29" ht="15.75" customHeight="1" x14ac:dyDescent="0.2">
      <c r="B67" s="191" t="s">
        <v>188</v>
      </c>
      <c r="C67" s="192" t="s">
        <v>7907</v>
      </c>
      <c r="D67" s="193" t="s">
        <v>189</v>
      </c>
      <c r="E67" s="193" t="s">
        <v>190</v>
      </c>
      <c r="F67" s="194" t="s">
        <v>191</v>
      </c>
      <c r="G67" s="193" t="s">
        <v>192</v>
      </c>
      <c r="H67" s="193" t="s">
        <v>193</v>
      </c>
      <c r="I67" s="194" t="s">
        <v>194</v>
      </c>
      <c r="J67" s="195" t="s">
        <v>195</v>
      </c>
      <c r="K67" s="194" t="s">
        <v>196</v>
      </c>
      <c r="L67" s="194" t="s">
        <v>197</v>
      </c>
      <c r="M67" s="194" t="s">
        <v>93</v>
      </c>
      <c r="N67" s="194" t="s">
        <v>198</v>
      </c>
      <c r="O67" s="194" t="s">
        <v>199</v>
      </c>
      <c r="P67" s="194" t="s">
        <v>200</v>
      </c>
      <c r="Q67" s="194">
        <v>0</v>
      </c>
      <c r="R67" s="194" t="s">
        <v>201</v>
      </c>
      <c r="S67" s="194" t="s">
        <v>202</v>
      </c>
      <c r="T67" s="195">
        <v>37970</v>
      </c>
      <c r="U67" s="194">
        <v>1800</v>
      </c>
      <c r="V67" s="194"/>
      <c r="W67" s="197">
        <v>24370464</v>
      </c>
      <c r="X67" s="197">
        <v>57879852</v>
      </c>
      <c r="Y67" s="198">
        <v>44561</v>
      </c>
      <c r="Z67" s="195" t="s">
        <v>40</v>
      </c>
      <c r="AA67" s="194" t="s">
        <v>9203</v>
      </c>
      <c r="AB67" s="194" t="s">
        <v>219</v>
      </c>
      <c r="AC67" s="199" t="s">
        <v>9669</v>
      </c>
    </row>
    <row r="68" spans="2:29" ht="15.75" customHeight="1" x14ac:dyDescent="0.2">
      <c r="B68" s="191" t="s">
        <v>188</v>
      </c>
      <c r="C68" s="192" t="s">
        <v>7907</v>
      </c>
      <c r="D68" s="193" t="s">
        <v>189</v>
      </c>
      <c r="E68" s="193" t="s">
        <v>190</v>
      </c>
      <c r="F68" s="194" t="s">
        <v>191</v>
      </c>
      <c r="G68" s="193" t="s">
        <v>192</v>
      </c>
      <c r="H68" s="193" t="s">
        <v>193</v>
      </c>
      <c r="I68" s="194" t="s">
        <v>194</v>
      </c>
      <c r="J68" s="195" t="s">
        <v>195</v>
      </c>
      <c r="K68" s="194" t="s">
        <v>196</v>
      </c>
      <c r="L68" s="194" t="s">
        <v>197</v>
      </c>
      <c r="M68" s="194" t="s">
        <v>93</v>
      </c>
      <c r="N68" s="194" t="s">
        <v>198</v>
      </c>
      <c r="O68" s="194" t="s">
        <v>199</v>
      </c>
      <c r="P68" s="194" t="s">
        <v>200</v>
      </c>
      <c r="Q68" s="194">
        <v>0</v>
      </c>
      <c r="R68" s="194" t="s">
        <v>201</v>
      </c>
      <c r="S68" s="194" t="s">
        <v>202</v>
      </c>
      <c r="T68" s="195">
        <v>37970</v>
      </c>
      <c r="U68" s="194">
        <v>1800</v>
      </c>
      <c r="V68" s="194"/>
      <c r="W68" s="197">
        <v>41125158</v>
      </c>
      <c r="X68" s="197">
        <v>57209664</v>
      </c>
      <c r="Y68" s="198">
        <v>44561</v>
      </c>
      <c r="Z68" s="195" t="s">
        <v>40</v>
      </c>
      <c r="AA68" s="194" t="s">
        <v>9203</v>
      </c>
      <c r="AB68" s="194" t="s">
        <v>220</v>
      </c>
      <c r="AC68" s="199" t="s">
        <v>9669</v>
      </c>
    </row>
    <row r="69" spans="2:29" ht="15.75" customHeight="1" x14ac:dyDescent="0.2">
      <c r="B69" s="191" t="s">
        <v>188</v>
      </c>
      <c r="C69" s="192" t="s">
        <v>7907</v>
      </c>
      <c r="D69" s="193" t="s">
        <v>189</v>
      </c>
      <c r="E69" s="193" t="s">
        <v>190</v>
      </c>
      <c r="F69" s="194" t="s">
        <v>191</v>
      </c>
      <c r="G69" s="193" t="s">
        <v>192</v>
      </c>
      <c r="H69" s="193" t="s">
        <v>193</v>
      </c>
      <c r="I69" s="194" t="s">
        <v>194</v>
      </c>
      <c r="J69" s="195" t="s">
        <v>195</v>
      </c>
      <c r="K69" s="194" t="s">
        <v>196</v>
      </c>
      <c r="L69" s="194" t="s">
        <v>197</v>
      </c>
      <c r="M69" s="194" t="s">
        <v>93</v>
      </c>
      <c r="N69" s="194" t="s">
        <v>198</v>
      </c>
      <c r="O69" s="194" t="s">
        <v>199</v>
      </c>
      <c r="P69" s="194" t="s">
        <v>200</v>
      </c>
      <c r="Q69" s="194">
        <v>0</v>
      </c>
      <c r="R69" s="194" t="s">
        <v>201</v>
      </c>
      <c r="S69" s="194" t="s">
        <v>202</v>
      </c>
      <c r="T69" s="195">
        <v>37970</v>
      </c>
      <c r="U69" s="194">
        <v>1800</v>
      </c>
      <c r="V69" s="194"/>
      <c r="W69" s="197">
        <v>40296776</v>
      </c>
      <c r="X69" s="197">
        <v>53657776</v>
      </c>
      <c r="Y69" s="198">
        <v>44561</v>
      </c>
      <c r="Z69" s="195" t="s">
        <v>40</v>
      </c>
      <c r="AA69" s="194" t="s">
        <v>9203</v>
      </c>
      <c r="AB69" s="194" t="s">
        <v>71</v>
      </c>
      <c r="AC69" s="199" t="s">
        <v>9669</v>
      </c>
    </row>
    <row r="70" spans="2:29" ht="15.75" customHeight="1" x14ac:dyDescent="0.2">
      <c r="B70" s="191" t="s">
        <v>188</v>
      </c>
      <c r="C70" s="192" t="s">
        <v>7907</v>
      </c>
      <c r="D70" s="193" t="s">
        <v>189</v>
      </c>
      <c r="E70" s="193" t="s">
        <v>190</v>
      </c>
      <c r="F70" s="194" t="s">
        <v>191</v>
      </c>
      <c r="G70" s="193" t="s">
        <v>192</v>
      </c>
      <c r="H70" s="193" t="s">
        <v>193</v>
      </c>
      <c r="I70" s="194" t="s">
        <v>194</v>
      </c>
      <c r="J70" s="195" t="s">
        <v>195</v>
      </c>
      <c r="K70" s="194" t="s">
        <v>196</v>
      </c>
      <c r="L70" s="194" t="s">
        <v>197</v>
      </c>
      <c r="M70" s="194" t="s">
        <v>93</v>
      </c>
      <c r="N70" s="194" t="s">
        <v>198</v>
      </c>
      <c r="O70" s="194" t="s">
        <v>199</v>
      </c>
      <c r="P70" s="194" t="s">
        <v>200</v>
      </c>
      <c r="Q70" s="194">
        <v>0</v>
      </c>
      <c r="R70" s="194" t="s">
        <v>201</v>
      </c>
      <c r="S70" s="194" t="s">
        <v>202</v>
      </c>
      <c r="T70" s="195">
        <v>37970</v>
      </c>
      <c r="U70" s="194">
        <v>1800</v>
      </c>
      <c r="V70" s="194"/>
      <c r="W70" s="197">
        <v>34524824</v>
      </c>
      <c r="X70" s="197">
        <v>67927324</v>
      </c>
      <c r="Y70" s="198">
        <v>44561</v>
      </c>
      <c r="Z70" s="195" t="s">
        <v>40</v>
      </c>
      <c r="AA70" s="194" t="s">
        <v>9203</v>
      </c>
      <c r="AB70" s="194" t="s">
        <v>221</v>
      </c>
      <c r="AC70" s="199" t="s">
        <v>9669</v>
      </c>
    </row>
    <row r="71" spans="2:29" ht="15.75" customHeight="1" x14ac:dyDescent="0.2">
      <c r="B71" s="191" t="s">
        <v>188</v>
      </c>
      <c r="C71" s="192" t="s">
        <v>7907</v>
      </c>
      <c r="D71" s="193" t="s">
        <v>189</v>
      </c>
      <c r="E71" s="193" t="s">
        <v>190</v>
      </c>
      <c r="F71" s="194" t="s">
        <v>191</v>
      </c>
      <c r="G71" s="193" t="s">
        <v>192</v>
      </c>
      <c r="H71" s="193" t="s">
        <v>193</v>
      </c>
      <c r="I71" s="194" t="s">
        <v>194</v>
      </c>
      <c r="J71" s="195" t="s">
        <v>195</v>
      </c>
      <c r="K71" s="194" t="s">
        <v>196</v>
      </c>
      <c r="L71" s="194" t="s">
        <v>197</v>
      </c>
      <c r="M71" s="194" t="s">
        <v>93</v>
      </c>
      <c r="N71" s="194" t="s">
        <v>198</v>
      </c>
      <c r="O71" s="194" t="s">
        <v>199</v>
      </c>
      <c r="P71" s="194" t="s">
        <v>200</v>
      </c>
      <c r="Q71" s="194">
        <v>0</v>
      </c>
      <c r="R71" s="194" t="s">
        <v>201</v>
      </c>
      <c r="S71" s="194" t="s">
        <v>202</v>
      </c>
      <c r="T71" s="195">
        <v>37970</v>
      </c>
      <c r="U71" s="194">
        <v>1800</v>
      </c>
      <c r="V71" s="194"/>
      <c r="W71" s="197">
        <v>31255121</v>
      </c>
      <c r="X71" s="197">
        <v>58671893</v>
      </c>
      <c r="Y71" s="198">
        <v>44561</v>
      </c>
      <c r="Z71" s="195" t="s">
        <v>40</v>
      </c>
      <c r="AA71" s="194" t="s">
        <v>9203</v>
      </c>
      <c r="AB71" s="194" t="s">
        <v>222</v>
      </c>
      <c r="AC71" s="199" t="s">
        <v>9669</v>
      </c>
    </row>
    <row r="72" spans="2:29" ht="15.75" customHeight="1" x14ac:dyDescent="0.2">
      <c r="B72" s="191" t="s">
        <v>224</v>
      </c>
      <c r="C72" s="192" t="s">
        <v>7972</v>
      </c>
      <c r="D72" s="193" t="s">
        <v>29</v>
      </c>
      <c r="E72" s="193" t="s">
        <v>225</v>
      </c>
      <c r="F72" s="194" t="s">
        <v>8071</v>
      </c>
      <c r="G72" s="193" t="s">
        <v>226</v>
      </c>
      <c r="H72" s="193" t="s">
        <v>8072</v>
      </c>
      <c r="I72" s="194" t="s">
        <v>227</v>
      </c>
      <c r="J72" s="195" t="s">
        <v>228</v>
      </c>
      <c r="K72" s="194" t="s">
        <v>8073</v>
      </c>
      <c r="L72" s="194" t="s">
        <v>229</v>
      </c>
      <c r="M72" s="194" t="s">
        <v>93</v>
      </c>
      <c r="N72" s="194" t="s">
        <v>230</v>
      </c>
      <c r="O72" s="194" t="s">
        <v>231</v>
      </c>
      <c r="P72" s="194" t="s">
        <v>232</v>
      </c>
      <c r="Q72" s="194">
        <v>0</v>
      </c>
      <c r="R72" s="194" t="s">
        <v>233</v>
      </c>
      <c r="S72" s="194" t="s">
        <v>8074</v>
      </c>
      <c r="T72" s="195">
        <v>37970</v>
      </c>
      <c r="U72" s="194">
        <v>1950</v>
      </c>
      <c r="V72" s="194" t="s">
        <v>9648</v>
      </c>
      <c r="W72" s="197">
        <v>57103158</v>
      </c>
      <c r="X72" s="197">
        <v>108964582</v>
      </c>
      <c r="Y72" s="198">
        <v>44561</v>
      </c>
      <c r="Z72" s="195" t="s">
        <v>40</v>
      </c>
      <c r="AA72" s="194" t="s">
        <v>9203</v>
      </c>
      <c r="AB72" s="194" t="s">
        <v>234</v>
      </c>
      <c r="AC72" s="199" t="s">
        <v>9669</v>
      </c>
    </row>
    <row r="73" spans="2:29" ht="15.75" customHeight="1" x14ac:dyDescent="0.2">
      <c r="B73" s="191" t="s">
        <v>235</v>
      </c>
      <c r="C73" s="192" t="s">
        <v>7947</v>
      </c>
      <c r="D73" s="193" t="s">
        <v>162</v>
      </c>
      <c r="E73" s="193" t="s">
        <v>236</v>
      </c>
      <c r="F73" s="194" t="s">
        <v>237</v>
      </c>
      <c r="G73" s="193" t="s">
        <v>238</v>
      </c>
      <c r="H73" s="193" t="s">
        <v>239</v>
      </c>
      <c r="I73" s="194" t="s">
        <v>240</v>
      </c>
      <c r="J73" s="195" t="s">
        <v>241</v>
      </c>
      <c r="K73" s="194" t="s">
        <v>242</v>
      </c>
      <c r="L73" s="194" t="s">
        <v>243</v>
      </c>
      <c r="M73" s="194" t="s">
        <v>93</v>
      </c>
      <c r="N73" s="194" t="s">
        <v>244</v>
      </c>
      <c r="O73" s="194" t="s">
        <v>245</v>
      </c>
      <c r="P73" s="194" t="s">
        <v>246</v>
      </c>
      <c r="Q73" s="194">
        <v>0</v>
      </c>
      <c r="R73" s="194">
        <v>93401</v>
      </c>
      <c r="S73" s="194" t="s">
        <v>247</v>
      </c>
      <c r="T73" s="195">
        <v>37970</v>
      </c>
      <c r="U73" s="194">
        <v>2150</v>
      </c>
      <c r="V73" s="194" t="s">
        <v>9650</v>
      </c>
      <c r="W73" s="197">
        <v>39915263</v>
      </c>
      <c r="X73" s="197">
        <v>86175286</v>
      </c>
      <c r="Y73" s="198">
        <v>44561</v>
      </c>
      <c r="Z73" s="195" t="s">
        <v>40</v>
      </c>
      <c r="AA73" s="194" t="s">
        <v>9203</v>
      </c>
      <c r="AB73" s="194" t="s">
        <v>204</v>
      </c>
      <c r="AC73" s="199" t="s">
        <v>9669</v>
      </c>
    </row>
    <row r="74" spans="2:29" ht="15.75" customHeight="1" x14ac:dyDescent="0.2">
      <c r="B74" s="191" t="s">
        <v>235</v>
      </c>
      <c r="C74" s="192" t="s">
        <v>7947</v>
      </c>
      <c r="D74" s="193" t="s">
        <v>162</v>
      </c>
      <c r="E74" s="193" t="s">
        <v>236</v>
      </c>
      <c r="F74" s="194" t="s">
        <v>237</v>
      </c>
      <c r="G74" s="193" t="s">
        <v>238</v>
      </c>
      <c r="H74" s="193" t="s">
        <v>239</v>
      </c>
      <c r="I74" s="194" t="s">
        <v>240</v>
      </c>
      <c r="J74" s="195" t="s">
        <v>241</v>
      </c>
      <c r="K74" s="194" t="s">
        <v>242</v>
      </c>
      <c r="L74" s="194" t="s">
        <v>243</v>
      </c>
      <c r="M74" s="194" t="s">
        <v>93</v>
      </c>
      <c r="N74" s="194" t="s">
        <v>244</v>
      </c>
      <c r="O74" s="194" t="s">
        <v>245</v>
      </c>
      <c r="P74" s="194" t="s">
        <v>246</v>
      </c>
      <c r="Q74" s="194">
        <v>0</v>
      </c>
      <c r="R74" s="194">
        <v>93401</v>
      </c>
      <c r="S74" s="194" t="s">
        <v>247</v>
      </c>
      <c r="T74" s="195">
        <v>37970</v>
      </c>
      <c r="U74" s="194">
        <v>2150</v>
      </c>
      <c r="V74" s="194" t="s">
        <v>9650</v>
      </c>
      <c r="W74" s="197">
        <v>4653369</v>
      </c>
      <c r="X74" s="197">
        <v>9169922</v>
      </c>
      <c r="Y74" s="198">
        <v>44561</v>
      </c>
      <c r="Z74" s="195" t="s">
        <v>40</v>
      </c>
      <c r="AA74" s="194" t="s">
        <v>9203</v>
      </c>
      <c r="AB74" s="194" t="s">
        <v>9453</v>
      </c>
      <c r="AC74" s="199" t="s">
        <v>9669</v>
      </c>
    </row>
    <row r="75" spans="2:29" ht="15.75" customHeight="1" x14ac:dyDescent="0.2">
      <c r="B75" s="191" t="s">
        <v>235</v>
      </c>
      <c r="C75" s="192" t="s">
        <v>7947</v>
      </c>
      <c r="D75" s="193" t="s">
        <v>162</v>
      </c>
      <c r="E75" s="193" t="s">
        <v>236</v>
      </c>
      <c r="F75" s="194" t="s">
        <v>237</v>
      </c>
      <c r="G75" s="193" t="s">
        <v>238</v>
      </c>
      <c r="H75" s="193" t="s">
        <v>239</v>
      </c>
      <c r="I75" s="194" t="s">
        <v>240</v>
      </c>
      <c r="J75" s="195" t="s">
        <v>241</v>
      </c>
      <c r="K75" s="194" t="s">
        <v>242</v>
      </c>
      <c r="L75" s="194" t="s">
        <v>243</v>
      </c>
      <c r="M75" s="194" t="s">
        <v>93</v>
      </c>
      <c r="N75" s="194" t="s">
        <v>244</v>
      </c>
      <c r="O75" s="194" t="s">
        <v>245</v>
      </c>
      <c r="P75" s="194" t="s">
        <v>246</v>
      </c>
      <c r="Q75" s="194">
        <v>0</v>
      </c>
      <c r="R75" s="194">
        <v>93401</v>
      </c>
      <c r="S75" s="194" t="s">
        <v>247</v>
      </c>
      <c r="T75" s="195">
        <v>37970</v>
      </c>
      <c r="U75" s="194">
        <v>2150</v>
      </c>
      <c r="V75" s="194" t="s">
        <v>9650</v>
      </c>
      <c r="W75" s="197">
        <v>12936299</v>
      </c>
      <c r="X75" s="197">
        <v>18512290</v>
      </c>
      <c r="Y75" s="198">
        <v>44561</v>
      </c>
      <c r="Z75" s="195" t="s">
        <v>40</v>
      </c>
      <c r="AA75" s="194" t="s">
        <v>9203</v>
      </c>
      <c r="AB75" s="194" t="s">
        <v>9467</v>
      </c>
      <c r="AC75" s="199" t="s">
        <v>9669</v>
      </c>
    </row>
    <row r="76" spans="2:29" ht="15.75" customHeight="1" x14ac:dyDescent="0.2">
      <c r="B76" s="191" t="s">
        <v>235</v>
      </c>
      <c r="C76" s="192" t="s">
        <v>7947</v>
      </c>
      <c r="D76" s="193" t="s">
        <v>162</v>
      </c>
      <c r="E76" s="193" t="s">
        <v>236</v>
      </c>
      <c r="F76" s="194" t="s">
        <v>237</v>
      </c>
      <c r="G76" s="193" t="s">
        <v>238</v>
      </c>
      <c r="H76" s="193" t="s">
        <v>239</v>
      </c>
      <c r="I76" s="194" t="s">
        <v>240</v>
      </c>
      <c r="J76" s="195" t="s">
        <v>241</v>
      </c>
      <c r="K76" s="194" t="s">
        <v>242</v>
      </c>
      <c r="L76" s="194" t="s">
        <v>243</v>
      </c>
      <c r="M76" s="194" t="s">
        <v>93</v>
      </c>
      <c r="N76" s="194" t="s">
        <v>244</v>
      </c>
      <c r="O76" s="194" t="s">
        <v>245</v>
      </c>
      <c r="P76" s="194" t="s">
        <v>246</v>
      </c>
      <c r="Q76" s="194">
        <v>0</v>
      </c>
      <c r="R76" s="194">
        <v>93401</v>
      </c>
      <c r="S76" s="194" t="s">
        <v>247</v>
      </c>
      <c r="T76" s="195">
        <v>37970</v>
      </c>
      <c r="U76" s="194">
        <v>2150</v>
      </c>
      <c r="V76" s="194" t="s">
        <v>9650</v>
      </c>
      <c r="W76" s="197">
        <v>43569548</v>
      </c>
      <c r="X76" s="197">
        <v>63552604</v>
      </c>
      <c r="Y76" s="198">
        <v>44561</v>
      </c>
      <c r="Z76" s="195" t="s">
        <v>40</v>
      </c>
      <c r="AA76" s="194" t="s">
        <v>9203</v>
      </c>
      <c r="AB76" s="194" t="s">
        <v>206</v>
      </c>
      <c r="AC76" s="199" t="s">
        <v>9669</v>
      </c>
    </row>
    <row r="77" spans="2:29" ht="15.75" customHeight="1" x14ac:dyDescent="0.2">
      <c r="B77" s="191" t="s">
        <v>235</v>
      </c>
      <c r="C77" s="192" t="s">
        <v>7947</v>
      </c>
      <c r="D77" s="193" t="s">
        <v>162</v>
      </c>
      <c r="E77" s="193" t="s">
        <v>236</v>
      </c>
      <c r="F77" s="194" t="s">
        <v>237</v>
      </c>
      <c r="G77" s="193" t="s">
        <v>238</v>
      </c>
      <c r="H77" s="193" t="s">
        <v>239</v>
      </c>
      <c r="I77" s="194" t="s">
        <v>240</v>
      </c>
      <c r="J77" s="195" t="s">
        <v>241</v>
      </c>
      <c r="K77" s="194" t="s">
        <v>242</v>
      </c>
      <c r="L77" s="194" t="s">
        <v>243</v>
      </c>
      <c r="M77" s="194" t="s">
        <v>93</v>
      </c>
      <c r="N77" s="194" t="s">
        <v>244</v>
      </c>
      <c r="O77" s="194" t="s">
        <v>245</v>
      </c>
      <c r="P77" s="194" t="s">
        <v>246</v>
      </c>
      <c r="Q77" s="194">
        <v>0</v>
      </c>
      <c r="R77" s="194">
        <v>93401</v>
      </c>
      <c r="S77" s="194" t="s">
        <v>247</v>
      </c>
      <c r="T77" s="195">
        <v>37970</v>
      </c>
      <c r="U77" s="194">
        <v>2150</v>
      </c>
      <c r="V77" s="194" t="s">
        <v>9650</v>
      </c>
      <c r="W77" s="197">
        <v>3206640</v>
      </c>
      <c r="X77" s="197">
        <v>18102083</v>
      </c>
      <c r="Y77" s="198">
        <v>44561</v>
      </c>
      <c r="Z77" s="195" t="s">
        <v>40</v>
      </c>
      <c r="AA77" s="194" t="s">
        <v>9203</v>
      </c>
      <c r="AB77" s="194" t="s">
        <v>248</v>
      </c>
      <c r="AC77" s="199" t="s">
        <v>9669</v>
      </c>
    </row>
    <row r="78" spans="2:29" ht="15.75" customHeight="1" x14ac:dyDescent="0.2">
      <c r="B78" s="191" t="s">
        <v>235</v>
      </c>
      <c r="C78" s="192" t="s">
        <v>7947</v>
      </c>
      <c r="D78" s="193" t="s">
        <v>162</v>
      </c>
      <c r="E78" s="193" t="s">
        <v>236</v>
      </c>
      <c r="F78" s="194" t="s">
        <v>237</v>
      </c>
      <c r="G78" s="193" t="s">
        <v>238</v>
      </c>
      <c r="H78" s="193" t="s">
        <v>239</v>
      </c>
      <c r="I78" s="194" t="s">
        <v>240</v>
      </c>
      <c r="J78" s="195" t="s">
        <v>241</v>
      </c>
      <c r="K78" s="194" t="s">
        <v>242</v>
      </c>
      <c r="L78" s="194" t="s">
        <v>243</v>
      </c>
      <c r="M78" s="194" t="s">
        <v>93</v>
      </c>
      <c r="N78" s="194" t="s">
        <v>244</v>
      </c>
      <c r="O78" s="194" t="s">
        <v>245</v>
      </c>
      <c r="P78" s="194" t="s">
        <v>246</v>
      </c>
      <c r="Q78" s="194">
        <v>0</v>
      </c>
      <c r="R78" s="194">
        <v>93401</v>
      </c>
      <c r="S78" s="194" t="s">
        <v>247</v>
      </c>
      <c r="T78" s="195">
        <v>37970</v>
      </c>
      <c r="U78" s="194">
        <v>2150</v>
      </c>
      <c r="V78" s="194" t="s">
        <v>9650</v>
      </c>
      <c r="W78" s="197">
        <v>27924146</v>
      </c>
      <c r="X78" s="197">
        <v>41857214</v>
      </c>
      <c r="Y78" s="198">
        <v>44561</v>
      </c>
      <c r="Z78" s="195" t="s">
        <v>40</v>
      </c>
      <c r="AA78" s="194" t="s">
        <v>9203</v>
      </c>
      <c r="AB78" s="194" t="s">
        <v>249</v>
      </c>
      <c r="AC78" s="199" t="s">
        <v>9669</v>
      </c>
    </row>
    <row r="79" spans="2:29" ht="15.75" customHeight="1" x14ac:dyDescent="0.2">
      <c r="B79" s="191" t="s">
        <v>235</v>
      </c>
      <c r="C79" s="192" t="s">
        <v>7947</v>
      </c>
      <c r="D79" s="193" t="s">
        <v>162</v>
      </c>
      <c r="E79" s="193" t="s">
        <v>236</v>
      </c>
      <c r="F79" s="194" t="s">
        <v>237</v>
      </c>
      <c r="G79" s="193" t="s">
        <v>238</v>
      </c>
      <c r="H79" s="193" t="s">
        <v>239</v>
      </c>
      <c r="I79" s="194" t="s">
        <v>240</v>
      </c>
      <c r="J79" s="195" t="s">
        <v>241</v>
      </c>
      <c r="K79" s="194" t="s">
        <v>242</v>
      </c>
      <c r="L79" s="194" t="s">
        <v>243</v>
      </c>
      <c r="M79" s="194" t="s">
        <v>93</v>
      </c>
      <c r="N79" s="194" t="s">
        <v>244</v>
      </c>
      <c r="O79" s="194" t="s">
        <v>245</v>
      </c>
      <c r="P79" s="194" t="s">
        <v>246</v>
      </c>
      <c r="Q79" s="194">
        <v>0</v>
      </c>
      <c r="R79" s="194">
        <v>93401</v>
      </c>
      <c r="S79" s="194" t="s">
        <v>247</v>
      </c>
      <c r="T79" s="195">
        <v>37970</v>
      </c>
      <c r="U79" s="194">
        <v>2150</v>
      </c>
      <c r="V79" s="194" t="s">
        <v>9650</v>
      </c>
      <c r="W79" s="197">
        <v>5405860</v>
      </c>
      <c r="X79" s="197">
        <v>10552517</v>
      </c>
      <c r="Y79" s="198">
        <v>44561</v>
      </c>
      <c r="Z79" s="195" t="s">
        <v>40</v>
      </c>
      <c r="AA79" s="194" t="s">
        <v>9203</v>
      </c>
      <c r="AB79" s="194" t="s">
        <v>9503</v>
      </c>
      <c r="AC79" s="199" t="s">
        <v>9669</v>
      </c>
    </row>
    <row r="80" spans="2:29" ht="15.75" customHeight="1" x14ac:dyDescent="0.2">
      <c r="B80" s="191" t="s">
        <v>235</v>
      </c>
      <c r="C80" s="192" t="s">
        <v>7947</v>
      </c>
      <c r="D80" s="193" t="s">
        <v>162</v>
      </c>
      <c r="E80" s="193" t="s">
        <v>236</v>
      </c>
      <c r="F80" s="194" t="s">
        <v>237</v>
      </c>
      <c r="G80" s="193" t="s">
        <v>238</v>
      </c>
      <c r="H80" s="193" t="s">
        <v>239</v>
      </c>
      <c r="I80" s="194" t="s">
        <v>240</v>
      </c>
      <c r="J80" s="195" t="s">
        <v>241</v>
      </c>
      <c r="K80" s="194" t="s">
        <v>242</v>
      </c>
      <c r="L80" s="194" t="s">
        <v>243</v>
      </c>
      <c r="M80" s="194" t="s">
        <v>93</v>
      </c>
      <c r="N80" s="194" t="s">
        <v>244</v>
      </c>
      <c r="O80" s="194" t="s">
        <v>245</v>
      </c>
      <c r="P80" s="194" t="s">
        <v>246</v>
      </c>
      <c r="Q80" s="194">
        <v>0</v>
      </c>
      <c r="R80" s="194">
        <v>93401</v>
      </c>
      <c r="S80" s="194" t="s">
        <v>247</v>
      </c>
      <c r="T80" s="195">
        <v>37970</v>
      </c>
      <c r="U80" s="194">
        <v>2150</v>
      </c>
      <c r="V80" s="194" t="s">
        <v>9650</v>
      </c>
      <c r="W80" s="197">
        <v>16703389</v>
      </c>
      <c r="X80" s="197">
        <v>20358959</v>
      </c>
      <c r="Y80" s="198">
        <v>44561</v>
      </c>
      <c r="Z80" s="195" t="s">
        <v>40</v>
      </c>
      <c r="AA80" s="194" t="s">
        <v>9203</v>
      </c>
      <c r="AB80" s="194" t="s">
        <v>209</v>
      </c>
      <c r="AC80" s="199" t="s">
        <v>9669</v>
      </c>
    </row>
    <row r="81" spans="2:29" ht="15.75" customHeight="1" x14ac:dyDescent="0.2">
      <c r="B81" s="191" t="s">
        <v>235</v>
      </c>
      <c r="C81" s="192" t="s">
        <v>7947</v>
      </c>
      <c r="D81" s="193" t="s">
        <v>162</v>
      </c>
      <c r="E81" s="193" t="s">
        <v>236</v>
      </c>
      <c r="F81" s="194" t="s">
        <v>237</v>
      </c>
      <c r="G81" s="193" t="s">
        <v>238</v>
      </c>
      <c r="H81" s="193" t="s">
        <v>239</v>
      </c>
      <c r="I81" s="194" t="s">
        <v>240</v>
      </c>
      <c r="J81" s="195" t="s">
        <v>241</v>
      </c>
      <c r="K81" s="194" t="s">
        <v>242</v>
      </c>
      <c r="L81" s="194" t="s">
        <v>243</v>
      </c>
      <c r="M81" s="194" t="s">
        <v>93</v>
      </c>
      <c r="N81" s="194" t="s">
        <v>244</v>
      </c>
      <c r="O81" s="194" t="s">
        <v>245</v>
      </c>
      <c r="P81" s="194" t="s">
        <v>246</v>
      </c>
      <c r="Q81" s="194">
        <v>0</v>
      </c>
      <c r="R81" s="194">
        <v>93401</v>
      </c>
      <c r="S81" s="194" t="s">
        <v>247</v>
      </c>
      <c r="T81" s="195">
        <v>37970</v>
      </c>
      <c r="U81" s="194">
        <v>2150</v>
      </c>
      <c r="V81" s="194" t="s">
        <v>9650</v>
      </c>
      <c r="W81" s="197">
        <v>32655016</v>
      </c>
      <c r="X81" s="197">
        <v>83333996</v>
      </c>
      <c r="Y81" s="198">
        <v>44561</v>
      </c>
      <c r="Z81" s="195" t="s">
        <v>40</v>
      </c>
      <c r="AA81" s="194" t="s">
        <v>9203</v>
      </c>
      <c r="AB81" s="194" t="s">
        <v>9537</v>
      </c>
      <c r="AC81" s="199" t="s">
        <v>9669</v>
      </c>
    </row>
    <row r="82" spans="2:29" ht="15.75" customHeight="1" x14ac:dyDescent="0.2">
      <c r="B82" s="191" t="s">
        <v>235</v>
      </c>
      <c r="C82" s="192" t="s">
        <v>7947</v>
      </c>
      <c r="D82" s="193" t="s">
        <v>162</v>
      </c>
      <c r="E82" s="193" t="s">
        <v>236</v>
      </c>
      <c r="F82" s="194" t="s">
        <v>237</v>
      </c>
      <c r="G82" s="193" t="s">
        <v>238</v>
      </c>
      <c r="H82" s="193" t="s">
        <v>239</v>
      </c>
      <c r="I82" s="194" t="s">
        <v>240</v>
      </c>
      <c r="J82" s="195" t="s">
        <v>241</v>
      </c>
      <c r="K82" s="194" t="s">
        <v>242</v>
      </c>
      <c r="L82" s="194" t="s">
        <v>243</v>
      </c>
      <c r="M82" s="194" t="s">
        <v>93</v>
      </c>
      <c r="N82" s="194" t="s">
        <v>244</v>
      </c>
      <c r="O82" s="194" t="s">
        <v>245</v>
      </c>
      <c r="P82" s="194" t="s">
        <v>246</v>
      </c>
      <c r="Q82" s="194">
        <v>0</v>
      </c>
      <c r="R82" s="194">
        <v>93401</v>
      </c>
      <c r="S82" s="194" t="s">
        <v>247</v>
      </c>
      <c r="T82" s="195">
        <v>37970</v>
      </c>
      <c r="U82" s="194">
        <v>2150</v>
      </c>
      <c r="V82" s="194" t="s">
        <v>9650</v>
      </c>
      <c r="W82" s="197">
        <v>12024900</v>
      </c>
      <c r="X82" s="197">
        <v>24049800</v>
      </c>
      <c r="Y82" s="198">
        <v>44561</v>
      </c>
      <c r="Z82" s="195" t="s">
        <v>40</v>
      </c>
      <c r="AA82" s="194" t="s">
        <v>9203</v>
      </c>
      <c r="AB82" s="194" t="s">
        <v>252</v>
      </c>
      <c r="AC82" s="199" t="s">
        <v>9669</v>
      </c>
    </row>
    <row r="83" spans="2:29" ht="15.75" customHeight="1" x14ac:dyDescent="0.2">
      <c r="B83" s="191" t="s">
        <v>235</v>
      </c>
      <c r="C83" s="192" t="s">
        <v>7947</v>
      </c>
      <c r="D83" s="193" t="s">
        <v>162</v>
      </c>
      <c r="E83" s="193" t="s">
        <v>236</v>
      </c>
      <c r="F83" s="194" t="s">
        <v>237</v>
      </c>
      <c r="G83" s="193" t="s">
        <v>238</v>
      </c>
      <c r="H83" s="193" t="s">
        <v>239</v>
      </c>
      <c r="I83" s="194" t="s">
        <v>240</v>
      </c>
      <c r="J83" s="195" t="s">
        <v>241</v>
      </c>
      <c r="K83" s="194" t="s">
        <v>242</v>
      </c>
      <c r="L83" s="194" t="s">
        <v>243</v>
      </c>
      <c r="M83" s="194" t="s">
        <v>93</v>
      </c>
      <c r="N83" s="194" t="s">
        <v>244</v>
      </c>
      <c r="O83" s="194" t="s">
        <v>245</v>
      </c>
      <c r="P83" s="194" t="s">
        <v>246</v>
      </c>
      <c r="Q83" s="194">
        <v>0</v>
      </c>
      <c r="R83" s="194">
        <v>93401</v>
      </c>
      <c r="S83" s="194" t="s">
        <v>247</v>
      </c>
      <c r="T83" s="195">
        <v>37970</v>
      </c>
      <c r="U83" s="194">
        <v>2150</v>
      </c>
      <c r="V83" s="194" t="s">
        <v>9650</v>
      </c>
      <c r="W83" s="197">
        <v>36615278</v>
      </c>
      <c r="X83" s="197">
        <v>36615278</v>
      </c>
      <c r="Y83" s="198">
        <v>44561</v>
      </c>
      <c r="Z83" s="195" t="s">
        <v>40</v>
      </c>
      <c r="AA83" s="194" t="s">
        <v>9203</v>
      </c>
      <c r="AB83" s="194" t="s">
        <v>9549</v>
      </c>
      <c r="AC83" s="199" t="s">
        <v>9669</v>
      </c>
    </row>
    <row r="84" spans="2:29" ht="15.75" customHeight="1" x14ac:dyDescent="0.2">
      <c r="B84" s="191" t="s">
        <v>235</v>
      </c>
      <c r="C84" s="192" t="s">
        <v>7947</v>
      </c>
      <c r="D84" s="193" t="s">
        <v>162</v>
      </c>
      <c r="E84" s="193" t="s">
        <v>236</v>
      </c>
      <c r="F84" s="194" t="s">
        <v>237</v>
      </c>
      <c r="G84" s="193" t="s">
        <v>238</v>
      </c>
      <c r="H84" s="193" t="s">
        <v>239</v>
      </c>
      <c r="I84" s="194" t="s">
        <v>240</v>
      </c>
      <c r="J84" s="195" t="s">
        <v>241</v>
      </c>
      <c r="K84" s="194" t="s">
        <v>242</v>
      </c>
      <c r="L84" s="194" t="s">
        <v>243</v>
      </c>
      <c r="M84" s="194" t="s">
        <v>93</v>
      </c>
      <c r="N84" s="194" t="s">
        <v>244</v>
      </c>
      <c r="O84" s="194" t="s">
        <v>245</v>
      </c>
      <c r="P84" s="194" t="s">
        <v>246</v>
      </c>
      <c r="Q84" s="194">
        <v>0</v>
      </c>
      <c r="R84" s="194">
        <v>93401</v>
      </c>
      <c r="S84" s="194" t="s">
        <v>247</v>
      </c>
      <c r="T84" s="195">
        <v>37970</v>
      </c>
      <c r="U84" s="194">
        <v>2150</v>
      </c>
      <c r="V84" s="194" t="s">
        <v>9650</v>
      </c>
      <c r="W84" s="197">
        <v>17871717</v>
      </c>
      <c r="X84" s="197">
        <v>36379719</v>
      </c>
      <c r="Y84" s="198">
        <v>44561</v>
      </c>
      <c r="Z84" s="195" t="s">
        <v>40</v>
      </c>
      <c r="AA84" s="194" t="s">
        <v>9203</v>
      </c>
      <c r="AB84" s="194" t="s">
        <v>253</v>
      </c>
      <c r="AC84" s="199" t="s">
        <v>9669</v>
      </c>
    </row>
    <row r="85" spans="2:29" ht="15.75" customHeight="1" x14ac:dyDescent="0.2">
      <c r="B85" s="191" t="s">
        <v>235</v>
      </c>
      <c r="C85" s="192" t="s">
        <v>7947</v>
      </c>
      <c r="D85" s="193" t="s">
        <v>162</v>
      </c>
      <c r="E85" s="193" t="s">
        <v>236</v>
      </c>
      <c r="F85" s="194" t="s">
        <v>237</v>
      </c>
      <c r="G85" s="193" t="s">
        <v>238</v>
      </c>
      <c r="H85" s="193" t="s">
        <v>239</v>
      </c>
      <c r="I85" s="194" t="s">
        <v>240</v>
      </c>
      <c r="J85" s="195" t="s">
        <v>241</v>
      </c>
      <c r="K85" s="194" t="s">
        <v>242</v>
      </c>
      <c r="L85" s="194" t="s">
        <v>243</v>
      </c>
      <c r="M85" s="194" t="s">
        <v>93</v>
      </c>
      <c r="N85" s="194" t="s">
        <v>244</v>
      </c>
      <c r="O85" s="194" t="s">
        <v>245</v>
      </c>
      <c r="P85" s="194" t="s">
        <v>246</v>
      </c>
      <c r="Q85" s="194">
        <v>0</v>
      </c>
      <c r="R85" s="194">
        <v>93401</v>
      </c>
      <c r="S85" s="194" t="s">
        <v>247</v>
      </c>
      <c r="T85" s="195">
        <v>37970</v>
      </c>
      <c r="U85" s="194">
        <v>2150</v>
      </c>
      <c r="V85" s="194" t="s">
        <v>9650</v>
      </c>
      <c r="W85" s="197">
        <v>2741677</v>
      </c>
      <c r="X85" s="197">
        <v>2741677</v>
      </c>
      <c r="Y85" s="198">
        <v>44561</v>
      </c>
      <c r="Z85" s="195" t="s">
        <v>40</v>
      </c>
      <c r="AA85" s="194" t="s">
        <v>9203</v>
      </c>
      <c r="AB85" s="194" t="s">
        <v>160</v>
      </c>
      <c r="AC85" s="199" t="s">
        <v>9669</v>
      </c>
    </row>
    <row r="86" spans="2:29" ht="15.75" customHeight="1" x14ac:dyDescent="0.2">
      <c r="B86" s="191" t="s">
        <v>235</v>
      </c>
      <c r="C86" s="192" t="s">
        <v>7947</v>
      </c>
      <c r="D86" s="193" t="s">
        <v>162</v>
      </c>
      <c r="E86" s="193" t="s">
        <v>236</v>
      </c>
      <c r="F86" s="194" t="s">
        <v>237</v>
      </c>
      <c r="G86" s="193" t="s">
        <v>238</v>
      </c>
      <c r="H86" s="193" t="s">
        <v>239</v>
      </c>
      <c r="I86" s="194" t="s">
        <v>240</v>
      </c>
      <c r="J86" s="195" t="s">
        <v>241</v>
      </c>
      <c r="K86" s="194" t="s">
        <v>242</v>
      </c>
      <c r="L86" s="194" t="s">
        <v>243</v>
      </c>
      <c r="M86" s="194" t="s">
        <v>93</v>
      </c>
      <c r="N86" s="194" t="s">
        <v>244</v>
      </c>
      <c r="O86" s="194" t="s">
        <v>245</v>
      </c>
      <c r="P86" s="194" t="s">
        <v>246</v>
      </c>
      <c r="Q86" s="194">
        <v>0</v>
      </c>
      <c r="R86" s="194">
        <v>93401</v>
      </c>
      <c r="S86" s="194" t="s">
        <v>247</v>
      </c>
      <c r="T86" s="195">
        <v>37970</v>
      </c>
      <c r="U86" s="194">
        <v>2150</v>
      </c>
      <c r="V86" s="194" t="s">
        <v>9650</v>
      </c>
      <c r="W86" s="197">
        <v>4737811</v>
      </c>
      <c r="X86" s="197">
        <v>9110065</v>
      </c>
      <c r="Y86" s="198">
        <v>44561</v>
      </c>
      <c r="Z86" s="195" t="s">
        <v>40</v>
      </c>
      <c r="AA86" s="194" t="s">
        <v>9203</v>
      </c>
      <c r="AB86" s="194" t="s">
        <v>219</v>
      </c>
      <c r="AC86" s="199" t="s">
        <v>9669</v>
      </c>
    </row>
    <row r="87" spans="2:29" ht="15.75" customHeight="1" x14ac:dyDescent="0.2">
      <c r="B87" s="191" t="s">
        <v>235</v>
      </c>
      <c r="C87" s="192" t="s">
        <v>7947</v>
      </c>
      <c r="D87" s="193" t="s">
        <v>162</v>
      </c>
      <c r="E87" s="193" t="s">
        <v>236</v>
      </c>
      <c r="F87" s="194" t="s">
        <v>237</v>
      </c>
      <c r="G87" s="193" t="s">
        <v>238</v>
      </c>
      <c r="H87" s="193" t="s">
        <v>239</v>
      </c>
      <c r="I87" s="194" t="s">
        <v>240</v>
      </c>
      <c r="J87" s="195" t="s">
        <v>241</v>
      </c>
      <c r="K87" s="194" t="s">
        <v>242</v>
      </c>
      <c r="L87" s="194" t="s">
        <v>243</v>
      </c>
      <c r="M87" s="194" t="s">
        <v>93</v>
      </c>
      <c r="N87" s="194" t="s">
        <v>244</v>
      </c>
      <c r="O87" s="194" t="s">
        <v>245</v>
      </c>
      <c r="P87" s="194" t="s">
        <v>246</v>
      </c>
      <c r="Q87" s="194">
        <v>0</v>
      </c>
      <c r="R87" s="194">
        <v>93401</v>
      </c>
      <c r="S87" s="194" t="s">
        <v>247</v>
      </c>
      <c r="T87" s="195">
        <v>37970</v>
      </c>
      <c r="U87" s="194">
        <v>2150</v>
      </c>
      <c r="V87" s="194" t="s">
        <v>9650</v>
      </c>
      <c r="W87" s="197">
        <v>4821984</v>
      </c>
      <c r="X87" s="197">
        <v>9643968</v>
      </c>
      <c r="Y87" s="198">
        <v>44561</v>
      </c>
      <c r="Z87" s="195" t="s">
        <v>40</v>
      </c>
      <c r="AA87" s="194" t="s">
        <v>9203</v>
      </c>
      <c r="AB87" s="194" t="s">
        <v>72</v>
      </c>
      <c r="AC87" s="199" t="s">
        <v>9669</v>
      </c>
    </row>
    <row r="88" spans="2:29" ht="15.75" customHeight="1" x14ac:dyDescent="0.2">
      <c r="B88" s="191" t="s">
        <v>8870</v>
      </c>
      <c r="C88" s="192" t="s">
        <v>8127</v>
      </c>
      <c r="D88" s="193" t="s">
        <v>55</v>
      </c>
      <c r="E88" s="193" t="s">
        <v>254</v>
      </c>
      <c r="F88" s="194" t="s">
        <v>255</v>
      </c>
      <c r="G88" s="193" t="s">
        <v>256</v>
      </c>
      <c r="H88" s="193" t="s">
        <v>257</v>
      </c>
      <c r="I88" s="194" t="s">
        <v>258</v>
      </c>
      <c r="J88" s="195" t="s">
        <v>259</v>
      </c>
      <c r="K88" s="194" t="s">
        <v>260</v>
      </c>
      <c r="L88" s="194" t="s">
        <v>261</v>
      </c>
      <c r="M88" s="194" t="s">
        <v>93</v>
      </c>
      <c r="N88" s="194" t="s">
        <v>262</v>
      </c>
      <c r="O88" s="194">
        <v>225589874</v>
      </c>
      <c r="P88" s="194" t="s">
        <v>263</v>
      </c>
      <c r="Q88" s="194">
        <v>0</v>
      </c>
      <c r="R88" s="194">
        <v>93401</v>
      </c>
      <c r="S88" s="194" t="s">
        <v>264</v>
      </c>
      <c r="T88" s="195">
        <v>37970</v>
      </c>
      <c r="U88" s="194">
        <v>2260</v>
      </c>
      <c r="V88" s="194"/>
      <c r="W88" s="197">
        <v>57797100</v>
      </c>
      <c r="X88" s="197">
        <v>139644000</v>
      </c>
      <c r="Y88" s="198">
        <v>44561</v>
      </c>
      <c r="Z88" s="195" t="s">
        <v>40</v>
      </c>
      <c r="AA88" s="194" t="s">
        <v>9203</v>
      </c>
      <c r="AB88" s="194" t="s">
        <v>9487</v>
      </c>
      <c r="AC88" s="199" t="s">
        <v>9669</v>
      </c>
    </row>
    <row r="89" spans="2:29" ht="15.75" customHeight="1" x14ac:dyDescent="0.2">
      <c r="B89" s="191" t="s">
        <v>8870</v>
      </c>
      <c r="C89" s="192" t="s">
        <v>8127</v>
      </c>
      <c r="D89" s="193" t="s">
        <v>55</v>
      </c>
      <c r="E89" s="193" t="s">
        <v>254</v>
      </c>
      <c r="F89" s="194" t="s">
        <v>255</v>
      </c>
      <c r="G89" s="193" t="s">
        <v>256</v>
      </c>
      <c r="H89" s="193" t="s">
        <v>257</v>
      </c>
      <c r="I89" s="194" t="s">
        <v>258</v>
      </c>
      <c r="J89" s="195" t="s">
        <v>259</v>
      </c>
      <c r="K89" s="194" t="s">
        <v>260</v>
      </c>
      <c r="L89" s="194" t="s">
        <v>261</v>
      </c>
      <c r="M89" s="194" t="s">
        <v>93</v>
      </c>
      <c r="N89" s="194" t="s">
        <v>262</v>
      </c>
      <c r="O89" s="194">
        <v>225589874</v>
      </c>
      <c r="P89" s="194" t="s">
        <v>263</v>
      </c>
      <c r="Q89" s="194">
        <v>0</v>
      </c>
      <c r="R89" s="194">
        <v>93401</v>
      </c>
      <c r="S89" s="194" t="s">
        <v>264</v>
      </c>
      <c r="T89" s="195">
        <v>37970</v>
      </c>
      <c r="U89" s="194">
        <v>2260</v>
      </c>
      <c r="V89" s="194"/>
      <c r="W89" s="197">
        <v>10261248</v>
      </c>
      <c r="X89" s="197">
        <v>19881168</v>
      </c>
      <c r="Y89" s="198">
        <v>44561</v>
      </c>
      <c r="Z89" s="195" t="s">
        <v>40</v>
      </c>
      <c r="AA89" s="194" t="s">
        <v>9203</v>
      </c>
      <c r="AB89" s="194" t="s">
        <v>265</v>
      </c>
      <c r="AC89" s="199" t="s">
        <v>9669</v>
      </c>
    </row>
    <row r="90" spans="2:29" ht="15.75" customHeight="1" x14ac:dyDescent="0.2">
      <c r="B90" s="191" t="s">
        <v>8870</v>
      </c>
      <c r="C90" s="192" t="s">
        <v>8127</v>
      </c>
      <c r="D90" s="193" t="s">
        <v>55</v>
      </c>
      <c r="E90" s="193" t="s">
        <v>254</v>
      </c>
      <c r="F90" s="194" t="s">
        <v>255</v>
      </c>
      <c r="G90" s="193" t="s">
        <v>256</v>
      </c>
      <c r="H90" s="193" t="s">
        <v>257</v>
      </c>
      <c r="I90" s="194" t="s">
        <v>258</v>
      </c>
      <c r="J90" s="195" t="s">
        <v>259</v>
      </c>
      <c r="K90" s="194" t="s">
        <v>260</v>
      </c>
      <c r="L90" s="194" t="s">
        <v>261</v>
      </c>
      <c r="M90" s="194" t="s">
        <v>93</v>
      </c>
      <c r="N90" s="194" t="s">
        <v>262</v>
      </c>
      <c r="O90" s="194">
        <v>225589874</v>
      </c>
      <c r="P90" s="194" t="s">
        <v>263</v>
      </c>
      <c r="Q90" s="194">
        <v>0</v>
      </c>
      <c r="R90" s="194">
        <v>93401</v>
      </c>
      <c r="S90" s="194" t="s">
        <v>264</v>
      </c>
      <c r="T90" s="195">
        <v>37970</v>
      </c>
      <c r="U90" s="194">
        <v>2260</v>
      </c>
      <c r="V90" s="194"/>
      <c r="W90" s="197">
        <v>8016600</v>
      </c>
      <c r="X90" s="197">
        <v>15391872</v>
      </c>
      <c r="Y90" s="198">
        <v>44561</v>
      </c>
      <c r="Z90" s="195" t="s">
        <v>40</v>
      </c>
      <c r="AA90" s="194" t="s">
        <v>9203</v>
      </c>
      <c r="AB90" s="194" t="s">
        <v>266</v>
      </c>
      <c r="AC90" s="199" t="s">
        <v>9669</v>
      </c>
    </row>
    <row r="91" spans="2:29" ht="15.75" customHeight="1" x14ac:dyDescent="0.2">
      <c r="B91" s="191" t="s">
        <v>267</v>
      </c>
      <c r="C91" s="192" t="s">
        <v>7922</v>
      </c>
      <c r="D91" s="193" t="s">
        <v>55</v>
      </c>
      <c r="E91" s="193" t="s">
        <v>268</v>
      </c>
      <c r="F91" s="194" t="s">
        <v>269</v>
      </c>
      <c r="G91" s="193" t="s">
        <v>270</v>
      </c>
      <c r="H91" s="193" t="s">
        <v>271</v>
      </c>
      <c r="I91" s="194" t="s">
        <v>272</v>
      </c>
      <c r="J91" s="195" t="s">
        <v>273</v>
      </c>
      <c r="K91" s="194" t="s">
        <v>274</v>
      </c>
      <c r="L91" s="194" t="s">
        <v>275</v>
      </c>
      <c r="M91" s="194" t="s">
        <v>106</v>
      </c>
      <c r="N91" s="194" t="s">
        <v>276</v>
      </c>
      <c r="O91" s="194" t="s">
        <v>277</v>
      </c>
      <c r="P91" s="194" t="s">
        <v>278</v>
      </c>
      <c r="Q91" s="194" t="s">
        <v>279</v>
      </c>
      <c r="R91" s="194" t="s">
        <v>280</v>
      </c>
      <c r="S91" s="194" t="s">
        <v>281</v>
      </c>
      <c r="T91" s="195">
        <v>37970</v>
      </c>
      <c r="U91" s="194">
        <v>2330</v>
      </c>
      <c r="V91" s="194"/>
      <c r="W91" s="197">
        <v>7207958</v>
      </c>
      <c r="X91" s="197">
        <v>12735533</v>
      </c>
      <c r="Y91" s="198">
        <v>44561</v>
      </c>
      <c r="Z91" s="195" t="s">
        <v>40</v>
      </c>
      <c r="AA91" s="194" t="s">
        <v>9203</v>
      </c>
      <c r="AB91" s="194" t="s">
        <v>9452</v>
      </c>
      <c r="AC91" s="199" t="s">
        <v>9669</v>
      </c>
    </row>
    <row r="92" spans="2:29" ht="15.75" customHeight="1" x14ac:dyDescent="0.2">
      <c r="B92" s="191" t="s">
        <v>267</v>
      </c>
      <c r="C92" s="192" t="s">
        <v>7922</v>
      </c>
      <c r="D92" s="193" t="s">
        <v>55</v>
      </c>
      <c r="E92" s="193" t="s">
        <v>268</v>
      </c>
      <c r="F92" s="194" t="s">
        <v>269</v>
      </c>
      <c r="G92" s="193" t="s">
        <v>270</v>
      </c>
      <c r="H92" s="193" t="s">
        <v>271</v>
      </c>
      <c r="I92" s="194" t="s">
        <v>272</v>
      </c>
      <c r="J92" s="195" t="s">
        <v>273</v>
      </c>
      <c r="K92" s="194" t="s">
        <v>274</v>
      </c>
      <c r="L92" s="194" t="s">
        <v>275</v>
      </c>
      <c r="M92" s="194" t="s">
        <v>106</v>
      </c>
      <c r="N92" s="194" t="s">
        <v>276</v>
      </c>
      <c r="O92" s="194" t="s">
        <v>277</v>
      </c>
      <c r="P92" s="194" t="s">
        <v>278</v>
      </c>
      <c r="Q92" s="194" t="s">
        <v>279</v>
      </c>
      <c r="R92" s="194" t="s">
        <v>280</v>
      </c>
      <c r="S92" s="194" t="s">
        <v>281</v>
      </c>
      <c r="T92" s="195">
        <v>37970</v>
      </c>
      <c r="U92" s="194">
        <v>2330</v>
      </c>
      <c r="V92" s="194"/>
      <c r="W92" s="197">
        <v>10259180</v>
      </c>
      <c r="X92" s="197">
        <v>18661094</v>
      </c>
      <c r="Y92" s="198">
        <v>44561</v>
      </c>
      <c r="Z92" s="195" t="s">
        <v>40</v>
      </c>
      <c r="AA92" s="194" t="s">
        <v>9203</v>
      </c>
      <c r="AB92" s="194" t="s">
        <v>9458</v>
      </c>
      <c r="AC92" s="199" t="s">
        <v>9669</v>
      </c>
    </row>
    <row r="93" spans="2:29" ht="15.75" customHeight="1" x14ac:dyDescent="0.2">
      <c r="B93" s="191" t="s">
        <v>267</v>
      </c>
      <c r="C93" s="192" t="s">
        <v>7922</v>
      </c>
      <c r="D93" s="193" t="s">
        <v>55</v>
      </c>
      <c r="E93" s="193" t="s">
        <v>268</v>
      </c>
      <c r="F93" s="194" t="s">
        <v>269</v>
      </c>
      <c r="G93" s="193" t="s">
        <v>270</v>
      </c>
      <c r="H93" s="193" t="s">
        <v>271</v>
      </c>
      <c r="I93" s="194" t="s">
        <v>272</v>
      </c>
      <c r="J93" s="195" t="s">
        <v>273</v>
      </c>
      <c r="K93" s="194" t="s">
        <v>274</v>
      </c>
      <c r="L93" s="194" t="s">
        <v>275</v>
      </c>
      <c r="M93" s="194" t="s">
        <v>106</v>
      </c>
      <c r="N93" s="194" t="s">
        <v>276</v>
      </c>
      <c r="O93" s="194" t="s">
        <v>277</v>
      </c>
      <c r="P93" s="194" t="s">
        <v>278</v>
      </c>
      <c r="Q93" s="194" t="s">
        <v>279</v>
      </c>
      <c r="R93" s="194" t="s">
        <v>280</v>
      </c>
      <c r="S93" s="194" t="s">
        <v>281</v>
      </c>
      <c r="T93" s="195">
        <v>37970</v>
      </c>
      <c r="U93" s="194">
        <v>2330</v>
      </c>
      <c r="V93" s="194"/>
      <c r="W93" s="197">
        <v>45193453</v>
      </c>
      <c r="X93" s="197">
        <v>67303753</v>
      </c>
      <c r="Y93" s="198">
        <v>44561</v>
      </c>
      <c r="Z93" s="195" t="s">
        <v>40</v>
      </c>
      <c r="AA93" s="194" t="s">
        <v>9203</v>
      </c>
      <c r="AB93" s="194" t="s">
        <v>282</v>
      </c>
      <c r="AC93" s="199" t="s">
        <v>9669</v>
      </c>
    </row>
    <row r="94" spans="2:29" ht="15.75" customHeight="1" x14ac:dyDescent="0.2">
      <c r="B94" s="191" t="s">
        <v>267</v>
      </c>
      <c r="C94" s="192" t="s">
        <v>7922</v>
      </c>
      <c r="D94" s="193" t="s">
        <v>55</v>
      </c>
      <c r="E94" s="193" t="s">
        <v>268</v>
      </c>
      <c r="F94" s="194" t="s">
        <v>269</v>
      </c>
      <c r="G94" s="193" t="s">
        <v>270</v>
      </c>
      <c r="H94" s="193" t="s">
        <v>271</v>
      </c>
      <c r="I94" s="194" t="s">
        <v>272</v>
      </c>
      <c r="J94" s="195" t="s">
        <v>273</v>
      </c>
      <c r="K94" s="194" t="s">
        <v>274</v>
      </c>
      <c r="L94" s="194" t="s">
        <v>275</v>
      </c>
      <c r="M94" s="194" t="s">
        <v>106</v>
      </c>
      <c r="N94" s="194" t="s">
        <v>276</v>
      </c>
      <c r="O94" s="194" t="s">
        <v>277</v>
      </c>
      <c r="P94" s="194" t="s">
        <v>278</v>
      </c>
      <c r="Q94" s="194" t="s">
        <v>279</v>
      </c>
      <c r="R94" s="194" t="s">
        <v>280</v>
      </c>
      <c r="S94" s="194" t="s">
        <v>281</v>
      </c>
      <c r="T94" s="195">
        <v>37970</v>
      </c>
      <c r="U94" s="194">
        <v>2330</v>
      </c>
      <c r="V94" s="194"/>
      <c r="W94" s="197">
        <v>7615770</v>
      </c>
      <c r="X94" s="197">
        <v>15231540</v>
      </c>
      <c r="Y94" s="198">
        <v>44561</v>
      </c>
      <c r="Z94" s="195" t="s">
        <v>40</v>
      </c>
      <c r="AA94" s="194" t="s">
        <v>9203</v>
      </c>
      <c r="AB94" s="194" t="s">
        <v>111</v>
      </c>
      <c r="AC94" s="199" t="s">
        <v>9669</v>
      </c>
    </row>
    <row r="95" spans="2:29" ht="15.75" customHeight="1" x14ac:dyDescent="0.2">
      <c r="B95" s="191" t="s">
        <v>267</v>
      </c>
      <c r="C95" s="192" t="s">
        <v>7922</v>
      </c>
      <c r="D95" s="193" t="s">
        <v>55</v>
      </c>
      <c r="E95" s="193" t="s">
        <v>268</v>
      </c>
      <c r="F95" s="194" t="s">
        <v>269</v>
      </c>
      <c r="G95" s="193" t="s">
        <v>270</v>
      </c>
      <c r="H95" s="193" t="s">
        <v>271</v>
      </c>
      <c r="I95" s="194" t="s">
        <v>272</v>
      </c>
      <c r="J95" s="195" t="s">
        <v>273</v>
      </c>
      <c r="K95" s="194" t="s">
        <v>274</v>
      </c>
      <c r="L95" s="194" t="s">
        <v>275</v>
      </c>
      <c r="M95" s="194" t="s">
        <v>106</v>
      </c>
      <c r="N95" s="194" t="s">
        <v>276</v>
      </c>
      <c r="O95" s="194" t="s">
        <v>277</v>
      </c>
      <c r="P95" s="194" t="s">
        <v>278</v>
      </c>
      <c r="Q95" s="194" t="s">
        <v>279</v>
      </c>
      <c r="R95" s="194" t="s">
        <v>280</v>
      </c>
      <c r="S95" s="194" t="s">
        <v>281</v>
      </c>
      <c r="T95" s="195">
        <v>37970</v>
      </c>
      <c r="U95" s="194">
        <v>2330</v>
      </c>
      <c r="V95" s="194"/>
      <c r="W95" s="197">
        <v>10524503</v>
      </c>
      <c r="X95" s="197">
        <v>18926417</v>
      </c>
      <c r="Y95" s="198">
        <v>44561</v>
      </c>
      <c r="Z95" s="195" t="s">
        <v>40</v>
      </c>
      <c r="AA95" s="194" t="s">
        <v>9203</v>
      </c>
      <c r="AB95" s="194" t="s">
        <v>283</v>
      </c>
      <c r="AC95" s="199" t="s">
        <v>9669</v>
      </c>
    </row>
    <row r="96" spans="2:29" ht="15.75" customHeight="1" x14ac:dyDescent="0.2">
      <c r="B96" s="191" t="s">
        <v>267</v>
      </c>
      <c r="C96" s="192" t="s">
        <v>7922</v>
      </c>
      <c r="D96" s="193" t="s">
        <v>55</v>
      </c>
      <c r="E96" s="193" t="s">
        <v>268</v>
      </c>
      <c r="F96" s="194" t="s">
        <v>269</v>
      </c>
      <c r="G96" s="193" t="s">
        <v>270</v>
      </c>
      <c r="H96" s="193" t="s">
        <v>271</v>
      </c>
      <c r="I96" s="194" t="s">
        <v>272</v>
      </c>
      <c r="J96" s="195" t="s">
        <v>273</v>
      </c>
      <c r="K96" s="194" t="s">
        <v>274</v>
      </c>
      <c r="L96" s="194" t="s">
        <v>275</v>
      </c>
      <c r="M96" s="194" t="s">
        <v>106</v>
      </c>
      <c r="N96" s="194" t="s">
        <v>276</v>
      </c>
      <c r="O96" s="194" t="s">
        <v>277</v>
      </c>
      <c r="P96" s="194" t="s">
        <v>278</v>
      </c>
      <c r="Q96" s="194" t="s">
        <v>279</v>
      </c>
      <c r="R96" s="194" t="s">
        <v>280</v>
      </c>
      <c r="S96" s="194" t="s">
        <v>281</v>
      </c>
      <c r="T96" s="195">
        <v>37970</v>
      </c>
      <c r="U96" s="194">
        <v>2330</v>
      </c>
      <c r="V96" s="194"/>
      <c r="W96" s="197">
        <v>105598792</v>
      </c>
      <c r="X96" s="197">
        <v>119749384</v>
      </c>
      <c r="Y96" s="198">
        <v>44561</v>
      </c>
      <c r="Z96" s="195" t="s">
        <v>40</v>
      </c>
      <c r="AA96" s="194" t="s">
        <v>9203</v>
      </c>
      <c r="AB96" s="194" t="s">
        <v>209</v>
      </c>
      <c r="AC96" s="199" t="s">
        <v>9669</v>
      </c>
    </row>
    <row r="97" spans="2:29" ht="15.75" customHeight="1" x14ac:dyDescent="0.2">
      <c r="B97" s="191" t="s">
        <v>267</v>
      </c>
      <c r="C97" s="192" t="s">
        <v>7922</v>
      </c>
      <c r="D97" s="193" t="s">
        <v>55</v>
      </c>
      <c r="E97" s="193" t="s">
        <v>268</v>
      </c>
      <c r="F97" s="194" t="s">
        <v>269</v>
      </c>
      <c r="G97" s="193" t="s">
        <v>270</v>
      </c>
      <c r="H97" s="193" t="s">
        <v>271</v>
      </c>
      <c r="I97" s="194" t="s">
        <v>272</v>
      </c>
      <c r="J97" s="195" t="s">
        <v>273</v>
      </c>
      <c r="K97" s="194" t="s">
        <v>274</v>
      </c>
      <c r="L97" s="194" t="s">
        <v>275</v>
      </c>
      <c r="M97" s="194" t="s">
        <v>106</v>
      </c>
      <c r="N97" s="194" t="s">
        <v>276</v>
      </c>
      <c r="O97" s="194" t="s">
        <v>277</v>
      </c>
      <c r="P97" s="194" t="s">
        <v>278</v>
      </c>
      <c r="Q97" s="194" t="s">
        <v>279</v>
      </c>
      <c r="R97" s="194" t="s">
        <v>280</v>
      </c>
      <c r="S97" s="194" t="s">
        <v>281</v>
      </c>
      <c r="T97" s="195">
        <v>37970</v>
      </c>
      <c r="U97" s="194">
        <v>2330</v>
      </c>
      <c r="V97" s="194"/>
      <c r="W97" s="197">
        <v>5691786</v>
      </c>
      <c r="X97" s="197">
        <v>16674528</v>
      </c>
      <c r="Y97" s="198">
        <v>44561</v>
      </c>
      <c r="Z97" s="195" t="s">
        <v>40</v>
      </c>
      <c r="AA97" s="194" t="s">
        <v>9203</v>
      </c>
      <c r="AB97" s="194" t="s">
        <v>486</v>
      </c>
      <c r="AC97" s="199" t="s">
        <v>9669</v>
      </c>
    </row>
    <row r="98" spans="2:29" ht="15.75" customHeight="1" x14ac:dyDescent="0.2">
      <c r="B98" s="191" t="s">
        <v>267</v>
      </c>
      <c r="C98" s="192" t="s">
        <v>7922</v>
      </c>
      <c r="D98" s="193" t="s">
        <v>55</v>
      </c>
      <c r="E98" s="193" t="s">
        <v>268</v>
      </c>
      <c r="F98" s="194" t="s">
        <v>269</v>
      </c>
      <c r="G98" s="193" t="s">
        <v>270</v>
      </c>
      <c r="H98" s="193" t="s">
        <v>271</v>
      </c>
      <c r="I98" s="194" t="s">
        <v>272</v>
      </c>
      <c r="J98" s="195" t="s">
        <v>273</v>
      </c>
      <c r="K98" s="194" t="s">
        <v>274</v>
      </c>
      <c r="L98" s="194" t="s">
        <v>275</v>
      </c>
      <c r="M98" s="194" t="s">
        <v>106</v>
      </c>
      <c r="N98" s="194" t="s">
        <v>276</v>
      </c>
      <c r="O98" s="194" t="s">
        <v>277</v>
      </c>
      <c r="P98" s="194" t="s">
        <v>278</v>
      </c>
      <c r="Q98" s="194" t="s">
        <v>279</v>
      </c>
      <c r="R98" s="194" t="s">
        <v>280</v>
      </c>
      <c r="S98" s="194" t="s">
        <v>281</v>
      </c>
      <c r="T98" s="195">
        <v>37970</v>
      </c>
      <c r="U98" s="194">
        <v>2330</v>
      </c>
      <c r="V98" s="194"/>
      <c r="W98" s="197">
        <v>53190126</v>
      </c>
      <c r="X98" s="197">
        <v>67930326</v>
      </c>
      <c r="Y98" s="198">
        <v>44561</v>
      </c>
      <c r="Z98" s="195" t="s">
        <v>40</v>
      </c>
      <c r="AA98" s="194" t="s">
        <v>9203</v>
      </c>
      <c r="AB98" s="194" t="s">
        <v>9592</v>
      </c>
      <c r="AC98" s="199" t="s">
        <v>9669</v>
      </c>
    </row>
    <row r="99" spans="2:29" ht="15.75" customHeight="1" x14ac:dyDescent="0.2">
      <c r="B99" s="191" t="s">
        <v>267</v>
      </c>
      <c r="C99" s="192" t="s">
        <v>7922</v>
      </c>
      <c r="D99" s="193" t="s">
        <v>55</v>
      </c>
      <c r="E99" s="193" t="s">
        <v>268</v>
      </c>
      <c r="F99" s="194" t="s">
        <v>269</v>
      </c>
      <c r="G99" s="193" t="s">
        <v>270</v>
      </c>
      <c r="H99" s="193" t="s">
        <v>271</v>
      </c>
      <c r="I99" s="194" t="s">
        <v>272</v>
      </c>
      <c r="J99" s="195" t="s">
        <v>273</v>
      </c>
      <c r="K99" s="194" t="s">
        <v>274</v>
      </c>
      <c r="L99" s="194" t="s">
        <v>275</v>
      </c>
      <c r="M99" s="194" t="s">
        <v>106</v>
      </c>
      <c r="N99" s="194" t="s">
        <v>276</v>
      </c>
      <c r="O99" s="194" t="s">
        <v>277</v>
      </c>
      <c r="P99" s="194" t="s">
        <v>278</v>
      </c>
      <c r="Q99" s="194" t="s">
        <v>279</v>
      </c>
      <c r="R99" s="194" t="s">
        <v>280</v>
      </c>
      <c r="S99" s="194" t="s">
        <v>281</v>
      </c>
      <c r="T99" s="195">
        <v>37970</v>
      </c>
      <c r="U99" s="194">
        <v>2330</v>
      </c>
      <c r="V99" s="194"/>
      <c r="W99" s="197">
        <v>17865123</v>
      </c>
      <c r="X99" s="197">
        <v>24940419</v>
      </c>
      <c r="Y99" s="198">
        <v>44561</v>
      </c>
      <c r="Z99" s="195" t="s">
        <v>40</v>
      </c>
      <c r="AA99" s="194" t="s">
        <v>9203</v>
      </c>
      <c r="AB99" s="194" t="s">
        <v>285</v>
      </c>
      <c r="AC99" s="199" t="s">
        <v>9669</v>
      </c>
    </row>
    <row r="100" spans="2:29" ht="15.75" customHeight="1" x14ac:dyDescent="0.2">
      <c r="B100" s="191" t="s">
        <v>286</v>
      </c>
      <c r="C100" s="192" t="s">
        <v>8129</v>
      </c>
      <c r="D100" s="193" t="s">
        <v>29</v>
      </c>
      <c r="E100" s="193" t="s">
        <v>287</v>
      </c>
      <c r="F100" s="194" t="s">
        <v>288</v>
      </c>
      <c r="G100" s="193" t="s">
        <v>289</v>
      </c>
      <c r="H100" s="193" t="s">
        <v>290</v>
      </c>
      <c r="I100" s="194" t="s">
        <v>291</v>
      </c>
      <c r="J100" s="195" t="s">
        <v>292</v>
      </c>
      <c r="K100" s="194" t="s">
        <v>9600</v>
      </c>
      <c r="L100" s="194" t="s">
        <v>293</v>
      </c>
      <c r="M100" s="194" t="s">
        <v>93</v>
      </c>
      <c r="N100" s="194" t="s">
        <v>294</v>
      </c>
      <c r="O100" s="194" t="s">
        <v>295</v>
      </c>
      <c r="P100" s="194" t="s">
        <v>296</v>
      </c>
      <c r="Q100" s="194">
        <v>0</v>
      </c>
      <c r="R100" s="194">
        <v>93401</v>
      </c>
      <c r="S100" s="194" t="s">
        <v>297</v>
      </c>
      <c r="T100" s="195">
        <v>37970</v>
      </c>
      <c r="U100" s="194">
        <v>2450</v>
      </c>
      <c r="V100" s="194"/>
      <c r="W100" s="197">
        <v>14681862</v>
      </c>
      <c r="X100" s="197">
        <v>30400735</v>
      </c>
      <c r="Y100" s="198">
        <v>44561</v>
      </c>
      <c r="Z100" s="195" t="s">
        <v>40</v>
      </c>
      <c r="AA100" s="194" t="s">
        <v>9203</v>
      </c>
      <c r="AB100" s="194" t="s">
        <v>9480</v>
      </c>
      <c r="AC100" s="199" t="s">
        <v>9669</v>
      </c>
    </row>
    <row r="101" spans="2:29" ht="15.75" customHeight="1" x14ac:dyDescent="0.2">
      <c r="B101" s="191" t="s">
        <v>286</v>
      </c>
      <c r="C101" s="192" t="s">
        <v>8129</v>
      </c>
      <c r="D101" s="193" t="s">
        <v>29</v>
      </c>
      <c r="E101" s="193" t="s">
        <v>287</v>
      </c>
      <c r="F101" s="194" t="s">
        <v>288</v>
      </c>
      <c r="G101" s="193" t="s">
        <v>289</v>
      </c>
      <c r="H101" s="193" t="s">
        <v>290</v>
      </c>
      <c r="I101" s="194" t="s">
        <v>291</v>
      </c>
      <c r="J101" s="195" t="s">
        <v>292</v>
      </c>
      <c r="K101" s="194" t="s">
        <v>9600</v>
      </c>
      <c r="L101" s="194" t="s">
        <v>293</v>
      </c>
      <c r="M101" s="194" t="s">
        <v>93</v>
      </c>
      <c r="N101" s="194" t="s">
        <v>294</v>
      </c>
      <c r="O101" s="194" t="s">
        <v>295</v>
      </c>
      <c r="P101" s="194" t="s">
        <v>296</v>
      </c>
      <c r="Q101" s="194">
        <v>0</v>
      </c>
      <c r="R101" s="194">
        <v>93401</v>
      </c>
      <c r="S101" s="194" t="s">
        <v>297</v>
      </c>
      <c r="T101" s="195">
        <v>37970</v>
      </c>
      <c r="U101" s="194">
        <v>2450</v>
      </c>
      <c r="V101" s="194"/>
      <c r="W101" s="197">
        <v>9814330</v>
      </c>
      <c r="X101" s="197">
        <v>18032695</v>
      </c>
      <c r="Y101" s="198">
        <v>44561</v>
      </c>
      <c r="Z101" s="195" t="s">
        <v>40</v>
      </c>
      <c r="AA101" s="194" t="s">
        <v>9203</v>
      </c>
      <c r="AB101" s="194" t="s">
        <v>298</v>
      </c>
      <c r="AC101" s="199" t="s">
        <v>9669</v>
      </c>
    </row>
    <row r="102" spans="2:29" ht="15.75" customHeight="1" x14ac:dyDescent="0.2">
      <c r="B102" s="191" t="s">
        <v>299</v>
      </c>
      <c r="C102" s="192" t="s">
        <v>8130</v>
      </c>
      <c r="D102" s="193" t="s">
        <v>55</v>
      </c>
      <c r="E102" s="193" t="s">
        <v>300</v>
      </c>
      <c r="F102" s="194" t="s">
        <v>301</v>
      </c>
      <c r="G102" s="193" t="s">
        <v>302</v>
      </c>
      <c r="H102" s="193" t="s">
        <v>303</v>
      </c>
      <c r="I102" s="194" t="s">
        <v>304</v>
      </c>
      <c r="J102" s="195" t="s">
        <v>305</v>
      </c>
      <c r="K102" s="194" t="s">
        <v>306</v>
      </c>
      <c r="L102" s="194" t="s">
        <v>307</v>
      </c>
      <c r="M102" s="194" t="s">
        <v>93</v>
      </c>
      <c r="N102" s="194" t="s">
        <v>308</v>
      </c>
      <c r="O102" s="194" t="s">
        <v>309</v>
      </c>
      <c r="P102" s="194" t="s">
        <v>310</v>
      </c>
      <c r="Q102" s="194">
        <v>0</v>
      </c>
      <c r="R102" s="194">
        <v>93101</v>
      </c>
      <c r="S102" s="194" t="s">
        <v>8018</v>
      </c>
      <c r="T102" s="195">
        <v>37970</v>
      </c>
      <c r="U102" s="194">
        <v>2550</v>
      </c>
      <c r="V102" s="194"/>
      <c r="W102" s="197">
        <v>179078776</v>
      </c>
      <c r="X102" s="197">
        <v>179078776</v>
      </c>
      <c r="Y102" s="198">
        <v>44561</v>
      </c>
      <c r="Z102" s="195" t="s">
        <v>40</v>
      </c>
      <c r="AA102" s="194" t="s">
        <v>9203</v>
      </c>
      <c r="AB102" s="194" t="s">
        <v>9478</v>
      </c>
      <c r="AC102" s="199" t="s">
        <v>9669</v>
      </c>
    </row>
    <row r="103" spans="2:29" ht="15.75" customHeight="1" x14ac:dyDescent="0.2">
      <c r="B103" s="191" t="s">
        <v>299</v>
      </c>
      <c r="C103" s="192" t="s">
        <v>8130</v>
      </c>
      <c r="D103" s="193" t="s">
        <v>55</v>
      </c>
      <c r="E103" s="193" t="s">
        <v>300</v>
      </c>
      <c r="F103" s="194" t="s">
        <v>301</v>
      </c>
      <c r="G103" s="193" t="s">
        <v>302</v>
      </c>
      <c r="H103" s="193" t="s">
        <v>303</v>
      </c>
      <c r="I103" s="194" t="s">
        <v>304</v>
      </c>
      <c r="J103" s="195" t="s">
        <v>305</v>
      </c>
      <c r="K103" s="194" t="s">
        <v>306</v>
      </c>
      <c r="L103" s="194" t="s">
        <v>307</v>
      </c>
      <c r="M103" s="194" t="s">
        <v>93</v>
      </c>
      <c r="N103" s="194" t="s">
        <v>308</v>
      </c>
      <c r="O103" s="194" t="s">
        <v>309</v>
      </c>
      <c r="P103" s="194" t="s">
        <v>310</v>
      </c>
      <c r="Q103" s="194">
        <v>0</v>
      </c>
      <c r="R103" s="194">
        <v>93101</v>
      </c>
      <c r="S103" s="194" t="s">
        <v>8018</v>
      </c>
      <c r="T103" s="195">
        <v>37970</v>
      </c>
      <c r="U103" s="194">
        <v>2550</v>
      </c>
      <c r="V103" s="194"/>
      <c r="W103" s="197">
        <v>25011792</v>
      </c>
      <c r="X103" s="197">
        <v>25011792</v>
      </c>
      <c r="Y103" s="198">
        <v>44561</v>
      </c>
      <c r="Z103" s="195" t="s">
        <v>40</v>
      </c>
      <c r="AA103" s="194" t="s">
        <v>9203</v>
      </c>
      <c r="AB103" s="194" t="s">
        <v>116</v>
      </c>
      <c r="AC103" s="199" t="s">
        <v>9669</v>
      </c>
    </row>
    <row r="104" spans="2:29" ht="15.75" customHeight="1" x14ac:dyDescent="0.2">
      <c r="B104" s="191" t="s">
        <v>324</v>
      </c>
      <c r="C104" s="192" t="s">
        <v>7929</v>
      </c>
      <c r="D104" s="193" t="s">
        <v>325</v>
      </c>
      <c r="E104" s="193" t="s">
        <v>326</v>
      </c>
      <c r="F104" s="194" t="s">
        <v>8030</v>
      </c>
      <c r="G104" s="193" t="s">
        <v>327</v>
      </c>
      <c r="H104" s="193" t="s">
        <v>8031</v>
      </c>
      <c r="I104" s="194" t="s">
        <v>328</v>
      </c>
      <c r="J104" s="195" t="s">
        <v>329</v>
      </c>
      <c r="K104" s="194" t="s">
        <v>330</v>
      </c>
      <c r="L104" s="194" t="s">
        <v>331</v>
      </c>
      <c r="M104" s="194" t="s">
        <v>93</v>
      </c>
      <c r="N104" s="194" t="s">
        <v>198</v>
      </c>
      <c r="O104" s="194" t="s">
        <v>8032</v>
      </c>
      <c r="P104" s="194" t="s">
        <v>332</v>
      </c>
      <c r="Q104" s="194">
        <v>0</v>
      </c>
      <c r="R104" s="194" t="s">
        <v>201</v>
      </c>
      <c r="S104" s="194" t="s">
        <v>8033</v>
      </c>
      <c r="T104" s="195">
        <v>37970</v>
      </c>
      <c r="U104" s="194">
        <v>3450</v>
      </c>
      <c r="V104" s="194"/>
      <c r="W104" s="197">
        <v>35205496</v>
      </c>
      <c r="X104" s="197">
        <v>68308054</v>
      </c>
      <c r="Y104" s="198">
        <v>44561</v>
      </c>
      <c r="Z104" s="195" t="s">
        <v>40</v>
      </c>
      <c r="AA104" s="194" t="s">
        <v>9203</v>
      </c>
      <c r="AB104" s="194" t="s">
        <v>333</v>
      </c>
      <c r="AC104" s="199" t="s">
        <v>9669</v>
      </c>
    </row>
    <row r="105" spans="2:29" ht="15.75" customHeight="1" x14ac:dyDescent="0.2">
      <c r="B105" s="191" t="s">
        <v>324</v>
      </c>
      <c r="C105" s="192" t="s">
        <v>7929</v>
      </c>
      <c r="D105" s="193" t="s">
        <v>325</v>
      </c>
      <c r="E105" s="193" t="s">
        <v>326</v>
      </c>
      <c r="F105" s="194" t="s">
        <v>8030</v>
      </c>
      <c r="G105" s="193" t="s">
        <v>327</v>
      </c>
      <c r="H105" s="193" t="s">
        <v>8031</v>
      </c>
      <c r="I105" s="194" t="s">
        <v>328</v>
      </c>
      <c r="J105" s="195" t="s">
        <v>329</v>
      </c>
      <c r="K105" s="194" t="s">
        <v>330</v>
      </c>
      <c r="L105" s="194" t="s">
        <v>331</v>
      </c>
      <c r="M105" s="194" t="s">
        <v>93</v>
      </c>
      <c r="N105" s="194" t="s">
        <v>198</v>
      </c>
      <c r="O105" s="194" t="s">
        <v>8032</v>
      </c>
      <c r="P105" s="194" t="s">
        <v>332</v>
      </c>
      <c r="Q105" s="194">
        <v>0</v>
      </c>
      <c r="R105" s="194" t="s">
        <v>201</v>
      </c>
      <c r="S105" s="194" t="s">
        <v>8033</v>
      </c>
      <c r="T105" s="195">
        <v>37970</v>
      </c>
      <c r="U105" s="194">
        <v>3450</v>
      </c>
      <c r="V105" s="194"/>
      <c r="W105" s="197">
        <v>15035005</v>
      </c>
      <c r="X105" s="197">
        <v>22110301</v>
      </c>
      <c r="Y105" s="198">
        <v>44561</v>
      </c>
      <c r="Z105" s="195" t="s">
        <v>40</v>
      </c>
      <c r="AA105" s="194" t="s">
        <v>9203</v>
      </c>
      <c r="AB105" s="194" t="s">
        <v>9567</v>
      </c>
      <c r="AC105" s="199" t="s">
        <v>9669</v>
      </c>
    </row>
    <row r="106" spans="2:29" ht="15.75" customHeight="1" x14ac:dyDescent="0.2">
      <c r="B106" s="191" t="s">
        <v>334</v>
      </c>
      <c r="C106" s="192" t="s">
        <v>7897</v>
      </c>
      <c r="D106" s="193" t="s">
        <v>335</v>
      </c>
      <c r="E106" s="193" t="s">
        <v>336</v>
      </c>
      <c r="F106" s="194" t="s">
        <v>337</v>
      </c>
      <c r="G106" s="193" t="s">
        <v>338</v>
      </c>
      <c r="H106" s="193" t="s">
        <v>339</v>
      </c>
      <c r="I106" s="194" t="s">
        <v>340</v>
      </c>
      <c r="J106" s="195" t="s">
        <v>341</v>
      </c>
      <c r="K106" s="194" t="s">
        <v>342</v>
      </c>
      <c r="L106" s="194" t="s">
        <v>343</v>
      </c>
      <c r="M106" s="194" t="s">
        <v>64</v>
      </c>
      <c r="N106" s="194" t="s">
        <v>344</v>
      </c>
      <c r="O106" s="194">
        <v>352471664</v>
      </c>
      <c r="P106" s="194" t="s">
        <v>345</v>
      </c>
      <c r="Q106" s="194">
        <v>0</v>
      </c>
      <c r="R106" s="194" t="s">
        <v>346</v>
      </c>
      <c r="S106" s="194" t="s">
        <v>347</v>
      </c>
      <c r="T106" s="195">
        <v>37970</v>
      </c>
      <c r="U106" s="194">
        <v>3650</v>
      </c>
      <c r="V106" s="194"/>
      <c r="W106" s="197">
        <v>41259630</v>
      </c>
      <c r="X106" s="197">
        <v>103466378</v>
      </c>
      <c r="Y106" s="198">
        <v>44561</v>
      </c>
      <c r="Z106" s="195" t="s">
        <v>40</v>
      </c>
      <c r="AA106" s="194" t="s">
        <v>9203</v>
      </c>
      <c r="AB106" s="194" t="s">
        <v>348</v>
      </c>
      <c r="AC106" s="199" t="s">
        <v>9669</v>
      </c>
    </row>
    <row r="107" spans="2:29" ht="15.75" customHeight="1" x14ac:dyDescent="0.2">
      <c r="B107" s="191" t="s">
        <v>349</v>
      </c>
      <c r="C107" s="192" t="s">
        <v>7931</v>
      </c>
      <c r="D107" s="193" t="s">
        <v>350</v>
      </c>
      <c r="E107" s="193" t="s">
        <v>351</v>
      </c>
      <c r="F107" s="194" t="s">
        <v>352</v>
      </c>
      <c r="G107" s="193" t="s">
        <v>353</v>
      </c>
      <c r="H107" s="193" t="s">
        <v>354</v>
      </c>
      <c r="I107" s="194" t="s">
        <v>355</v>
      </c>
      <c r="J107" s="195" t="s">
        <v>356</v>
      </c>
      <c r="K107" s="194" t="s">
        <v>357</v>
      </c>
      <c r="L107" s="194" t="s">
        <v>358</v>
      </c>
      <c r="M107" s="194" t="s">
        <v>178</v>
      </c>
      <c r="N107" s="194" t="s">
        <v>359</v>
      </c>
      <c r="O107" s="194">
        <v>0</v>
      </c>
      <c r="P107" s="194" t="s">
        <v>360</v>
      </c>
      <c r="Q107" s="194">
        <v>0</v>
      </c>
      <c r="R107" s="194" t="s">
        <v>201</v>
      </c>
      <c r="S107" s="194" t="s">
        <v>361</v>
      </c>
      <c r="T107" s="195">
        <v>37970</v>
      </c>
      <c r="U107" s="194">
        <v>3800</v>
      </c>
      <c r="V107" s="194"/>
      <c r="W107" s="197">
        <v>59317753</v>
      </c>
      <c r="X107" s="197">
        <v>94070498</v>
      </c>
      <c r="Y107" s="198">
        <v>44561</v>
      </c>
      <c r="Z107" s="195" t="s">
        <v>40</v>
      </c>
      <c r="AA107" s="194" t="s">
        <v>9203</v>
      </c>
      <c r="AB107" s="194" t="s">
        <v>205</v>
      </c>
      <c r="AC107" s="199" t="s">
        <v>9669</v>
      </c>
    </row>
    <row r="108" spans="2:29" ht="15.75" customHeight="1" x14ac:dyDescent="0.2">
      <c r="B108" s="191" t="s">
        <v>349</v>
      </c>
      <c r="C108" s="192" t="s">
        <v>7931</v>
      </c>
      <c r="D108" s="193" t="s">
        <v>350</v>
      </c>
      <c r="E108" s="193" t="s">
        <v>351</v>
      </c>
      <c r="F108" s="194" t="s">
        <v>352</v>
      </c>
      <c r="G108" s="193" t="s">
        <v>353</v>
      </c>
      <c r="H108" s="193" t="s">
        <v>354</v>
      </c>
      <c r="I108" s="194" t="s">
        <v>355</v>
      </c>
      <c r="J108" s="195" t="s">
        <v>356</v>
      </c>
      <c r="K108" s="194" t="s">
        <v>357</v>
      </c>
      <c r="L108" s="194" t="s">
        <v>358</v>
      </c>
      <c r="M108" s="194" t="s">
        <v>178</v>
      </c>
      <c r="N108" s="194" t="s">
        <v>359</v>
      </c>
      <c r="O108" s="194">
        <v>0</v>
      </c>
      <c r="P108" s="194" t="s">
        <v>360</v>
      </c>
      <c r="Q108" s="194">
        <v>0</v>
      </c>
      <c r="R108" s="194" t="s">
        <v>201</v>
      </c>
      <c r="S108" s="194" t="s">
        <v>361</v>
      </c>
      <c r="T108" s="195">
        <v>37970</v>
      </c>
      <c r="U108" s="194">
        <v>3800</v>
      </c>
      <c r="V108" s="194"/>
      <c r="W108" s="197">
        <v>174369196</v>
      </c>
      <c r="X108" s="197">
        <v>260598809</v>
      </c>
      <c r="Y108" s="198">
        <v>44561</v>
      </c>
      <c r="Z108" s="195" t="s">
        <v>40</v>
      </c>
      <c r="AA108" s="194" t="s">
        <v>9203</v>
      </c>
      <c r="AB108" s="194" t="s">
        <v>100</v>
      </c>
      <c r="AC108" s="199" t="s">
        <v>9669</v>
      </c>
    </row>
    <row r="109" spans="2:29" ht="15.75" customHeight="1" x14ac:dyDescent="0.2">
      <c r="B109" s="191" t="s">
        <v>349</v>
      </c>
      <c r="C109" s="192" t="s">
        <v>7931</v>
      </c>
      <c r="D109" s="193" t="s">
        <v>350</v>
      </c>
      <c r="E109" s="193" t="s">
        <v>351</v>
      </c>
      <c r="F109" s="194" t="s">
        <v>352</v>
      </c>
      <c r="G109" s="193" t="s">
        <v>353</v>
      </c>
      <c r="H109" s="193" t="s">
        <v>354</v>
      </c>
      <c r="I109" s="194" t="s">
        <v>355</v>
      </c>
      <c r="J109" s="195" t="s">
        <v>356</v>
      </c>
      <c r="K109" s="194" t="s">
        <v>357</v>
      </c>
      <c r="L109" s="194" t="s">
        <v>358</v>
      </c>
      <c r="M109" s="194" t="s">
        <v>178</v>
      </c>
      <c r="N109" s="194" t="s">
        <v>359</v>
      </c>
      <c r="O109" s="194">
        <v>0</v>
      </c>
      <c r="P109" s="194" t="s">
        <v>360</v>
      </c>
      <c r="Q109" s="194">
        <v>0</v>
      </c>
      <c r="R109" s="194" t="s">
        <v>201</v>
      </c>
      <c r="S109" s="194" t="s">
        <v>361</v>
      </c>
      <c r="T109" s="195">
        <v>37970</v>
      </c>
      <c r="U109" s="194">
        <v>3800</v>
      </c>
      <c r="V109" s="194"/>
      <c r="W109" s="197">
        <v>126134994</v>
      </c>
      <c r="X109" s="197">
        <v>200851797</v>
      </c>
      <c r="Y109" s="198">
        <v>44561</v>
      </c>
      <c r="Z109" s="195" t="s">
        <v>40</v>
      </c>
      <c r="AA109" s="194" t="s">
        <v>9203</v>
      </c>
      <c r="AB109" s="194" t="s">
        <v>249</v>
      </c>
      <c r="AC109" s="199" t="s">
        <v>9669</v>
      </c>
    </row>
    <row r="110" spans="2:29" ht="15.75" customHeight="1" x14ac:dyDescent="0.2">
      <c r="B110" s="191" t="s">
        <v>349</v>
      </c>
      <c r="C110" s="192" t="s">
        <v>7931</v>
      </c>
      <c r="D110" s="193" t="s">
        <v>350</v>
      </c>
      <c r="E110" s="193" t="s">
        <v>351</v>
      </c>
      <c r="F110" s="194" t="s">
        <v>352</v>
      </c>
      <c r="G110" s="193" t="s">
        <v>353</v>
      </c>
      <c r="H110" s="193" t="s">
        <v>354</v>
      </c>
      <c r="I110" s="194" t="s">
        <v>355</v>
      </c>
      <c r="J110" s="195" t="s">
        <v>356</v>
      </c>
      <c r="K110" s="194" t="s">
        <v>357</v>
      </c>
      <c r="L110" s="194" t="s">
        <v>358</v>
      </c>
      <c r="M110" s="194" t="s">
        <v>178</v>
      </c>
      <c r="N110" s="194" t="s">
        <v>359</v>
      </c>
      <c r="O110" s="194">
        <v>0</v>
      </c>
      <c r="P110" s="194" t="s">
        <v>360</v>
      </c>
      <c r="Q110" s="194">
        <v>0</v>
      </c>
      <c r="R110" s="194" t="s">
        <v>201</v>
      </c>
      <c r="S110" s="194" t="s">
        <v>361</v>
      </c>
      <c r="T110" s="195">
        <v>37970</v>
      </c>
      <c r="U110" s="194">
        <v>3800</v>
      </c>
      <c r="V110" s="194"/>
      <c r="W110" s="197">
        <v>63424132</v>
      </c>
      <c r="X110" s="197">
        <v>77132518</v>
      </c>
      <c r="Y110" s="198">
        <v>44561</v>
      </c>
      <c r="Z110" s="195" t="s">
        <v>40</v>
      </c>
      <c r="AA110" s="194" t="s">
        <v>9203</v>
      </c>
      <c r="AB110" s="194" t="s">
        <v>9578</v>
      </c>
      <c r="AC110" s="199" t="s">
        <v>9669</v>
      </c>
    </row>
    <row r="111" spans="2:29" ht="15.75" customHeight="1" x14ac:dyDescent="0.2">
      <c r="B111" s="191" t="s">
        <v>349</v>
      </c>
      <c r="C111" s="192" t="s">
        <v>7931</v>
      </c>
      <c r="D111" s="193" t="s">
        <v>350</v>
      </c>
      <c r="E111" s="193" t="s">
        <v>351</v>
      </c>
      <c r="F111" s="194" t="s">
        <v>352</v>
      </c>
      <c r="G111" s="193" t="s">
        <v>353</v>
      </c>
      <c r="H111" s="193" t="s">
        <v>354</v>
      </c>
      <c r="I111" s="194" t="s">
        <v>355</v>
      </c>
      <c r="J111" s="195" t="s">
        <v>356</v>
      </c>
      <c r="K111" s="194" t="s">
        <v>357</v>
      </c>
      <c r="L111" s="194" t="s">
        <v>358</v>
      </c>
      <c r="M111" s="194" t="s">
        <v>178</v>
      </c>
      <c r="N111" s="194" t="s">
        <v>359</v>
      </c>
      <c r="O111" s="194">
        <v>0</v>
      </c>
      <c r="P111" s="194" t="s">
        <v>360</v>
      </c>
      <c r="Q111" s="194">
        <v>0</v>
      </c>
      <c r="R111" s="194" t="s">
        <v>201</v>
      </c>
      <c r="S111" s="194" t="s">
        <v>361</v>
      </c>
      <c r="T111" s="195">
        <v>37970</v>
      </c>
      <c r="U111" s="194">
        <v>3800</v>
      </c>
      <c r="V111" s="194"/>
      <c r="W111" s="197">
        <v>81225536</v>
      </c>
      <c r="X111" s="197">
        <v>121363636</v>
      </c>
      <c r="Y111" s="198">
        <v>44561</v>
      </c>
      <c r="Z111" s="195" t="s">
        <v>40</v>
      </c>
      <c r="AA111" s="194" t="s">
        <v>9203</v>
      </c>
      <c r="AB111" s="194" t="s">
        <v>9585</v>
      </c>
      <c r="AC111" s="199" t="s">
        <v>9669</v>
      </c>
    </row>
    <row r="112" spans="2:29" ht="15.75" customHeight="1" x14ac:dyDescent="0.2">
      <c r="B112" s="191" t="s">
        <v>362</v>
      </c>
      <c r="C112" s="192" t="s">
        <v>8139</v>
      </c>
      <c r="D112" s="193" t="s">
        <v>55</v>
      </c>
      <c r="E112" s="193" t="s">
        <v>363</v>
      </c>
      <c r="F112" s="194" t="s">
        <v>364</v>
      </c>
      <c r="G112" s="193" t="s">
        <v>365</v>
      </c>
      <c r="H112" s="193" t="s">
        <v>366</v>
      </c>
      <c r="I112" s="194" t="s">
        <v>367</v>
      </c>
      <c r="J112" s="195" t="s">
        <v>368</v>
      </c>
      <c r="K112" s="194" t="s">
        <v>369</v>
      </c>
      <c r="L112" s="194" t="s">
        <v>370</v>
      </c>
      <c r="M112" s="194" t="s">
        <v>93</v>
      </c>
      <c r="N112" s="194" t="s">
        <v>294</v>
      </c>
      <c r="O112" s="194" t="s">
        <v>371</v>
      </c>
      <c r="P112" s="194" t="s">
        <v>372</v>
      </c>
      <c r="Q112" s="194">
        <v>0</v>
      </c>
      <c r="R112" s="194" t="s">
        <v>280</v>
      </c>
      <c r="S112" s="194" t="s">
        <v>373</v>
      </c>
      <c r="T112" s="195">
        <v>37970</v>
      </c>
      <c r="U112" s="194">
        <v>3842</v>
      </c>
      <c r="V112" s="194"/>
      <c r="W112" s="197">
        <v>7758000</v>
      </c>
      <c r="X112" s="197">
        <v>7758000</v>
      </c>
      <c r="Y112" s="198">
        <v>44561</v>
      </c>
      <c r="Z112" s="195" t="s">
        <v>40</v>
      </c>
      <c r="AA112" s="194" t="s">
        <v>9203</v>
      </c>
      <c r="AB112" s="194" t="s">
        <v>116</v>
      </c>
      <c r="AC112" s="199" t="s">
        <v>9669</v>
      </c>
    </row>
    <row r="113" spans="2:29" ht="15.75" customHeight="1" x14ac:dyDescent="0.2">
      <c r="B113" s="191" t="s">
        <v>362</v>
      </c>
      <c r="C113" s="192" t="s">
        <v>8139</v>
      </c>
      <c r="D113" s="193" t="s">
        <v>55</v>
      </c>
      <c r="E113" s="193" t="s">
        <v>363</v>
      </c>
      <c r="F113" s="194" t="s">
        <v>364</v>
      </c>
      <c r="G113" s="193" t="s">
        <v>365</v>
      </c>
      <c r="H113" s="193" t="s">
        <v>366</v>
      </c>
      <c r="I113" s="194" t="s">
        <v>367</v>
      </c>
      <c r="J113" s="195" t="s">
        <v>368</v>
      </c>
      <c r="K113" s="194" t="s">
        <v>369</v>
      </c>
      <c r="L113" s="194" t="s">
        <v>370</v>
      </c>
      <c r="M113" s="194" t="s">
        <v>93</v>
      </c>
      <c r="N113" s="194" t="s">
        <v>294</v>
      </c>
      <c r="O113" s="194" t="s">
        <v>371</v>
      </c>
      <c r="P113" s="194" t="s">
        <v>372</v>
      </c>
      <c r="Q113" s="194">
        <v>0</v>
      </c>
      <c r="R113" s="194" t="s">
        <v>280</v>
      </c>
      <c r="S113" s="194" t="s">
        <v>373</v>
      </c>
      <c r="T113" s="195">
        <v>37970</v>
      </c>
      <c r="U113" s="194">
        <v>3842</v>
      </c>
      <c r="V113" s="194"/>
      <c r="W113" s="197">
        <v>116171223</v>
      </c>
      <c r="X113" s="197">
        <v>202308408</v>
      </c>
      <c r="Y113" s="198">
        <v>44561</v>
      </c>
      <c r="Z113" s="195" t="s">
        <v>40</v>
      </c>
      <c r="AA113" s="194" t="s">
        <v>9203</v>
      </c>
      <c r="AB113" s="194" t="s">
        <v>9562</v>
      </c>
      <c r="AC113" s="199" t="s">
        <v>9669</v>
      </c>
    </row>
    <row r="114" spans="2:29" ht="15.75" customHeight="1" x14ac:dyDescent="0.2">
      <c r="B114" s="191" t="s">
        <v>362</v>
      </c>
      <c r="C114" s="192" t="s">
        <v>8139</v>
      </c>
      <c r="D114" s="193" t="s">
        <v>55</v>
      </c>
      <c r="E114" s="193" t="s">
        <v>363</v>
      </c>
      <c r="F114" s="194" t="s">
        <v>364</v>
      </c>
      <c r="G114" s="193" t="s">
        <v>365</v>
      </c>
      <c r="H114" s="193" t="s">
        <v>366</v>
      </c>
      <c r="I114" s="194" t="s">
        <v>367</v>
      </c>
      <c r="J114" s="195" t="s">
        <v>368</v>
      </c>
      <c r="K114" s="194" t="s">
        <v>369</v>
      </c>
      <c r="L114" s="194" t="s">
        <v>370</v>
      </c>
      <c r="M114" s="194" t="s">
        <v>93</v>
      </c>
      <c r="N114" s="194" t="s">
        <v>294</v>
      </c>
      <c r="O114" s="194" t="s">
        <v>371</v>
      </c>
      <c r="P114" s="194" t="s">
        <v>372</v>
      </c>
      <c r="Q114" s="194">
        <v>0</v>
      </c>
      <c r="R114" s="194" t="s">
        <v>280</v>
      </c>
      <c r="S114" s="194" t="s">
        <v>373</v>
      </c>
      <c r="T114" s="195">
        <v>37970</v>
      </c>
      <c r="U114" s="194">
        <v>3842</v>
      </c>
      <c r="V114" s="194"/>
      <c r="W114" s="197">
        <v>13040336</v>
      </c>
      <c r="X114" s="197">
        <v>26401336</v>
      </c>
      <c r="Y114" s="198">
        <v>44561</v>
      </c>
      <c r="Z114" s="195" t="s">
        <v>40</v>
      </c>
      <c r="AA114" s="194" t="s">
        <v>9203</v>
      </c>
      <c r="AB114" s="194" t="s">
        <v>9563</v>
      </c>
      <c r="AC114" s="199" t="s">
        <v>9669</v>
      </c>
    </row>
    <row r="115" spans="2:29" ht="15.75" customHeight="1" x14ac:dyDescent="0.2">
      <c r="B115" s="191" t="s">
        <v>362</v>
      </c>
      <c r="C115" s="192" t="s">
        <v>8139</v>
      </c>
      <c r="D115" s="193" t="s">
        <v>55</v>
      </c>
      <c r="E115" s="193" t="s">
        <v>363</v>
      </c>
      <c r="F115" s="194" t="s">
        <v>364</v>
      </c>
      <c r="G115" s="193" t="s">
        <v>365</v>
      </c>
      <c r="H115" s="193" t="s">
        <v>366</v>
      </c>
      <c r="I115" s="194" t="s">
        <v>367</v>
      </c>
      <c r="J115" s="195" t="s">
        <v>368</v>
      </c>
      <c r="K115" s="194" t="s">
        <v>369</v>
      </c>
      <c r="L115" s="194" t="s">
        <v>370</v>
      </c>
      <c r="M115" s="194" t="s">
        <v>93</v>
      </c>
      <c r="N115" s="194" t="s">
        <v>294</v>
      </c>
      <c r="O115" s="194" t="s">
        <v>371</v>
      </c>
      <c r="P115" s="194" t="s">
        <v>372</v>
      </c>
      <c r="Q115" s="194">
        <v>0</v>
      </c>
      <c r="R115" s="194" t="s">
        <v>280</v>
      </c>
      <c r="S115" s="194" t="s">
        <v>373</v>
      </c>
      <c r="T115" s="195">
        <v>37970</v>
      </c>
      <c r="U115" s="194">
        <v>3842</v>
      </c>
      <c r="V115" s="194"/>
      <c r="W115" s="197">
        <v>12559340</v>
      </c>
      <c r="X115" s="197">
        <v>24317020</v>
      </c>
      <c r="Y115" s="198">
        <v>44561</v>
      </c>
      <c r="Z115" s="195" t="s">
        <v>40</v>
      </c>
      <c r="AA115" s="194" t="s">
        <v>9203</v>
      </c>
      <c r="AB115" s="194" t="s">
        <v>9569</v>
      </c>
      <c r="AC115" s="199" t="s">
        <v>9669</v>
      </c>
    </row>
    <row r="116" spans="2:29" ht="15.75" customHeight="1" x14ac:dyDescent="0.2">
      <c r="B116" s="191" t="s">
        <v>394</v>
      </c>
      <c r="C116" s="192" t="s">
        <v>8144</v>
      </c>
      <c r="D116" s="193" t="s">
        <v>162</v>
      </c>
      <c r="E116" s="193" t="s">
        <v>395</v>
      </c>
      <c r="F116" s="194" t="s">
        <v>396</v>
      </c>
      <c r="G116" s="193" t="s">
        <v>397</v>
      </c>
      <c r="H116" s="193" t="s">
        <v>398</v>
      </c>
      <c r="I116" s="194" t="s">
        <v>399</v>
      </c>
      <c r="J116" s="195" t="s">
        <v>400</v>
      </c>
      <c r="K116" s="194" t="s">
        <v>401</v>
      </c>
      <c r="L116" s="194" t="s">
        <v>402</v>
      </c>
      <c r="M116" s="194" t="s">
        <v>93</v>
      </c>
      <c r="N116" s="194" t="s">
        <v>403</v>
      </c>
      <c r="O116" s="194">
        <v>225409300</v>
      </c>
      <c r="P116" s="194" t="s">
        <v>404</v>
      </c>
      <c r="Q116" s="194">
        <v>0</v>
      </c>
      <c r="R116" s="194" t="s">
        <v>346</v>
      </c>
      <c r="S116" s="194" t="s">
        <v>405</v>
      </c>
      <c r="T116" s="195">
        <v>37970</v>
      </c>
      <c r="U116" s="194">
        <v>3950</v>
      </c>
      <c r="V116" s="194" t="s">
        <v>9651</v>
      </c>
      <c r="W116" s="197">
        <v>12898278</v>
      </c>
      <c r="X116" s="197">
        <v>25524831</v>
      </c>
      <c r="Y116" s="198">
        <v>44561</v>
      </c>
      <c r="Z116" s="195" t="s">
        <v>40</v>
      </c>
      <c r="AA116" s="194" t="s">
        <v>9203</v>
      </c>
      <c r="AB116" s="194" t="s">
        <v>9490</v>
      </c>
      <c r="AC116" s="199" t="s">
        <v>9669</v>
      </c>
    </row>
    <row r="117" spans="2:29" ht="15.75" customHeight="1" x14ac:dyDescent="0.2">
      <c r="B117" s="191" t="s">
        <v>394</v>
      </c>
      <c r="C117" s="192" t="s">
        <v>8144</v>
      </c>
      <c r="D117" s="193" t="s">
        <v>162</v>
      </c>
      <c r="E117" s="193" t="s">
        <v>395</v>
      </c>
      <c r="F117" s="194" t="s">
        <v>396</v>
      </c>
      <c r="G117" s="193" t="s">
        <v>397</v>
      </c>
      <c r="H117" s="193" t="s">
        <v>398</v>
      </c>
      <c r="I117" s="194" t="s">
        <v>399</v>
      </c>
      <c r="J117" s="195" t="s">
        <v>400</v>
      </c>
      <c r="K117" s="194" t="s">
        <v>401</v>
      </c>
      <c r="L117" s="194" t="s">
        <v>402</v>
      </c>
      <c r="M117" s="194" t="s">
        <v>93</v>
      </c>
      <c r="N117" s="194" t="s">
        <v>403</v>
      </c>
      <c r="O117" s="194">
        <v>225409300</v>
      </c>
      <c r="P117" s="194" t="s">
        <v>404</v>
      </c>
      <c r="Q117" s="194">
        <v>0</v>
      </c>
      <c r="R117" s="194" t="s">
        <v>346</v>
      </c>
      <c r="S117" s="194" t="s">
        <v>405</v>
      </c>
      <c r="T117" s="195">
        <v>37970</v>
      </c>
      <c r="U117" s="194">
        <v>3950</v>
      </c>
      <c r="V117" s="194" t="s">
        <v>9651</v>
      </c>
      <c r="W117" s="197">
        <v>44636436</v>
      </c>
      <c r="X117" s="197">
        <v>60389721</v>
      </c>
      <c r="Y117" s="198">
        <v>44561</v>
      </c>
      <c r="Z117" s="195" t="s">
        <v>40</v>
      </c>
      <c r="AA117" s="194" t="s">
        <v>9203</v>
      </c>
      <c r="AB117" s="194" t="s">
        <v>209</v>
      </c>
      <c r="AC117" s="199" t="s">
        <v>9669</v>
      </c>
    </row>
    <row r="118" spans="2:29" ht="15.75" customHeight="1" x14ac:dyDescent="0.2">
      <c r="B118" s="191" t="s">
        <v>394</v>
      </c>
      <c r="C118" s="192" t="s">
        <v>8144</v>
      </c>
      <c r="D118" s="193" t="s">
        <v>162</v>
      </c>
      <c r="E118" s="193" t="s">
        <v>395</v>
      </c>
      <c r="F118" s="194" t="s">
        <v>396</v>
      </c>
      <c r="G118" s="193" t="s">
        <v>397</v>
      </c>
      <c r="H118" s="193" t="s">
        <v>398</v>
      </c>
      <c r="I118" s="194" t="s">
        <v>399</v>
      </c>
      <c r="J118" s="195" t="s">
        <v>400</v>
      </c>
      <c r="K118" s="194" t="s">
        <v>401</v>
      </c>
      <c r="L118" s="194" t="s">
        <v>402</v>
      </c>
      <c r="M118" s="194" t="s">
        <v>93</v>
      </c>
      <c r="N118" s="194" t="s">
        <v>403</v>
      </c>
      <c r="O118" s="194">
        <v>225409300</v>
      </c>
      <c r="P118" s="194" t="s">
        <v>404</v>
      </c>
      <c r="Q118" s="194">
        <v>0</v>
      </c>
      <c r="R118" s="194" t="s">
        <v>346</v>
      </c>
      <c r="S118" s="194" t="s">
        <v>405</v>
      </c>
      <c r="T118" s="195">
        <v>37970</v>
      </c>
      <c r="U118" s="194">
        <v>3950</v>
      </c>
      <c r="V118" s="194" t="s">
        <v>9651</v>
      </c>
      <c r="W118" s="197">
        <v>12360390</v>
      </c>
      <c r="X118" s="197">
        <v>23761680</v>
      </c>
      <c r="Y118" s="198">
        <v>44561</v>
      </c>
      <c r="Z118" s="195" t="s">
        <v>40</v>
      </c>
      <c r="AA118" s="194" t="s">
        <v>9203</v>
      </c>
      <c r="AB118" s="194" t="s">
        <v>252</v>
      </c>
      <c r="AC118" s="199" t="s">
        <v>9669</v>
      </c>
    </row>
    <row r="119" spans="2:29" ht="15.75" customHeight="1" x14ac:dyDescent="0.2">
      <c r="B119" s="191" t="s">
        <v>420</v>
      </c>
      <c r="C119" s="192" t="s">
        <v>7886</v>
      </c>
      <c r="D119" s="193" t="s">
        <v>421</v>
      </c>
      <c r="E119" s="193" t="s">
        <v>422</v>
      </c>
      <c r="F119" s="194" t="s">
        <v>423</v>
      </c>
      <c r="G119" s="193" t="s">
        <v>424</v>
      </c>
      <c r="H119" s="193" t="s">
        <v>425</v>
      </c>
      <c r="I119" s="194" t="s">
        <v>426</v>
      </c>
      <c r="J119" s="195" t="s">
        <v>427</v>
      </c>
      <c r="K119" s="194" t="s">
        <v>428</v>
      </c>
      <c r="L119" s="194" t="s">
        <v>429</v>
      </c>
      <c r="M119" s="194" t="s">
        <v>93</v>
      </c>
      <c r="N119" s="194" t="s">
        <v>198</v>
      </c>
      <c r="O119" s="194" t="s">
        <v>430</v>
      </c>
      <c r="P119" s="194" t="s">
        <v>431</v>
      </c>
      <c r="Q119" s="194">
        <v>0</v>
      </c>
      <c r="R119" s="194">
        <v>93401</v>
      </c>
      <c r="S119" s="194" t="s">
        <v>432</v>
      </c>
      <c r="T119" s="195">
        <v>37970</v>
      </c>
      <c r="U119" s="194">
        <v>4250</v>
      </c>
      <c r="V119" s="194"/>
      <c r="W119" s="197">
        <v>10420339</v>
      </c>
      <c r="X119" s="197">
        <v>20840678</v>
      </c>
      <c r="Y119" s="198">
        <v>44561</v>
      </c>
      <c r="Z119" s="195" t="s">
        <v>40</v>
      </c>
      <c r="AA119" s="194" t="s">
        <v>9203</v>
      </c>
      <c r="AB119" s="194" t="s">
        <v>203</v>
      </c>
      <c r="AC119" s="199" t="s">
        <v>9669</v>
      </c>
    </row>
    <row r="120" spans="2:29" ht="15.75" customHeight="1" x14ac:dyDescent="0.2">
      <c r="B120" s="191" t="s">
        <v>420</v>
      </c>
      <c r="C120" s="192" t="s">
        <v>7886</v>
      </c>
      <c r="D120" s="193" t="s">
        <v>421</v>
      </c>
      <c r="E120" s="193" t="s">
        <v>422</v>
      </c>
      <c r="F120" s="194" t="s">
        <v>423</v>
      </c>
      <c r="G120" s="193" t="s">
        <v>424</v>
      </c>
      <c r="H120" s="193" t="s">
        <v>425</v>
      </c>
      <c r="I120" s="194" t="s">
        <v>426</v>
      </c>
      <c r="J120" s="195" t="s">
        <v>427</v>
      </c>
      <c r="K120" s="194" t="s">
        <v>428</v>
      </c>
      <c r="L120" s="194" t="s">
        <v>429</v>
      </c>
      <c r="M120" s="194" t="s">
        <v>93</v>
      </c>
      <c r="N120" s="194" t="s">
        <v>198</v>
      </c>
      <c r="O120" s="194" t="s">
        <v>430</v>
      </c>
      <c r="P120" s="194" t="s">
        <v>431</v>
      </c>
      <c r="Q120" s="194">
        <v>0</v>
      </c>
      <c r="R120" s="194">
        <v>93401</v>
      </c>
      <c r="S120" s="194" t="s">
        <v>432</v>
      </c>
      <c r="T120" s="195">
        <v>37970</v>
      </c>
      <c r="U120" s="194">
        <v>4250</v>
      </c>
      <c r="V120" s="194"/>
      <c r="W120" s="197">
        <v>77271439</v>
      </c>
      <c r="X120" s="197">
        <v>156367389</v>
      </c>
      <c r="Y120" s="198">
        <v>44561</v>
      </c>
      <c r="Z120" s="195" t="s">
        <v>40</v>
      </c>
      <c r="AA120" s="194" t="s">
        <v>9203</v>
      </c>
      <c r="AB120" s="194" t="s">
        <v>9453</v>
      </c>
      <c r="AC120" s="199" t="s">
        <v>9669</v>
      </c>
    </row>
    <row r="121" spans="2:29" ht="15.75" customHeight="1" x14ac:dyDescent="0.2">
      <c r="B121" s="191" t="s">
        <v>420</v>
      </c>
      <c r="C121" s="192" t="s">
        <v>7886</v>
      </c>
      <c r="D121" s="193" t="s">
        <v>421</v>
      </c>
      <c r="E121" s="193" t="s">
        <v>422</v>
      </c>
      <c r="F121" s="194" t="s">
        <v>423</v>
      </c>
      <c r="G121" s="193" t="s">
        <v>424</v>
      </c>
      <c r="H121" s="193" t="s">
        <v>425</v>
      </c>
      <c r="I121" s="194" t="s">
        <v>426</v>
      </c>
      <c r="J121" s="195" t="s">
        <v>427</v>
      </c>
      <c r="K121" s="194" t="s">
        <v>428</v>
      </c>
      <c r="L121" s="194" t="s">
        <v>429</v>
      </c>
      <c r="M121" s="194" t="s">
        <v>93</v>
      </c>
      <c r="N121" s="194" t="s">
        <v>198</v>
      </c>
      <c r="O121" s="194" t="s">
        <v>430</v>
      </c>
      <c r="P121" s="194" t="s">
        <v>431</v>
      </c>
      <c r="Q121" s="194">
        <v>0</v>
      </c>
      <c r="R121" s="194">
        <v>93401</v>
      </c>
      <c r="S121" s="194" t="s">
        <v>432</v>
      </c>
      <c r="T121" s="195">
        <v>37970</v>
      </c>
      <c r="U121" s="194">
        <v>4250</v>
      </c>
      <c r="V121" s="194"/>
      <c r="W121" s="197">
        <v>2873149</v>
      </c>
      <c r="X121" s="197">
        <v>5746298</v>
      </c>
      <c r="Y121" s="198">
        <v>44561</v>
      </c>
      <c r="Z121" s="195" t="s">
        <v>40</v>
      </c>
      <c r="AA121" s="194" t="s">
        <v>9203</v>
      </c>
      <c r="AB121" s="194" t="s">
        <v>184</v>
      </c>
      <c r="AC121" s="199" t="s">
        <v>9669</v>
      </c>
    </row>
    <row r="122" spans="2:29" ht="15.75" customHeight="1" x14ac:dyDescent="0.2">
      <c r="B122" s="191" t="s">
        <v>420</v>
      </c>
      <c r="C122" s="192" t="s">
        <v>7886</v>
      </c>
      <c r="D122" s="193" t="s">
        <v>421</v>
      </c>
      <c r="E122" s="193" t="s">
        <v>422</v>
      </c>
      <c r="F122" s="194" t="s">
        <v>423</v>
      </c>
      <c r="G122" s="193" t="s">
        <v>424</v>
      </c>
      <c r="H122" s="193" t="s">
        <v>425</v>
      </c>
      <c r="I122" s="194" t="s">
        <v>426</v>
      </c>
      <c r="J122" s="195" t="s">
        <v>427</v>
      </c>
      <c r="K122" s="194" t="s">
        <v>428</v>
      </c>
      <c r="L122" s="194" t="s">
        <v>429</v>
      </c>
      <c r="M122" s="194" t="s">
        <v>93</v>
      </c>
      <c r="N122" s="194" t="s">
        <v>198</v>
      </c>
      <c r="O122" s="194" t="s">
        <v>430</v>
      </c>
      <c r="P122" s="194" t="s">
        <v>431</v>
      </c>
      <c r="Q122" s="194">
        <v>0</v>
      </c>
      <c r="R122" s="194">
        <v>93401</v>
      </c>
      <c r="S122" s="194" t="s">
        <v>432</v>
      </c>
      <c r="T122" s="195">
        <v>37970</v>
      </c>
      <c r="U122" s="194">
        <v>4250</v>
      </c>
      <c r="V122" s="194"/>
      <c r="W122" s="197">
        <v>13361000</v>
      </c>
      <c r="X122" s="197">
        <v>26722000</v>
      </c>
      <c r="Y122" s="198">
        <v>44561</v>
      </c>
      <c r="Z122" s="195" t="s">
        <v>40</v>
      </c>
      <c r="AA122" s="194" t="s">
        <v>9203</v>
      </c>
      <c r="AB122" s="194" t="s">
        <v>138</v>
      </c>
      <c r="AC122" s="199" t="s">
        <v>9669</v>
      </c>
    </row>
    <row r="123" spans="2:29" ht="15.75" customHeight="1" x14ac:dyDescent="0.2">
      <c r="B123" s="191" t="s">
        <v>420</v>
      </c>
      <c r="C123" s="192" t="s">
        <v>7886</v>
      </c>
      <c r="D123" s="193" t="s">
        <v>421</v>
      </c>
      <c r="E123" s="193" t="s">
        <v>422</v>
      </c>
      <c r="F123" s="194" t="s">
        <v>423</v>
      </c>
      <c r="G123" s="193" t="s">
        <v>424</v>
      </c>
      <c r="H123" s="193" t="s">
        <v>425</v>
      </c>
      <c r="I123" s="194" t="s">
        <v>426</v>
      </c>
      <c r="J123" s="195" t="s">
        <v>427</v>
      </c>
      <c r="K123" s="194" t="s">
        <v>428</v>
      </c>
      <c r="L123" s="194" t="s">
        <v>429</v>
      </c>
      <c r="M123" s="194" t="s">
        <v>93</v>
      </c>
      <c r="N123" s="194" t="s">
        <v>198</v>
      </c>
      <c r="O123" s="194" t="s">
        <v>430</v>
      </c>
      <c r="P123" s="194" t="s">
        <v>431</v>
      </c>
      <c r="Q123" s="194">
        <v>0</v>
      </c>
      <c r="R123" s="194">
        <v>93401</v>
      </c>
      <c r="S123" s="194" t="s">
        <v>432</v>
      </c>
      <c r="T123" s="195">
        <v>37970</v>
      </c>
      <c r="U123" s="194">
        <v>4250</v>
      </c>
      <c r="V123" s="194"/>
      <c r="W123" s="197">
        <v>71178151</v>
      </c>
      <c r="X123" s="197">
        <v>160403431</v>
      </c>
      <c r="Y123" s="198">
        <v>44561</v>
      </c>
      <c r="Z123" s="195" t="s">
        <v>40</v>
      </c>
      <c r="AA123" s="194" t="s">
        <v>9203</v>
      </c>
      <c r="AB123" s="194" t="s">
        <v>9457</v>
      </c>
      <c r="AC123" s="199" t="s">
        <v>9669</v>
      </c>
    </row>
    <row r="124" spans="2:29" ht="15.75" customHeight="1" x14ac:dyDescent="0.2">
      <c r="B124" s="191" t="s">
        <v>420</v>
      </c>
      <c r="C124" s="192" t="s">
        <v>7886</v>
      </c>
      <c r="D124" s="193" t="s">
        <v>421</v>
      </c>
      <c r="E124" s="193" t="s">
        <v>422</v>
      </c>
      <c r="F124" s="194" t="s">
        <v>423</v>
      </c>
      <c r="G124" s="193" t="s">
        <v>424</v>
      </c>
      <c r="H124" s="193" t="s">
        <v>425</v>
      </c>
      <c r="I124" s="194" t="s">
        <v>426</v>
      </c>
      <c r="J124" s="195" t="s">
        <v>427</v>
      </c>
      <c r="K124" s="194" t="s">
        <v>428</v>
      </c>
      <c r="L124" s="194" t="s">
        <v>429</v>
      </c>
      <c r="M124" s="194" t="s">
        <v>93</v>
      </c>
      <c r="N124" s="194" t="s">
        <v>198</v>
      </c>
      <c r="O124" s="194" t="s">
        <v>430</v>
      </c>
      <c r="P124" s="194" t="s">
        <v>431</v>
      </c>
      <c r="Q124" s="194">
        <v>0</v>
      </c>
      <c r="R124" s="194">
        <v>93401</v>
      </c>
      <c r="S124" s="194" t="s">
        <v>432</v>
      </c>
      <c r="T124" s="195">
        <v>37970</v>
      </c>
      <c r="U124" s="194">
        <v>4250</v>
      </c>
      <c r="V124" s="194"/>
      <c r="W124" s="197">
        <v>18141824</v>
      </c>
      <c r="X124" s="197">
        <v>35177978</v>
      </c>
      <c r="Y124" s="198">
        <v>44561</v>
      </c>
      <c r="Z124" s="195" t="s">
        <v>40</v>
      </c>
      <c r="AA124" s="194" t="s">
        <v>9203</v>
      </c>
      <c r="AB124" s="194" t="s">
        <v>433</v>
      </c>
      <c r="AC124" s="199" t="s">
        <v>9669</v>
      </c>
    </row>
    <row r="125" spans="2:29" ht="15.75" customHeight="1" x14ac:dyDescent="0.2">
      <c r="B125" s="191" t="s">
        <v>420</v>
      </c>
      <c r="C125" s="192" t="s">
        <v>7886</v>
      </c>
      <c r="D125" s="193" t="s">
        <v>421</v>
      </c>
      <c r="E125" s="193" t="s">
        <v>422</v>
      </c>
      <c r="F125" s="194" t="s">
        <v>423</v>
      </c>
      <c r="G125" s="193" t="s">
        <v>424</v>
      </c>
      <c r="H125" s="193" t="s">
        <v>425</v>
      </c>
      <c r="I125" s="194" t="s">
        <v>426</v>
      </c>
      <c r="J125" s="195" t="s">
        <v>427</v>
      </c>
      <c r="K125" s="194" t="s">
        <v>428</v>
      </c>
      <c r="L125" s="194" t="s">
        <v>429</v>
      </c>
      <c r="M125" s="194" t="s">
        <v>93</v>
      </c>
      <c r="N125" s="194" t="s">
        <v>198</v>
      </c>
      <c r="O125" s="194" t="s">
        <v>430</v>
      </c>
      <c r="P125" s="194" t="s">
        <v>431</v>
      </c>
      <c r="Q125" s="194">
        <v>0</v>
      </c>
      <c r="R125" s="194">
        <v>93401</v>
      </c>
      <c r="S125" s="194" t="s">
        <v>432</v>
      </c>
      <c r="T125" s="195">
        <v>37970</v>
      </c>
      <c r="U125" s="194">
        <v>4250</v>
      </c>
      <c r="V125" s="194"/>
      <c r="W125" s="197">
        <v>5896080</v>
      </c>
      <c r="X125" s="197">
        <v>11714580</v>
      </c>
      <c r="Y125" s="198">
        <v>44561</v>
      </c>
      <c r="Z125" s="195" t="s">
        <v>40</v>
      </c>
      <c r="AA125" s="194" t="s">
        <v>9203</v>
      </c>
      <c r="AB125" s="194" t="s">
        <v>9460</v>
      </c>
      <c r="AC125" s="199" t="s">
        <v>9669</v>
      </c>
    </row>
    <row r="126" spans="2:29" ht="15.75" customHeight="1" x14ac:dyDescent="0.2">
      <c r="B126" s="191" t="s">
        <v>420</v>
      </c>
      <c r="C126" s="192" t="s">
        <v>7886</v>
      </c>
      <c r="D126" s="193" t="s">
        <v>421</v>
      </c>
      <c r="E126" s="193" t="s">
        <v>422</v>
      </c>
      <c r="F126" s="194" t="s">
        <v>423</v>
      </c>
      <c r="G126" s="193" t="s">
        <v>424</v>
      </c>
      <c r="H126" s="193" t="s">
        <v>425</v>
      </c>
      <c r="I126" s="194" t="s">
        <v>426</v>
      </c>
      <c r="J126" s="195" t="s">
        <v>427</v>
      </c>
      <c r="K126" s="194" t="s">
        <v>428</v>
      </c>
      <c r="L126" s="194" t="s">
        <v>429</v>
      </c>
      <c r="M126" s="194" t="s">
        <v>93</v>
      </c>
      <c r="N126" s="194" t="s">
        <v>198</v>
      </c>
      <c r="O126" s="194" t="s">
        <v>430</v>
      </c>
      <c r="P126" s="194" t="s">
        <v>431</v>
      </c>
      <c r="Q126" s="194">
        <v>0</v>
      </c>
      <c r="R126" s="194">
        <v>93401</v>
      </c>
      <c r="S126" s="194" t="s">
        <v>432</v>
      </c>
      <c r="T126" s="195">
        <v>37970</v>
      </c>
      <c r="U126" s="194">
        <v>4250</v>
      </c>
      <c r="V126" s="194"/>
      <c r="W126" s="197">
        <v>7944192</v>
      </c>
      <c r="X126" s="197">
        <v>15888384</v>
      </c>
      <c r="Y126" s="198">
        <v>44561</v>
      </c>
      <c r="Z126" s="195" t="s">
        <v>40</v>
      </c>
      <c r="AA126" s="194" t="s">
        <v>9203</v>
      </c>
      <c r="AB126" s="194" t="s">
        <v>9465</v>
      </c>
      <c r="AC126" s="199" t="s">
        <v>9669</v>
      </c>
    </row>
    <row r="127" spans="2:29" ht="15.75" customHeight="1" x14ac:dyDescent="0.2">
      <c r="B127" s="191" t="s">
        <v>420</v>
      </c>
      <c r="C127" s="192" t="s">
        <v>7886</v>
      </c>
      <c r="D127" s="193" t="s">
        <v>421</v>
      </c>
      <c r="E127" s="193" t="s">
        <v>422</v>
      </c>
      <c r="F127" s="194" t="s">
        <v>423</v>
      </c>
      <c r="G127" s="193" t="s">
        <v>424</v>
      </c>
      <c r="H127" s="193" t="s">
        <v>425</v>
      </c>
      <c r="I127" s="194" t="s">
        <v>426</v>
      </c>
      <c r="J127" s="195" t="s">
        <v>427</v>
      </c>
      <c r="K127" s="194" t="s">
        <v>428</v>
      </c>
      <c r="L127" s="194" t="s">
        <v>429</v>
      </c>
      <c r="M127" s="194" t="s">
        <v>93</v>
      </c>
      <c r="N127" s="194" t="s">
        <v>198</v>
      </c>
      <c r="O127" s="194" t="s">
        <v>430</v>
      </c>
      <c r="P127" s="194" t="s">
        <v>431</v>
      </c>
      <c r="Q127" s="194">
        <v>0</v>
      </c>
      <c r="R127" s="194">
        <v>93401</v>
      </c>
      <c r="S127" s="194" t="s">
        <v>432</v>
      </c>
      <c r="T127" s="195">
        <v>37970</v>
      </c>
      <c r="U127" s="194">
        <v>4250</v>
      </c>
      <c r="V127" s="194"/>
      <c r="W127" s="197">
        <v>31077651</v>
      </c>
      <c r="X127" s="197">
        <v>59366974</v>
      </c>
      <c r="Y127" s="198">
        <v>44561</v>
      </c>
      <c r="Z127" s="195" t="s">
        <v>40</v>
      </c>
      <c r="AA127" s="194" t="s">
        <v>9203</v>
      </c>
      <c r="AB127" s="194" t="s">
        <v>434</v>
      </c>
      <c r="AC127" s="199" t="s">
        <v>9669</v>
      </c>
    </row>
    <row r="128" spans="2:29" ht="15.75" customHeight="1" x14ac:dyDescent="0.2">
      <c r="B128" s="191" t="s">
        <v>420</v>
      </c>
      <c r="C128" s="192" t="s">
        <v>7886</v>
      </c>
      <c r="D128" s="193" t="s">
        <v>421</v>
      </c>
      <c r="E128" s="193" t="s">
        <v>422</v>
      </c>
      <c r="F128" s="194" t="s">
        <v>423</v>
      </c>
      <c r="G128" s="193" t="s">
        <v>424</v>
      </c>
      <c r="H128" s="193" t="s">
        <v>425</v>
      </c>
      <c r="I128" s="194" t="s">
        <v>426</v>
      </c>
      <c r="J128" s="195" t="s">
        <v>427</v>
      </c>
      <c r="K128" s="194" t="s">
        <v>428</v>
      </c>
      <c r="L128" s="194" t="s">
        <v>429</v>
      </c>
      <c r="M128" s="194" t="s">
        <v>93</v>
      </c>
      <c r="N128" s="194" t="s">
        <v>198</v>
      </c>
      <c r="O128" s="194" t="s">
        <v>430</v>
      </c>
      <c r="P128" s="194" t="s">
        <v>431</v>
      </c>
      <c r="Q128" s="194">
        <v>0</v>
      </c>
      <c r="R128" s="194">
        <v>93401</v>
      </c>
      <c r="S128" s="194" t="s">
        <v>432</v>
      </c>
      <c r="T128" s="195">
        <v>37970</v>
      </c>
      <c r="U128" s="194">
        <v>4250</v>
      </c>
      <c r="V128" s="194"/>
      <c r="W128" s="197">
        <v>26377200</v>
      </c>
      <c r="X128" s="197">
        <v>33824880</v>
      </c>
      <c r="Y128" s="198">
        <v>44561</v>
      </c>
      <c r="Z128" s="195" t="s">
        <v>40</v>
      </c>
      <c r="AA128" s="194" t="s">
        <v>9203</v>
      </c>
      <c r="AB128" s="194" t="s">
        <v>9479</v>
      </c>
      <c r="AC128" s="199" t="s">
        <v>9669</v>
      </c>
    </row>
    <row r="129" spans="2:29" ht="15.75" customHeight="1" x14ac:dyDescent="0.2">
      <c r="B129" s="191" t="s">
        <v>420</v>
      </c>
      <c r="C129" s="192" t="s">
        <v>7886</v>
      </c>
      <c r="D129" s="193" t="s">
        <v>421</v>
      </c>
      <c r="E129" s="193" t="s">
        <v>422</v>
      </c>
      <c r="F129" s="194" t="s">
        <v>423</v>
      </c>
      <c r="G129" s="193" t="s">
        <v>424</v>
      </c>
      <c r="H129" s="193" t="s">
        <v>425</v>
      </c>
      <c r="I129" s="194" t="s">
        <v>426</v>
      </c>
      <c r="J129" s="195" t="s">
        <v>427</v>
      </c>
      <c r="K129" s="194" t="s">
        <v>428</v>
      </c>
      <c r="L129" s="194" t="s">
        <v>429</v>
      </c>
      <c r="M129" s="194" t="s">
        <v>93</v>
      </c>
      <c r="N129" s="194" t="s">
        <v>198</v>
      </c>
      <c r="O129" s="194" t="s">
        <v>430</v>
      </c>
      <c r="P129" s="194" t="s">
        <v>431</v>
      </c>
      <c r="Q129" s="194">
        <v>0</v>
      </c>
      <c r="R129" s="194">
        <v>93401</v>
      </c>
      <c r="S129" s="194" t="s">
        <v>432</v>
      </c>
      <c r="T129" s="195">
        <v>37970</v>
      </c>
      <c r="U129" s="194">
        <v>4250</v>
      </c>
      <c r="V129" s="194"/>
      <c r="W129" s="197">
        <v>0</v>
      </c>
      <c r="X129" s="197">
        <v>3472791</v>
      </c>
      <c r="Y129" s="198">
        <v>44561</v>
      </c>
      <c r="Z129" s="195" t="s">
        <v>40</v>
      </c>
      <c r="AA129" s="194" t="s">
        <v>9203</v>
      </c>
      <c r="AB129" s="194" t="s">
        <v>282</v>
      </c>
      <c r="AC129" s="199" t="s">
        <v>9669</v>
      </c>
    </row>
    <row r="130" spans="2:29" ht="15.75" customHeight="1" x14ac:dyDescent="0.2">
      <c r="B130" s="191" t="s">
        <v>420</v>
      </c>
      <c r="C130" s="192" t="s">
        <v>7886</v>
      </c>
      <c r="D130" s="193" t="s">
        <v>421</v>
      </c>
      <c r="E130" s="193" t="s">
        <v>422</v>
      </c>
      <c r="F130" s="194" t="s">
        <v>423</v>
      </c>
      <c r="G130" s="193" t="s">
        <v>424</v>
      </c>
      <c r="H130" s="193" t="s">
        <v>425</v>
      </c>
      <c r="I130" s="194" t="s">
        <v>426</v>
      </c>
      <c r="J130" s="195" t="s">
        <v>427</v>
      </c>
      <c r="K130" s="194" t="s">
        <v>428</v>
      </c>
      <c r="L130" s="194" t="s">
        <v>429</v>
      </c>
      <c r="M130" s="194" t="s">
        <v>93</v>
      </c>
      <c r="N130" s="194" t="s">
        <v>198</v>
      </c>
      <c r="O130" s="194" t="s">
        <v>430</v>
      </c>
      <c r="P130" s="194" t="s">
        <v>431</v>
      </c>
      <c r="Q130" s="194">
        <v>0</v>
      </c>
      <c r="R130" s="194">
        <v>93401</v>
      </c>
      <c r="S130" s="194" t="s">
        <v>432</v>
      </c>
      <c r="T130" s="195">
        <v>37970</v>
      </c>
      <c r="U130" s="194">
        <v>4250</v>
      </c>
      <c r="V130" s="194"/>
      <c r="W130" s="197">
        <v>3290013</v>
      </c>
      <c r="X130" s="197">
        <v>6580026</v>
      </c>
      <c r="Y130" s="198">
        <v>44561</v>
      </c>
      <c r="Z130" s="195" t="s">
        <v>40</v>
      </c>
      <c r="AA130" s="194" t="s">
        <v>9203</v>
      </c>
      <c r="AB130" s="194" t="s">
        <v>111</v>
      </c>
      <c r="AC130" s="199" t="s">
        <v>9669</v>
      </c>
    </row>
    <row r="131" spans="2:29" ht="15.75" customHeight="1" x14ac:dyDescent="0.2">
      <c r="B131" s="191" t="s">
        <v>420</v>
      </c>
      <c r="C131" s="192" t="s">
        <v>7886</v>
      </c>
      <c r="D131" s="193" t="s">
        <v>421</v>
      </c>
      <c r="E131" s="193" t="s">
        <v>422</v>
      </c>
      <c r="F131" s="194" t="s">
        <v>423</v>
      </c>
      <c r="G131" s="193" t="s">
        <v>424</v>
      </c>
      <c r="H131" s="193" t="s">
        <v>425</v>
      </c>
      <c r="I131" s="194" t="s">
        <v>426</v>
      </c>
      <c r="J131" s="195" t="s">
        <v>427</v>
      </c>
      <c r="K131" s="194" t="s">
        <v>428</v>
      </c>
      <c r="L131" s="194" t="s">
        <v>429</v>
      </c>
      <c r="M131" s="194" t="s">
        <v>93</v>
      </c>
      <c r="N131" s="194" t="s">
        <v>198</v>
      </c>
      <c r="O131" s="194" t="s">
        <v>430</v>
      </c>
      <c r="P131" s="194" t="s">
        <v>431</v>
      </c>
      <c r="Q131" s="194">
        <v>0</v>
      </c>
      <c r="R131" s="194">
        <v>93401</v>
      </c>
      <c r="S131" s="194" t="s">
        <v>432</v>
      </c>
      <c r="T131" s="195">
        <v>37970</v>
      </c>
      <c r="U131" s="194">
        <v>4250</v>
      </c>
      <c r="V131" s="194"/>
      <c r="W131" s="197">
        <v>22908030</v>
      </c>
      <c r="X131" s="197">
        <v>45816060</v>
      </c>
      <c r="Y131" s="198">
        <v>44561</v>
      </c>
      <c r="Z131" s="195" t="s">
        <v>40</v>
      </c>
      <c r="AA131" s="194" t="s">
        <v>9203</v>
      </c>
      <c r="AB131" s="194" t="s">
        <v>9665</v>
      </c>
      <c r="AC131" s="199" t="s">
        <v>9669</v>
      </c>
    </row>
    <row r="132" spans="2:29" ht="15.75" customHeight="1" x14ac:dyDescent="0.2">
      <c r="B132" s="191" t="s">
        <v>420</v>
      </c>
      <c r="C132" s="192" t="s">
        <v>7886</v>
      </c>
      <c r="D132" s="193" t="s">
        <v>421</v>
      </c>
      <c r="E132" s="193" t="s">
        <v>422</v>
      </c>
      <c r="F132" s="194" t="s">
        <v>423</v>
      </c>
      <c r="G132" s="193" t="s">
        <v>424</v>
      </c>
      <c r="H132" s="193" t="s">
        <v>425</v>
      </c>
      <c r="I132" s="194" t="s">
        <v>426</v>
      </c>
      <c r="J132" s="195" t="s">
        <v>427</v>
      </c>
      <c r="K132" s="194" t="s">
        <v>428</v>
      </c>
      <c r="L132" s="194" t="s">
        <v>429</v>
      </c>
      <c r="M132" s="194" t="s">
        <v>93</v>
      </c>
      <c r="N132" s="194" t="s">
        <v>198</v>
      </c>
      <c r="O132" s="194" t="s">
        <v>430</v>
      </c>
      <c r="P132" s="194" t="s">
        <v>431</v>
      </c>
      <c r="Q132" s="194">
        <v>0</v>
      </c>
      <c r="R132" s="194">
        <v>93401</v>
      </c>
      <c r="S132" s="194" t="s">
        <v>432</v>
      </c>
      <c r="T132" s="195">
        <v>37970</v>
      </c>
      <c r="U132" s="194">
        <v>4250</v>
      </c>
      <c r="V132" s="194"/>
      <c r="W132" s="197">
        <v>20736272</v>
      </c>
      <c r="X132" s="197">
        <v>38746900</v>
      </c>
      <c r="Y132" s="198">
        <v>44561</v>
      </c>
      <c r="Z132" s="195" t="s">
        <v>40</v>
      </c>
      <c r="AA132" s="194" t="s">
        <v>9203</v>
      </c>
      <c r="AB132" s="194" t="s">
        <v>9487</v>
      </c>
      <c r="AC132" s="199" t="s">
        <v>9669</v>
      </c>
    </row>
    <row r="133" spans="2:29" ht="15.75" customHeight="1" x14ac:dyDescent="0.2">
      <c r="B133" s="191" t="s">
        <v>420</v>
      </c>
      <c r="C133" s="192" t="s">
        <v>7886</v>
      </c>
      <c r="D133" s="193" t="s">
        <v>421</v>
      </c>
      <c r="E133" s="193" t="s">
        <v>422</v>
      </c>
      <c r="F133" s="194" t="s">
        <v>423</v>
      </c>
      <c r="G133" s="193" t="s">
        <v>424</v>
      </c>
      <c r="H133" s="193" t="s">
        <v>425</v>
      </c>
      <c r="I133" s="194" t="s">
        <v>426</v>
      </c>
      <c r="J133" s="195" t="s">
        <v>427</v>
      </c>
      <c r="K133" s="194" t="s">
        <v>428</v>
      </c>
      <c r="L133" s="194" t="s">
        <v>429</v>
      </c>
      <c r="M133" s="194" t="s">
        <v>93</v>
      </c>
      <c r="N133" s="194" t="s">
        <v>198</v>
      </c>
      <c r="O133" s="194" t="s">
        <v>430</v>
      </c>
      <c r="P133" s="194" t="s">
        <v>431</v>
      </c>
      <c r="Q133" s="194">
        <v>0</v>
      </c>
      <c r="R133" s="194">
        <v>93401</v>
      </c>
      <c r="S133" s="194" t="s">
        <v>432</v>
      </c>
      <c r="T133" s="195">
        <v>37970</v>
      </c>
      <c r="U133" s="194">
        <v>4250</v>
      </c>
      <c r="V133" s="194"/>
      <c r="W133" s="197">
        <v>5955041</v>
      </c>
      <c r="X133" s="197">
        <v>12263847</v>
      </c>
      <c r="Y133" s="198">
        <v>44561</v>
      </c>
      <c r="Z133" s="195" t="s">
        <v>40</v>
      </c>
      <c r="AA133" s="194" t="s">
        <v>9203</v>
      </c>
      <c r="AB133" s="194" t="s">
        <v>9489</v>
      </c>
      <c r="AC133" s="199" t="s">
        <v>9669</v>
      </c>
    </row>
    <row r="134" spans="2:29" ht="15.75" customHeight="1" x14ac:dyDescent="0.2">
      <c r="B134" s="191" t="s">
        <v>420</v>
      </c>
      <c r="C134" s="192" t="s">
        <v>7886</v>
      </c>
      <c r="D134" s="193" t="s">
        <v>421</v>
      </c>
      <c r="E134" s="193" t="s">
        <v>422</v>
      </c>
      <c r="F134" s="194" t="s">
        <v>423</v>
      </c>
      <c r="G134" s="193" t="s">
        <v>424</v>
      </c>
      <c r="H134" s="193" t="s">
        <v>425</v>
      </c>
      <c r="I134" s="194" t="s">
        <v>426</v>
      </c>
      <c r="J134" s="195" t="s">
        <v>427</v>
      </c>
      <c r="K134" s="194" t="s">
        <v>428</v>
      </c>
      <c r="L134" s="194" t="s">
        <v>429</v>
      </c>
      <c r="M134" s="194" t="s">
        <v>93</v>
      </c>
      <c r="N134" s="194" t="s">
        <v>198</v>
      </c>
      <c r="O134" s="194" t="s">
        <v>430</v>
      </c>
      <c r="P134" s="194" t="s">
        <v>431</v>
      </c>
      <c r="Q134" s="194">
        <v>0</v>
      </c>
      <c r="R134" s="194">
        <v>93401</v>
      </c>
      <c r="S134" s="194" t="s">
        <v>432</v>
      </c>
      <c r="T134" s="195">
        <v>37970</v>
      </c>
      <c r="U134" s="194">
        <v>4250</v>
      </c>
      <c r="V134" s="194"/>
      <c r="W134" s="197">
        <v>3630744</v>
      </c>
      <c r="X134" s="197">
        <v>7140463</v>
      </c>
      <c r="Y134" s="198">
        <v>44561</v>
      </c>
      <c r="Z134" s="195" t="s">
        <v>40</v>
      </c>
      <c r="AA134" s="194" t="s">
        <v>9203</v>
      </c>
      <c r="AB134" s="194" t="s">
        <v>9494</v>
      </c>
      <c r="AC134" s="199" t="s">
        <v>9669</v>
      </c>
    </row>
    <row r="135" spans="2:29" ht="15.75" customHeight="1" x14ac:dyDescent="0.2">
      <c r="B135" s="191" t="s">
        <v>420</v>
      </c>
      <c r="C135" s="192" t="s">
        <v>7886</v>
      </c>
      <c r="D135" s="193" t="s">
        <v>421</v>
      </c>
      <c r="E135" s="193" t="s">
        <v>422</v>
      </c>
      <c r="F135" s="194" t="s">
        <v>423</v>
      </c>
      <c r="G135" s="193" t="s">
        <v>424</v>
      </c>
      <c r="H135" s="193" t="s">
        <v>425</v>
      </c>
      <c r="I135" s="194" t="s">
        <v>426</v>
      </c>
      <c r="J135" s="195" t="s">
        <v>427</v>
      </c>
      <c r="K135" s="194" t="s">
        <v>428</v>
      </c>
      <c r="L135" s="194" t="s">
        <v>429</v>
      </c>
      <c r="M135" s="194" t="s">
        <v>93</v>
      </c>
      <c r="N135" s="194" t="s">
        <v>198</v>
      </c>
      <c r="O135" s="194" t="s">
        <v>430</v>
      </c>
      <c r="P135" s="194" t="s">
        <v>431</v>
      </c>
      <c r="Q135" s="194">
        <v>0</v>
      </c>
      <c r="R135" s="194">
        <v>93401</v>
      </c>
      <c r="S135" s="194" t="s">
        <v>432</v>
      </c>
      <c r="T135" s="195">
        <v>37970</v>
      </c>
      <c r="U135" s="194">
        <v>4250</v>
      </c>
      <c r="V135" s="194"/>
      <c r="W135" s="197">
        <v>17222760</v>
      </c>
      <c r="X135" s="197">
        <v>23739480</v>
      </c>
      <c r="Y135" s="198">
        <v>44561</v>
      </c>
      <c r="Z135" s="195" t="s">
        <v>40</v>
      </c>
      <c r="AA135" s="194" t="s">
        <v>9203</v>
      </c>
      <c r="AB135" s="194" t="s">
        <v>9498</v>
      </c>
      <c r="AC135" s="199" t="s">
        <v>9669</v>
      </c>
    </row>
    <row r="136" spans="2:29" ht="15.75" customHeight="1" x14ac:dyDescent="0.2">
      <c r="B136" s="191" t="s">
        <v>420</v>
      </c>
      <c r="C136" s="192" t="s">
        <v>7886</v>
      </c>
      <c r="D136" s="193" t="s">
        <v>421</v>
      </c>
      <c r="E136" s="193" t="s">
        <v>422</v>
      </c>
      <c r="F136" s="194" t="s">
        <v>423</v>
      </c>
      <c r="G136" s="193" t="s">
        <v>424</v>
      </c>
      <c r="H136" s="193" t="s">
        <v>425</v>
      </c>
      <c r="I136" s="194" t="s">
        <v>426</v>
      </c>
      <c r="J136" s="195" t="s">
        <v>427</v>
      </c>
      <c r="K136" s="194" t="s">
        <v>428</v>
      </c>
      <c r="L136" s="194" t="s">
        <v>429</v>
      </c>
      <c r="M136" s="194" t="s">
        <v>93</v>
      </c>
      <c r="N136" s="194" t="s">
        <v>198</v>
      </c>
      <c r="O136" s="194" t="s">
        <v>430</v>
      </c>
      <c r="P136" s="194" t="s">
        <v>431</v>
      </c>
      <c r="Q136" s="194">
        <v>0</v>
      </c>
      <c r="R136" s="194">
        <v>93401</v>
      </c>
      <c r="S136" s="194" t="s">
        <v>432</v>
      </c>
      <c r="T136" s="195">
        <v>37970</v>
      </c>
      <c r="U136" s="194">
        <v>4250</v>
      </c>
      <c r="V136" s="194"/>
      <c r="W136" s="197">
        <v>6633090</v>
      </c>
      <c r="X136" s="197">
        <v>13531504</v>
      </c>
      <c r="Y136" s="198">
        <v>44561</v>
      </c>
      <c r="Z136" s="195" t="s">
        <v>40</v>
      </c>
      <c r="AA136" s="194" t="s">
        <v>9203</v>
      </c>
      <c r="AB136" s="194" t="s">
        <v>9502</v>
      </c>
      <c r="AC136" s="199" t="s">
        <v>9669</v>
      </c>
    </row>
    <row r="137" spans="2:29" ht="15.75" customHeight="1" x14ac:dyDescent="0.2">
      <c r="B137" s="191" t="s">
        <v>420</v>
      </c>
      <c r="C137" s="192" t="s">
        <v>7886</v>
      </c>
      <c r="D137" s="193" t="s">
        <v>421</v>
      </c>
      <c r="E137" s="193" t="s">
        <v>422</v>
      </c>
      <c r="F137" s="194" t="s">
        <v>423</v>
      </c>
      <c r="G137" s="193" t="s">
        <v>424</v>
      </c>
      <c r="H137" s="193" t="s">
        <v>425</v>
      </c>
      <c r="I137" s="194" t="s">
        <v>426</v>
      </c>
      <c r="J137" s="195" t="s">
        <v>427</v>
      </c>
      <c r="K137" s="194" t="s">
        <v>428</v>
      </c>
      <c r="L137" s="194" t="s">
        <v>429</v>
      </c>
      <c r="M137" s="194" t="s">
        <v>93</v>
      </c>
      <c r="N137" s="194" t="s">
        <v>198</v>
      </c>
      <c r="O137" s="194" t="s">
        <v>430</v>
      </c>
      <c r="P137" s="194" t="s">
        <v>431</v>
      </c>
      <c r="Q137" s="194">
        <v>0</v>
      </c>
      <c r="R137" s="194">
        <v>93401</v>
      </c>
      <c r="S137" s="194" t="s">
        <v>432</v>
      </c>
      <c r="T137" s="195">
        <v>37970</v>
      </c>
      <c r="U137" s="194">
        <v>4250</v>
      </c>
      <c r="V137" s="194"/>
      <c r="W137" s="197">
        <v>11926429</v>
      </c>
      <c r="X137" s="197">
        <v>26150360</v>
      </c>
      <c r="Y137" s="198">
        <v>44561</v>
      </c>
      <c r="Z137" s="195" t="s">
        <v>40</v>
      </c>
      <c r="AA137" s="194" t="s">
        <v>9203</v>
      </c>
      <c r="AB137" s="194" t="s">
        <v>208</v>
      </c>
      <c r="AC137" s="199" t="s">
        <v>9669</v>
      </c>
    </row>
    <row r="138" spans="2:29" ht="15.75" customHeight="1" x14ac:dyDescent="0.2">
      <c r="B138" s="191" t="s">
        <v>420</v>
      </c>
      <c r="C138" s="192" t="s">
        <v>7886</v>
      </c>
      <c r="D138" s="193" t="s">
        <v>421</v>
      </c>
      <c r="E138" s="193" t="s">
        <v>422</v>
      </c>
      <c r="F138" s="194" t="s">
        <v>423</v>
      </c>
      <c r="G138" s="193" t="s">
        <v>424</v>
      </c>
      <c r="H138" s="193" t="s">
        <v>425</v>
      </c>
      <c r="I138" s="194" t="s">
        <v>426</v>
      </c>
      <c r="J138" s="195" t="s">
        <v>427</v>
      </c>
      <c r="K138" s="194" t="s">
        <v>428</v>
      </c>
      <c r="L138" s="194" t="s">
        <v>429</v>
      </c>
      <c r="M138" s="194" t="s">
        <v>93</v>
      </c>
      <c r="N138" s="194" t="s">
        <v>198</v>
      </c>
      <c r="O138" s="194" t="s">
        <v>430</v>
      </c>
      <c r="P138" s="194" t="s">
        <v>431</v>
      </c>
      <c r="Q138" s="194">
        <v>0</v>
      </c>
      <c r="R138" s="194">
        <v>93401</v>
      </c>
      <c r="S138" s="194" t="s">
        <v>432</v>
      </c>
      <c r="T138" s="195">
        <v>37970</v>
      </c>
      <c r="U138" s="194">
        <v>4250</v>
      </c>
      <c r="V138" s="194"/>
      <c r="W138" s="197">
        <v>34364492</v>
      </c>
      <c r="X138" s="197">
        <v>67766992</v>
      </c>
      <c r="Y138" s="198">
        <v>44561</v>
      </c>
      <c r="Z138" s="195" t="s">
        <v>40</v>
      </c>
      <c r="AA138" s="194" t="s">
        <v>9203</v>
      </c>
      <c r="AB138" s="194" t="s">
        <v>9503</v>
      </c>
      <c r="AC138" s="199" t="s">
        <v>9669</v>
      </c>
    </row>
    <row r="139" spans="2:29" ht="15.75" customHeight="1" x14ac:dyDescent="0.2">
      <c r="B139" s="191" t="s">
        <v>420</v>
      </c>
      <c r="C139" s="192" t="s">
        <v>7886</v>
      </c>
      <c r="D139" s="193" t="s">
        <v>421</v>
      </c>
      <c r="E139" s="193" t="s">
        <v>422</v>
      </c>
      <c r="F139" s="194" t="s">
        <v>423</v>
      </c>
      <c r="G139" s="193" t="s">
        <v>424</v>
      </c>
      <c r="H139" s="193" t="s">
        <v>425</v>
      </c>
      <c r="I139" s="194" t="s">
        <v>426</v>
      </c>
      <c r="J139" s="195" t="s">
        <v>427</v>
      </c>
      <c r="K139" s="194" t="s">
        <v>428</v>
      </c>
      <c r="L139" s="194" t="s">
        <v>429</v>
      </c>
      <c r="M139" s="194" t="s">
        <v>93</v>
      </c>
      <c r="N139" s="194" t="s">
        <v>198</v>
      </c>
      <c r="O139" s="194" t="s">
        <v>430</v>
      </c>
      <c r="P139" s="194" t="s">
        <v>431</v>
      </c>
      <c r="Q139" s="194">
        <v>0</v>
      </c>
      <c r="R139" s="194">
        <v>93401</v>
      </c>
      <c r="S139" s="194" t="s">
        <v>432</v>
      </c>
      <c r="T139" s="195">
        <v>37970</v>
      </c>
      <c r="U139" s="194">
        <v>4250</v>
      </c>
      <c r="V139" s="194"/>
      <c r="W139" s="197">
        <v>8016600</v>
      </c>
      <c r="X139" s="197">
        <v>16033200</v>
      </c>
      <c r="Y139" s="198">
        <v>44561</v>
      </c>
      <c r="Z139" s="195" t="s">
        <v>40</v>
      </c>
      <c r="AA139" s="194" t="s">
        <v>9203</v>
      </c>
      <c r="AB139" s="194" t="s">
        <v>9507</v>
      </c>
      <c r="AC139" s="199" t="s">
        <v>9669</v>
      </c>
    </row>
    <row r="140" spans="2:29" ht="15.75" customHeight="1" x14ac:dyDescent="0.2">
      <c r="B140" s="191" t="s">
        <v>420</v>
      </c>
      <c r="C140" s="192" t="s">
        <v>7886</v>
      </c>
      <c r="D140" s="193" t="s">
        <v>421</v>
      </c>
      <c r="E140" s="193" t="s">
        <v>422</v>
      </c>
      <c r="F140" s="194" t="s">
        <v>423</v>
      </c>
      <c r="G140" s="193" t="s">
        <v>424</v>
      </c>
      <c r="H140" s="193" t="s">
        <v>425</v>
      </c>
      <c r="I140" s="194" t="s">
        <v>426</v>
      </c>
      <c r="J140" s="195" t="s">
        <v>427</v>
      </c>
      <c r="K140" s="194" t="s">
        <v>428</v>
      </c>
      <c r="L140" s="194" t="s">
        <v>429</v>
      </c>
      <c r="M140" s="194" t="s">
        <v>93</v>
      </c>
      <c r="N140" s="194" t="s">
        <v>198</v>
      </c>
      <c r="O140" s="194" t="s">
        <v>430</v>
      </c>
      <c r="P140" s="194" t="s">
        <v>431</v>
      </c>
      <c r="Q140" s="194">
        <v>0</v>
      </c>
      <c r="R140" s="194">
        <v>93401</v>
      </c>
      <c r="S140" s="194" t="s">
        <v>432</v>
      </c>
      <c r="T140" s="195">
        <v>37970</v>
      </c>
      <c r="U140" s="194">
        <v>4250</v>
      </c>
      <c r="V140" s="194"/>
      <c r="W140" s="197">
        <v>39121008</v>
      </c>
      <c r="X140" s="197">
        <v>55154208</v>
      </c>
      <c r="Y140" s="198">
        <v>44561</v>
      </c>
      <c r="Z140" s="195" t="s">
        <v>40</v>
      </c>
      <c r="AA140" s="194" t="s">
        <v>9203</v>
      </c>
      <c r="AB140" s="194" t="s">
        <v>234</v>
      </c>
      <c r="AC140" s="199" t="s">
        <v>9669</v>
      </c>
    </row>
    <row r="141" spans="2:29" ht="15.75" customHeight="1" x14ac:dyDescent="0.2">
      <c r="B141" s="191" t="s">
        <v>420</v>
      </c>
      <c r="C141" s="192" t="s">
        <v>7886</v>
      </c>
      <c r="D141" s="193" t="s">
        <v>421</v>
      </c>
      <c r="E141" s="193" t="s">
        <v>422</v>
      </c>
      <c r="F141" s="194" t="s">
        <v>423</v>
      </c>
      <c r="G141" s="193" t="s">
        <v>424</v>
      </c>
      <c r="H141" s="193" t="s">
        <v>425</v>
      </c>
      <c r="I141" s="194" t="s">
        <v>426</v>
      </c>
      <c r="J141" s="195" t="s">
        <v>427</v>
      </c>
      <c r="K141" s="194" t="s">
        <v>428</v>
      </c>
      <c r="L141" s="194" t="s">
        <v>429</v>
      </c>
      <c r="M141" s="194" t="s">
        <v>93</v>
      </c>
      <c r="N141" s="194" t="s">
        <v>198</v>
      </c>
      <c r="O141" s="194" t="s">
        <v>430</v>
      </c>
      <c r="P141" s="194" t="s">
        <v>431</v>
      </c>
      <c r="Q141" s="194">
        <v>0</v>
      </c>
      <c r="R141" s="194">
        <v>93401</v>
      </c>
      <c r="S141" s="194" t="s">
        <v>432</v>
      </c>
      <c r="T141" s="195">
        <v>37970</v>
      </c>
      <c r="U141" s="194">
        <v>4250</v>
      </c>
      <c r="V141" s="194"/>
      <c r="W141" s="197">
        <v>31109580</v>
      </c>
      <c r="X141" s="197">
        <v>46935900</v>
      </c>
      <c r="Y141" s="198">
        <v>44561</v>
      </c>
      <c r="Z141" s="195" t="s">
        <v>40</v>
      </c>
      <c r="AA141" s="194" t="s">
        <v>9203</v>
      </c>
      <c r="AB141" s="194" t="s">
        <v>435</v>
      </c>
      <c r="AC141" s="199" t="s">
        <v>9669</v>
      </c>
    </row>
    <row r="142" spans="2:29" ht="15.75" customHeight="1" x14ac:dyDescent="0.2">
      <c r="B142" s="191" t="s">
        <v>420</v>
      </c>
      <c r="C142" s="192" t="s">
        <v>7886</v>
      </c>
      <c r="D142" s="193" t="s">
        <v>421</v>
      </c>
      <c r="E142" s="193" t="s">
        <v>422</v>
      </c>
      <c r="F142" s="194" t="s">
        <v>423</v>
      </c>
      <c r="G142" s="193" t="s">
        <v>424</v>
      </c>
      <c r="H142" s="193" t="s">
        <v>425</v>
      </c>
      <c r="I142" s="194" t="s">
        <v>426</v>
      </c>
      <c r="J142" s="195" t="s">
        <v>427</v>
      </c>
      <c r="K142" s="194" t="s">
        <v>428</v>
      </c>
      <c r="L142" s="194" t="s">
        <v>429</v>
      </c>
      <c r="M142" s="194" t="s">
        <v>93</v>
      </c>
      <c r="N142" s="194" t="s">
        <v>198</v>
      </c>
      <c r="O142" s="194" t="s">
        <v>430</v>
      </c>
      <c r="P142" s="194" t="s">
        <v>431</v>
      </c>
      <c r="Q142" s="194">
        <v>0</v>
      </c>
      <c r="R142" s="194">
        <v>93401</v>
      </c>
      <c r="S142" s="194" t="s">
        <v>432</v>
      </c>
      <c r="T142" s="195">
        <v>37970</v>
      </c>
      <c r="U142" s="194">
        <v>4250</v>
      </c>
      <c r="V142" s="194"/>
      <c r="W142" s="197">
        <v>10144206</v>
      </c>
      <c r="X142" s="197">
        <v>23852592</v>
      </c>
      <c r="Y142" s="198">
        <v>44561</v>
      </c>
      <c r="Z142" s="195" t="s">
        <v>40</v>
      </c>
      <c r="AA142" s="194" t="s">
        <v>9203</v>
      </c>
      <c r="AB142" s="194" t="s">
        <v>9512</v>
      </c>
      <c r="AC142" s="199" t="s">
        <v>9669</v>
      </c>
    </row>
    <row r="143" spans="2:29" ht="15.75" customHeight="1" x14ac:dyDescent="0.2">
      <c r="B143" s="191" t="s">
        <v>420</v>
      </c>
      <c r="C143" s="192" t="s">
        <v>7886</v>
      </c>
      <c r="D143" s="193" t="s">
        <v>421</v>
      </c>
      <c r="E143" s="193" t="s">
        <v>422</v>
      </c>
      <c r="F143" s="194" t="s">
        <v>423</v>
      </c>
      <c r="G143" s="193" t="s">
        <v>424</v>
      </c>
      <c r="H143" s="193" t="s">
        <v>425</v>
      </c>
      <c r="I143" s="194" t="s">
        <v>426</v>
      </c>
      <c r="J143" s="195" t="s">
        <v>427</v>
      </c>
      <c r="K143" s="194" t="s">
        <v>428</v>
      </c>
      <c r="L143" s="194" t="s">
        <v>429</v>
      </c>
      <c r="M143" s="194" t="s">
        <v>93</v>
      </c>
      <c r="N143" s="194" t="s">
        <v>198</v>
      </c>
      <c r="O143" s="194" t="s">
        <v>430</v>
      </c>
      <c r="P143" s="194" t="s">
        <v>431</v>
      </c>
      <c r="Q143" s="194">
        <v>0</v>
      </c>
      <c r="R143" s="194">
        <v>93401</v>
      </c>
      <c r="S143" s="194" t="s">
        <v>432</v>
      </c>
      <c r="T143" s="195">
        <v>37970</v>
      </c>
      <c r="U143" s="194">
        <v>4250</v>
      </c>
      <c r="V143" s="194"/>
      <c r="W143" s="197">
        <v>25305734</v>
      </c>
      <c r="X143" s="197">
        <v>48687484</v>
      </c>
      <c r="Y143" s="198">
        <v>44561</v>
      </c>
      <c r="Z143" s="195" t="s">
        <v>40</v>
      </c>
      <c r="AA143" s="194" t="s">
        <v>9203</v>
      </c>
      <c r="AB143" s="194" t="s">
        <v>265</v>
      </c>
      <c r="AC143" s="199" t="s">
        <v>9669</v>
      </c>
    </row>
    <row r="144" spans="2:29" ht="15.75" customHeight="1" x14ac:dyDescent="0.2">
      <c r="B144" s="191" t="s">
        <v>420</v>
      </c>
      <c r="C144" s="192" t="s">
        <v>7886</v>
      </c>
      <c r="D144" s="193" t="s">
        <v>421</v>
      </c>
      <c r="E144" s="193" t="s">
        <v>422</v>
      </c>
      <c r="F144" s="194" t="s">
        <v>423</v>
      </c>
      <c r="G144" s="193" t="s">
        <v>424</v>
      </c>
      <c r="H144" s="193" t="s">
        <v>425</v>
      </c>
      <c r="I144" s="194" t="s">
        <v>426</v>
      </c>
      <c r="J144" s="195" t="s">
        <v>427</v>
      </c>
      <c r="K144" s="194" t="s">
        <v>428</v>
      </c>
      <c r="L144" s="194" t="s">
        <v>429</v>
      </c>
      <c r="M144" s="194" t="s">
        <v>93</v>
      </c>
      <c r="N144" s="194" t="s">
        <v>198</v>
      </c>
      <c r="O144" s="194" t="s">
        <v>430</v>
      </c>
      <c r="P144" s="194" t="s">
        <v>431</v>
      </c>
      <c r="Q144" s="194">
        <v>0</v>
      </c>
      <c r="R144" s="194">
        <v>93401</v>
      </c>
      <c r="S144" s="194" t="s">
        <v>432</v>
      </c>
      <c r="T144" s="195">
        <v>37970</v>
      </c>
      <c r="U144" s="194">
        <v>4250</v>
      </c>
      <c r="V144" s="194"/>
      <c r="W144" s="197">
        <v>20754202</v>
      </c>
      <c r="X144" s="197">
        <v>29691418</v>
      </c>
      <c r="Y144" s="198">
        <v>44561</v>
      </c>
      <c r="Z144" s="195" t="s">
        <v>40</v>
      </c>
      <c r="AA144" s="194" t="s">
        <v>9203</v>
      </c>
      <c r="AB144" s="194" t="s">
        <v>9528</v>
      </c>
      <c r="AC144" s="199" t="s">
        <v>9669</v>
      </c>
    </row>
    <row r="145" spans="2:29" ht="15.75" customHeight="1" x14ac:dyDescent="0.2">
      <c r="B145" s="191" t="s">
        <v>420</v>
      </c>
      <c r="C145" s="192" t="s">
        <v>7886</v>
      </c>
      <c r="D145" s="193" t="s">
        <v>421</v>
      </c>
      <c r="E145" s="193" t="s">
        <v>422</v>
      </c>
      <c r="F145" s="194" t="s">
        <v>423</v>
      </c>
      <c r="G145" s="193" t="s">
        <v>424</v>
      </c>
      <c r="H145" s="193" t="s">
        <v>425</v>
      </c>
      <c r="I145" s="194" t="s">
        <v>426</v>
      </c>
      <c r="J145" s="195" t="s">
        <v>427</v>
      </c>
      <c r="K145" s="194" t="s">
        <v>428</v>
      </c>
      <c r="L145" s="194" t="s">
        <v>429</v>
      </c>
      <c r="M145" s="194" t="s">
        <v>93</v>
      </c>
      <c r="N145" s="194" t="s">
        <v>198</v>
      </c>
      <c r="O145" s="194" t="s">
        <v>430</v>
      </c>
      <c r="P145" s="194" t="s">
        <v>431</v>
      </c>
      <c r="Q145" s="194">
        <v>0</v>
      </c>
      <c r="R145" s="194">
        <v>93401</v>
      </c>
      <c r="S145" s="194" t="s">
        <v>432</v>
      </c>
      <c r="T145" s="195">
        <v>37970</v>
      </c>
      <c r="U145" s="194">
        <v>4250</v>
      </c>
      <c r="V145" s="194"/>
      <c r="W145" s="197">
        <v>295013</v>
      </c>
      <c r="X145" s="197">
        <v>24062111</v>
      </c>
      <c r="Y145" s="198">
        <v>44561</v>
      </c>
      <c r="Z145" s="195" t="s">
        <v>40</v>
      </c>
      <c r="AA145" s="194" t="s">
        <v>9203</v>
      </c>
      <c r="AB145" s="194" t="s">
        <v>459</v>
      </c>
      <c r="AC145" s="199" t="s">
        <v>9669</v>
      </c>
    </row>
    <row r="146" spans="2:29" ht="15.75" customHeight="1" x14ac:dyDescent="0.2">
      <c r="B146" s="191" t="s">
        <v>420</v>
      </c>
      <c r="C146" s="192" t="s">
        <v>7886</v>
      </c>
      <c r="D146" s="193" t="s">
        <v>421</v>
      </c>
      <c r="E146" s="193" t="s">
        <v>422</v>
      </c>
      <c r="F146" s="194" t="s">
        <v>423</v>
      </c>
      <c r="G146" s="193" t="s">
        <v>424</v>
      </c>
      <c r="H146" s="193" t="s">
        <v>425</v>
      </c>
      <c r="I146" s="194" t="s">
        <v>426</v>
      </c>
      <c r="J146" s="195" t="s">
        <v>427</v>
      </c>
      <c r="K146" s="194" t="s">
        <v>428</v>
      </c>
      <c r="L146" s="194" t="s">
        <v>429</v>
      </c>
      <c r="M146" s="194" t="s">
        <v>93</v>
      </c>
      <c r="N146" s="194" t="s">
        <v>198</v>
      </c>
      <c r="O146" s="194" t="s">
        <v>430</v>
      </c>
      <c r="P146" s="194" t="s">
        <v>431</v>
      </c>
      <c r="Q146" s="194">
        <v>0</v>
      </c>
      <c r="R146" s="194">
        <v>93401</v>
      </c>
      <c r="S146" s="194" t="s">
        <v>432</v>
      </c>
      <c r="T146" s="195">
        <v>37970</v>
      </c>
      <c r="U146" s="194">
        <v>4250</v>
      </c>
      <c r="V146" s="194"/>
      <c r="W146" s="197">
        <v>145598005</v>
      </c>
      <c r="X146" s="197">
        <v>211253096</v>
      </c>
      <c r="Y146" s="198">
        <v>44561</v>
      </c>
      <c r="Z146" s="195" t="s">
        <v>40</v>
      </c>
      <c r="AA146" s="194" t="s">
        <v>9203</v>
      </c>
      <c r="AB146" s="194" t="s">
        <v>9537</v>
      </c>
      <c r="AC146" s="199" t="s">
        <v>9669</v>
      </c>
    </row>
    <row r="147" spans="2:29" ht="15.75" customHeight="1" x14ac:dyDescent="0.2">
      <c r="B147" s="191" t="s">
        <v>420</v>
      </c>
      <c r="C147" s="192" t="s">
        <v>7886</v>
      </c>
      <c r="D147" s="193" t="s">
        <v>421</v>
      </c>
      <c r="E147" s="193" t="s">
        <v>422</v>
      </c>
      <c r="F147" s="194" t="s">
        <v>423</v>
      </c>
      <c r="G147" s="193" t="s">
        <v>424</v>
      </c>
      <c r="H147" s="193" t="s">
        <v>425</v>
      </c>
      <c r="I147" s="194" t="s">
        <v>426</v>
      </c>
      <c r="J147" s="195" t="s">
        <v>427</v>
      </c>
      <c r="K147" s="194" t="s">
        <v>428</v>
      </c>
      <c r="L147" s="194" t="s">
        <v>429</v>
      </c>
      <c r="M147" s="194" t="s">
        <v>93</v>
      </c>
      <c r="N147" s="194" t="s">
        <v>198</v>
      </c>
      <c r="O147" s="194" t="s">
        <v>430</v>
      </c>
      <c r="P147" s="194" t="s">
        <v>431</v>
      </c>
      <c r="Q147" s="194">
        <v>0</v>
      </c>
      <c r="R147" s="194">
        <v>93401</v>
      </c>
      <c r="S147" s="194" t="s">
        <v>432</v>
      </c>
      <c r="T147" s="195">
        <v>37970</v>
      </c>
      <c r="U147" s="194">
        <v>4250</v>
      </c>
      <c r="V147" s="194"/>
      <c r="W147" s="197">
        <v>13882414</v>
      </c>
      <c r="X147" s="197">
        <v>21842122</v>
      </c>
      <c r="Y147" s="198">
        <v>44561</v>
      </c>
      <c r="Z147" s="195" t="s">
        <v>40</v>
      </c>
      <c r="AA147" s="194" t="s">
        <v>9203</v>
      </c>
      <c r="AB147" s="194" t="s">
        <v>284</v>
      </c>
      <c r="AC147" s="199" t="s">
        <v>9669</v>
      </c>
    </row>
    <row r="148" spans="2:29" ht="15.75" customHeight="1" x14ac:dyDescent="0.2">
      <c r="B148" s="191" t="s">
        <v>420</v>
      </c>
      <c r="C148" s="192" t="s">
        <v>7886</v>
      </c>
      <c r="D148" s="193" t="s">
        <v>421</v>
      </c>
      <c r="E148" s="193" t="s">
        <v>422</v>
      </c>
      <c r="F148" s="194" t="s">
        <v>423</v>
      </c>
      <c r="G148" s="193" t="s">
        <v>424</v>
      </c>
      <c r="H148" s="193" t="s">
        <v>425</v>
      </c>
      <c r="I148" s="194" t="s">
        <v>426</v>
      </c>
      <c r="J148" s="195" t="s">
        <v>427</v>
      </c>
      <c r="K148" s="194" t="s">
        <v>428</v>
      </c>
      <c r="L148" s="194" t="s">
        <v>429</v>
      </c>
      <c r="M148" s="194" t="s">
        <v>93</v>
      </c>
      <c r="N148" s="194" t="s">
        <v>198</v>
      </c>
      <c r="O148" s="194" t="s">
        <v>430</v>
      </c>
      <c r="P148" s="194" t="s">
        <v>431</v>
      </c>
      <c r="Q148" s="194">
        <v>0</v>
      </c>
      <c r="R148" s="194">
        <v>93401</v>
      </c>
      <c r="S148" s="194" t="s">
        <v>432</v>
      </c>
      <c r="T148" s="195">
        <v>37970</v>
      </c>
      <c r="U148" s="194">
        <v>4250</v>
      </c>
      <c r="V148" s="194"/>
      <c r="W148" s="197">
        <v>7635423</v>
      </c>
      <c r="X148" s="197">
        <v>15005523</v>
      </c>
      <c r="Y148" s="198">
        <v>44561</v>
      </c>
      <c r="Z148" s="195" t="s">
        <v>40</v>
      </c>
      <c r="AA148" s="194" t="s">
        <v>9203</v>
      </c>
      <c r="AB148" s="194" t="s">
        <v>212</v>
      </c>
      <c r="AC148" s="199" t="s">
        <v>9669</v>
      </c>
    </row>
    <row r="149" spans="2:29" ht="15.75" customHeight="1" x14ac:dyDescent="0.2">
      <c r="B149" s="191" t="s">
        <v>420</v>
      </c>
      <c r="C149" s="192" t="s">
        <v>7886</v>
      </c>
      <c r="D149" s="193" t="s">
        <v>421</v>
      </c>
      <c r="E149" s="193" t="s">
        <v>422</v>
      </c>
      <c r="F149" s="194" t="s">
        <v>423</v>
      </c>
      <c r="G149" s="193" t="s">
        <v>424</v>
      </c>
      <c r="H149" s="193" t="s">
        <v>425</v>
      </c>
      <c r="I149" s="194" t="s">
        <v>426</v>
      </c>
      <c r="J149" s="195" t="s">
        <v>427</v>
      </c>
      <c r="K149" s="194" t="s">
        <v>428</v>
      </c>
      <c r="L149" s="194" t="s">
        <v>429</v>
      </c>
      <c r="M149" s="194" t="s">
        <v>93</v>
      </c>
      <c r="N149" s="194" t="s">
        <v>198</v>
      </c>
      <c r="O149" s="194" t="s">
        <v>430</v>
      </c>
      <c r="P149" s="194" t="s">
        <v>431</v>
      </c>
      <c r="Q149" s="194">
        <v>0</v>
      </c>
      <c r="R149" s="194">
        <v>93401</v>
      </c>
      <c r="S149" s="194" t="s">
        <v>432</v>
      </c>
      <c r="T149" s="195">
        <v>37970</v>
      </c>
      <c r="U149" s="194">
        <v>4250</v>
      </c>
      <c r="V149" s="194"/>
      <c r="W149" s="197">
        <v>8999280</v>
      </c>
      <c r="X149" s="197">
        <v>15205680</v>
      </c>
      <c r="Y149" s="198">
        <v>44561</v>
      </c>
      <c r="Z149" s="195" t="s">
        <v>40</v>
      </c>
      <c r="AA149" s="194" t="s">
        <v>9203</v>
      </c>
      <c r="AB149" s="194" t="s">
        <v>223</v>
      </c>
      <c r="AC149" s="199" t="s">
        <v>9669</v>
      </c>
    </row>
    <row r="150" spans="2:29" ht="15.75" customHeight="1" x14ac:dyDescent="0.2">
      <c r="B150" s="191" t="s">
        <v>420</v>
      </c>
      <c r="C150" s="192" t="s">
        <v>7886</v>
      </c>
      <c r="D150" s="193" t="s">
        <v>421</v>
      </c>
      <c r="E150" s="193" t="s">
        <v>422</v>
      </c>
      <c r="F150" s="194" t="s">
        <v>423</v>
      </c>
      <c r="G150" s="193" t="s">
        <v>424</v>
      </c>
      <c r="H150" s="193" t="s">
        <v>425</v>
      </c>
      <c r="I150" s="194" t="s">
        <v>426</v>
      </c>
      <c r="J150" s="195" t="s">
        <v>427</v>
      </c>
      <c r="K150" s="194" t="s">
        <v>428</v>
      </c>
      <c r="L150" s="194" t="s">
        <v>429</v>
      </c>
      <c r="M150" s="194" t="s">
        <v>93</v>
      </c>
      <c r="N150" s="194" t="s">
        <v>198</v>
      </c>
      <c r="O150" s="194" t="s">
        <v>430</v>
      </c>
      <c r="P150" s="194" t="s">
        <v>431</v>
      </c>
      <c r="Q150" s="194">
        <v>0</v>
      </c>
      <c r="R150" s="194">
        <v>93401</v>
      </c>
      <c r="S150" s="194" t="s">
        <v>432</v>
      </c>
      <c r="T150" s="195">
        <v>37970</v>
      </c>
      <c r="U150" s="194">
        <v>4250</v>
      </c>
      <c r="V150" s="194"/>
      <c r="W150" s="197">
        <v>6671880</v>
      </c>
      <c r="X150" s="197">
        <v>12955860</v>
      </c>
      <c r="Y150" s="198">
        <v>44561</v>
      </c>
      <c r="Z150" s="195" t="s">
        <v>40</v>
      </c>
      <c r="AA150" s="194" t="s">
        <v>9203</v>
      </c>
      <c r="AB150" s="194" t="s">
        <v>436</v>
      </c>
      <c r="AC150" s="199" t="s">
        <v>9669</v>
      </c>
    </row>
    <row r="151" spans="2:29" ht="15.75" customHeight="1" x14ac:dyDescent="0.2">
      <c r="B151" s="191" t="s">
        <v>420</v>
      </c>
      <c r="C151" s="192" t="s">
        <v>7886</v>
      </c>
      <c r="D151" s="193" t="s">
        <v>421</v>
      </c>
      <c r="E151" s="193" t="s">
        <v>422</v>
      </c>
      <c r="F151" s="194" t="s">
        <v>423</v>
      </c>
      <c r="G151" s="193" t="s">
        <v>424</v>
      </c>
      <c r="H151" s="193" t="s">
        <v>425</v>
      </c>
      <c r="I151" s="194" t="s">
        <v>426</v>
      </c>
      <c r="J151" s="195" t="s">
        <v>427</v>
      </c>
      <c r="K151" s="194" t="s">
        <v>428</v>
      </c>
      <c r="L151" s="194" t="s">
        <v>429</v>
      </c>
      <c r="M151" s="194" t="s">
        <v>93</v>
      </c>
      <c r="N151" s="194" t="s">
        <v>198</v>
      </c>
      <c r="O151" s="194" t="s">
        <v>430</v>
      </c>
      <c r="P151" s="194" t="s">
        <v>431</v>
      </c>
      <c r="Q151" s="194">
        <v>0</v>
      </c>
      <c r="R151" s="194">
        <v>93401</v>
      </c>
      <c r="S151" s="194" t="s">
        <v>432</v>
      </c>
      <c r="T151" s="195">
        <v>37970</v>
      </c>
      <c r="U151" s="194">
        <v>4250</v>
      </c>
      <c r="V151" s="194"/>
      <c r="W151" s="197">
        <v>27096108</v>
      </c>
      <c r="X151" s="197">
        <v>67339440</v>
      </c>
      <c r="Y151" s="198">
        <v>44561</v>
      </c>
      <c r="Z151" s="195" t="s">
        <v>40</v>
      </c>
      <c r="AA151" s="194" t="s">
        <v>9203</v>
      </c>
      <c r="AB151" s="194" t="s">
        <v>437</v>
      </c>
      <c r="AC151" s="199" t="s">
        <v>9669</v>
      </c>
    </row>
    <row r="152" spans="2:29" ht="15.75" customHeight="1" x14ac:dyDescent="0.2">
      <c r="B152" s="191" t="s">
        <v>420</v>
      </c>
      <c r="C152" s="192" t="s">
        <v>7886</v>
      </c>
      <c r="D152" s="193" t="s">
        <v>421</v>
      </c>
      <c r="E152" s="193" t="s">
        <v>422</v>
      </c>
      <c r="F152" s="194" t="s">
        <v>423</v>
      </c>
      <c r="G152" s="193" t="s">
        <v>424</v>
      </c>
      <c r="H152" s="193" t="s">
        <v>425</v>
      </c>
      <c r="I152" s="194" t="s">
        <v>426</v>
      </c>
      <c r="J152" s="195" t="s">
        <v>427</v>
      </c>
      <c r="K152" s="194" t="s">
        <v>428</v>
      </c>
      <c r="L152" s="194" t="s">
        <v>429</v>
      </c>
      <c r="M152" s="194" t="s">
        <v>93</v>
      </c>
      <c r="N152" s="194" t="s">
        <v>198</v>
      </c>
      <c r="O152" s="194" t="s">
        <v>430</v>
      </c>
      <c r="P152" s="194" t="s">
        <v>431</v>
      </c>
      <c r="Q152" s="194">
        <v>0</v>
      </c>
      <c r="R152" s="194">
        <v>93401</v>
      </c>
      <c r="S152" s="194" t="s">
        <v>432</v>
      </c>
      <c r="T152" s="195">
        <v>37970</v>
      </c>
      <c r="U152" s="194">
        <v>4250</v>
      </c>
      <c r="V152" s="194"/>
      <c r="W152" s="197">
        <v>4386684</v>
      </c>
      <c r="X152" s="197">
        <v>8773368</v>
      </c>
      <c r="Y152" s="198">
        <v>44561</v>
      </c>
      <c r="Z152" s="195" t="s">
        <v>40</v>
      </c>
      <c r="AA152" s="194" t="s">
        <v>9203</v>
      </c>
      <c r="AB152" s="194" t="s">
        <v>9549</v>
      </c>
      <c r="AC152" s="199" t="s">
        <v>9669</v>
      </c>
    </row>
    <row r="153" spans="2:29" ht="15.75" customHeight="1" x14ac:dyDescent="0.2">
      <c r="B153" s="191" t="s">
        <v>420</v>
      </c>
      <c r="C153" s="192" t="s">
        <v>7886</v>
      </c>
      <c r="D153" s="193" t="s">
        <v>421</v>
      </c>
      <c r="E153" s="193" t="s">
        <v>422</v>
      </c>
      <c r="F153" s="194" t="s">
        <v>423</v>
      </c>
      <c r="G153" s="193" t="s">
        <v>424</v>
      </c>
      <c r="H153" s="193" t="s">
        <v>425</v>
      </c>
      <c r="I153" s="194" t="s">
        <v>426</v>
      </c>
      <c r="J153" s="195" t="s">
        <v>427</v>
      </c>
      <c r="K153" s="194" t="s">
        <v>428</v>
      </c>
      <c r="L153" s="194" t="s">
        <v>429</v>
      </c>
      <c r="M153" s="194" t="s">
        <v>93</v>
      </c>
      <c r="N153" s="194" t="s">
        <v>198</v>
      </c>
      <c r="O153" s="194" t="s">
        <v>430</v>
      </c>
      <c r="P153" s="194" t="s">
        <v>431</v>
      </c>
      <c r="Q153" s="194">
        <v>0</v>
      </c>
      <c r="R153" s="194">
        <v>93401</v>
      </c>
      <c r="S153" s="194" t="s">
        <v>432</v>
      </c>
      <c r="T153" s="195">
        <v>37970</v>
      </c>
      <c r="U153" s="194">
        <v>4250</v>
      </c>
      <c r="V153" s="194"/>
      <c r="W153" s="197">
        <v>10706669</v>
      </c>
      <c r="X153" s="197">
        <v>22719579</v>
      </c>
      <c r="Y153" s="198">
        <v>44561</v>
      </c>
      <c r="Z153" s="195" t="s">
        <v>40</v>
      </c>
      <c r="AA153" s="194" t="s">
        <v>9203</v>
      </c>
      <c r="AB153" s="194" t="s">
        <v>298</v>
      </c>
      <c r="AC153" s="199" t="s">
        <v>9669</v>
      </c>
    </row>
    <row r="154" spans="2:29" ht="15.75" customHeight="1" x14ac:dyDescent="0.2">
      <c r="B154" s="191" t="s">
        <v>420</v>
      </c>
      <c r="C154" s="192" t="s">
        <v>7886</v>
      </c>
      <c r="D154" s="193" t="s">
        <v>421</v>
      </c>
      <c r="E154" s="193" t="s">
        <v>422</v>
      </c>
      <c r="F154" s="194" t="s">
        <v>423</v>
      </c>
      <c r="G154" s="193" t="s">
        <v>424</v>
      </c>
      <c r="H154" s="193" t="s">
        <v>425</v>
      </c>
      <c r="I154" s="194" t="s">
        <v>426</v>
      </c>
      <c r="J154" s="195" t="s">
        <v>427</v>
      </c>
      <c r="K154" s="194" t="s">
        <v>428</v>
      </c>
      <c r="L154" s="194" t="s">
        <v>429</v>
      </c>
      <c r="M154" s="194" t="s">
        <v>93</v>
      </c>
      <c r="N154" s="194" t="s">
        <v>198</v>
      </c>
      <c r="O154" s="194" t="s">
        <v>430</v>
      </c>
      <c r="P154" s="194" t="s">
        <v>431</v>
      </c>
      <c r="Q154" s="194">
        <v>0</v>
      </c>
      <c r="R154" s="194">
        <v>93401</v>
      </c>
      <c r="S154" s="194" t="s">
        <v>432</v>
      </c>
      <c r="T154" s="195">
        <v>37970</v>
      </c>
      <c r="U154" s="194">
        <v>4250</v>
      </c>
      <c r="V154" s="194"/>
      <c r="W154" s="197">
        <v>73152768</v>
      </c>
      <c r="X154" s="197">
        <v>98992080</v>
      </c>
      <c r="Y154" s="198">
        <v>44561</v>
      </c>
      <c r="Z154" s="195" t="s">
        <v>40</v>
      </c>
      <c r="AA154" s="194" t="s">
        <v>9203</v>
      </c>
      <c r="AB154" s="194" t="s">
        <v>9562</v>
      </c>
      <c r="AC154" s="199" t="s">
        <v>9669</v>
      </c>
    </row>
    <row r="155" spans="2:29" ht="15.75" customHeight="1" x14ac:dyDescent="0.2">
      <c r="B155" s="191" t="s">
        <v>420</v>
      </c>
      <c r="C155" s="192" t="s">
        <v>7886</v>
      </c>
      <c r="D155" s="193" t="s">
        <v>421</v>
      </c>
      <c r="E155" s="193" t="s">
        <v>422</v>
      </c>
      <c r="F155" s="194" t="s">
        <v>423</v>
      </c>
      <c r="G155" s="193" t="s">
        <v>424</v>
      </c>
      <c r="H155" s="193" t="s">
        <v>425</v>
      </c>
      <c r="I155" s="194" t="s">
        <v>426</v>
      </c>
      <c r="J155" s="195" t="s">
        <v>427</v>
      </c>
      <c r="K155" s="194" t="s">
        <v>428</v>
      </c>
      <c r="L155" s="194" t="s">
        <v>429</v>
      </c>
      <c r="M155" s="194" t="s">
        <v>93</v>
      </c>
      <c r="N155" s="194" t="s">
        <v>198</v>
      </c>
      <c r="O155" s="194" t="s">
        <v>430</v>
      </c>
      <c r="P155" s="194" t="s">
        <v>431</v>
      </c>
      <c r="Q155" s="194">
        <v>0</v>
      </c>
      <c r="R155" s="194">
        <v>93401</v>
      </c>
      <c r="S155" s="194" t="s">
        <v>432</v>
      </c>
      <c r="T155" s="195">
        <v>37970</v>
      </c>
      <c r="U155" s="194">
        <v>4250</v>
      </c>
      <c r="V155" s="194"/>
      <c r="W155" s="197">
        <v>49282005</v>
      </c>
      <c r="X155" s="197">
        <v>97439262</v>
      </c>
      <c r="Y155" s="198">
        <v>44561</v>
      </c>
      <c r="Z155" s="195" t="s">
        <v>40</v>
      </c>
      <c r="AA155" s="194" t="s">
        <v>9203</v>
      </c>
      <c r="AB155" s="194" t="s">
        <v>9563</v>
      </c>
      <c r="AC155" s="199" t="s">
        <v>9669</v>
      </c>
    </row>
    <row r="156" spans="2:29" ht="15.75" customHeight="1" x14ac:dyDescent="0.2">
      <c r="B156" s="191" t="s">
        <v>420</v>
      </c>
      <c r="C156" s="192" t="s">
        <v>7886</v>
      </c>
      <c r="D156" s="193" t="s">
        <v>421</v>
      </c>
      <c r="E156" s="193" t="s">
        <v>422</v>
      </c>
      <c r="F156" s="194" t="s">
        <v>423</v>
      </c>
      <c r="G156" s="193" t="s">
        <v>424</v>
      </c>
      <c r="H156" s="193" t="s">
        <v>425</v>
      </c>
      <c r="I156" s="194" t="s">
        <v>426</v>
      </c>
      <c r="J156" s="195" t="s">
        <v>427</v>
      </c>
      <c r="K156" s="194" t="s">
        <v>428</v>
      </c>
      <c r="L156" s="194" t="s">
        <v>429</v>
      </c>
      <c r="M156" s="194" t="s">
        <v>93</v>
      </c>
      <c r="N156" s="194" t="s">
        <v>198</v>
      </c>
      <c r="O156" s="194" t="s">
        <v>430</v>
      </c>
      <c r="P156" s="194" t="s">
        <v>431</v>
      </c>
      <c r="Q156" s="194">
        <v>0</v>
      </c>
      <c r="R156" s="194">
        <v>93401</v>
      </c>
      <c r="S156" s="194" t="s">
        <v>432</v>
      </c>
      <c r="T156" s="195">
        <v>37970</v>
      </c>
      <c r="U156" s="194">
        <v>4250</v>
      </c>
      <c r="V156" s="194"/>
      <c r="W156" s="197">
        <v>98261311</v>
      </c>
      <c r="X156" s="197">
        <v>145927976</v>
      </c>
      <c r="Y156" s="198">
        <v>44561</v>
      </c>
      <c r="Z156" s="195" t="s">
        <v>40</v>
      </c>
      <c r="AA156" s="194" t="s">
        <v>9203</v>
      </c>
      <c r="AB156" s="194" t="s">
        <v>217</v>
      </c>
      <c r="AC156" s="199" t="s">
        <v>9669</v>
      </c>
    </row>
    <row r="157" spans="2:29" ht="15.75" customHeight="1" x14ac:dyDescent="0.2">
      <c r="B157" s="191" t="s">
        <v>420</v>
      </c>
      <c r="C157" s="192" t="s">
        <v>7886</v>
      </c>
      <c r="D157" s="193" t="s">
        <v>421</v>
      </c>
      <c r="E157" s="193" t="s">
        <v>422</v>
      </c>
      <c r="F157" s="194" t="s">
        <v>423</v>
      </c>
      <c r="G157" s="193" t="s">
        <v>424</v>
      </c>
      <c r="H157" s="193" t="s">
        <v>425</v>
      </c>
      <c r="I157" s="194" t="s">
        <v>426</v>
      </c>
      <c r="J157" s="195" t="s">
        <v>427</v>
      </c>
      <c r="K157" s="194" t="s">
        <v>428</v>
      </c>
      <c r="L157" s="194" t="s">
        <v>429</v>
      </c>
      <c r="M157" s="194" t="s">
        <v>93</v>
      </c>
      <c r="N157" s="194" t="s">
        <v>198</v>
      </c>
      <c r="O157" s="194" t="s">
        <v>430</v>
      </c>
      <c r="P157" s="194" t="s">
        <v>431</v>
      </c>
      <c r="Q157" s="194">
        <v>0</v>
      </c>
      <c r="R157" s="194">
        <v>93401</v>
      </c>
      <c r="S157" s="194" t="s">
        <v>432</v>
      </c>
      <c r="T157" s="195">
        <v>37970</v>
      </c>
      <c r="U157" s="194">
        <v>4250</v>
      </c>
      <c r="V157" s="194"/>
      <c r="W157" s="197">
        <v>103093476</v>
      </c>
      <c r="X157" s="197">
        <v>159209676</v>
      </c>
      <c r="Y157" s="198">
        <v>44561</v>
      </c>
      <c r="Z157" s="195" t="s">
        <v>40</v>
      </c>
      <c r="AA157" s="194" t="s">
        <v>9203</v>
      </c>
      <c r="AB157" s="194" t="s">
        <v>375</v>
      </c>
      <c r="AC157" s="199" t="s">
        <v>9669</v>
      </c>
    </row>
    <row r="158" spans="2:29" ht="15.75" customHeight="1" x14ac:dyDescent="0.2">
      <c r="B158" s="191" t="s">
        <v>420</v>
      </c>
      <c r="C158" s="192" t="s">
        <v>7886</v>
      </c>
      <c r="D158" s="193" t="s">
        <v>421</v>
      </c>
      <c r="E158" s="193" t="s">
        <v>422</v>
      </c>
      <c r="F158" s="194" t="s">
        <v>423</v>
      </c>
      <c r="G158" s="193" t="s">
        <v>424</v>
      </c>
      <c r="H158" s="193" t="s">
        <v>425</v>
      </c>
      <c r="I158" s="194" t="s">
        <v>426</v>
      </c>
      <c r="J158" s="195" t="s">
        <v>427</v>
      </c>
      <c r="K158" s="194" t="s">
        <v>428</v>
      </c>
      <c r="L158" s="194" t="s">
        <v>429</v>
      </c>
      <c r="M158" s="194" t="s">
        <v>93</v>
      </c>
      <c r="N158" s="194" t="s">
        <v>198</v>
      </c>
      <c r="O158" s="194" t="s">
        <v>430</v>
      </c>
      <c r="P158" s="194" t="s">
        <v>431</v>
      </c>
      <c r="Q158" s="194">
        <v>0</v>
      </c>
      <c r="R158" s="194">
        <v>93401</v>
      </c>
      <c r="S158" s="194" t="s">
        <v>432</v>
      </c>
      <c r="T158" s="195">
        <v>37970</v>
      </c>
      <c r="U158" s="194">
        <v>4250</v>
      </c>
      <c r="V158" s="194"/>
      <c r="W158" s="197">
        <v>103953786</v>
      </c>
      <c r="X158" s="197">
        <v>125032272</v>
      </c>
      <c r="Y158" s="198">
        <v>44561</v>
      </c>
      <c r="Z158" s="195" t="s">
        <v>40</v>
      </c>
      <c r="AA158" s="194" t="s">
        <v>9203</v>
      </c>
      <c r="AB158" s="194" t="s">
        <v>9568</v>
      </c>
      <c r="AC158" s="199" t="s">
        <v>9669</v>
      </c>
    </row>
    <row r="159" spans="2:29" ht="15.75" customHeight="1" x14ac:dyDescent="0.2">
      <c r="B159" s="191" t="s">
        <v>420</v>
      </c>
      <c r="C159" s="192" t="s">
        <v>7886</v>
      </c>
      <c r="D159" s="193" t="s">
        <v>421</v>
      </c>
      <c r="E159" s="193" t="s">
        <v>422</v>
      </c>
      <c r="F159" s="194" t="s">
        <v>423</v>
      </c>
      <c r="G159" s="193" t="s">
        <v>424</v>
      </c>
      <c r="H159" s="193" t="s">
        <v>425</v>
      </c>
      <c r="I159" s="194" t="s">
        <v>426</v>
      </c>
      <c r="J159" s="195" t="s">
        <v>427</v>
      </c>
      <c r="K159" s="194" t="s">
        <v>428</v>
      </c>
      <c r="L159" s="194" t="s">
        <v>429</v>
      </c>
      <c r="M159" s="194" t="s">
        <v>93</v>
      </c>
      <c r="N159" s="194" t="s">
        <v>198</v>
      </c>
      <c r="O159" s="194" t="s">
        <v>430</v>
      </c>
      <c r="P159" s="194" t="s">
        <v>431</v>
      </c>
      <c r="Q159" s="194">
        <v>0</v>
      </c>
      <c r="R159" s="194">
        <v>93401</v>
      </c>
      <c r="S159" s="194" t="s">
        <v>432</v>
      </c>
      <c r="T159" s="195">
        <v>37970</v>
      </c>
      <c r="U159" s="194">
        <v>4250</v>
      </c>
      <c r="V159" s="194"/>
      <c r="W159" s="197">
        <v>4722726</v>
      </c>
      <c r="X159" s="197">
        <v>22598993</v>
      </c>
      <c r="Y159" s="198">
        <v>44561</v>
      </c>
      <c r="Z159" s="195" t="s">
        <v>40</v>
      </c>
      <c r="AA159" s="194" t="s">
        <v>9203</v>
      </c>
      <c r="AB159" s="194" t="s">
        <v>70</v>
      </c>
      <c r="AC159" s="199" t="s">
        <v>9669</v>
      </c>
    </row>
    <row r="160" spans="2:29" ht="15.75" customHeight="1" x14ac:dyDescent="0.2">
      <c r="B160" s="191" t="s">
        <v>420</v>
      </c>
      <c r="C160" s="192" t="s">
        <v>7886</v>
      </c>
      <c r="D160" s="193" t="s">
        <v>421</v>
      </c>
      <c r="E160" s="193" t="s">
        <v>422</v>
      </c>
      <c r="F160" s="194" t="s">
        <v>423</v>
      </c>
      <c r="G160" s="193" t="s">
        <v>424</v>
      </c>
      <c r="H160" s="193" t="s">
        <v>425</v>
      </c>
      <c r="I160" s="194" t="s">
        <v>426</v>
      </c>
      <c r="J160" s="195" t="s">
        <v>427</v>
      </c>
      <c r="K160" s="194" t="s">
        <v>428</v>
      </c>
      <c r="L160" s="194" t="s">
        <v>429</v>
      </c>
      <c r="M160" s="194" t="s">
        <v>93</v>
      </c>
      <c r="N160" s="194" t="s">
        <v>198</v>
      </c>
      <c r="O160" s="194" t="s">
        <v>430</v>
      </c>
      <c r="P160" s="194" t="s">
        <v>431</v>
      </c>
      <c r="Q160" s="194">
        <v>0</v>
      </c>
      <c r="R160" s="194">
        <v>93401</v>
      </c>
      <c r="S160" s="194" t="s">
        <v>432</v>
      </c>
      <c r="T160" s="195">
        <v>37970</v>
      </c>
      <c r="U160" s="194">
        <v>4250</v>
      </c>
      <c r="V160" s="194"/>
      <c r="W160" s="197">
        <v>22498200</v>
      </c>
      <c r="X160" s="197">
        <v>44996400</v>
      </c>
      <c r="Y160" s="198">
        <v>44561</v>
      </c>
      <c r="Z160" s="195" t="s">
        <v>40</v>
      </c>
      <c r="AA160" s="194" t="s">
        <v>9203</v>
      </c>
      <c r="AB160" s="194" t="s">
        <v>253</v>
      </c>
      <c r="AC160" s="199" t="s">
        <v>9669</v>
      </c>
    </row>
    <row r="161" spans="2:29" ht="15.75" customHeight="1" x14ac:dyDescent="0.2">
      <c r="B161" s="191" t="s">
        <v>420</v>
      </c>
      <c r="C161" s="192" t="s">
        <v>7886</v>
      </c>
      <c r="D161" s="193" t="s">
        <v>421</v>
      </c>
      <c r="E161" s="193" t="s">
        <v>422</v>
      </c>
      <c r="F161" s="194" t="s">
        <v>423</v>
      </c>
      <c r="G161" s="193" t="s">
        <v>424</v>
      </c>
      <c r="H161" s="193" t="s">
        <v>425</v>
      </c>
      <c r="I161" s="194" t="s">
        <v>426</v>
      </c>
      <c r="J161" s="195" t="s">
        <v>427</v>
      </c>
      <c r="K161" s="194" t="s">
        <v>428</v>
      </c>
      <c r="L161" s="194" t="s">
        <v>429</v>
      </c>
      <c r="M161" s="194" t="s">
        <v>93</v>
      </c>
      <c r="N161" s="194" t="s">
        <v>198</v>
      </c>
      <c r="O161" s="194" t="s">
        <v>430</v>
      </c>
      <c r="P161" s="194" t="s">
        <v>431</v>
      </c>
      <c r="Q161" s="194">
        <v>0</v>
      </c>
      <c r="R161" s="194">
        <v>93401</v>
      </c>
      <c r="S161" s="194" t="s">
        <v>432</v>
      </c>
      <c r="T161" s="195">
        <v>37970</v>
      </c>
      <c r="U161" s="194">
        <v>4250</v>
      </c>
      <c r="V161" s="194"/>
      <c r="W161" s="197">
        <v>6680500</v>
      </c>
      <c r="X161" s="197">
        <v>13361000</v>
      </c>
      <c r="Y161" s="198">
        <v>44561</v>
      </c>
      <c r="Z161" s="195" t="s">
        <v>40</v>
      </c>
      <c r="AA161" s="194" t="s">
        <v>9203</v>
      </c>
      <c r="AB161" s="194" t="s">
        <v>9580</v>
      </c>
      <c r="AC161" s="199" t="s">
        <v>9669</v>
      </c>
    </row>
    <row r="162" spans="2:29" ht="15.75" customHeight="1" x14ac:dyDescent="0.2">
      <c r="B162" s="191" t="s">
        <v>420</v>
      </c>
      <c r="C162" s="192" t="s">
        <v>7886</v>
      </c>
      <c r="D162" s="193" t="s">
        <v>421</v>
      </c>
      <c r="E162" s="193" t="s">
        <v>422</v>
      </c>
      <c r="F162" s="194" t="s">
        <v>423</v>
      </c>
      <c r="G162" s="193" t="s">
        <v>424</v>
      </c>
      <c r="H162" s="193" t="s">
        <v>425</v>
      </c>
      <c r="I162" s="194" t="s">
        <v>426</v>
      </c>
      <c r="J162" s="195" t="s">
        <v>427</v>
      </c>
      <c r="K162" s="194" t="s">
        <v>428</v>
      </c>
      <c r="L162" s="194" t="s">
        <v>429</v>
      </c>
      <c r="M162" s="194" t="s">
        <v>93</v>
      </c>
      <c r="N162" s="194" t="s">
        <v>198</v>
      </c>
      <c r="O162" s="194" t="s">
        <v>430</v>
      </c>
      <c r="P162" s="194" t="s">
        <v>431</v>
      </c>
      <c r="Q162" s="194">
        <v>0</v>
      </c>
      <c r="R162" s="194">
        <v>93401</v>
      </c>
      <c r="S162" s="194" t="s">
        <v>432</v>
      </c>
      <c r="T162" s="195">
        <v>37970</v>
      </c>
      <c r="U162" s="194">
        <v>4250</v>
      </c>
      <c r="V162" s="194"/>
      <c r="W162" s="197">
        <v>10956020</v>
      </c>
      <c r="X162" s="197">
        <v>21270712</v>
      </c>
      <c r="Y162" s="198">
        <v>44561</v>
      </c>
      <c r="Z162" s="195" t="s">
        <v>40</v>
      </c>
      <c r="AA162" s="194" t="s">
        <v>9203</v>
      </c>
      <c r="AB162" s="194" t="s">
        <v>9581</v>
      </c>
      <c r="AC162" s="199" t="s">
        <v>9669</v>
      </c>
    </row>
    <row r="163" spans="2:29" ht="15.75" customHeight="1" x14ac:dyDescent="0.2">
      <c r="B163" s="191" t="s">
        <v>420</v>
      </c>
      <c r="C163" s="192" t="s">
        <v>7886</v>
      </c>
      <c r="D163" s="193" t="s">
        <v>421</v>
      </c>
      <c r="E163" s="193" t="s">
        <v>422</v>
      </c>
      <c r="F163" s="194" t="s">
        <v>423</v>
      </c>
      <c r="G163" s="193" t="s">
        <v>424</v>
      </c>
      <c r="H163" s="193" t="s">
        <v>425</v>
      </c>
      <c r="I163" s="194" t="s">
        <v>426</v>
      </c>
      <c r="J163" s="195" t="s">
        <v>427</v>
      </c>
      <c r="K163" s="194" t="s">
        <v>428</v>
      </c>
      <c r="L163" s="194" t="s">
        <v>429</v>
      </c>
      <c r="M163" s="194" t="s">
        <v>93</v>
      </c>
      <c r="N163" s="194" t="s">
        <v>198</v>
      </c>
      <c r="O163" s="194" t="s">
        <v>430</v>
      </c>
      <c r="P163" s="194" t="s">
        <v>431</v>
      </c>
      <c r="Q163" s="194">
        <v>0</v>
      </c>
      <c r="R163" s="194">
        <v>93401</v>
      </c>
      <c r="S163" s="194" t="s">
        <v>432</v>
      </c>
      <c r="T163" s="195">
        <v>37970</v>
      </c>
      <c r="U163" s="194">
        <v>4250</v>
      </c>
      <c r="V163" s="194"/>
      <c r="W163" s="197">
        <v>81656744</v>
      </c>
      <c r="X163" s="197">
        <v>167310133</v>
      </c>
      <c r="Y163" s="198">
        <v>44561</v>
      </c>
      <c r="Z163" s="195" t="s">
        <v>40</v>
      </c>
      <c r="AA163" s="194" t="s">
        <v>9203</v>
      </c>
      <c r="AB163" s="194" t="s">
        <v>219</v>
      </c>
      <c r="AC163" s="199" t="s">
        <v>9669</v>
      </c>
    </row>
    <row r="164" spans="2:29" ht="15.75" customHeight="1" x14ac:dyDescent="0.2">
      <c r="B164" s="191" t="s">
        <v>420</v>
      </c>
      <c r="C164" s="192" t="s">
        <v>7886</v>
      </c>
      <c r="D164" s="193" t="s">
        <v>421</v>
      </c>
      <c r="E164" s="193" t="s">
        <v>422</v>
      </c>
      <c r="F164" s="194" t="s">
        <v>423</v>
      </c>
      <c r="G164" s="193" t="s">
        <v>424</v>
      </c>
      <c r="H164" s="193" t="s">
        <v>425</v>
      </c>
      <c r="I164" s="194" t="s">
        <v>426</v>
      </c>
      <c r="J164" s="195" t="s">
        <v>427</v>
      </c>
      <c r="K164" s="194" t="s">
        <v>428</v>
      </c>
      <c r="L164" s="194" t="s">
        <v>429</v>
      </c>
      <c r="M164" s="194" t="s">
        <v>93</v>
      </c>
      <c r="N164" s="194" t="s">
        <v>198</v>
      </c>
      <c r="O164" s="194" t="s">
        <v>430</v>
      </c>
      <c r="P164" s="194" t="s">
        <v>431</v>
      </c>
      <c r="Q164" s="194">
        <v>0</v>
      </c>
      <c r="R164" s="194">
        <v>93401</v>
      </c>
      <c r="S164" s="194" t="s">
        <v>432</v>
      </c>
      <c r="T164" s="195">
        <v>37970</v>
      </c>
      <c r="U164" s="194">
        <v>4250</v>
      </c>
      <c r="V164" s="194"/>
      <c r="W164" s="197">
        <v>5527575</v>
      </c>
      <c r="X164" s="197">
        <v>11055150</v>
      </c>
      <c r="Y164" s="198">
        <v>44561</v>
      </c>
      <c r="Z164" s="195" t="s">
        <v>40</v>
      </c>
      <c r="AA164" s="194" t="s">
        <v>9203</v>
      </c>
      <c r="AB164" s="194" t="s">
        <v>9589</v>
      </c>
      <c r="AC164" s="199" t="s">
        <v>9669</v>
      </c>
    </row>
    <row r="165" spans="2:29" ht="15.75" customHeight="1" x14ac:dyDescent="0.2">
      <c r="B165" s="191" t="s">
        <v>420</v>
      </c>
      <c r="C165" s="192" t="s">
        <v>7886</v>
      </c>
      <c r="D165" s="193" t="s">
        <v>421</v>
      </c>
      <c r="E165" s="193" t="s">
        <v>422</v>
      </c>
      <c r="F165" s="194" t="s">
        <v>423</v>
      </c>
      <c r="G165" s="193" t="s">
        <v>424</v>
      </c>
      <c r="H165" s="193" t="s">
        <v>425</v>
      </c>
      <c r="I165" s="194" t="s">
        <v>426</v>
      </c>
      <c r="J165" s="195" t="s">
        <v>427</v>
      </c>
      <c r="K165" s="194" t="s">
        <v>428</v>
      </c>
      <c r="L165" s="194" t="s">
        <v>429</v>
      </c>
      <c r="M165" s="194" t="s">
        <v>93</v>
      </c>
      <c r="N165" s="194" t="s">
        <v>198</v>
      </c>
      <c r="O165" s="194" t="s">
        <v>430</v>
      </c>
      <c r="P165" s="194" t="s">
        <v>431</v>
      </c>
      <c r="Q165" s="194">
        <v>0</v>
      </c>
      <c r="R165" s="194">
        <v>93401</v>
      </c>
      <c r="S165" s="194" t="s">
        <v>432</v>
      </c>
      <c r="T165" s="195">
        <v>37970</v>
      </c>
      <c r="U165" s="194">
        <v>4250</v>
      </c>
      <c r="V165" s="194"/>
      <c r="W165" s="197">
        <v>74321951</v>
      </c>
      <c r="X165" s="197">
        <v>144397831</v>
      </c>
      <c r="Y165" s="198">
        <v>44561</v>
      </c>
      <c r="Z165" s="195" t="s">
        <v>40</v>
      </c>
      <c r="AA165" s="194" t="s">
        <v>9203</v>
      </c>
      <c r="AB165" s="194" t="s">
        <v>220</v>
      </c>
      <c r="AC165" s="199" t="s">
        <v>9669</v>
      </c>
    </row>
    <row r="166" spans="2:29" ht="15.75" customHeight="1" x14ac:dyDescent="0.2">
      <c r="B166" s="191" t="s">
        <v>420</v>
      </c>
      <c r="C166" s="192" t="s">
        <v>7886</v>
      </c>
      <c r="D166" s="193" t="s">
        <v>421</v>
      </c>
      <c r="E166" s="193" t="s">
        <v>422</v>
      </c>
      <c r="F166" s="194" t="s">
        <v>423</v>
      </c>
      <c r="G166" s="193" t="s">
        <v>424</v>
      </c>
      <c r="H166" s="193" t="s">
        <v>425</v>
      </c>
      <c r="I166" s="194" t="s">
        <v>426</v>
      </c>
      <c r="J166" s="195" t="s">
        <v>427</v>
      </c>
      <c r="K166" s="194" t="s">
        <v>428</v>
      </c>
      <c r="L166" s="194" t="s">
        <v>429</v>
      </c>
      <c r="M166" s="194" t="s">
        <v>93</v>
      </c>
      <c r="N166" s="194" t="s">
        <v>198</v>
      </c>
      <c r="O166" s="194" t="s">
        <v>430</v>
      </c>
      <c r="P166" s="194" t="s">
        <v>431</v>
      </c>
      <c r="Q166" s="194">
        <v>0</v>
      </c>
      <c r="R166" s="194">
        <v>93401</v>
      </c>
      <c r="S166" s="194" t="s">
        <v>432</v>
      </c>
      <c r="T166" s="195">
        <v>37970</v>
      </c>
      <c r="U166" s="194">
        <v>4250</v>
      </c>
      <c r="V166" s="194"/>
      <c r="W166" s="197">
        <v>4716864</v>
      </c>
      <c r="X166" s="197">
        <v>9964375</v>
      </c>
      <c r="Y166" s="198">
        <v>44561</v>
      </c>
      <c r="Z166" s="195" t="s">
        <v>40</v>
      </c>
      <c r="AA166" s="194" t="s">
        <v>9203</v>
      </c>
      <c r="AB166" s="194" t="s">
        <v>9594</v>
      </c>
      <c r="AC166" s="199" t="s">
        <v>9669</v>
      </c>
    </row>
    <row r="167" spans="2:29" ht="15.75" customHeight="1" x14ac:dyDescent="0.2">
      <c r="B167" s="191" t="s">
        <v>420</v>
      </c>
      <c r="C167" s="192" t="s">
        <v>7886</v>
      </c>
      <c r="D167" s="193" t="s">
        <v>421</v>
      </c>
      <c r="E167" s="193" t="s">
        <v>422</v>
      </c>
      <c r="F167" s="194" t="s">
        <v>423</v>
      </c>
      <c r="G167" s="193" t="s">
        <v>424</v>
      </c>
      <c r="H167" s="193" t="s">
        <v>425</v>
      </c>
      <c r="I167" s="194" t="s">
        <v>426</v>
      </c>
      <c r="J167" s="195" t="s">
        <v>427</v>
      </c>
      <c r="K167" s="194" t="s">
        <v>428</v>
      </c>
      <c r="L167" s="194" t="s">
        <v>429</v>
      </c>
      <c r="M167" s="194" t="s">
        <v>93</v>
      </c>
      <c r="N167" s="194" t="s">
        <v>198</v>
      </c>
      <c r="O167" s="194" t="s">
        <v>430</v>
      </c>
      <c r="P167" s="194" t="s">
        <v>431</v>
      </c>
      <c r="Q167" s="194">
        <v>0</v>
      </c>
      <c r="R167" s="194">
        <v>93401</v>
      </c>
      <c r="S167" s="194" t="s">
        <v>432</v>
      </c>
      <c r="T167" s="195">
        <v>37970</v>
      </c>
      <c r="U167" s="194">
        <v>4250</v>
      </c>
      <c r="V167" s="194"/>
      <c r="W167" s="197">
        <v>46314037</v>
      </c>
      <c r="X167" s="197">
        <v>66252097</v>
      </c>
      <c r="Y167" s="198">
        <v>44561</v>
      </c>
      <c r="Z167" s="195" t="s">
        <v>40</v>
      </c>
      <c r="AA167" s="194" t="s">
        <v>9203</v>
      </c>
      <c r="AB167" s="194" t="s">
        <v>72</v>
      </c>
      <c r="AC167" s="199" t="s">
        <v>9669</v>
      </c>
    </row>
    <row r="168" spans="2:29" ht="15.75" customHeight="1" x14ac:dyDescent="0.2">
      <c r="B168" s="191" t="s">
        <v>438</v>
      </c>
      <c r="C168" s="192" t="s">
        <v>8147</v>
      </c>
      <c r="D168" s="193" t="s">
        <v>189</v>
      </c>
      <c r="E168" s="193" t="s">
        <v>439</v>
      </c>
      <c r="F168" s="194" t="s">
        <v>8043</v>
      </c>
      <c r="G168" s="193" t="s">
        <v>440</v>
      </c>
      <c r="H168" s="193" t="s">
        <v>8044</v>
      </c>
      <c r="I168" s="194" t="s">
        <v>7347</v>
      </c>
      <c r="J168" s="195">
        <v>44475</v>
      </c>
      <c r="K168" s="194" t="s">
        <v>8045</v>
      </c>
      <c r="L168" s="194" t="s">
        <v>442</v>
      </c>
      <c r="M168" s="194" t="s">
        <v>415</v>
      </c>
      <c r="N168" s="194" t="s">
        <v>443</v>
      </c>
      <c r="O168" s="194" t="s">
        <v>9601</v>
      </c>
      <c r="P168" s="194" t="s">
        <v>444</v>
      </c>
      <c r="Q168" s="194">
        <v>0</v>
      </c>
      <c r="R168" s="194">
        <v>93401</v>
      </c>
      <c r="S168" s="194" t="s">
        <v>8046</v>
      </c>
      <c r="T168" s="195">
        <v>37970</v>
      </c>
      <c r="U168" s="194">
        <v>4300</v>
      </c>
      <c r="V168" s="194"/>
      <c r="W168" s="197">
        <v>19373484</v>
      </c>
      <c r="X168" s="197">
        <v>79525611</v>
      </c>
      <c r="Y168" s="198">
        <v>44561</v>
      </c>
      <c r="Z168" s="195" t="s">
        <v>40</v>
      </c>
      <c r="AA168" s="194" t="s">
        <v>9203</v>
      </c>
      <c r="AB168" s="194" t="s">
        <v>9467</v>
      </c>
      <c r="AC168" s="199" t="s">
        <v>9669</v>
      </c>
    </row>
    <row r="169" spans="2:29" ht="15.75" customHeight="1" x14ac:dyDescent="0.2">
      <c r="B169" s="191" t="s">
        <v>438</v>
      </c>
      <c r="C169" s="192" t="s">
        <v>8147</v>
      </c>
      <c r="D169" s="193" t="s">
        <v>189</v>
      </c>
      <c r="E169" s="193" t="s">
        <v>439</v>
      </c>
      <c r="F169" s="194" t="s">
        <v>8043</v>
      </c>
      <c r="G169" s="193" t="s">
        <v>440</v>
      </c>
      <c r="H169" s="193" t="s">
        <v>8044</v>
      </c>
      <c r="I169" s="194" t="s">
        <v>7347</v>
      </c>
      <c r="J169" s="195">
        <v>44475</v>
      </c>
      <c r="K169" s="194" t="s">
        <v>8045</v>
      </c>
      <c r="L169" s="194" t="s">
        <v>442</v>
      </c>
      <c r="M169" s="194" t="s">
        <v>415</v>
      </c>
      <c r="N169" s="194" t="s">
        <v>443</v>
      </c>
      <c r="O169" s="194" t="s">
        <v>9601</v>
      </c>
      <c r="P169" s="194" t="s">
        <v>444</v>
      </c>
      <c r="Q169" s="194">
        <v>0</v>
      </c>
      <c r="R169" s="194">
        <v>93401</v>
      </c>
      <c r="S169" s="194" t="s">
        <v>8046</v>
      </c>
      <c r="T169" s="195">
        <v>37970</v>
      </c>
      <c r="U169" s="194">
        <v>4300</v>
      </c>
      <c r="V169" s="194"/>
      <c r="W169" s="197">
        <v>18201820</v>
      </c>
      <c r="X169" s="197">
        <v>77706731</v>
      </c>
      <c r="Y169" s="198">
        <v>44561</v>
      </c>
      <c r="Z169" s="195" t="s">
        <v>40</v>
      </c>
      <c r="AA169" s="194" t="s">
        <v>9203</v>
      </c>
      <c r="AB169" s="194" t="s">
        <v>9540</v>
      </c>
      <c r="AC169" s="199" t="s">
        <v>9669</v>
      </c>
    </row>
    <row r="170" spans="2:29" ht="15.75" customHeight="1" x14ac:dyDescent="0.2">
      <c r="B170" s="191" t="s">
        <v>445</v>
      </c>
      <c r="C170" s="192" t="s">
        <v>8149</v>
      </c>
      <c r="D170" s="193" t="s">
        <v>189</v>
      </c>
      <c r="E170" s="193" t="s">
        <v>446</v>
      </c>
      <c r="F170" s="194" t="s">
        <v>447</v>
      </c>
      <c r="G170" s="193" t="s">
        <v>448</v>
      </c>
      <c r="H170" s="193" t="s">
        <v>449</v>
      </c>
      <c r="I170" s="194" t="s">
        <v>450</v>
      </c>
      <c r="J170" s="195" t="s">
        <v>451</v>
      </c>
      <c r="K170" s="194" t="s">
        <v>452</v>
      </c>
      <c r="L170" s="194" t="s">
        <v>453</v>
      </c>
      <c r="M170" s="194" t="s">
        <v>93</v>
      </c>
      <c r="N170" s="194" t="s">
        <v>454</v>
      </c>
      <c r="O170" s="194">
        <v>222108293</v>
      </c>
      <c r="P170" s="194" t="s">
        <v>455</v>
      </c>
      <c r="Q170" s="194">
        <v>0</v>
      </c>
      <c r="R170" s="194" t="s">
        <v>456</v>
      </c>
      <c r="S170" s="194" t="s">
        <v>457</v>
      </c>
      <c r="T170" s="195">
        <v>37970</v>
      </c>
      <c r="U170" s="194">
        <v>4400</v>
      </c>
      <c r="V170" s="194"/>
      <c r="W170" s="197">
        <v>27091900</v>
      </c>
      <c r="X170" s="197">
        <v>46271856</v>
      </c>
      <c r="Y170" s="198">
        <v>44561</v>
      </c>
      <c r="Z170" s="195" t="s">
        <v>40</v>
      </c>
      <c r="AA170" s="194" t="s">
        <v>9203</v>
      </c>
      <c r="AB170" s="194" t="s">
        <v>186</v>
      </c>
      <c r="AC170" s="199" t="s">
        <v>9669</v>
      </c>
    </row>
    <row r="171" spans="2:29" ht="15.75" customHeight="1" x14ac:dyDescent="0.2">
      <c r="B171" s="191" t="s">
        <v>445</v>
      </c>
      <c r="C171" s="192" t="s">
        <v>8149</v>
      </c>
      <c r="D171" s="193" t="s">
        <v>189</v>
      </c>
      <c r="E171" s="193" t="s">
        <v>446</v>
      </c>
      <c r="F171" s="194" t="s">
        <v>447</v>
      </c>
      <c r="G171" s="193" t="s">
        <v>448</v>
      </c>
      <c r="H171" s="193" t="s">
        <v>449</v>
      </c>
      <c r="I171" s="194" t="s">
        <v>450</v>
      </c>
      <c r="J171" s="195" t="s">
        <v>451</v>
      </c>
      <c r="K171" s="194" t="s">
        <v>452</v>
      </c>
      <c r="L171" s="194" t="s">
        <v>453</v>
      </c>
      <c r="M171" s="194" t="s">
        <v>93</v>
      </c>
      <c r="N171" s="194" t="s">
        <v>454</v>
      </c>
      <c r="O171" s="194">
        <v>222108293</v>
      </c>
      <c r="P171" s="194" t="s">
        <v>455</v>
      </c>
      <c r="Q171" s="194">
        <v>0</v>
      </c>
      <c r="R171" s="194" t="s">
        <v>456</v>
      </c>
      <c r="S171" s="194" t="s">
        <v>457</v>
      </c>
      <c r="T171" s="195">
        <v>37970</v>
      </c>
      <c r="U171" s="194">
        <v>4400</v>
      </c>
      <c r="V171" s="194"/>
      <c r="W171" s="197">
        <v>68669678</v>
      </c>
      <c r="X171" s="197">
        <v>146537930</v>
      </c>
      <c r="Y171" s="198">
        <v>44561</v>
      </c>
      <c r="Z171" s="195" t="s">
        <v>40</v>
      </c>
      <c r="AA171" s="194" t="s">
        <v>9203</v>
      </c>
      <c r="AB171" s="194" t="s">
        <v>458</v>
      </c>
      <c r="AC171" s="199" t="s">
        <v>9669</v>
      </c>
    </row>
    <row r="172" spans="2:29" ht="15.75" customHeight="1" x14ac:dyDescent="0.2">
      <c r="B172" s="191" t="s">
        <v>445</v>
      </c>
      <c r="C172" s="192" t="s">
        <v>8149</v>
      </c>
      <c r="D172" s="193" t="s">
        <v>189</v>
      </c>
      <c r="E172" s="193" t="s">
        <v>446</v>
      </c>
      <c r="F172" s="194" t="s">
        <v>447</v>
      </c>
      <c r="G172" s="193" t="s">
        <v>448</v>
      </c>
      <c r="H172" s="193" t="s">
        <v>449</v>
      </c>
      <c r="I172" s="194" t="s">
        <v>450</v>
      </c>
      <c r="J172" s="195" t="s">
        <v>451</v>
      </c>
      <c r="K172" s="194" t="s">
        <v>452</v>
      </c>
      <c r="L172" s="194" t="s">
        <v>453</v>
      </c>
      <c r="M172" s="194" t="s">
        <v>93</v>
      </c>
      <c r="N172" s="194" t="s">
        <v>454</v>
      </c>
      <c r="O172" s="194">
        <v>222108293</v>
      </c>
      <c r="P172" s="194" t="s">
        <v>455</v>
      </c>
      <c r="Q172" s="194">
        <v>0</v>
      </c>
      <c r="R172" s="194" t="s">
        <v>456</v>
      </c>
      <c r="S172" s="194" t="s">
        <v>457</v>
      </c>
      <c r="T172" s="195">
        <v>37970</v>
      </c>
      <c r="U172" s="194">
        <v>4400</v>
      </c>
      <c r="V172" s="194"/>
      <c r="W172" s="197">
        <v>8625966</v>
      </c>
      <c r="X172" s="197">
        <v>16877309</v>
      </c>
      <c r="Y172" s="198">
        <v>44561</v>
      </c>
      <c r="Z172" s="195" t="s">
        <v>40</v>
      </c>
      <c r="AA172" s="194" t="s">
        <v>9203</v>
      </c>
      <c r="AB172" s="194" t="s">
        <v>459</v>
      </c>
      <c r="AC172" s="199" t="s">
        <v>9669</v>
      </c>
    </row>
    <row r="173" spans="2:29" ht="15.75" customHeight="1" x14ac:dyDescent="0.2">
      <c r="B173" s="191" t="s">
        <v>445</v>
      </c>
      <c r="C173" s="192" t="s">
        <v>8149</v>
      </c>
      <c r="D173" s="193" t="s">
        <v>189</v>
      </c>
      <c r="E173" s="193" t="s">
        <v>446</v>
      </c>
      <c r="F173" s="194" t="s">
        <v>447</v>
      </c>
      <c r="G173" s="193" t="s">
        <v>448</v>
      </c>
      <c r="H173" s="193" t="s">
        <v>449</v>
      </c>
      <c r="I173" s="194" t="s">
        <v>450</v>
      </c>
      <c r="J173" s="195" t="s">
        <v>451</v>
      </c>
      <c r="K173" s="194" t="s">
        <v>452</v>
      </c>
      <c r="L173" s="194" t="s">
        <v>453</v>
      </c>
      <c r="M173" s="194" t="s">
        <v>93</v>
      </c>
      <c r="N173" s="194" t="s">
        <v>454</v>
      </c>
      <c r="O173" s="194">
        <v>222108293</v>
      </c>
      <c r="P173" s="194" t="s">
        <v>455</v>
      </c>
      <c r="Q173" s="194">
        <v>0</v>
      </c>
      <c r="R173" s="194" t="s">
        <v>456</v>
      </c>
      <c r="S173" s="194" t="s">
        <v>457</v>
      </c>
      <c r="T173" s="195">
        <v>37970</v>
      </c>
      <c r="U173" s="194">
        <v>4400</v>
      </c>
      <c r="V173" s="194"/>
      <c r="W173" s="197">
        <v>18734950</v>
      </c>
      <c r="X173" s="197">
        <v>37718866</v>
      </c>
      <c r="Y173" s="198">
        <v>44561</v>
      </c>
      <c r="Z173" s="195" t="s">
        <v>40</v>
      </c>
      <c r="AA173" s="194" t="s">
        <v>9203</v>
      </c>
      <c r="AB173" s="194" t="s">
        <v>9537</v>
      </c>
      <c r="AC173" s="199" t="s">
        <v>9669</v>
      </c>
    </row>
    <row r="174" spans="2:29" ht="15.75" customHeight="1" x14ac:dyDescent="0.2">
      <c r="B174" s="191" t="s">
        <v>445</v>
      </c>
      <c r="C174" s="192" t="s">
        <v>8149</v>
      </c>
      <c r="D174" s="193" t="s">
        <v>189</v>
      </c>
      <c r="E174" s="193" t="s">
        <v>446</v>
      </c>
      <c r="F174" s="194" t="s">
        <v>447</v>
      </c>
      <c r="G174" s="193" t="s">
        <v>448</v>
      </c>
      <c r="H174" s="193" t="s">
        <v>449</v>
      </c>
      <c r="I174" s="194" t="s">
        <v>450</v>
      </c>
      <c r="J174" s="195" t="s">
        <v>451</v>
      </c>
      <c r="K174" s="194" t="s">
        <v>452</v>
      </c>
      <c r="L174" s="194" t="s">
        <v>453</v>
      </c>
      <c r="M174" s="194" t="s">
        <v>93</v>
      </c>
      <c r="N174" s="194" t="s">
        <v>454</v>
      </c>
      <c r="O174" s="194">
        <v>222108293</v>
      </c>
      <c r="P174" s="194" t="s">
        <v>455</v>
      </c>
      <c r="Q174" s="194">
        <v>0</v>
      </c>
      <c r="R174" s="194" t="s">
        <v>456</v>
      </c>
      <c r="S174" s="194" t="s">
        <v>457</v>
      </c>
      <c r="T174" s="195">
        <v>37970</v>
      </c>
      <c r="U174" s="194">
        <v>4400</v>
      </c>
      <c r="V174" s="194"/>
      <c r="W174" s="197">
        <v>9105445</v>
      </c>
      <c r="X174" s="197">
        <v>17275188</v>
      </c>
      <c r="Y174" s="198">
        <v>44561</v>
      </c>
      <c r="Z174" s="195" t="s">
        <v>40</v>
      </c>
      <c r="AA174" s="194" t="s">
        <v>9203</v>
      </c>
      <c r="AB174" s="194" t="s">
        <v>284</v>
      </c>
      <c r="AC174" s="199" t="s">
        <v>9669</v>
      </c>
    </row>
    <row r="175" spans="2:29" ht="15.75" customHeight="1" x14ac:dyDescent="0.2">
      <c r="B175" s="191" t="s">
        <v>445</v>
      </c>
      <c r="C175" s="192" t="s">
        <v>8149</v>
      </c>
      <c r="D175" s="193" t="s">
        <v>189</v>
      </c>
      <c r="E175" s="193" t="s">
        <v>446</v>
      </c>
      <c r="F175" s="194" t="s">
        <v>447</v>
      </c>
      <c r="G175" s="193" t="s">
        <v>448</v>
      </c>
      <c r="H175" s="193" t="s">
        <v>449</v>
      </c>
      <c r="I175" s="194" t="s">
        <v>450</v>
      </c>
      <c r="J175" s="195" t="s">
        <v>451</v>
      </c>
      <c r="K175" s="194" t="s">
        <v>452</v>
      </c>
      <c r="L175" s="194" t="s">
        <v>453</v>
      </c>
      <c r="M175" s="194" t="s">
        <v>93</v>
      </c>
      <c r="N175" s="194" t="s">
        <v>454</v>
      </c>
      <c r="O175" s="194">
        <v>222108293</v>
      </c>
      <c r="P175" s="194" t="s">
        <v>455</v>
      </c>
      <c r="Q175" s="194">
        <v>0</v>
      </c>
      <c r="R175" s="194" t="s">
        <v>456</v>
      </c>
      <c r="S175" s="194" t="s">
        <v>457</v>
      </c>
      <c r="T175" s="195">
        <v>37970</v>
      </c>
      <c r="U175" s="194">
        <v>4400</v>
      </c>
      <c r="V175" s="194"/>
      <c r="W175" s="197">
        <v>17213761</v>
      </c>
      <c r="X175" s="197">
        <v>35003056</v>
      </c>
      <c r="Y175" s="198">
        <v>44561</v>
      </c>
      <c r="Z175" s="195" t="s">
        <v>40</v>
      </c>
      <c r="AA175" s="194" t="s">
        <v>9203</v>
      </c>
      <c r="AB175" s="194" t="s">
        <v>9595</v>
      </c>
      <c r="AC175" s="199" t="s">
        <v>9669</v>
      </c>
    </row>
    <row r="176" spans="2:29" ht="15.75" customHeight="1" x14ac:dyDescent="0.2">
      <c r="B176" s="191" t="s">
        <v>8867</v>
      </c>
      <c r="C176" s="192" t="s">
        <v>8150</v>
      </c>
      <c r="D176" s="193" t="s">
        <v>189</v>
      </c>
      <c r="E176" s="193" t="s">
        <v>461</v>
      </c>
      <c r="F176" s="194" t="s">
        <v>462</v>
      </c>
      <c r="G176" s="193" t="s">
        <v>460</v>
      </c>
      <c r="H176" s="193" t="s">
        <v>463</v>
      </c>
      <c r="I176" s="194" t="s">
        <v>464</v>
      </c>
      <c r="J176" s="195" t="s">
        <v>465</v>
      </c>
      <c r="K176" s="194" t="s">
        <v>466</v>
      </c>
      <c r="L176" s="194" t="s">
        <v>467</v>
      </c>
      <c r="M176" s="194" t="s">
        <v>93</v>
      </c>
      <c r="N176" s="194" t="s">
        <v>468</v>
      </c>
      <c r="O176" s="194" t="s">
        <v>469</v>
      </c>
      <c r="P176" s="194" t="s">
        <v>470</v>
      </c>
      <c r="Q176" s="194">
        <v>0</v>
      </c>
      <c r="R176" s="194">
        <v>93401</v>
      </c>
      <c r="S176" s="194" t="s">
        <v>471</v>
      </c>
      <c r="T176" s="195">
        <v>37970</v>
      </c>
      <c r="U176" s="194">
        <v>4425</v>
      </c>
      <c r="V176" s="194" t="s">
        <v>9654</v>
      </c>
      <c r="W176" s="197">
        <v>34788596</v>
      </c>
      <c r="X176" s="197">
        <v>68968509</v>
      </c>
      <c r="Y176" s="198">
        <v>44561</v>
      </c>
      <c r="Z176" s="195" t="s">
        <v>40</v>
      </c>
      <c r="AA176" s="194" t="s">
        <v>9203</v>
      </c>
      <c r="AB176" s="194" t="s">
        <v>234</v>
      </c>
      <c r="AC176" s="199" t="s">
        <v>9669</v>
      </c>
    </row>
    <row r="177" spans="2:29" ht="15.75" customHeight="1" x14ac:dyDescent="0.2">
      <c r="B177" s="191" t="s">
        <v>8867</v>
      </c>
      <c r="C177" s="192" t="s">
        <v>8150</v>
      </c>
      <c r="D177" s="193" t="s">
        <v>189</v>
      </c>
      <c r="E177" s="193" t="s">
        <v>461</v>
      </c>
      <c r="F177" s="194" t="s">
        <v>462</v>
      </c>
      <c r="G177" s="193" t="s">
        <v>460</v>
      </c>
      <c r="H177" s="193" t="s">
        <v>463</v>
      </c>
      <c r="I177" s="194" t="s">
        <v>464</v>
      </c>
      <c r="J177" s="195" t="s">
        <v>465</v>
      </c>
      <c r="K177" s="194" t="s">
        <v>466</v>
      </c>
      <c r="L177" s="194" t="s">
        <v>467</v>
      </c>
      <c r="M177" s="194" t="s">
        <v>93</v>
      </c>
      <c r="N177" s="194" t="s">
        <v>468</v>
      </c>
      <c r="O177" s="194" t="s">
        <v>469</v>
      </c>
      <c r="P177" s="194" t="s">
        <v>470</v>
      </c>
      <c r="Q177" s="194">
        <v>0</v>
      </c>
      <c r="R177" s="194">
        <v>93401</v>
      </c>
      <c r="S177" s="194" t="s">
        <v>471</v>
      </c>
      <c r="T177" s="195">
        <v>37970</v>
      </c>
      <c r="U177" s="194">
        <v>4425</v>
      </c>
      <c r="V177" s="194" t="s">
        <v>9654</v>
      </c>
      <c r="W177" s="197">
        <v>44251288</v>
      </c>
      <c r="X177" s="197">
        <v>47457928</v>
      </c>
      <c r="Y177" s="198">
        <v>44561</v>
      </c>
      <c r="Z177" s="195" t="s">
        <v>40</v>
      </c>
      <c r="AA177" s="194" t="s">
        <v>9203</v>
      </c>
      <c r="AB177" s="194" t="s">
        <v>9581</v>
      </c>
      <c r="AC177" s="199" t="s">
        <v>9669</v>
      </c>
    </row>
    <row r="178" spans="2:29" ht="15.75" customHeight="1" x14ac:dyDescent="0.2">
      <c r="B178" s="191" t="s">
        <v>472</v>
      </c>
      <c r="C178" s="192" t="s">
        <v>7936</v>
      </c>
      <c r="D178" s="193" t="s">
        <v>189</v>
      </c>
      <c r="E178" s="193" t="s">
        <v>473</v>
      </c>
      <c r="F178" s="194" t="s">
        <v>474</v>
      </c>
      <c r="G178" s="193" t="s">
        <v>475</v>
      </c>
      <c r="H178" s="193" t="s">
        <v>476</v>
      </c>
      <c r="I178" s="194" t="s">
        <v>477</v>
      </c>
      <c r="J178" s="195" t="s">
        <v>478</v>
      </c>
      <c r="K178" s="194" t="s">
        <v>479</v>
      </c>
      <c r="L178" s="194" t="s">
        <v>480</v>
      </c>
      <c r="M178" s="194" t="s">
        <v>93</v>
      </c>
      <c r="N178" s="194" t="s">
        <v>198</v>
      </c>
      <c r="O178" s="194">
        <v>0</v>
      </c>
      <c r="P178" s="194" t="s">
        <v>481</v>
      </c>
      <c r="Q178" s="194">
        <v>0</v>
      </c>
      <c r="R178" s="194">
        <v>93401</v>
      </c>
      <c r="S178" s="194" t="s">
        <v>482</v>
      </c>
      <c r="T178" s="195">
        <v>37970</v>
      </c>
      <c r="U178" s="194">
        <v>4450</v>
      </c>
      <c r="V178" s="194"/>
      <c r="W178" s="197">
        <v>10228147</v>
      </c>
      <c r="X178" s="197">
        <v>20158387</v>
      </c>
      <c r="Y178" s="198">
        <v>44561</v>
      </c>
      <c r="Z178" s="195" t="s">
        <v>40</v>
      </c>
      <c r="AA178" s="194" t="s">
        <v>9203</v>
      </c>
      <c r="AB178" s="194" t="s">
        <v>184</v>
      </c>
      <c r="AC178" s="199" t="s">
        <v>9669</v>
      </c>
    </row>
    <row r="179" spans="2:29" ht="15.75" customHeight="1" x14ac:dyDescent="0.2">
      <c r="B179" s="191" t="s">
        <v>472</v>
      </c>
      <c r="C179" s="192" t="s">
        <v>7936</v>
      </c>
      <c r="D179" s="193" t="s">
        <v>189</v>
      </c>
      <c r="E179" s="193" t="s">
        <v>473</v>
      </c>
      <c r="F179" s="194" t="s">
        <v>474</v>
      </c>
      <c r="G179" s="193" t="s">
        <v>475</v>
      </c>
      <c r="H179" s="193" t="s">
        <v>476</v>
      </c>
      <c r="I179" s="194" t="s">
        <v>477</v>
      </c>
      <c r="J179" s="195" t="s">
        <v>478</v>
      </c>
      <c r="K179" s="194" t="s">
        <v>479</v>
      </c>
      <c r="L179" s="194" t="s">
        <v>480</v>
      </c>
      <c r="M179" s="194" t="s">
        <v>93</v>
      </c>
      <c r="N179" s="194" t="s">
        <v>198</v>
      </c>
      <c r="O179" s="194">
        <v>0</v>
      </c>
      <c r="P179" s="194" t="s">
        <v>481</v>
      </c>
      <c r="Q179" s="194">
        <v>0</v>
      </c>
      <c r="R179" s="194">
        <v>93401</v>
      </c>
      <c r="S179" s="194" t="s">
        <v>482</v>
      </c>
      <c r="T179" s="195">
        <v>37970</v>
      </c>
      <c r="U179" s="194">
        <v>4450</v>
      </c>
      <c r="V179" s="194"/>
      <c r="W179" s="197">
        <v>0</v>
      </c>
      <c r="X179" s="197">
        <v>7370100</v>
      </c>
      <c r="Y179" s="198">
        <v>44561</v>
      </c>
      <c r="Z179" s="195" t="s">
        <v>40</v>
      </c>
      <c r="AA179" s="194" t="s">
        <v>9203</v>
      </c>
      <c r="AB179" s="194" t="s">
        <v>333</v>
      </c>
      <c r="AC179" s="199" t="s">
        <v>9669</v>
      </c>
    </row>
    <row r="180" spans="2:29" ht="15.75" customHeight="1" x14ac:dyDescent="0.2">
      <c r="B180" s="191" t="s">
        <v>472</v>
      </c>
      <c r="C180" s="192" t="s">
        <v>7936</v>
      </c>
      <c r="D180" s="193" t="s">
        <v>189</v>
      </c>
      <c r="E180" s="193" t="s">
        <v>473</v>
      </c>
      <c r="F180" s="194" t="s">
        <v>474</v>
      </c>
      <c r="G180" s="193" t="s">
        <v>475</v>
      </c>
      <c r="H180" s="193" t="s">
        <v>476</v>
      </c>
      <c r="I180" s="194" t="s">
        <v>477</v>
      </c>
      <c r="J180" s="195" t="s">
        <v>478</v>
      </c>
      <c r="K180" s="194" t="s">
        <v>479</v>
      </c>
      <c r="L180" s="194" t="s">
        <v>480</v>
      </c>
      <c r="M180" s="194" t="s">
        <v>93</v>
      </c>
      <c r="N180" s="194" t="s">
        <v>198</v>
      </c>
      <c r="O180" s="194">
        <v>0</v>
      </c>
      <c r="P180" s="194" t="s">
        <v>481</v>
      </c>
      <c r="Q180" s="194">
        <v>0</v>
      </c>
      <c r="R180" s="194">
        <v>93401</v>
      </c>
      <c r="S180" s="194" t="s">
        <v>482</v>
      </c>
      <c r="T180" s="195">
        <v>37970</v>
      </c>
      <c r="U180" s="194">
        <v>4450</v>
      </c>
      <c r="V180" s="194"/>
      <c r="W180" s="197">
        <v>11637000</v>
      </c>
      <c r="X180" s="197">
        <v>17843400</v>
      </c>
      <c r="Y180" s="198">
        <v>44561</v>
      </c>
      <c r="Z180" s="195" t="s">
        <v>40</v>
      </c>
      <c r="AA180" s="194" t="s">
        <v>9203</v>
      </c>
      <c r="AB180" s="194" t="s">
        <v>9459</v>
      </c>
      <c r="AC180" s="199" t="s">
        <v>9669</v>
      </c>
    </row>
    <row r="181" spans="2:29" ht="15.75" customHeight="1" x14ac:dyDescent="0.2">
      <c r="B181" s="191" t="s">
        <v>472</v>
      </c>
      <c r="C181" s="192" t="s">
        <v>7936</v>
      </c>
      <c r="D181" s="193" t="s">
        <v>189</v>
      </c>
      <c r="E181" s="193" t="s">
        <v>473</v>
      </c>
      <c r="F181" s="194" t="s">
        <v>474</v>
      </c>
      <c r="G181" s="193" t="s">
        <v>475</v>
      </c>
      <c r="H181" s="193" t="s">
        <v>476</v>
      </c>
      <c r="I181" s="194" t="s">
        <v>477</v>
      </c>
      <c r="J181" s="195" t="s">
        <v>478</v>
      </c>
      <c r="K181" s="194" t="s">
        <v>479</v>
      </c>
      <c r="L181" s="194" t="s">
        <v>480</v>
      </c>
      <c r="M181" s="194" t="s">
        <v>93</v>
      </c>
      <c r="N181" s="194" t="s">
        <v>198</v>
      </c>
      <c r="O181" s="194">
        <v>0</v>
      </c>
      <c r="P181" s="194" t="s">
        <v>481</v>
      </c>
      <c r="Q181" s="194">
        <v>0</v>
      </c>
      <c r="R181" s="194">
        <v>93401</v>
      </c>
      <c r="S181" s="194" t="s">
        <v>482</v>
      </c>
      <c r="T181" s="195">
        <v>37970</v>
      </c>
      <c r="U181" s="194">
        <v>4450</v>
      </c>
      <c r="V181" s="194"/>
      <c r="W181" s="197">
        <v>30689098</v>
      </c>
      <c r="X181" s="197">
        <v>37764394</v>
      </c>
      <c r="Y181" s="198">
        <v>44561</v>
      </c>
      <c r="Z181" s="195" t="s">
        <v>40</v>
      </c>
      <c r="AA181" s="194" t="s">
        <v>9203</v>
      </c>
      <c r="AB181" s="194" t="s">
        <v>9467</v>
      </c>
      <c r="AC181" s="199" t="s">
        <v>9669</v>
      </c>
    </row>
    <row r="182" spans="2:29" ht="15.75" customHeight="1" x14ac:dyDescent="0.2">
      <c r="B182" s="191" t="s">
        <v>472</v>
      </c>
      <c r="C182" s="192" t="s">
        <v>7936</v>
      </c>
      <c r="D182" s="193" t="s">
        <v>189</v>
      </c>
      <c r="E182" s="193" t="s">
        <v>473</v>
      </c>
      <c r="F182" s="194" t="s">
        <v>474</v>
      </c>
      <c r="G182" s="193" t="s">
        <v>475</v>
      </c>
      <c r="H182" s="193" t="s">
        <v>476</v>
      </c>
      <c r="I182" s="194" t="s">
        <v>477</v>
      </c>
      <c r="J182" s="195" t="s">
        <v>478</v>
      </c>
      <c r="K182" s="194" t="s">
        <v>479</v>
      </c>
      <c r="L182" s="194" t="s">
        <v>480</v>
      </c>
      <c r="M182" s="194" t="s">
        <v>93</v>
      </c>
      <c r="N182" s="194" t="s">
        <v>198</v>
      </c>
      <c r="O182" s="194">
        <v>0</v>
      </c>
      <c r="P182" s="194" t="s">
        <v>481</v>
      </c>
      <c r="Q182" s="194">
        <v>0</v>
      </c>
      <c r="R182" s="194">
        <v>93401</v>
      </c>
      <c r="S182" s="194" t="s">
        <v>482</v>
      </c>
      <c r="T182" s="195">
        <v>37970</v>
      </c>
      <c r="U182" s="194">
        <v>4450</v>
      </c>
      <c r="V182" s="194"/>
      <c r="W182" s="197">
        <v>7429061</v>
      </c>
      <c r="X182" s="197">
        <v>14769680</v>
      </c>
      <c r="Y182" s="198">
        <v>44561</v>
      </c>
      <c r="Z182" s="195" t="s">
        <v>40</v>
      </c>
      <c r="AA182" s="194" t="s">
        <v>9203</v>
      </c>
      <c r="AB182" s="194" t="s">
        <v>9485</v>
      </c>
      <c r="AC182" s="199" t="s">
        <v>9669</v>
      </c>
    </row>
    <row r="183" spans="2:29" ht="15.75" customHeight="1" x14ac:dyDescent="0.2">
      <c r="B183" s="191" t="s">
        <v>472</v>
      </c>
      <c r="C183" s="192" t="s">
        <v>7936</v>
      </c>
      <c r="D183" s="193" t="s">
        <v>189</v>
      </c>
      <c r="E183" s="193" t="s">
        <v>473</v>
      </c>
      <c r="F183" s="194" t="s">
        <v>474</v>
      </c>
      <c r="G183" s="193" t="s">
        <v>475</v>
      </c>
      <c r="H183" s="193" t="s">
        <v>476</v>
      </c>
      <c r="I183" s="194" t="s">
        <v>477</v>
      </c>
      <c r="J183" s="195" t="s">
        <v>478</v>
      </c>
      <c r="K183" s="194" t="s">
        <v>479</v>
      </c>
      <c r="L183" s="194" t="s">
        <v>480</v>
      </c>
      <c r="M183" s="194" t="s">
        <v>93</v>
      </c>
      <c r="N183" s="194" t="s">
        <v>198</v>
      </c>
      <c r="O183" s="194">
        <v>0</v>
      </c>
      <c r="P183" s="194" t="s">
        <v>481</v>
      </c>
      <c r="Q183" s="194">
        <v>0</v>
      </c>
      <c r="R183" s="194">
        <v>93401</v>
      </c>
      <c r="S183" s="194" t="s">
        <v>482</v>
      </c>
      <c r="T183" s="195">
        <v>37970</v>
      </c>
      <c r="U183" s="194">
        <v>4450</v>
      </c>
      <c r="V183" s="194"/>
      <c r="W183" s="197">
        <v>23435367</v>
      </c>
      <c r="X183" s="197">
        <v>31379559</v>
      </c>
      <c r="Y183" s="198">
        <v>44561</v>
      </c>
      <c r="Z183" s="195" t="s">
        <v>40</v>
      </c>
      <c r="AA183" s="194" t="s">
        <v>9203</v>
      </c>
      <c r="AB183" s="194" t="s">
        <v>186</v>
      </c>
      <c r="AC183" s="199" t="s">
        <v>9669</v>
      </c>
    </row>
    <row r="184" spans="2:29" ht="15.75" customHeight="1" x14ac:dyDescent="0.2">
      <c r="B184" s="191" t="s">
        <v>472</v>
      </c>
      <c r="C184" s="192" t="s">
        <v>7936</v>
      </c>
      <c r="D184" s="193" t="s">
        <v>189</v>
      </c>
      <c r="E184" s="193" t="s">
        <v>473</v>
      </c>
      <c r="F184" s="194" t="s">
        <v>474</v>
      </c>
      <c r="G184" s="193" t="s">
        <v>475</v>
      </c>
      <c r="H184" s="193" t="s">
        <v>476</v>
      </c>
      <c r="I184" s="194" t="s">
        <v>477</v>
      </c>
      <c r="J184" s="195" t="s">
        <v>478</v>
      </c>
      <c r="K184" s="194" t="s">
        <v>479</v>
      </c>
      <c r="L184" s="194" t="s">
        <v>480</v>
      </c>
      <c r="M184" s="194" t="s">
        <v>93</v>
      </c>
      <c r="N184" s="194" t="s">
        <v>198</v>
      </c>
      <c r="O184" s="194">
        <v>0</v>
      </c>
      <c r="P184" s="194" t="s">
        <v>481</v>
      </c>
      <c r="Q184" s="194">
        <v>0</v>
      </c>
      <c r="R184" s="194">
        <v>93401</v>
      </c>
      <c r="S184" s="194" t="s">
        <v>482</v>
      </c>
      <c r="T184" s="195">
        <v>37970</v>
      </c>
      <c r="U184" s="194">
        <v>4450</v>
      </c>
      <c r="V184" s="194"/>
      <c r="W184" s="197">
        <v>14431950</v>
      </c>
      <c r="X184" s="197">
        <v>42236622</v>
      </c>
      <c r="Y184" s="198">
        <v>44561</v>
      </c>
      <c r="Z184" s="195" t="s">
        <v>40</v>
      </c>
      <c r="AA184" s="194" t="s">
        <v>9203</v>
      </c>
      <c r="AB184" s="194" t="s">
        <v>483</v>
      </c>
      <c r="AC184" s="199" t="s">
        <v>9669</v>
      </c>
    </row>
    <row r="185" spans="2:29" ht="15.75" customHeight="1" x14ac:dyDescent="0.2">
      <c r="B185" s="191" t="s">
        <v>472</v>
      </c>
      <c r="C185" s="192" t="s">
        <v>7936</v>
      </c>
      <c r="D185" s="193" t="s">
        <v>189</v>
      </c>
      <c r="E185" s="193" t="s">
        <v>473</v>
      </c>
      <c r="F185" s="194" t="s">
        <v>474</v>
      </c>
      <c r="G185" s="193" t="s">
        <v>475</v>
      </c>
      <c r="H185" s="193" t="s">
        <v>476</v>
      </c>
      <c r="I185" s="194" t="s">
        <v>477</v>
      </c>
      <c r="J185" s="195" t="s">
        <v>478</v>
      </c>
      <c r="K185" s="194" t="s">
        <v>479</v>
      </c>
      <c r="L185" s="194" t="s">
        <v>480</v>
      </c>
      <c r="M185" s="194" t="s">
        <v>93</v>
      </c>
      <c r="N185" s="194" t="s">
        <v>198</v>
      </c>
      <c r="O185" s="194">
        <v>0</v>
      </c>
      <c r="P185" s="194" t="s">
        <v>481</v>
      </c>
      <c r="Q185" s="194">
        <v>0</v>
      </c>
      <c r="R185" s="194">
        <v>93401</v>
      </c>
      <c r="S185" s="194" t="s">
        <v>482</v>
      </c>
      <c r="T185" s="195">
        <v>37970</v>
      </c>
      <c r="U185" s="194">
        <v>4450</v>
      </c>
      <c r="V185" s="194"/>
      <c r="W185" s="197">
        <v>6283980</v>
      </c>
      <c r="X185" s="197">
        <v>12490380</v>
      </c>
      <c r="Y185" s="198">
        <v>44561</v>
      </c>
      <c r="Z185" s="195" t="s">
        <v>40</v>
      </c>
      <c r="AA185" s="194" t="s">
        <v>9203</v>
      </c>
      <c r="AB185" s="194" t="s">
        <v>9513</v>
      </c>
      <c r="AC185" s="199" t="s">
        <v>9669</v>
      </c>
    </row>
    <row r="186" spans="2:29" ht="15.75" customHeight="1" x14ac:dyDescent="0.2">
      <c r="B186" s="191" t="s">
        <v>472</v>
      </c>
      <c r="C186" s="192" t="s">
        <v>7936</v>
      </c>
      <c r="D186" s="193" t="s">
        <v>189</v>
      </c>
      <c r="E186" s="193" t="s">
        <v>473</v>
      </c>
      <c r="F186" s="194" t="s">
        <v>474</v>
      </c>
      <c r="G186" s="193" t="s">
        <v>475</v>
      </c>
      <c r="H186" s="193" t="s">
        <v>476</v>
      </c>
      <c r="I186" s="194" t="s">
        <v>477</v>
      </c>
      <c r="J186" s="195" t="s">
        <v>478</v>
      </c>
      <c r="K186" s="194" t="s">
        <v>479</v>
      </c>
      <c r="L186" s="194" t="s">
        <v>480</v>
      </c>
      <c r="M186" s="194" t="s">
        <v>93</v>
      </c>
      <c r="N186" s="194" t="s">
        <v>198</v>
      </c>
      <c r="O186" s="194">
        <v>0</v>
      </c>
      <c r="P186" s="194" t="s">
        <v>481</v>
      </c>
      <c r="Q186" s="194">
        <v>0</v>
      </c>
      <c r="R186" s="194">
        <v>93401</v>
      </c>
      <c r="S186" s="194" t="s">
        <v>482</v>
      </c>
      <c r="T186" s="195">
        <v>37970</v>
      </c>
      <c r="U186" s="194">
        <v>4450</v>
      </c>
      <c r="V186" s="194"/>
      <c r="W186" s="197">
        <v>62451900</v>
      </c>
      <c r="X186" s="197">
        <v>81071100</v>
      </c>
      <c r="Y186" s="198">
        <v>44561</v>
      </c>
      <c r="Z186" s="195" t="s">
        <v>40</v>
      </c>
      <c r="AA186" s="194" t="s">
        <v>9203</v>
      </c>
      <c r="AB186" s="194" t="s">
        <v>484</v>
      </c>
      <c r="AC186" s="199" t="s">
        <v>9669</v>
      </c>
    </row>
    <row r="187" spans="2:29" ht="15.75" customHeight="1" x14ac:dyDescent="0.2">
      <c r="B187" s="191" t="s">
        <v>472</v>
      </c>
      <c r="C187" s="192" t="s">
        <v>7936</v>
      </c>
      <c r="D187" s="193" t="s">
        <v>189</v>
      </c>
      <c r="E187" s="193" t="s">
        <v>473</v>
      </c>
      <c r="F187" s="194" t="s">
        <v>474</v>
      </c>
      <c r="G187" s="193" t="s">
        <v>475</v>
      </c>
      <c r="H187" s="193" t="s">
        <v>476</v>
      </c>
      <c r="I187" s="194" t="s">
        <v>477</v>
      </c>
      <c r="J187" s="195" t="s">
        <v>478</v>
      </c>
      <c r="K187" s="194" t="s">
        <v>479</v>
      </c>
      <c r="L187" s="194" t="s">
        <v>480</v>
      </c>
      <c r="M187" s="194" t="s">
        <v>93</v>
      </c>
      <c r="N187" s="194" t="s">
        <v>198</v>
      </c>
      <c r="O187" s="194">
        <v>0</v>
      </c>
      <c r="P187" s="194" t="s">
        <v>481</v>
      </c>
      <c r="Q187" s="194">
        <v>0</v>
      </c>
      <c r="R187" s="194">
        <v>93401</v>
      </c>
      <c r="S187" s="194" t="s">
        <v>482</v>
      </c>
      <c r="T187" s="195">
        <v>37970</v>
      </c>
      <c r="U187" s="194">
        <v>4450</v>
      </c>
      <c r="V187" s="194"/>
      <c r="W187" s="197">
        <v>4383270</v>
      </c>
      <c r="X187" s="197">
        <v>14274720</v>
      </c>
      <c r="Y187" s="198">
        <v>44561</v>
      </c>
      <c r="Z187" s="195" t="s">
        <v>40</v>
      </c>
      <c r="AA187" s="194" t="s">
        <v>9203</v>
      </c>
      <c r="AB187" s="194" t="s">
        <v>9515</v>
      </c>
      <c r="AC187" s="199" t="s">
        <v>9669</v>
      </c>
    </row>
    <row r="188" spans="2:29" ht="15.75" customHeight="1" x14ac:dyDescent="0.2">
      <c r="B188" s="191" t="s">
        <v>472</v>
      </c>
      <c r="C188" s="192" t="s">
        <v>7936</v>
      </c>
      <c r="D188" s="193" t="s">
        <v>189</v>
      </c>
      <c r="E188" s="193" t="s">
        <v>473</v>
      </c>
      <c r="F188" s="194" t="s">
        <v>474</v>
      </c>
      <c r="G188" s="193" t="s">
        <v>475</v>
      </c>
      <c r="H188" s="193" t="s">
        <v>476</v>
      </c>
      <c r="I188" s="194" t="s">
        <v>477</v>
      </c>
      <c r="J188" s="195" t="s">
        <v>478</v>
      </c>
      <c r="K188" s="194" t="s">
        <v>479</v>
      </c>
      <c r="L188" s="194" t="s">
        <v>480</v>
      </c>
      <c r="M188" s="194" t="s">
        <v>93</v>
      </c>
      <c r="N188" s="194" t="s">
        <v>198</v>
      </c>
      <c r="O188" s="194">
        <v>0</v>
      </c>
      <c r="P188" s="194" t="s">
        <v>481</v>
      </c>
      <c r="Q188" s="194">
        <v>0</v>
      </c>
      <c r="R188" s="194">
        <v>93401</v>
      </c>
      <c r="S188" s="194" t="s">
        <v>482</v>
      </c>
      <c r="T188" s="195">
        <v>37970</v>
      </c>
      <c r="U188" s="194">
        <v>4450</v>
      </c>
      <c r="V188" s="194"/>
      <c r="W188" s="197">
        <v>7546982</v>
      </c>
      <c r="X188" s="197">
        <v>14917082</v>
      </c>
      <c r="Y188" s="198">
        <v>44561</v>
      </c>
      <c r="Z188" s="195" t="s">
        <v>40</v>
      </c>
      <c r="AA188" s="194" t="s">
        <v>9203</v>
      </c>
      <c r="AB188" s="194" t="s">
        <v>9534</v>
      </c>
      <c r="AC188" s="199" t="s">
        <v>9669</v>
      </c>
    </row>
    <row r="189" spans="2:29" ht="15.75" customHeight="1" x14ac:dyDescent="0.2">
      <c r="B189" s="191" t="s">
        <v>472</v>
      </c>
      <c r="C189" s="192" t="s">
        <v>7936</v>
      </c>
      <c r="D189" s="193" t="s">
        <v>189</v>
      </c>
      <c r="E189" s="193" t="s">
        <v>473</v>
      </c>
      <c r="F189" s="194" t="s">
        <v>474</v>
      </c>
      <c r="G189" s="193" t="s">
        <v>475</v>
      </c>
      <c r="H189" s="193" t="s">
        <v>476</v>
      </c>
      <c r="I189" s="194" t="s">
        <v>477</v>
      </c>
      <c r="J189" s="195" t="s">
        <v>478</v>
      </c>
      <c r="K189" s="194" t="s">
        <v>479</v>
      </c>
      <c r="L189" s="194" t="s">
        <v>480</v>
      </c>
      <c r="M189" s="194" t="s">
        <v>93</v>
      </c>
      <c r="N189" s="194" t="s">
        <v>198</v>
      </c>
      <c r="O189" s="194">
        <v>0</v>
      </c>
      <c r="P189" s="194" t="s">
        <v>481</v>
      </c>
      <c r="Q189" s="194">
        <v>0</v>
      </c>
      <c r="R189" s="194">
        <v>93401</v>
      </c>
      <c r="S189" s="194" t="s">
        <v>482</v>
      </c>
      <c r="T189" s="195">
        <v>37970</v>
      </c>
      <c r="U189" s="194">
        <v>4450</v>
      </c>
      <c r="V189" s="194"/>
      <c r="W189" s="197">
        <v>11419776</v>
      </c>
      <c r="X189" s="197">
        <v>22839552</v>
      </c>
      <c r="Y189" s="198">
        <v>44561</v>
      </c>
      <c r="Z189" s="195" t="s">
        <v>40</v>
      </c>
      <c r="AA189" s="194" t="s">
        <v>9203</v>
      </c>
      <c r="AB189" s="194" t="s">
        <v>459</v>
      </c>
      <c r="AC189" s="199" t="s">
        <v>9669</v>
      </c>
    </row>
    <row r="190" spans="2:29" ht="15.75" customHeight="1" x14ac:dyDescent="0.2">
      <c r="B190" s="191" t="s">
        <v>472</v>
      </c>
      <c r="C190" s="192" t="s">
        <v>7936</v>
      </c>
      <c r="D190" s="193" t="s">
        <v>189</v>
      </c>
      <c r="E190" s="193" t="s">
        <v>473</v>
      </c>
      <c r="F190" s="194" t="s">
        <v>474</v>
      </c>
      <c r="G190" s="193" t="s">
        <v>475</v>
      </c>
      <c r="H190" s="193" t="s">
        <v>476</v>
      </c>
      <c r="I190" s="194" t="s">
        <v>477</v>
      </c>
      <c r="J190" s="195" t="s">
        <v>478</v>
      </c>
      <c r="K190" s="194" t="s">
        <v>479</v>
      </c>
      <c r="L190" s="194" t="s">
        <v>480</v>
      </c>
      <c r="M190" s="194" t="s">
        <v>93</v>
      </c>
      <c r="N190" s="194" t="s">
        <v>198</v>
      </c>
      <c r="O190" s="194">
        <v>0</v>
      </c>
      <c r="P190" s="194" t="s">
        <v>481</v>
      </c>
      <c r="Q190" s="194">
        <v>0</v>
      </c>
      <c r="R190" s="194">
        <v>93401</v>
      </c>
      <c r="S190" s="194" t="s">
        <v>482</v>
      </c>
      <c r="T190" s="195">
        <v>37970</v>
      </c>
      <c r="U190" s="194">
        <v>4450</v>
      </c>
      <c r="V190" s="194"/>
      <c r="W190" s="197">
        <v>54140752</v>
      </c>
      <c r="X190" s="197">
        <v>92981179</v>
      </c>
      <c r="Y190" s="198">
        <v>44561</v>
      </c>
      <c r="Z190" s="195" t="s">
        <v>40</v>
      </c>
      <c r="AA190" s="194" t="s">
        <v>9203</v>
      </c>
      <c r="AB190" s="194" t="s">
        <v>9537</v>
      </c>
      <c r="AC190" s="199" t="s">
        <v>9669</v>
      </c>
    </row>
    <row r="191" spans="2:29" ht="15.75" customHeight="1" x14ac:dyDescent="0.2">
      <c r="B191" s="191" t="s">
        <v>472</v>
      </c>
      <c r="C191" s="192" t="s">
        <v>7936</v>
      </c>
      <c r="D191" s="193" t="s">
        <v>189</v>
      </c>
      <c r="E191" s="193" t="s">
        <v>473</v>
      </c>
      <c r="F191" s="194" t="s">
        <v>474</v>
      </c>
      <c r="G191" s="193" t="s">
        <v>475</v>
      </c>
      <c r="H191" s="193" t="s">
        <v>476</v>
      </c>
      <c r="I191" s="194" t="s">
        <v>477</v>
      </c>
      <c r="J191" s="195" t="s">
        <v>478</v>
      </c>
      <c r="K191" s="194" t="s">
        <v>479</v>
      </c>
      <c r="L191" s="194" t="s">
        <v>480</v>
      </c>
      <c r="M191" s="194" t="s">
        <v>93</v>
      </c>
      <c r="N191" s="194" t="s">
        <v>198</v>
      </c>
      <c r="O191" s="194">
        <v>0</v>
      </c>
      <c r="P191" s="194" t="s">
        <v>481</v>
      </c>
      <c r="Q191" s="194">
        <v>0</v>
      </c>
      <c r="R191" s="194">
        <v>93401</v>
      </c>
      <c r="S191" s="194" t="s">
        <v>482</v>
      </c>
      <c r="T191" s="195">
        <v>37970</v>
      </c>
      <c r="U191" s="194">
        <v>4450</v>
      </c>
      <c r="V191" s="194"/>
      <c r="W191" s="197">
        <v>31730220</v>
      </c>
      <c r="X191" s="197">
        <v>37936620</v>
      </c>
      <c r="Y191" s="198">
        <v>44561</v>
      </c>
      <c r="Z191" s="195" t="s">
        <v>40</v>
      </c>
      <c r="AA191" s="194" t="s">
        <v>9203</v>
      </c>
      <c r="AB191" s="194" t="s">
        <v>485</v>
      </c>
      <c r="AC191" s="199" t="s">
        <v>9669</v>
      </c>
    </row>
    <row r="192" spans="2:29" ht="15.75" customHeight="1" x14ac:dyDescent="0.2">
      <c r="B192" s="191" t="s">
        <v>472</v>
      </c>
      <c r="C192" s="192" t="s">
        <v>7936</v>
      </c>
      <c r="D192" s="193" t="s">
        <v>189</v>
      </c>
      <c r="E192" s="193" t="s">
        <v>473</v>
      </c>
      <c r="F192" s="194" t="s">
        <v>474</v>
      </c>
      <c r="G192" s="193" t="s">
        <v>475</v>
      </c>
      <c r="H192" s="193" t="s">
        <v>476</v>
      </c>
      <c r="I192" s="194" t="s">
        <v>477</v>
      </c>
      <c r="J192" s="195" t="s">
        <v>478</v>
      </c>
      <c r="K192" s="194" t="s">
        <v>479</v>
      </c>
      <c r="L192" s="194" t="s">
        <v>480</v>
      </c>
      <c r="M192" s="194" t="s">
        <v>93</v>
      </c>
      <c r="N192" s="194" t="s">
        <v>198</v>
      </c>
      <c r="O192" s="194">
        <v>0</v>
      </c>
      <c r="P192" s="194" t="s">
        <v>481</v>
      </c>
      <c r="Q192" s="194">
        <v>0</v>
      </c>
      <c r="R192" s="194">
        <v>93401</v>
      </c>
      <c r="S192" s="194" t="s">
        <v>482</v>
      </c>
      <c r="T192" s="195">
        <v>37970</v>
      </c>
      <c r="U192" s="194">
        <v>4450</v>
      </c>
      <c r="V192" s="194"/>
      <c r="W192" s="197">
        <v>15469452</v>
      </c>
      <c r="X192" s="197">
        <v>34088652</v>
      </c>
      <c r="Y192" s="198">
        <v>44561</v>
      </c>
      <c r="Z192" s="195" t="s">
        <v>40</v>
      </c>
      <c r="AA192" s="194" t="s">
        <v>9203</v>
      </c>
      <c r="AB192" s="194" t="s">
        <v>174</v>
      </c>
      <c r="AC192" s="199" t="s">
        <v>9669</v>
      </c>
    </row>
    <row r="193" spans="2:29" ht="15.75" customHeight="1" x14ac:dyDescent="0.2">
      <c r="B193" s="191" t="s">
        <v>472</v>
      </c>
      <c r="C193" s="192" t="s">
        <v>7936</v>
      </c>
      <c r="D193" s="193" t="s">
        <v>189</v>
      </c>
      <c r="E193" s="193" t="s">
        <v>473</v>
      </c>
      <c r="F193" s="194" t="s">
        <v>474</v>
      </c>
      <c r="G193" s="193" t="s">
        <v>475</v>
      </c>
      <c r="H193" s="193" t="s">
        <v>476</v>
      </c>
      <c r="I193" s="194" t="s">
        <v>477</v>
      </c>
      <c r="J193" s="195" t="s">
        <v>478</v>
      </c>
      <c r="K193" s="194" t="s">
        <v>479</v>
      </c>
      <c r="L193" s="194" t="s">
        <v>480</v>
      </c>
      <c r="M193" s="194" t="s">
        <v>93</v>
      </c>
      <c r="N193" s="194" t="s">
        <v>198</v>
      </c>
      <c r="O193" s="194">
        <v>0</v>
      </c>
      <c r="P193" s="194" t="s">
        <v>481</v>
      </c>
      <c r="Q193" s="194">
        <v>0</v>
      </c>
      <c r="R193" s="194">
        <v>93401</v>
      </c>
      <c r="S193" s="194" t="s">
        <v>482</v>
      </c>
      <c r="T193" s="195">
        <v>37970</v>
      </c>
      <c r="U193" s="194">
        <v>4450</v>
      </c>
      <c r="V193" s="194"/>
      <c r="W193" s="197">
        <v>6982200</v>
      </c>
      <c r="X193" s="197">
        <v>13111020</v>
      </c>
      <c r="Y193" s="198">
        <v>44561</v>
      </c>
      <c r="Z193" s="195" t="s">
        <v>40</v>
      </c>
      <c r="AA193" s="194" t="s">
        <v>9203</v>
      </c>
      <c r="AB193" s="194" t="s">
        <v>486</v>
      </c>
      <c r="AC193" s="199" t="s">
        <v>9669</v>
      </c>
    </row>
    <row r="194" spans="2:29" ht="15.75" customHeight="1" x14ac:dyDescent="0.2">
      <c r="B194" s="191" t="s">
        <v>472</v>
      </c>
      <c r="C194" s="192" t="s">
        <v>7936</v>
      </c>
      <c r="D194" s="193" t="s">
        <v>189</v>
      </c>
      <c r="E194" s="193" t="s">
        <v>473</v>
      </c>
      <c r="F194" s="194" t="s">
        <v>474</v>
      </c>
      <c r="G194" s="193" t="s">
        <v>475</v>
      </c>
      <c r="H194" s="193" t="s">
        <v>476</v>
      </c>
      <c r="I194" s="194" t="s">
        <v>477</v>
      </c>
      <c r="J194" s="195" t="s">
        <v>478</v>
      </c>
      <c r="K194" s="194" t="s">
        <v>479</v>
      </c>
      <c r="L194" s="194" t="s">
        <v>480</v>
      </c>
      <c r="M194" s="194" t="s">
        <v>93</v>
      </c>
      <c r="N194" s="194" t="s">
        <v>198</v>
      </c>
      <c r="O194" s="194">
        <v>0</v>
      </c>
      <c r="P194" s="194" t="s">
        <v>481</v>
      </c>
      <c r="Q194" s="194">
        <v>0</v>
      </c>
      <c r="R194" s="194">
        <v>93401</v>
      </c>
      <c r="S194" s="194" t="s">
        <v>482</v>
      </c>
      <c r="T194" s="195">
        <v>37970</v>
      </c>
      <c r="U194" s="194">
        <v>4450</v>
      </c>
      <c r="V194" s="194"/>
      <c r="W194" s="197">
        <v>19860480</v>
      </c>
      <c r="X194" s="197">
        <v>26066880</v>
      </c>
      <c r="Y194" s="198">
        <v>44561</v>
      </c>
      <c r="Z194" s="195" t="s">
        <v>40</v>
      </c>
      <c r="AA194" s="194" t="s">
        <v>9203</v>
      </c>
      <c r="AB194" s="194" t="s">
        <v>9571</v>
      </c>
      <c r="AC194" s="199" t="s">
        <v>9669</v>
      </c>
    </row>
    <row r="195" spans="2:29" ht="15.75" customHeight="1" x14ac:dyDescent="0.2">
      <c r="B195" s="191" t="s">
        <v>472</v>
      </c>
      <c r="C195" s="192" t="s">
        <v>7936</v>
      </c>
      <c r="D195" s="193" t="s">
        <v>189</v>
      </c>
      <c r="E195" s="193" t="s">
        <v>473</v>
      </c>
      <c r="F195" s="194" t="s">
        <v>474</v>
      </c>
      <c r="G195" s="193" t="s">
        <v>475</v>
      </c>
      <c r="H195" s="193" t="s">
        <v>476</v>
      </c>
      <c r="I195" s="194" t="s">
        <v>477</v>
      </c>
      <c r="J195" s="195" t="s">
        <v>478</v>
      </c>
      <c r="K195" s="194" t="s">
        <v>479</v>
      </c>
      <c r="L195" s="194" t="s">
        <v>480</v>
      </c>
      <c r="M195" s="194" t="s">
        <v>93</v>
      </c>
      <c r="N195" s="194" t="s">
        <v>198</v>
      </c>
      <c r="O195" s="194">
        <v>0</v>
      </c>
      <c r="P195" s="194" t="s">
        <v>481</v>
      </c>
      <c r="Q195" s="194">
        <v>0</v>
      </c>
      <c r="R195" s="194">
        <v>93401</v>
      </c>
      <c r="S195" s="194" t="s">
        <v>482</v>
      </c>
      <c r="T195" s="195">
        <v>37970</v>
      </c>
      <c r="U195" s="194">
        <v>4450</v>
      </c>
      <c r="V195" s="194"/>
      <c r="W195" s="197">
        <v>7944192</v>
      </c>
      <c r="X195" s="197">
        <v>20356992</v>
      </c>
      <c r="Y195" s="198">
        <v>44561</v>
      </c>
      <c r="Z195" s="195" t="s">
        <v>40</v>
      </c>
      <c r="AA195" s="194" t="s">
        <v>9203</v>
      </c>
      <c r="AB195" s="194" t="s">
        <v>487</v>
      </c>
      <c r="AC195" s="199" t="s">
        <v>9669</v>
      </c>
    </row>
    <row r="196" spans="2:29" ht="15.75" customHeight="1" x14ac:dyDescent="0.2">
      <c r="B196" s="191" t="s">
        <v>472</v>
      </c>
      <c r="C196" s="192" t="s">
        <v>7936</v>
      </c>
      <c r="D196" s="193" t="s">
        <v>189</v>
      </c>
      <c r="E196" s="193" t="s">
        <v>473</v>
      </c>
      <c r="F196" s="194" t="s">
        <v>474</v>
      </c>
      <c r="G196" s="193" t="s">
        <v>475</v>
      </c>
      <c r="H196" s="193" t="s">
        <v>476</v>
      </c>
      <c r="I196" s="194" t="s">
        <v>477</v>
      </c>
      <c r="J196" s="195" t="s">
        <v>478</v>
      </c>
      <c r="K196" s="194" t="s">
        <v>479</v>
      </c>
      <c r="L196" s="194" t="s">
        <v>480</v>
      </c>
      <c r="M196" s="194" t="s">
        <v>93</v>
      </c>
      <c r="N196" s="194" t="s">
        <v>198</v>
      </c>
      <c r="O196" s="194">
        <v>0</v>
      </c>
      <c r="P196" s="194" t="s">
        <v>481</v>
      </c>
      <c r="Q196" s="194">
        <v>0</v>
      </c>
      <c r="R196" s="194">
        <v>93401</v>
      </c>
      <c r="S196" s="194" t="s">
        <v>482</v>
      </c>
      <c r="T196" s="195">
        <v>37970</v>
      </c>
      <c r="U196" s="194">
        <v>4450</v>
      </c>
      <c r="V196" s="194"/>
      <c r="W196" s="197">
        <v>26679762</v>
      </c>
      <c r="X196" s="197">
        <v>41419962</v>
      </c>
      <c r="Y196" s="198">
        <v>44561</v>
      </c>
      <c r="Z196" s="195" t="s">
        <v>40</v>
      </c>
      <c r="AA196" s="194" t="s">
        <v>9203</v>
      </c>
      <c r="AB196" s="194" t="s">
        <v>9578</v>
      </c>
      <c r="AC196" s="199" t="s">
        <v>9669</v>
      </c>
    </row>
    <row r="197" spans="2:29" ht="15.75" customHeight="1" x14ac:dyDescent="0.2">
      <c r="B197" s="191" t="s">
        <v>489</v>
      </c>
      <c r="C197" s="192" t="s">
        <v>7905</v>
      </c>
      <c r="D197" s="193" t="s">
        <v>189</v>
      </c>
      <c r="E197" s="193" t="s">
        <v>490</v>
      </c>
      <c r="F197" s="194" t="s">
        <v>491</v>
      </c>
      <c r="G197" s="193" t="s">
        <v>492</v>
      </c>
      <c r="H197" s="193" t="s">
        <v>493</v>
      </c>
      <c r="I197" s="194" t="s">
        <v>494</v>
      </c>
      <c r="J197" s="195" t="s">
        <v>495</v>
      </c>
      <c r="K197" s="194" t="s">
        <v>496</v>
      </c>
      <c r="L197" s="194" t="s">
        <v>497</v>
      </c>
      <c r="M197" s="194" t="s">
        <v>64</v>
      </c>
      <c r="N197" s="194" t="s">
        <v>65</v>
      </c>
      <c r="O197" s="194" t="s">
        <v>498</v>
      </c>
      <c r="P197" s="194" t="s">
        <v>499</v>
      </c>
      <c r="Q197" s="194">
        <v>0</v>
      </c>
      <c r="R197" s="194">
        <v>93401</v>
      </c>
      <c r="S197" s="194" t="s">
        <v>500</v>
      </c>
      <c r="T197" s="195">
        <v>37970</v>
      </c>
      <c r="U197" s="194">
        <v>4550</v>
      </c>
      <c r="V197" s="194"/>
      <c r="W197" s="197">
        <v>31000968</v>
      </c>
      <c r="X197" s="197">
        <v>63079714</v>
      </c>
      <c r="Y197" s="198">
        <v>44561</v>
      </c>
      <c r="Z197" s="195" t="s">
        <v>40</v>
      </c>
      <c r="AA197" s="194" t="s">
        <v>9203</v>
      </c>
      <c r="AB197" s="194" t="s">
        <v>9459</v>
      </c>
      <c r="AC197" s="199" t="s">
        <v>9669</v>
      </c>
    </row>
    <row r="198" spans="2:29" ht="15.75" customHeight="1" x14ac:dyDescent="0.2">
      <c r="B198" s="191" t="s">
        <v>489</v>
      </c>
      <c r="C198" s="192" t="s">
        <v>7905</v>
      </c>
      <c r="D198" s="193" t="s">
        <v>189</v>
      </c>
      <c r="E198" s="193" t="s">
        <v>490</v>
      </c>
      <c r="F198" s="194" t="s">
        <v>491</v>
      </c>
      <c r="G198" s="193" t="s">
        <v>492</v>
      </c>
      <c r="H198" s="193" t="s">
        <v>493</v>
      </c>
      <c r="I198" s="194" t="s">
        <v>494</v>
      </c>
      <c r="J198" s="195" t="s">
        <v>495</v>
      </c>
      <c r="K198" s="194" t="s">
        <v>496</v>
      </c>
      <c r="L198" s="194" t="s">
        <v>497</v>
      </c>
      <c r="M198" s="194" t="s">
        <v>64</v>
      </c>
      <c r="N198" s="194" t="s">
        <v>65</v>
      </c>
      <c r="O198" s="194" t="s">
        <v>498</v>
      </c>
      <c r="P198" s="194" t="s">
        <v>499</v>
      </c>
      <c r="Q198" s="194">
        <v>0</v>
      </c>
      <c r="R198" s="194">
        <v>93401</v>
      </c>
      <c r="S198" s="194" t="s">
        <v>500</v>
      </c>
      <c r="T198" s="195">
        <v>37970</v>
      </c>
      <c r="U198" s="194">
        <v>4550</v>
      </c>
      <c r="V198" s="194"/>
      <c r="W198" s="197">
        <v>42827264</v>
      </c>
      <c r="X198" s="197">
        <v>63167039</v>
      </c>
      <c r="Y198" s="198">
        <v>44561</v>
      </c>
      <c r="Z198" s="195" t="s">
        <v>40</v>
      </c>
      <c r="AA198" s="194" t="s">
        <v>9203</v>
      </c>
      <c r="AB198" s="194" t="s">
        <v>9504</v>
      </c>
      <c r="AC198" s="199" t="s">
        <v>9669</v>
      </c>
    </row>
    <row r="199" spans="2:29" ht="15.75" customHeight="1" x14ac:dyDescent="0.2">
      <c r="B199" s="191" t="s">
        <v>489</v>
      </c>
      <c r="C199" s="192" t="s">
        <v>7905</v>
      </c>
      <c r="D199" s="193" t="s">
        <v>189</v>
      </c>
      <c r="E199" s="193" t="s">
        <v>490</v>
      </c>
      <c r="F199" s="194" t="s">
        <v>491</v>
      </c>
      <c r="G199" s="193" t="s">
        <v>492</v>
      </c>
      <c r="H199" s="193" t="s">
        <v>493</v>
      </c>
      <c r="I199" s="194" t="s">
        <v>494</v>
      </c>
      <c r="J199" s="195" t="s">
        <v>495</v>
      </c>
      <c r="K199" s="194" t="s">
        <v>496</v>
      </c>
      <c r="L199" s="194" t="s">
        <v>497</v>
      </c>
      <c r="M199" s="194" t="s">
        <v>64</v>
      </c>
      <c r="N199" s="194" t="s">
        <v>65</v>
      </c>
      <c r="O199" s="194" t="s">
        <v>498</v>
      </c>
      <c r="P199" s="194" t="s">
        <v>499</v>
      </c>
      <c r="Q199" s="194">
        <v>0</v>
      </c>
      <c r="R199" s="194">
        <v>93401</v>
      </c>
      <c r="S199" s="194" t="s">
        <v>500</v>
      </c>
      <c r="T199" s="195">
        <v>37970</v>
      </c>
      <c r="U199" s="194">
        <v>4550</v>
      </c>
      <c r="V199" s="194"/>
      <c r="W199" s="197">
        <v>50878688</v>
      </c>
      <c r="X199" s="197">
        <v>50878688</v>
      </c>
      <c r="Y199" s="198">
        <v>44561</v>
      </c>
      <c r="Z199" s="195" t="s">
        <v>40</v>
      </c>
      <c r="AA199" s="194" t="s">
        <v>9203</v>
      </c>
      <c r="AB199" s="194" t="s">
        <v>501</v>
      </c>
      <c r="AC199" s="199" t="s">
        <v>9669</v>
      </c>
    </row>
    <row r="200" spans="2:29" ht="15.75" customHeight="1" x14ac:dyDescent="0.2">
      <c r="B200" s="191" t="s">
        <v>489</v>
      </c>
      <c r="C200" s="192" t="s">
        <v>7905</v>
      </c>
      <c r="D200" s="193" t="s">
        <v>189</v>
      </c>
      <c r="E200" s="193" t="s">
        <v>490</v>
      </c>
      <c r="F200" s="194" t="s">
        <v>491</v>
      </c>
      <c r="G200" s="193" t="s">
        <v>492</v>
      </c>
      <c r="H200" s="193" t="s">
        <v>493</v>
      </c>
      <c r="I200" s="194" t="s">
        <v>494</v>
      </c>
      <c r="J200" s="195" t="s">
        <v>495</v>
      </c>
      <c r="K200" s="194" t="s">
        <v>496</v>
      </c>
      <c r="L200" s="194" t="s">
        <v>497</v>
      </c>
      <c r="M200" s="194" t="s">
        <v>64</v>
      </c>
      <c r="N200" s="194" t="s">
        <v>65</v>
      </c>
      <c r="O200" s="194" t="s">
        <v>498</v>
      </c>
      <c r="P200" s="194" t="s">
        <v>499</v>
      </c>
      <c r="Q200" s="194">
        <v>0</v>
      </c>
      <c r="R200" s="194">
        <v>93401</v>
      </c>
      <c r="S200" s="194" t="s">
        <v>500</v>
      </c>
      <c r="T200" s="195">
        <v>37970</v>
      </c>
      <c r="U200" s="194">
        <v>4550</v>
      </c>
      <c r="V200" s="194"/>
      <c r="W200" s="197">
        <v>29723484</v>
      </c>
      <c r="X200" s="197">
        <v>62793252</v>
      </c>
      <c r="Y200" s="198">
        <v>44561</v>
      </c>
      <c r="Z200" s="195" t="s">
        <v>40</v>
      </c>
      <c r="AA200" s="194" t="s">
        <v>9203</v>
      </c>
      <c r="AB200" s="194" t="s">
        <v>69</v>
      </c>
      <c r="AC200" s="199" t="s">
        <v>9669</v>
      </c>
    </row>
    <row r="201" spans="2:29" ht="15.75" customHeight="1" x14ac:dyDescent="0.2">
      <c r="B201" s="191" t="s">
        <v>489</v>
      </c>
      <c r="C201" s="192" t="s">
        <v>7905</v>
      </c>
      <c r="D201" s="193" t="s">
        <v>189</v>
      </c>
      <c r="E201" s="193" t="s">
        <v>490</v>
      </c>
      <c r="F201" s="194" t="s">
        <v>491</v>
      </c>
      <c r="G201" s="193" t="s">
        <v>492</v>
      </c>
      <c r="H201" s="193" t="s">
        <v>493</v>
      </c>
      <c r="I201" s="194" t="s">
        <v>494</v>
      </c>
      <c r="J201" s="195" t="s">
        <v>495</v>
      </c>
      <c r="K201" s="194" t="s">
        <v>496</v>
      </c>
      <c r="L201" s="194" t="s">
        <v>497</v>
      </c>
      <c r="M201" s="194" t="s">
        <v>64</v>
      </c>
      <c r="N201" s="194" t="s">
        <v>65</v>
      </c>
      <c r="O201" s="194" t="s">
        <v>498</v>
      </c>
      <c r="P201" s="194" t="s">
        <v>499</v>
      </c>
      <c r="Q201" s="194">
        <v>0</v>
      </c>
      <c r="R201" s="194">
        <v>93401</v>
      </c>
      <c r="S201" s="194" t="s">
        <v>500</v>
      </c>
      <c r="T201" s="195">
        <v>37970</v>
      </c>
      <c r="U201" s="194">
        <v>4550</v>
      </c>
      <c r="V201" s="194"/>
      <c r="W201" s="197">
        <v>59905840</v>
      </c>
      <c r="X201" s="197">
        <v>59905840</v>
      </c>
      <c r="Y201" s="198">
        <v>44561</v>
      </c>
      <c r="Z201" s="195" t="s">
        <v>40</v>
      </c>
      <c r="AA201" s="194" t="s">
        <v>9203</v>
      </c>
      <c r="AB201" s="194" t="s">
        <v>9556</v>
      </c>
      <c r="AC201" s="199" t="s">
        <v>9669</v>
      </c>
    </row>
    <row r="202" spans="2:29" ht="15.75" customHeight="1" x14ac:dyDescent="0.2">
      <c r="B202" s="191" t="s">
        <v>489</v>
      </c>
      <c r="C202" s="192" t="s">
        <v>7905</v>
      </c>
      <c r="D202" s="193" t="s">
        <v>189</v>
      </c>
      <c r="E202" s="193" t="s">
        <v>490</v>
      </c>
      <c r="F202" s="194" t="s">
        <v>491</v>
      </c>
      <c r="G202" s="193" t="s">
        <v>492</v>
      </c>
      <c r="H202" s="193" t="s">
        <v>493</v>
      </c>
      <c r="I202" s="194" t="s">
        <v>494</v>
      </c>
      <c r="J202" s="195" t="s">
        <v>495</v>
      </c>
      <c r="K202" s="194" t="s">
        <v>496</v>
      </c>
      <c r="L202" s="194" t="s">
        <v>497</v>
      </c>
      <c r="M202" s="194" t="s">
        <v>64</v>
      </c>
      <c r="N202" s="194" t="s">
        <v>65</v>
      </c>
      <c r="O202" s="194" t="s">
        <v>498</v>
      </c>
      <c r="P202" s="194" t="s">
        <v>499</v>
      </c>
      <c r="Q202" s="194">
        <v>0</v>
      </c>
      <c r="R202" s="194">
        <v>93401</v>
      </c>
      <c r="S202" s="194" t="s">
        <v>500</v>
      </c>
      <c r="T202" s="195">
        <v>37970</v>
      </c>
      <c r="U202" s="194">
        <v>4550</v>
      </c>
      <c r="V202" s="194"/>
      <c r="W202" s="197">
        <v>4489296</v>
      </c>
      <c r="X202" s="197">
        <v>13307556</v>
      </c>
      <c r="Y202" s="198">
        <v>44561</v>
      </c>
      <c r="Z202" s="195" t="s">
        <v>40</v>
      </c>
      <c r="AA202" s="194" t="s">
        <v>9203</v>
      </c>
      <c r="AB202" s="194" t="s">
        <v>71</v>
      </c>
      <c r="AC202" s="199" t="s">
        <v>9669</v>
      </c>
    </row>
    <row r="203" spans="2:29" ht="15.75" customHeight="1" x14ac:dyDescent="0.2">
      <c r="B203" s="191" t="s">
        <v>489</v>
      </c>
      <c r="C203" s="192" t="s">
        <v>7905</v>
      </c>
      <c r="D203" s="193" t="s">
        <v>189</v>
      </c>
      <c r="E203" s="193" t="s">
        <v>490</v>
      </c>
      <c r="F203" s="194" t="s">
        <v>491</v>
      </c>
      <c r="G203" s="193" t="s">
        <v>492</v>
      </c>
      <c r="H203" s="193" t="s">
        <v>493</v>
      </c>
      <c r="I203" s="194" t="s">
        <v>494</v>
      </c>
      <c r="J203" s="195" t="s">
        <v>495</v>
      </c>
      <c r="K203" s="194" t="s">
        <v>496</v>
      </c>
      <c r="L203" s="194" t="s">
        <v>497</v>
      </c>
      <c r="M203" s="194" t="s">
        <v>64</v>
      </c>
      <c r="N203" s="194" t="s">
        <v>65</v>
      </c>
      <c r="O203" s="194" t="s">
        <v>498</v>
      </c>
      <c r="P203" s="194" t="s">
        <v>499</v>
      </c>
      <c r="Q203" s="194">
        <v>0</v>
      </c>
      <c r="R203" s="194">
        <v>93401</v>
      </c>
      <c r="S203" s="194" t="s">
        <v>500</v>
      </c>
      <c r="T203" s="195">
        <v>37970</v>
      </c>
      <c r="U203" s="194">
        <v>4550</v>
      </c>
      <c r="V203" s="194"/>
      <c r="W203" s="197">
        <v>27378844</v>
      </c>
      <c r="X203" s="197">
        <v>54723041</v>
      </c>
      <c r="Y203" s="198">
        <v>44561</v>
      </c>
      <c r="Z203" s="195" t="s">
        <v>40</v>
      </c>
      <c r="AA203" s="194" t="s">
        <v>9203</v>
      </c>
      <c r="AB203" s="194" t="s">
        <v>221</v>
      </c>
      <c r="AC203" s="199" t="s">
        <v>9669</v>
      </c>
    </row>
    <row r="204" spans="2:29" ht="15.75" customHeight="1" x14ac:dyDescent="0.2">
      <c r="B204" s="191" t="s">
        <v>8864</v>
      </c>
      <c r="C204" s="192" t="s">
        <v>7954</v>
      </c>
      <c r="D204" s="193" t="s">
        <v>502</v>
      </c>
      <c r="E204" s="193" t="s">
        <v>503</v>
      </c>
      <c r="F204" s="194" t="s">
        <v>103</v>
      </c>
      <c r="G204" s="193" t="s">
        <v>504</v>
      </c>
      <c r="H204" s="193" t="s">
        <v>90</v>
      </c>
      <c r="I204" s="194">
        <v>0</v>
      </c>
      <c r="J204" s="195">
        <v>0</v>
      </c>
      <c r="K204" s="194" t="s">
        <v>505</v>
      </c>
      <c r="L204" s="194" t="s">
        <v>506</v>
      </c>
      <c r="M204" s="194" t="s">
        <v>507</v>
      </c>
      <c r="N204" s="194" t="s">
        <v>508</v>
      </c>
      <c r="O204" s="194" t="s">
        <v>509</v>
      </c>
      <c r="P204" s="194" t="s">
        <v>510</v>
      </c>
      <c r="Q204" s="194">
        <v>0</v>
      </c>
      <c r="R204" s="194">
        <v>91001</v>
      </c>
      <c r="S204" s="194" t="s">
        <v>511</v>
      </c>
      <c r="T204" s="195">
        <v>37970</v>
      </c>
      <c r="U204" s="194">
        <v>5150</v>
      </c>
      <c r="V204" s="194"/>
      <c r="W204" s="197">
        <v>13164464</v>
      </c>
      <c r="X204" s="197">
        <v>19746696</v>
      </c>
      <c r="Y204" s="198">
        <v>44561</v>
      </c>
      <c r="Z204" s="195" t="s">
        <v>40</v>
      </c>
      <c r="AA204" s="194" t="s">
        <v>9203</v>
      </c>
      <c r="AB204" s="194" t="s">
        <v>9665</v>
      </c>
      <c r="AC204" s="199" t="s">
        <v>9669</v>
      </c>
    </row>
    <row r="205" spans="2:29" ht="15.75" customHeight="1" x14ac:dyDescent="0.2">
      <c r="B205" s="191" t="s">
        <v>8872</v>
      </c>
      <c r="C205" s="192" t="s">
        <v>8157</v>
      </c>
      <c r="D205" s="193" t="s">
        <v>512</v>
      </c>
      <c r="E205" s="193" t="s">
        <v>503</v>
      </c>
      <c r="F205" s="194" t="s">
        <v>103</v>
      </c>
      <c r="G205" s="193" t="s">
        <v>504</v>
      </c>
      <c r="H205" s="193" t="s">
        <v>90</v>
      </c>
      <c r="I205" s="194">
        <v>0</v>
      </c>
      <c r="J205" s="195">
        <v>0</v>
      </c>
      <c r="K205" s="194" t="s">
        <v>513</v>
      </c>
      <c r="L205" s="194" t="s">
        <v>514</v>
      </c>
      <c r="M205" s="194" t="s">
        <v>93</v>
      </c>
      <c r="N205" s="194" t="s">
        <v>262</v>
      </c>
      <c r="O205" s="194" t="s">
        <v>515</v>
      </c>
      <c r="P205" s="194">
        <v>0</v>
      </c>
      <c r="Q205" s="194">
        <v>0</v>
      </c>
      <c r="R205" s="194">
        <v>91001</v>
      </c>
      <c r="S205" s="194" t="s">
        <v>511</v>
      </c>
      <c r="T205" s="195">
        <v>37970</v>
      </c>
      <c r="U205" s="194">
        <v>5200</v>
      </c>
      <c r="V205" s="194"/>
      <c r="W205" s="197">
        <v>8723842</v>
      </c>
      <c r="X205" s="197">
        <v>17447684</v>
      </c>
      <c r="Y205" s="198">
        <v>44561</v>
      </c>
      <c r="Z205" s="195" t="s">
        <v>40</v>
      </c>
      <c r="AA205" s="194" t="s">
        <v>9203</v>
      </c>
      <c r="AB205" s="194" t="s">
        <v>9506</v>
      </c>
      <c r="AC205" s="199" t="s">
        <v>9669</v>
      </c>
    </row>
    <row r="206" spans="2:29" ht="15.75" customHeight="1" x14ac:dyDescent="0.2">
      <c r="B206" s="191" t="s">
        <v>516</v>
      </c>
      <c r="C206" s="192" t="s">
        <v>8162</v>
      </c>
      <c r="D206" s="193" t="s">
        <v>517</v>
      </c>
      <c r="E206" s="193" t="s">
        <v>518</v>
      </c>
      <c r="F206" s="194" t="s">
        <v>519</v>
      </c>
      <c r="G206" s="193" t="s">
        <v>520</v>
      </c>
      <c r="H206" s="193" t="s">
        <v>90</v>
      </c>
      <c r="I206" s="194">
        <v>0</v>
      </c>
      <c r="J206" s="195">
        <v>0</v>
      </c>
      <c r="K206" s="194" t="s">
        <v>521</v>
      </c>
      <c r="L206" s="194" t="s">
        <v>522</v>
      </c>
      <c r="M206" s="194" t="s">
        <v>106</v>
      </c>
      <c r="N206" s="194" t="s">
        <v>523</v>
      </c>
      <c r="O206" s="194" t="s">
        <v>524</v>
      </c>
      <c r="P206" s="194" t="s">
        <v>525</v>
      </c>
      <c r="Q206" s="194">
        <v>0</v>
      </c>
      <c r="R206" s="194" t="s">
        <v>526</v>
      </c>
      <c r="S206" s="194" t="s">
        <v>527</v>
      </c>
      <c r="T206" s="195">
        <v>37970</v>
      </c>
      <c r="U206" s="194">
        <v>5650</v>
      </c>
      <c r="V206" s="194"/>
      <c r="W206" s="197">
        <v>25824832</v>
      </c>
      <c r="X206" s="197">
        <v>29362480</v>
      </c>
      <c r="Y206" s="198">
        <v>44561</v>
      </c>
      <c r="Z206" s="195" t="s">
        <v>40</v>
      </c>
      <c r="AA206" s="194" t="s">
        <v>9203</v>
      </c>
      <c r="AB206" s="194" t="s">
        <v>528</v>
      </c>
      <c r="AC206" s="199" t="s">
        <v>9669</v>
      </c>
    </row>
    <row r="207" spans="2:29" ht="15.75" customHeight="1" x14ac:dyDescent="0.2">
      <c r="B207" s="191" t="s">
        <v>529</v>
      </c>
      <c r="C207" s="192" t="s">
        <v>7975</v>
      </c>
      <c r="D207" s="193" t="s">
        <v>55</v>
      </c>
      <c r="E207" s="193" t="s">
        <v>530</v>
      </c>
      <c r="F207" s="194" t="s">
        <v>8027</v>
      </c>
      <c r="G207" s="193" t="s">
        <v>531</v>
      </c>
      <c r="H207" s="193" t="s">
        <v>532</v>
      </c>
      <c r="I207" s="194" t="s">
        <v>533</v>
      </c>
      <c r="J207" s="195" t="s">
        <v>534</v>
      </c>
      <c r="K207" s="194" t="s">
        <v>535</v>
      </c>
      <c r="L207" s="194" t="s">
        <v>536</v>
      </c>
      <c r="M207" s="194" t="s">
        <v>93</v>
      </c>
      <c r="N207" s="194" t="s">
        <v>537</v>
      </c>
      <c r="O207" s="194" t="s">
        <v>538</v>
      </c>
      <c r="P207" s="194" t="s">
        <v>539</v>
      </c>
      <c r="Q207" s="194">
        <v>0</v>
      </c>
      <c r="R207" s="194">
        <v>93401</v>
      </c>
      <c r="S207" s="194" t="s">
        <v>8028</v>
      </c>
      <c r="T207" s="195">
        <v>37970</v>
      </c>
      <c r="U207" s="194">
        <v>5800</v>
      </c>
      <c r="V207" s="194"/>
      <c r="W207" s="197">
        <v>28867518</v>
      </c>
      <c r="X207" s="197">
        <v>95943395</v>
      </c>
      <c r="Y207" s="198">
        <v>44561</v>
      </c>
      <c r="Z207" s="195" t="s">
        <v>40</v>
      </c>
      <c r="AA207" s="194" t="s">
        <v>9203</v>
      </c>
      <c r="AB207" s="194" t="s">
        <v>435</v>
      </c>
      <c r="AC207" s="199" t="s">
        <v>9669</v>
      </c>
    </row>
    <row r="208" spans="2:29" ht="15.75" customHeight="1" x14ac:dyDescent="0.2">
      <c r="B208" s="191" t="s">
        <v>8863</v>
      </c>
      <c r="C208" s="192" t="s">
        <v>7973</v>
      </c>
      <c r="D208" s="193" t="s">
        <v>540</v>
      </c>
      <c r="E208" s="193" t="s">
        <v>541</v>
      </c>
      <c r="F208" s="194" t="s">
        <v>542</v>
      </c>
      <c r="G208" s="193" t="s">
        <v>543</v>
      </c>
      <c r="H208" s="193" t="s">
        <v>90</v>
      </c>
      <c r="I208" s="194">
        <v>0</v>
      </c>
      <c r="J208" s="195">
        <v>0</v>
      </c>
      <c r="K208" s="194" t="s">
        <v>544</v>
      </c>
      <c r="L208" s="194" t="s">
        <v>545</v>
      </c>
      <c r="M208" s="194" t="s">
        <v>93</v>
      </c>
      <c r="N208" s="194" t="s">
        <v>546</v>
      </c>
      <c r="O208" s="194" t="s">
        <v>547</v>
      </c>
      <c r="P208" s="194">
        <v>0</v>
      </c>
      <c r="Q208" s="194">
        <v>0</v>
      </c>
      <c r="R208" s="194" t="s">
        <v>548</v>
      </c>
      <c r="S208" s="194" t="s">
        <v>549</v>
      </c>
      <c r="T208" s="195">
        <v>37970</v>
      </c>
      <c r="U208" s="194">
        <v>5850</v>
      </c>
      <c r="V208" s="194"/>
      <c r="W208" s="197">
        <v>52138932</v>
      </c>
      <c r="X208" s="197">
        <v>74854356</v>
      </c>
      <c r="Y208" s="198">
        <v>44561</v>
      </c>
      <c r="Z208" s="195" t="s">
        <v>40</v>
      </c>
      <c r="AA208" s="194" t="s">
        <v>9203</v>
      </c>
      <c r="AB208" s="194" t="s">
        <v>374</v>
      </c>
      <c r="AC208" s="199" t="s">
        <v>9669</v>
      </c>
    </row>
    <row r="209" spans="2:29" ht="15.75" customHeight="1" x14ac:dyDescent="0.2">
      <c r="B209" s="191" t="s">
        <v>8863</v>
      </c>
      <c r="C209" s="192" t="s">
        <v>7973</v>
      </c>
      <c r="D209" s="193" t="s">
        <v>540</v>
      </c>
      <c r="E209" s="193" t="s">
        <v>541</v>
      </c>
      <c r="F209" s="194" t="s">
        <v>542</v>
      </c>
      <c r="G209" s="193" t="s">
        <v>543</v>
      </c>
      <c r="H209" s="193" t="s">
        <v>90</v>
      </c>
      <c r="I209" s="194">
        <v>0</v>
      </c>
      <c r="J209" s="195">
        <v>0</v>
      </c>
      <c r="K209" s="194" t="s">
        <v>544</v>
      </c>
      <c r="L209" s="194" t="s">
        <v>545</v>
      </c>
      <c r="M209" s="194" t="s">
        <v>93</v>
      </c>
      <c r="N209" s="194" t="s">
        <v>546</v>
      </c>
      <c r="O209" s="194" t="s">
        <v>547</v>
      </c>
      <c r="P209" s="194">
        <v>0</v>
      </c>
      <c r="Q209" s="194">
        <v>0</v>
      </c>
      <c r="R209" s="194" t="s">
        <v>548</v>
      </c>
      <c r="S209" s="194" t="s">
        <v>549</v>
      </c>
      <c r="T209" s="195">
        <v>37970</v>
      </c>
      <c r="U209" s="194">
        <v>5850</v>
      </c>
      <c r="V209" s="194"/>
      <c r="W209" s="197">
        <v>20132321</v>
      </c>
      <c r="X209" s="197">
        <v>40347187</v>
      </c>
      <c r="Y209" s="198">
        <v>44561</v>
      </c>
      <c r="Z209" s="195" t="s">
        <v>40</v>
      </c>
      <c r="AA209" s="194" t="s">
        <v>9203</v>
      </c>
      <c r="AB209" s="194" t="s">
        <v>9594</v>
      </c>
      <c r="AC209" s="199" t="s">
        <v>9669</v>
      </c>
    </row>
    <row r="210" spans="2:29" ht="15.75" customHeight="1" x14ac:dyDescent="0.2">
      <c r="B210" s="191" t="s">
        <v>550</v>
      </c>
      <c r="C210" s="192" t="s">
        <v>8163</v>
      </c>
      <c r="D210" s="193" t="s">
        <v>101</v>
      </c>
      <c r="E210" s="193" t="s">
        <v>551</v>
      </c>
      <c r="F210" s="194" t="s">
        <v>552</v>
      </c>
      <c r="G210" s="193" t="s">
        <v>89</v>
      </c>
      <c r="H210" s="193" t="s">
        <v>90</v>
      </c>
      <c r="I210" s="194">
        <v>0</v>
      </c>
      <c r="J210" s="195">
        <v>0</v>
      </c>
      <c r="K210" s="194" t="s">
        <v>553</v>
      </c>
      <c r="L210" s="194" t="s">
        <v>554</v>
      </c>
      <c r="M210" s="194" t="s">
        <v>64</v>
      </c>
      <c r="N210" s="194" t="s">
        <v>555</v>
      </c>
      <c r="O210" s="194" t="s">
        <v>556</v>
      </c>
      <c r="P210" s="194">
        <v>0</v>
      </c>
      <c r="Q210" s="194">
        <v>0</v>
      </c>
      <c r="R210" s="194">
        <v>93910</v>
      </c>
      <c r="S210" s="194" t="s">
        <v>557</v>
      </c>
      <c r="T210" s="195">
        <v>37970</v>
      </c>
      <c r="U210" s="194">
        <v>5900</v>
      </c>
      <c r="V210" s="194"/>
      <c r="W210" s="197">
        <v>41268423</v>
      </c>
      <c r="X210" s="197">
        <v>67061187</v>
      </c>
      <c r="Y210" s="198">
        <v>44561</v>
      </c>
      <c r="Z210" s="195" t="s">
        <v>40</v>
      </c>
      <c r="AA210" s="194" t="s">
        <v>9203</v>
      </c>
      <c r="AB210" s="194" t="s">
        <v>72</v>
      </c>
      <c r="AC210" s="199" t="s">
        <v>9669</v>
      </c>
    </row>
    <row r="211" spans="2:29" ht="15.75" customHeight="1" x14ac:dyDescent="0.2">
      <c r="B211" s="191" t="s">
        <v>558</v>
      </c>
      <c r="C211" s="192" t="s">
        <v>7898</v>
      </c>
      <c r="D211" s="193" t="s">
        <v>162</v>
      </c>
      <c r="E211" s="193" t="s">
        <v>559</v>
      </c>
      <c r="F211" s="194" t="s">
        <v>560</v>
      </c>
      <c r="G211" s="193" t="s">
        <v>561</v>
      </c>
      <c r="H211" s="193" t="s">
        <v>562</v>
      </c>
      <c r="I211" s="194" t="s">
        <v>563</v>
      </c>
      <c r="J211" s="195" t="s">
        <v>564</v>
      </c>
      <c r="K211" s="194" t="s">
        <v>565</v>
      </c>
      <c r="L211" s="194" t="s">
        <v>566</v>
      </c>
      <c r="M211" s="194" t="s">
        <v>64</v>
      </c>
      <c r="N211" s="194" t="s">
        <v>65</v>
      </c>
      <c r="O211" s="194" t="s">
        <v>567</v>
      </c>
      <c r="P211" s="194" t="s">
        <v>568</v>
      </c>
      <c r="Q211" s="194">
        <v>0</v>
      </c>
      <c r="R211" s="194" t="s">
        <v>233</v>
      </c>
      <c r="S211" s="194" t="s">
        <v>569</v>
      </c>
      <c r="T211" s="195">
        <v>37970</v>
      </c>
      <c r="U211" s="194">
        <v>5950</v>
      </c>
      <c r="V211" s="194"/>
      <c r="W211" s="197">
        <v>73042432</v>
      </c>
      <c r="X211" s="197">
        <v>149431370</v>
      </c>
      <c r="Y211" s="198">
        <v>44561</v>
      </c>
      <c r="Z211" s="195" t="s">
        <v>40</v>
      </c>
      <c r="AA211" s="194" t="s">
        <v>9203</v>
      </c>
      <c r="AB211" s="194" t="s">
        <v>71</v>
      </c>
      <c r="AC211" s="199" t="s">
        <v>9669</v>
      </c>
    </row>
    <row r="212" spans="2:29" ht="15.75" customHeight="1" x14ac:dyDescent="0.2">
      <c r="B212" s="191" t="s">
        <v>558</v>
      </c>
      <c r="C212" s="192" t="s">
        <v>7898</v>
      </c>
      <c r="D212" s="193" t="s">
        <v>162</v>
      </c>
      <c r="E212" s="193" t="s">
        <v>559</v>
      </c>
      <c r="F212" s="194" t="s">
        <v>560</v>
      </c>
      <c r="G212" s="193" t="s">
        <v>561</v>
      </c>
      <c r="H212" s="193" t="s">
        <v>562</v>
      </c>
      <c r="I212" s="194" t="s">
        <v>563</v>
      </c>
      <c r="J212" s="195" t="s">
        <v>564</v>
      </c>
      <c r="K212" s="194" t="s">
        <v>565</v>
      </c>
      <c r="L212" s="194" t="s">
        <v>566</v>
      </c>
      <c r="M212" s="194" t="s">
        <v>64</v>
      </c>
      <c r="N212" s="194" t="s">
        <v>65</v>
      </c>
      <c r="O212" s="194" t="s">
        <v>567</v>
      </c>
      <c r="P212" s="194" t="s">
        <v>568</v>
      </c>
      <c r="Q212" s="194">
        <v>0</v>
      </c>
      <c r="R212" s="194" t="s">
        <v>233</v>
      </c>
      <c r="S212" s="194" t="s">
        <v>569</v>
      </c>
      <c r="T212" s="195">
        <v>37970</v>
      </c>
      <c r="U212" s="194">
        <v>5950</v>
      </c>
      <c r="V212" s="194"/>
      <c r="W212" s="197">
        <v>20729893</v>
      </c>
      <c r="X212" s="197">
        <v>41666149</v>
      </c>
      <c r="Y212" s="198">
        <v>44561</v>
      </c>
      <c r="Z212" s="195" t="s">
        <v>40</v>
      </c>
      <c r="AA212" s="194" t="s">
        <v>9203</v>
      </c>
      <c r="AB212" s="194" t="s">
        <v>72</v>
      </c>
      <c r="AC212" s="199" t="s">
        <v>9669</v>
      </c>
    </row>
    <row r="213" spans="2:29" ht="15.75" customHeight="1" x14ac:dyDescent="0.2">
      <c r="B213" s="191" t="s">
        <v>570</v>
      </c>
      <c r="C213" s="192" t="s">
        <v>7998</v>
      </c>
      <c r="D213" s="193" t="s">
        <v>55</v>
      </c>
      <c r="E213" s="193" t="s">
        <v>571</v>
      </c>
      <c r="F213" s="194" t="s">
        <v>572</v>
      </c>
      <c r="G213" s="193" t="s">
        <v>573</v>
      </c>
      <c r="H213" s="193" t="s">
        <v>574</v>
      </c>
      <c r="I213" s="194" t="s">
        <v>575</v>
      </c>
      <c r="J213" s="195" t="s">
        <v>576</v>
      </c>
      <c r="K213" s="194" t="s">
        <v>577</v>
      </c>
      <c r="L213" s="194" t="s">
        <v>578</v>
      </c>
      <c r="M213" s="194" t="s">
        <v>93</v>
      </c>
      <c r="N213" s="194" t="s">
        <v>579</v>
      </c>
      <c r="O213" s="194" t="s">
        <v>580</v>
      </c>
      <c r="P213" s="194" t="s">
        <v>581</v>
      </c>
      <c r="Q213" s="194">
        <v>0</v>
      </c>
      <c r="R213" s="194">
        <v>93401</v>
      </c>
      <c r="S213" s="194" t="s">
        <v>582</v>
      </c>
      <c r="T213" s="195">
        <v>37970</v>
      </c>
      <c r="U213" s="194">
        <v>6100</v>
      </c>
      <c r="V213" s="194" t="s">
        <v>9661</v>
      </c>
      <c r="W213" s="197">
        <v>13731660</v>
      </c>
      <c r="X213" s="197">
        <v>19938060</v>
      </c>
      <c r="Y213" s="198">
        <v>44561</v>
      </c>
      <c r="Z213" s="195" t="s">
        <v>40</v>
      </c>
      <c r="AA213" s="194" t="s">
        <v>9203</v>
      </c>
      <c r="AB213" s="194" t="s">
        <v>149</v>
      </c>
      <c r="AC213" s="199" t="s">
        <v>9669</v>
      </c>
    </row>
    <row r="214" spans="2:29" ht="15.75" customHeight="1" x14ac:dyDescent="0.2">
      <c r="B214" s="191" t="s">
        <v>570</v>
      </c>
      <c r="C214" s="192" t="s">
        <v>7998</v>
      </c>
      <c r="D214" s="193" t="s">
        <v>55</v>
      </c>
      <c r="E214" s="193" t="s">
        <v>571</v>
      </c>
      <c r="F214" s="194" t="s">
        <v>572</v>
      </c>
      <c r="G214" s="193" t="s">
        <v>573</v>
      </c>
      <c r="H214" s="193" t="s">
        <v>574</v>
      </c>
      <c r="I214" s="194" t="s">
        <v>575</v>
      </c>
      <c r="J214" s="195" t="s">
        <v>576</v>
      </c>
      <c r="K214" s="194" t="s">
        <v>577</v>
      </c>
      <c r="L214" s="194" t="s">
        <v>578</v>
      </c>
      <c r="M214" s="194" t="s">
        <v>93</v>
      </c>
      <c r="N214" s="194" t="s">
        <v>579</v>
      </c>
      <c r="O214" s="194" t="s">
        <v>580</v>
      </c>
      <c r="P214" s="194" t="s">
        <v>581</v>
      </c>
      <c r="Q214" s="194">
        <v>0</v>
      </c>
      <c r="R214" s="194">
        <v>93401</v>
      </c>
      <c r="S214" s="194" t="s">
        <v>582</v>
      </c>
      <c r="T214" s="195">
        <v>37970</v>
      </c>
      <c r="U214" s="194">
        <v>6100</v>
      </c>
      <c r="V214" s="194" t="s">
        <v>9661</v>
      </c>
      <c r="W214" s="197">
        <v>56475758</v>
      </c>
      <c r="X214" s="197">
        <v>132399701</v>
      </c>
      <c r="Y214" s="198">
        <v>44561</v>
      </c>
      <c r="Z214" s="195" t="s">
        <v>40</v>
      </c>
      <c r="AA214" s="194" t="s">
        <v>9203</v>
      </c>
      <c r="AB214" s="194" t="s">
        <v>206</v>
      </c>
      <c r="AC214" s="199" t="s">
        <v>9669</v>
      </c>
    </row>
    <row r="215" spans="2:29" ht="15.75" customHeight="1" x14ac:dyDescent="0.2">
      <c r="B215" s="191" t="s">
        <v>570</v>
      </c>
      <c r="C215" s="192" t="s">
        <v>7998</v>
      </c>
      <c r="D215" s="193" t="s">
        <v>55</v>
      </c>
      <c r="E215" s="193" t="s">
        <v>571</v>
      </c>
      <c r="F215" s="194" t="s">
        <v>572</v>
      </c>
      <c r="G215" s="193" t="s">
        <v>573</v>
      </c>
      <c r="H215" s="193" t="s">
        <v>574</v>
      </c>
      <c r="I215" s="194" t="s">
        <v>575</v>
      </c>
      <c r="J215" s="195" t="s">
        <v>576</v>
      </c>
      <c r="K215" s="194" t="s">
        <v>577</v>
      </c>
      <c r="L215" s="194" t="s">
        <v>578</v>
      </c>
      <c r="M215" s="194" t="s">
        <v>93</v>
      </c>
      <c r="N215" s="194" t="s">
        <v>579</v>
      </c>
      <c r="O215" s="194" t="s">
        <v>580</v>
      </c>
      <c r="P215" s="194" t="s">
        <v>581</v>
      </c>
      <c r="Q215" s="194">
        <v>0</v>
      </c>
      <c r="R215" s="194">
        <v>93401</v>
      </c>
      <c r="S215" s="194" t="s">
        <v>582</v>
      </c>
      <c r="T215" s="195">
        <v>37970</v>
      </c>
      <c r="U215" s="194">
        <v>6100</v>
      </c>
      <c r="V215" s="194" t="s">
        <v>9661</v>
      </c>
      <c r="W215" s="197">
        <v>20636280</v>
      </c>
      <c r="X215" s="197">
        <v>38271456</v>
      </c>
      <c r="Y215" s="198">
        <v>44561</v>
      </c>
      <c r="Z215" s="195" t="s">
        <v>40</v>
      </c>
      <c r="AA215" s="194" t="s">
        <v>9203</v>
      </c>
      <c r="AB215" s="194" t="s">
        <v>100</v>
      </c>
      <c r="AC215" s="199" t="s">
        <v>9669</v>
      </c>
    </row>
    <row r="216" spans="2:29" ht="15.75" customHeight="1" x14ac:dyDescent="0.2">
      <c r="B216" s="191" t="s">
        <v>570</v>
      </c>
      <c r="C216" s="192" t="s">
        <v>7998</v>
      </c>
      <c r="D216" s="193" t="s">
        <v>55</v>
      </c>
      <c r="E216" s="193" t="s">
        <v>571</v>
      </c>
      <c r="F216" s="194" t="s">
        <v>572</v>
      </c>
      <c r="G216" s="193" t="s">
        <v>573</v>
      </c>
      <c r="H216" s="193" t="s">
        <v>574</v>
      </c>
      <c r="I216" s="194" t="s">
        <v>575</v>
      </c>
      <c r="J216" s="195" t="s">
        <v>576</v>
      </c>
      <c r="K216" s="194" t="s">
        <v>577</v>
      </c>
      <c r="L216" s="194" t="s">
        <v>578</v>
      </c>
      <c r="M216" s="194" t="s">
        <v>93</v>
      </c>
      <c r="N216" s="194" t="s">
        <v>579</v>
      </c>
      <c r="O216" s="194" t="s">
        <v>580</v>
      </c>
      <c r="P216" s="194" t="s">
        <v>581</v>
      </c>
      <c r="Q216" s="194">
        <v>0</v>
      </c>
      <c r="R216" s="194">
        <v>93401</v>
      </c>
      <c r="S216" s="194" t="s">
        <v>582</v>
      </c>
      <c r="T216" s="195">
        <v>37970</v>
      </c>
      <c r="U216" s="194">
        <v>6100</v>
      </c>
      <c r="V216" s="194" t="s">
        <v>9661</v>
      </c>
      <c r="W216" s="197">
        <v>8301060</v>
      </c>
      <c r="X216" s="197">
        <v>16059060</v>
      </c>
      <c r="Y216" s="198">
        <v>44561</v>
      </c>
      <c r="Z216" s="195" t="s">
        <v>40</v>
      </c>
      <c r="AA216" s="194" t="s">
        <v>9203</v>
      </c>
      <c r="AB216" s="194" t="s">
        <v>9478</v>
      </c>
      <c r="AC216" s="199" t="s">
        <v>9669</v>
      </c>
    </row>
    <row r="217" spans="2:29" ht="15.75" customHeight="1" x14ac:dyDescent="0.2">
      <c r="B217" s="191" t="s">
        <v>570</v>
      </c>
      <c r="C217" s="192" t="s">
        <v>7998</v>
      </c>
      <c r="D217" s="193" t="s">
        <v>55</v>
      </c>
      <c r="E217" s="193" t="s">
        <v>571</v>
      </c>
      <c r="F217" s="194" t="s">
        <v>572</v>
      </c>
      <c r="G217" s="193" t="s">
        <v>573</v>
      </c>
      <c r="H217" s="193" t="s">
        <v>574</v>
      </c>
      <c r="I217" s="194" t="s">
        <v>575</v>
      </c>
      <c r="J217" s="195" t="s">
        <v>576</v>
      </c>
      <c r="K217" s="194" t="s">
        <v>577</v>
      </c>
      <c r="L217" s="194" t="s">
        <v>578</v>
      </c>
      <c r="M217" s="194" t="s">
        <v>93</v>
      </c>
      <c r="N217" s="194" t="s">
        <v>579</v>
      </c>
      <c r="O217" s="194" t="s">
        <v>580</v>
      </c>
      <c r="P217" s="194" t="s">
        <v>581</v>
      </c>
      <c r="Q217" s="194">
        <v>0</v>
      </c>
      <c r="R217" s="194">
        <v>93401</v>
      </c>
      <c r="S217" s="194" t="s">
        <v>582</v>
      </c>
      <c r="T217" s="195">
        <v>37970</v>
      </c>
      <c r="U217" s="194">
        <v>6100</v>
      </c>
      <c r="V217" s="194" t="s">
        <v>9661</v>
      </c>
      <c r="W217" s="197">
        <v>18870559</v>
      </c>
      <c r="X217" s="197">
        <v>47325351</v>
      </c>
      <c r="Y217" s="198">
        <v>44561</v>
      </c>
      <c r="Z217" s="195" t="s">
        <v>40</v>
      </c>
      <c r="AA217" s="194" t="s">
        <v>9203</v>
      </c>
      <c r="AB217" s="194" t="s">
        <v>249</v>
      </c>
      <c r="AC217" s="199" t="s">
        <v>9669</v>
      </c>
    </row>
    <row r="218" spans="2:29" ht="15.75" customHeight="1" x14ac:dyDescent="0.2">
      <c r="B218" s="191" t="s">
        <v>570</v>
      </c>
      <c r="C218" s="192" t="s">
        <v>7998</v>
      </c>
      <c r="D218" s="193" t="s">
        <v>55</v>
      </c>
      <c r="E218" s="193" t="s">
        <v>571</v>
      </c>
      <c r="F218" s="194" t="s">
        <v>572</v>
      </c>
      <c r="G218" s="193" t="s">
        <v>573</v>
      </c>
      <c r="H218" s="193" t="s">
        <v>574</v>
      </c>
      <c r="I218" s="194" t="s">
        <v>575</v>
      </c>
      <c r="J218" s="195" t="s">
        <v>576</v>
      </c>
      <c r="K218" s="194" t="s">
        <v>577</v>
      </c>
      <c r="L218" s="194" t="s">
        <v>578</v>
      </c>
      <c r="M218" s="194" t="s">
        <v>93</v>
      </c>
      <c r="N218" s="194" t="s">
        <v>579</v>
      </c>
      <c r="O218" s="194" t="s">
        <v>580</v>
      </c>
      <c r="P218" s="194" t="s">
        <v>581</v>
      </c>
      <c r="Q218" s="194">
        <v>0</v>
      </c>
      <c r="R218" s="194">
        <v>93401</v>
      </c>
      <c r="S218" s="194" t="s">
        <v>582</v>
      </c>
      <c r="T218" s="195">
        <v>37970</v>
      </c>
      <c r="U218" s="194">
        <v>6100</v>
      </c>
      <c r="V218" s="194" t="s">
        <v>9661</v>
      </c>
      <c r="W218" s="197">
        <v>18231300</v>
      </c>
      <c r="X218" s="197">
        <v>27928800</v>
      </c>
      <c r="Y218" s="198">
        <v>44561</v>
      </c>
      <c r="Z218" s="195" t="s">
        <v>40</v>
      </c>
      <c r="AA218" s="194" t="s">
        <v>9203</v>
      </c>
      <c r="AB218" s="194" t="s">
        <v>583</v>
      </c>
      <c r="AC218" s="199" t="s">
        <v>9669</v>
      </c>
    </row>
    <row r="219" spans="2:29" ht="15.75" customHeight="1" x14ac:dyDescent="0.2">
      <c r="B219" s="191" t="s">
        <v>570</v>
      </c>
      <c r="C219" s="192" t="s">
        <v>7998</v>
      </c>
      <c r="D219" s="193" t="s">
        <v>55</v>
      </c>
      <c r="E219" s="193" t="s">
        <v>571</v>
      </c>
      <c r="F219" s="194" t="s">
        <v>572</v>
      </c>
      <c r="G219" s="193" t="s">
        <v>573</v>
      </c>
      <c r="H219" s="193" t="s">
        <v>574</v>
      </c>
      <c r="I219" s="194" t="s">
        <v>575</v>
      </c>
      <c r="J219" s="195" t="s">
        <v>576</v>
      </c>
      <c r="K219" s="194" t="s">
        <v>577</v>
      </c>
      <c r="L219" s="194" t="s">
        <v>578</v>
      </c>
      <c r="M219" s="194" t="s">
        <v>93</v>
      </c>
      <c r="N219" s="194" t="s">
        <v>579</v>
      </c>
      <c r="O219" s="194" t="s">
        <v>580</v>
      </c>
      <c r="P219" s="194" t="s">
        <v>581</v>
      </c>
      <c r="Q219" s="194">
        <v>0</v>
      </c>
      <c r="R219" s="194">
        <v>93401</v>
      </c>
      <c r="S219" s="194" t="s">
        <v>582</v>
      </c>
      <c r="T219" s="195">
        <v>37970</v>
      </c>
      <c r="U219" s="194">
        <v>6100</v>
      </c>
      <c r="V219" s="194" t="s">
        <v>9661</v>
      </c>
      <c r="W219" s="197">
        <v>18231300</v>
      </c>
      <c r="X219" s="197">
        <v>26299620</v>
      </c>
      <c r="Y219" s="198">
        <v>44561</v>
      </c>
      <c r="Z219" s="195" t="s">
        <v>40</v>
      </c>
      <c r="AA219" s="194" t="s">
        <v>9203</v>
      </c>
      <c r="AB219" s="194" t="s">
        <v>9506</v>
      </c>
      <c r="AC219" s="199" t="s">
        <v>9669</v>
      </c>
    </row>
    <row r="220" spans="2:29" ht="15.75" customHeight="1" x14ac:dyDescent="0.2">
      <c r="B220" s="191" t="s">
        <v>570</v>
      </c>
      <c r="C220" s="192" t="s">
        <v>7998</v>
      </c>
      <c r="D220" s="193" t="s">
        <v>55</v>
      </c>
      <c r="E220" s="193" t="s">
        <v>571</v>
      </c>
      <c r="F220" s="194" t="s">
        <v>572</v>
      </c>
      <c r="G220" s="193" t="s">
        <v>573</v>
      </c>
      <c r="H220" s="193" t="s">
        <v>574</v>
      </c>
      <c r="I220" s="194" t="s">
        <v>575</v>
      </c>
      <c r="J220" s="195" t="s">
        <v>576</v>
      </c>
      <c r="K220" s="194" t="s">
        <v>577</v>
      </c>
      <c r="L220" s="194" t="s">
        <v>578</v>
      </c>
      <c r="M220" s="194" t="s">
        <v>93</v>
      </c>
      <c r="N220" s="194" t="s">
        <v>579</v>
      </c>
      <c r="O220" s="194" t="s">
        <v>580</v>
      </c>
      <c r="P220" s="194" t="s">
        <v>581</v>
      </c>
      <c r="Q220" s="194">
        <v>0</v>
      </c>
      <c r="R220" s="194">
        <v>93401</v>
      </c>
      <c r="S220" s="194" t="s">
        <v>582</v>
      </c>
      <c r="T220" s="195">
        <v>37970</v>
      </c>
      <c r="U220" s="194">
        <v>6100</v>
      </c>
      <c r="V220" s="194" t="s">
        <v>9661</v>
      </c>
      <c r="W220" s="197">
        <v>20960565</v>
      </c>
      <c r="X220" s="197">
        <v>29804685</v>
      </c>
      <c r="Y220" s="198">
        <v>44561</v>
      </c>
      <c r="Z220" s="195" t="s">
        <v>40</v>
      </c>
      <c r="AA220" s="194" t="s">
        <v>9203</v>
      </c>
      <c r="AB220" s="194" t="s">
        <v>9518</v>
      </c>
      <c r="AC220" s="199" t="s">
        <v>9669</v>
      </c>
    </row>
    <row r="221" spans="2:29" ht="15.75" customHeight="1" x14ac:dyDescent="0.2">
      <c r="B221" s="191" t="s">
        <v>570</v>
      </c>
      <c r="C221" s="192" t="s">
        <v>7998</v>
      </c>
      <c r="D221" s="193" t="s">
        <v>55</v>
      </c>
      <c r="E221" s="193" t="s">
        <v>571</v>
      </c>
      <c r="F221" s="194" t="s">
        <v>572</v>
      </c>
      <c r="G221" s="193" t="s">
        <v>573</v>
      </c>
      <c r="H221" s="193" t="s">
        <v>574</v>
      </c>
      <c r="I221" s="194" t="s">
        <v>575</v>
      </c>
      <c r="J221" s="195" t="s">
        <v>576</v>
      </c>
      <c r="K221" s="194" t="s">
        <v>577</v>
      </c>
      <c r="L221" s="194" t="s">
        <v>578</v>
      </c>
      <c r="M221" s="194" t="s">
        <v>93</v>
      </c>
      <c r="N221" s="194" t="s">
        <v>579</v>
      </c>
      <c r="O221" s="194" t="s">
        <v>580</v>
      </c>
      <c r="P221" s="194" t="s">
        <v>581</v>
      </c>
      <c r="Q221" s="194">
        <v>0</v>
      </c>
      <c r="R221" s="194">
        <v>93401</v>
      </c>
      <c r="S221" s="194" t="s">
        <v>582</v>
      </c>
      <c r="T221" s="195">
        <v>37970</v>
      </c>
      <c r="U221" s="194">
        <v>6100</v>
      </c>
      <c r="V221" s="194" t="s">
        <v>9661</v>
      </c>
      <c r="W221" s="197">
        <v>24935714</v>
      </c>
      <c r="X221" s="197">
        <v>31142114</v>
      </c>
      <c r="Y221" s="198">
        <v>44561</v>
      </c>
      <c r="Z221" s="195" t="s">
        <v>40</v>
      </c>
      <c r="AA221" s="194" t="s">
        <v>9203</v>
      </c>
      <c r="AB221" s="194" t="s">
        <v>211</v>
      </c>
      <c r="AC221" s="199" t="s">
        <v>9669</v>
      </c>
    </row>
    <row r="222" spans="2:29" ht="15.75" customHeight="1" x14ac:dyDescent="0.2">
      <c r="B222" s="191" t="s">
        <v>570</v>
      </c>
      <c r="C222" s="192" t="s">
        <v>7998</v>
      </c>
      <c r="D222" s="193" t="s">
        <v>55</v>
      </c>
      <c r="E222" s="193" t="s">
        <v>571</v>
      </c>
      <c r="F222" s="194" t="s">
        <v>572</v>
      </c>
      <c r="G222" s="193" t="s">
        <v>573</v>
      </c>
      <c r="H222" s="193" t="s">
        <v>574</v>
      </c>
      <c r="I222" s="194" t="s">
        <v>575</v>
      </c>
      <c r="J222" s="195" t="s">
        <v>576</v>
      </c>
      <c r="K222" s="194" t="s">
        <v>577</v>
      </c>
      <c r="L222" s="194" t="s">
        <v>578</v>
      </c>
      <c r="M222" s="194" t="s">
        <v>93</v>
      </c>
      <c r="N222" s="194" t="s">
        <v>579</v>
      </c>
      <c r="O222" s="194" t="s">
        <v>580</v>
      </c>
      <c r="P222" s="194" t="s">
        <v>581</v>
      </c>
      <c r="Q222" s="194">
        <v>0</v>
      </c>
      <c r="R222" s="194">
        <v>93401</v>
      </c>
      <c r="S222" s="194" t="s">
        <v>582</v>
      </c>
      <c r="T222" s="195">
        <v>37970</v>
      </c>
      <c r="U222" s="194">
        <v>6100</v>
      </c>
      <c r="V222" s="194" t="s">
        <v>9661</v>
      </c>
      <c r="W222" s="197">
        <v>17067600</v>
      </c>
      <c r="X222" s="197">
        <v>25135920</v>
      </c>
      <c r="Y222" s="198">
        <v>44561</v>
      </c>
      <c r="Z222" s="195" t="s">
        <v>40</v>
      </c>
      <c r="AA222" s="194" t="s">
        <v>9203</v>
      </c>
      <c r="AB222" s="194" t="s">
        <v>9548</v>
      </c>
      <c r="AC222" s="199" t="s">
        <v>9669</v>
      </c>
    </row>
    <row r="223" spans="2:29" ht="15.75" customHeight="1" x14ac:dyDescent="0.2">
      <c r="B223" s="191" t="s">
        <v>570</v>
      </c>
      <c r="C223" s="192" t="s">
        <v>7998</v>
      </c>
      <c r="D223" s="193" t="s">
        <v>55</v>
      </c>
      <c r="E223" s="193" t="s">
        <v>571</v>
      </c>
      <c r="F223" s="194" t="s">
        <v>572</v>
      </c>
      <c r="G223" s="193" t="s">
        <v>573</v>
      </c>
      <c r="H223" s="193" t="s">
        <v>574</v>
      </c>
      <c r="I223" s="194" t="s">
        <v>575</v>
      </c>
      <c r="J223" s="195" t="s">
        <v>576</v>
      </c>
      <c r="K223" s="194" t="s">
        <v>577</v>
      </c>
      <c r="L223" s="194" t="s">
        <v>578</v>
      </c>
      <c r="M223" s="194" t="s">
        <v>93</v>
      </c>
      <c r="N223" s="194" t="s">
        <v>579</v>
      </c>
      <c r="O223" s="194" t="s">
        <v>580</v>
      </c>
      <c r="P223" s="194" t="s">
        <v>581</v>
      </c>
      <c r="Q223" s="194">
        <v>0</v>
      </c>
      <c r="R223" s="194">
        <v>93401</v>
      </c>
      <c r="S223" s="194" t="s">
        <v>582</v>
      </c>
      <c r="T223" s="195">
        <v>37970</v>
      </c>
      <c r="U223" s="194">
        <v>6100</v>
      </c>
      <c r="V223" s="194" t="s">
        <v>9661</v>
      </c>
      <c r="W223" s="197">
        <v>117751785</v>
      </c>
      <c r="X223" s="197">
        <v>225271392</v>
      </c>
      <c r="Y223" s="198">
        <v>44561</v>
      </c>
      <c r="Z223" s="195" t="s">
        <v>40</v>
      </c>
      <c r="AA223" s="194" t="s">
        <v>9203</v>
      </c>
      <c r="AB223" s="194" t="s">
        <v>174</v>
      </c>
      <c r="AC223" s="199" t="s">
        <v>9669</v>
      </c>
    </row>
    <row r="224" spans="2:29" ht="15.75" customHeight="1" x14ac:dyDescent="0.2">
      <c r="B224" s="191" t="s">
        <v>570</v>
      </c>
      <c r="C224" s="192" t="s">
        <v>7998</v>
      </c>
      <c r="D224" s="193" t="s">
        <v>55</v>
      </c>
      <c r="E224" s="193" t="s">
        <v>571</v>
      </c>
      <c r="F224" s="194" t="s">
        <v>572</v>
      </c>
      <c r="G224" s="193" t="s">
        <v>573</v>
      </c>
      <c r="H224" s="193" t="s">
        <v>574</v>
      </c>
      <c r="I224" s="194" t="s">
        <v>575</v>
      </c>
      <c r="J224" s="195" t="s">
        <v>576</v>
      </c>
      <c r="K224" s="194" t="s">
        <v>577</v>
      </c>
      <c r="L224" s="194" t="s">
        <v>578</v>
      </c>
      <c r="M224" s="194" t="s">
        <v>93</v>
      </c>
      <c r="N224" s="194" t="s">
        <v>579</v>
      </c>
      <c r="O224" s="194" t="s">
        <v>580</v>
      </c>
      <c r="P224" s="194" t="s">
        <v>581</v>
      </c>
      <c r="Q224" s="194">
        <v>0</v>
      </c>
      <c r="R224" s="194">
        <v>93401</v>
      </c>
      <c r="S224" s="194" t="s">
        <v>582</v>
      </c>
      <c r="T224" s="195">
        <v>37970</v>
      </c>
      <c r="U224" s="194">
        <v>6100</v>
      </c>
      <c r="V224" s="194" t="s">
        <v>9661</v>
      </c>
      <c r="W224" s="197">
        <v>43367220</v>
      </c>
      <c r="X224" s="197">
        <v>55780020</v>
      </c>
      <c r="Y224" s="198">
        <v>44561</v>
      </c>
      <c r="Z224" s="195" t="s">
        <v>40</v>
      </c>
      <c r="AA224" s="194" t="s">
        <v>9203</v>
      </c>
      <c r="AB224" s="194" t="s">
        <v>374</v>
      </c>
      <c r="AC224" s="199" t="s">
        <v>9669</v>
      </c>
    </row>
    <row r="225" spans="2:29" ht="15.75" customHeight="1" x14ac:dyDescent="0.2">
      <c r="B225" s="191" t="s">
        <v>570</v>
      </c>
      <c r="C225" s="192" t="s">
        <v>7998</v>
      </c>
      <c r="D225" s="193" t="s">
        <v>55</v>
      </c>
      <c r="E225" s="193" t="s">
        <v>571</v>
      </c>
      <c r="F225" s="194" t="s">
        <v>572</v>
      </c>
      <c r="G225" s="193" t="s">
        <v>573</v>
      </c>
      <c r="H225" s="193" t="s">
        <v>574</v>
      </c>
      <c r="I225" s="194" t="s">
        <v>575</v>
      </c>
      <c r="J225" s="195" t="s">
        <v>576</v>
      </c>
      <c r="K225" s="194" t="s">
        <v>577</v>
      </c>
      <c r="L225" s="194" t="s">
        <v>578</v>
      </c>
      <c r="M225" s="194" t="s">
        <v>93</v>
      </c>
      <c r="N225" s="194" t="s">
        <v>579</v>
      </c>
      <c r="O225" s="194" t="s">
        <v>580</v>
      </c>
      <c r="P225" s="194" t="s">
        <v>581</v>
      </c>
      <c r="Q225" s="194">
        <v>0</v>
      </c>
      <c r="R225" s="194">
        <v>93401</v>
      </c>
      <c r="S225" s="194" t="s">
        <v>582</v>
      </c>
      <c r="T225" s="195">
        <v>37970</v>
      </c>
      <c r="U225" s="194">
        <v>6100</v>
      </c>
      <c r="V225" s="194" t="s">
        <v>9661</v>
      </c>
      <c r="W225" s="197">
        <v>17564457</v>
      </c>
      <c r="X225" s="197">
        <v>35348029</v>
      </c>
      <c r="Y225" s="198">
        <v>44561</v>
      </c>
      <c r="Z225" s="195" t="s">
        <v>40</v>
      </c>
      <c r="AA225" s="194" t="s">
        <v>9203</v>
      </c>
      <c r="AB225" s="194" t="s">
        <v>217</v>
      </c>
      <c r="AC225" s="199" t="s">
        <v>9669</v>
      </c>
    </row>
    <row r="226" spans="2:29" ht="15.75" customHeight="1" x14ac:dyDescent="0.2">
      <c r="B226" s="191" t="s">
        <v>570</v>
      </c>
      <c r="C226" s="192" t="s">
        <v>7998</v>
      </c>
      <c r="D226" s="193" t="s">
        <v>55</v>
      </c>
      <c r="E226" s="193" t="s">
        <v>571</v>
      </c>
      <c r="F226" s="194" t="s">
        <v>572</v>
      </c>
      <c r="G226" s="193" t="s">
        <v>573</v>
      </c>
      <c r="H226" s="193" t="s">
        <v>574</v>
      </c>
      <c r="I226" s="194" t="s">
        <v>575</v>
      </c>
      <c r="J226" s="195" t="s">
        <v>576</v>
      </c>
      <c r="K226" s="194" t="s">
        <v>577</v>
      </c>
      <c r="L226" s="194" t="s">
        <v>578</v>
      </c>
      <c r="M226" s="194" t="s">
        <v>93</v>
      </c>
      <c r="N226" s="194" t="s">
        <v>579</v>
      </c>
      <c r="O226" s="194" t="s">
        <v>580</v>
      </c>
      <c r="P226" s="194" t="s">
        <v>581</v>
      </c>
      <c r="Q226" s="194">
        <v>0</v>
      </c>
      <c r="R226" s="194">
        <v>93401</v>
      </c>
      <c r="S226" s="194" t="s">
        <v>582</v>
      </c>
      <c r="T226" s="195">
        <v>37970</v>
      </c>
      <c r="U226" s="194">
        <v>6100</v>
      </c>
      <c r="V226" s="194" t="s">
        <v>9661</v>
      </c>
      <c r="W226" s="197">
        <v>22265460</v>
      </c>
      <c r="X226" s="197">
        <v>30023460</v>
      </c>
      <c r="Y226" s="198">
        <v>44561</v>
      </c>
      <c r="Z226" s="195" t="s">
        <v>40</v>
      </c>
      <c r="AA226" s="194" t="s">
        <v>9203</v>
      </c>
      <c r="AB226" s="194" t="s">
        <v>375</v>
      </c>
      <c r="AC226" s="199" t="s">
        <v>9669</v>
      </c>
    </row>
    <row r="227" spans="2:29" ht="15.75" customHeight="1" x14ac:dyDescent="0.2">
      <c r="B227" s="191" t="s">
        <v>570</v>
      </c>
      <c r="C227" s="192" t="s">
        <v>7998</v>
      </c>
      <c r="D227" s="193" t="s">
        <v>55</v>
      </c>
      <c r="E227" s="193" t="s">
        <v>571</v>
      </c>
      <c r="F227" s="194" t="s">
        <v>572</v>
      </c>
      <c r="G227" s="193" t="s">
        <v>573</v>
      </c>
      <c r="H227" s="193" t="s">
        <v>574</v>
      </c>
      <c r="I227" s="194" t="s">
        <v>575</v>
      </c>
      <c r="J227" s="195" t="s">
        <v>576</v>
      </c>
      <c r="K227" s="194" t="s">
        <v>577</v>
      </c>
      <c r="L227" s="194" t="s">
        <v>578</v>
      </c>
      <c r="M227" s="194" t="s">
        <v>93</v>
      </c>
      <c r="N227" s="194" t="s">
        <v>579</v>
      </c>
      <c r="O227" s="194" t="s">
        <v>580</v>
      </c>
      <c r="P227" s="194" t="s">
        <v>581</v>
      </c>
      <c r="Q227" s="194">
        <v>0</v>
      </c>
      <c r="R227" s="194">
        <v>93401</v>
      </c>
      <c r="S227" s="194" t="s">
        <v>582</v>
      </c>
      <c r="T227" s="195">
        <v>37970</v>
      </c>
      <c r="U227" s="194">
        <v>6100</v>
      </c>
      <c r="V227" s="194" t="s">
        <v>9661</v>
      </c>
      <c r="W227" s="197">
        <v>7680420</v>
      </c>
      <c r="X227" s="197">
        <v>13886820</v>
      </c>
      <c r="Y227" s="198">
        <v>44561</v>
      </c>
      <c r="Z227" s="195" t="s">
        <v>40</v>
      </c>
      <c r="AA227" s="194" t="s">
        <v>9203</v>
      </c>
      <c r="AB227" s="194" t="s">
        <v>9572</v>
      </c>
      <c r="AC227" s="199" t="s">
        <v>9669</v>
      </c>
    </row>
    <row r="228" spans="2:29" ht="15.75" customHeight="1" x14ac:dyDescent="0.2">
      <c r="B228" s="191" t="s">
        <v>570</v>
      </c>
      <c r="C228" s="192" t="s">
        <v>7998</v>
      </c>
      <c r="D228" s="193" t="s">
        <v>55</v>
      </c>
      <c r="E228" s="193" t="s">
        <v>571</v>
      </c>
      <c r="F228" s="194" t="s">
        <v>572</v>
      </c>
      <c r="G228" s="193" t="s">
        <v>573</v>
      </c>
      <c r="H228" s="193" t="s">
        <v>574</v>
      </c>
      <c r="I228" s="194" t="s">
        <v>575</v>
      </c>
      <c r="J228" s="195" t="s">
        <v>576</v>
      </c>
      <c r="K228" s="194" t="s">
        <v>577</v>
      </c>
      <c r="L228" s="194" t="s">
        <v>578</v>
      </c>
      <c r="M228" s="194" t="s">
        <v>93</v>
      </c>
      <c r="N228" s="194" t="s">
        <v>579</v>
      </c>
      <c r="O228" s="194" t="s">
        <v>580</v>
      </c>
      <c r="P228" s="194" t="s">
        <v>581</v>
      </c>
      <c r="Q228" s="194">
        <v>0</v>
      </c>
      <c r="R228" s="194">
        <v>93401</v>
      </c>
      <c r="S228" s="194" t="s">
        <v>582</v>
      </c>
      <c r="T228" s="195">
        <v>37970</v>
      </c>
      <c r="U228" s="194">
        <v>6100</v>
      </c>
      <c r="V228" s="194" t="s">
        <v>9661</v>
      </c>
      <c r="W228" s="197">
        <v>22498200</v>
      </c>
      <c r="X228" s="197">
        <v>30256200</v>
      </c>
      <c r="Y228" s="198">
        <v>44561</v>
      </c>
      <c r="Z228" s="195" t="s">
        <v>40</v>
      </c>
      <c r="AA228" s="194" t="s">
        <v>9203</v>
      </c>
      <c r="AB228" s="194" t="s">
        <v>94</v>
      </c>
      <c r="AC228" s="199" t="s">
        <v>9669</v>
      </c>
    </row>
    <row r="229" spans="2:29" ht="15.75" customHeight="1" x14ac:dyDescent="0.2">
      <c r="B229" s="191" t="s">
        <v>570</v>
      </c>
      <c r="C229" s="192" t="s">
        <v>7998</v>
      </c>
      <c r="D229" s="193" t="s">
        <v>55</v>
      </c>
      <c r="E229" s="193" t="s">
        <v>571</v>
      </c>
      <c r="F229" s="194" t="s">
        <v>572</v>
      </c>
      <c r="G229" s="193" t="s">
        <v>573</v>
      </c>
      <c r="H229" s="193" t="s">
        <v>574</v>
      </c>
      <c r="I229" s="194" t="s">
        <v>575</v>
      </c>
      <c r="J229" s="195" t="s">
        <v>576</v>
      </c>
      <c r="K229" s="194" t="s">
        <v>577</v>
      </c>
      <c r="L229" s="194" t="s">
        <v>578</v>
      </c>
      <c r="M229" s="194" t="s">
        <v>93</v>
      </c>
      <c r="N229" s="194" t="s">
        <v>579</v>
      </c>
      <c r="O229" s="194" t="s">
        <v>580</v>
      </c>
      <c r="P229" s="194" t="s">
        <v>581</v>
      </c>
      <c r="Q229" s="194">
        <v>0</v>
      </c>
      <c r="R229" s="194">
        <v>93401</v>
      </c>
      <c r="S229" s="194" t="s">
        <v>582</v>
      </c>
      <c r="T229" s="195">
        <v>37970</v>
      </c>
      <c r="U229" s="194">
        <v>6100</v>
      </c>
      <c r="V229" s="194" t="s">
        <v>9661</v>
      </c>
      <c r="W229" s="197">
        <v>54207731</v>
      </c>
      <c r="X229" s="197">
        <v>99520988</v>
      </c>
      <c r="Y229" s="198">
        <v>44561</v>
      </c>
      <c r="Z229" s="195" t="s">
        <v>40</v>
      </c>
      <c r="AA229" s="194" t="s">
        <v>9203</v>
      </c>
      <c r="AB229" s="194" t="s">
        <v>9585</v>
      </c>
      <c r="AC229" s="199" t="s">
        <v>9669</v>
      </c>
    </row>
    <row r="230" spans="2:29" ht="15.75" customHeight="1" x14ac:dyDescent="0.2">
      <c r="B230" s="191" t="s">
        <v>570</v>
      </c>
      <c r="C230" s="192" t="s">
        <v>7998</v>
      </c>
      <c r="D230" s="193" t="s">
        <v>55</v>
      </c>
      <c r="E230" s="193" t="s">
        <v>571</v>
      </c>
      <c r="F230" s="194" t="s">
        <v>572</v>
      </c>
      <c r="G230" s="193" t="s">
        <v>573</v>
      </c>
      <c r="H230" s="193" t="s">
        <v>574</v>
      </c>
      <c r="I230" s="194" t="s">
        <v>575</v>
      </c>
      <c r="J230" s="195" t="s">
        <v>576</v>
      </c>
      <c r="K230" s="194" t="s">
        <v>577</v>
      </c>
      <c r="L230" s="194" t="s">
        <v>578</v>
      </c>
      <c r="M230" s="194" t="s">
        <v>93</v>
      </c>
      <c r="N230" s="194" t="s">
        <v>579</v>
      </c>
      <c r="O230" s="194" t="s">
        <v>580</v>
      </c>
      <c r="P230" s="194" t="s">
        <v>581</v>
      </c>
      <c r="Q230" s="194">
        <v>0</v>
      </c>
      <c r="R230" s="194">
        <v>93401</v>
      </c>
      <c r="S230" s="194" t="s">
        <v>582</v>
      </c>
      <c r="T230" s="195">
        <v>37970</v>
      </c>
      <c r="U230" s="194">
        <v>6100</v>
      </c>
      <c r="V230" s="194" t="s">
        <v>9661</v>
      </c>
      <c r="W230" s="197">
        <v>3107234</v>
      </c>
      <c r="X230" s="197">
        <v>6945582</v>
      </c>
      <c r="Y230" s="198">
        <v>44561</v>
      </c>
      <c r="Z230" s="195" t="s">
        <v>40</v>
      </c>
      <c r="AA230" s="194" t="s">
        <v>9203</v>
      </c>
      <c r="AB230" s="194" t="s">
        <v>219</v>
      </c>
      <c r="AC230" s="199" t="s">
        <v>9669</v>
      </c>
    </row>
    <row r="231" spans="2:29" ht="15.75" customHeight="1" x14ac:dyDescent="0.2">
      <c r="B231" s="191" t="s">
        <v>584</v>
      </c>
      <c r="C231" s="192" t="s">
        <v>7990</v>
      </c>
      <c r="D231" s="193" t="s">
        <v>55</v>
      </c>
      <c r="E231" s="193" t="s">
        <v>585</v>
      </c>
      <c r="F231" s="194" t="s">
        <v>8088</v>
      </c>
      <c r="G231" s="193" t="s">
        <v>586</v>
      </c>
      <c r="H231" s="193" t="s">
        <v>587</v>
      </c>
      <c r="I231" s="194" t="s">
        <v>8089</v>
      </c>
      <c r="J231" s="195" t="s">
        <v>588</v>
      </c>
      <c r="K231" s="194" t="s">
        <v>589</v>
      </c>
      <c r="L231" s="194" t="s">
        <v>590</v>
      </c>
      <c r="M231" s="194" t="s">
        <v>591</v>
      </c>
      <c r="N231" s="194" t="s">
        <v>592</v>
      </c>
      <c r="O231" s="194" t="s">
        <v>593</v>
      </c>
      <c r="P231" s="194" t="s">
        <v>594</v>
      </c>
      <c r="Q231" s="194">
        <v>0</v>
      </c>
      <c r="R231" s="194">
        <v>93401</v>
      </c>
      <c r="S231" s="194" t="s">
        <v>8090</v>
      </c>
      <c r="T231" s="195">
        <v>37970</v>
      </c>
      <c r="U231" s="194">
        <v>6150</v>
      </c>
      <c r="V231" s="194"/>
      <c r="W231" s="197">
        <v>21764925</v>
      </c>
      <c r="X231" s="197">
        <v>113841204</v>
      </c>
      <c r="Y231" s="198">
        <v>44561</v>
      </c>
      <c r="Z231" s="195" t="s">
        <v>40</v>
      </c>
      <c r="AA231" s="194" t="s">
        <v>9203</v>
      </c>
      <c r="AB231" s="194" t="s">
        <v>220</v>
      </c>
      <c r="AC231" s="199" t="s">
        <v>9669</v>
      </c>
    </row>
    <row r="232" spans="2:29" ht="15.75" customHeight="1" x14ac:dyDescent="0.2">
      <c r="B232" s="191" t="s">
        <v>595</v>
      </c>
      <c r="C232" s="192" t="s">
        <v>8167</v>
      </c>
      <c r="D232" s="193" t="s">
        <v>55</v>
      </c>
      <c r="E232" s="193" t="s">
        <v>596</v>
      </c>
      <c r="F232" s="194" t="s">
        <v>8019</v>
      </c>
      <c r="G232" s="193" t="s">
        <v>597</v>
      </c>
      <c r="H232" s="193" t="s">
        <v>8020</v>
      </c>
      <c r="I232" s="194" t="s">
        <v>598</v>
      </c>
      <c r="J232" s="195" t="s">
        <v>8021</v>
      </c>
      <c r="K232" s="194" t="s">
        <v>8022</v>
      </c>
      <c r="L232" s="194" t="s">
        <v>599</v>
      </c>
      <c r="M232" s="194" t="s">
        <v>35</v>
      </c>
      <c r="N232" s="194" t="s">
        <v>600</v>
      </c>
      <c r="O232" s="194" t="s">
        <v>601</v>
      </c>
      <c r="P232" s="194" t="s">
        <v>602</v>
      </c>
      <c r="Q232" s="194">
        <v>0</v>
      </c>
      <c r="R232" s="194">
        <v>93401</v>
      </c>
      <c r="S232" s="194" t="s">
        <v>4172</v>
      </c>
      <c r="T232" s="195">
        <v>37970</v>
      </c>
      <c r="U232" s="194">
        <v>6400</v>
      </c>
      <c r="V232" s="194"/>
      <c r="W232" s="197">
        <v>22812554</v>
      </c>
      <c r="X232" s="197">
        <v>40206262</v>
      </c>
      <c r="Y232" s="198">
        <v>44561</v>
      </c>
      <c r="Z232" s="195" t="s">
        <v>40</v>
      </c>
      <c r="AA232" s="194" t="s">
        <v>9203</v>
      </c>
      <c r="AB232" s="194" t="s">
        <v>9520</v>
      </c>
      <c r="AC232" s="199" t="s">
        <v>9669</v>
      </c>
    </row>
    <row r="233" spans="2:29" ht="15.75" customHeight="1" x14ac:dyDescent="0.2">
      <c r="B233" s="191" t="s">
        <v>603</v>
      </c>
      <c r="C233" s="192" t="s">
        <v>8168</v>
      </c>
      <c r="D233" s="193" t="s">
        <v>55</v>
      </c>
      <c r="E233" s="193" t="s">
        <v>604</v>
      </c>
      <c r="F233" s="194" t="s">
        <v>605</v>
      </c>
      <c r="G233" s="193" t="s">
        <v>606</v>
      </c>
      <c r="H233" s="193" t="s">
        <v>607</v>
      </c>
      <c r="I233" s="194" t="s">
        <v>608</v>
      </c>
      <c r="J233" s="195" t="s">
        <v>609</v>
      </c>
      <c r="K233" s="194" t="s">
        <v>610</v>
      </c>
      <c r="L233" s="194" t="s">
        <v>611</v>
      </c>
      <c r="M233" s="194" t="s">
        <v>64</v>
      </c>
      <c r="N233" s="194" t="s">
        <v>612</v>
      </c>
      <c r="O233" s="194">
        <v>0</v>
      </c>
      <c r="P233" s="194">
        <v>0</v>
      </c>
      <c r="Q233" s="194">
        <v>0</v>
      </c>
      <c r="R233" s="194">
        <v>93401</v>
      </c>
      <c r="S233" s="194" t="s">
        <v>613</v>
      </c>
      <c r="T233" s="195">
        <v>37970</v>
      </c>
      <c r="U233" s="194">
        <v>6410</v>
      </c>
      <c r="V233" s="194"/>
      <c r="W233" s="197">
        <v>28627882</v>
      </c>
      <c r="X233" s="197">
        <v>58078168</v>
      </c>
      <c r="Y233" s="198">
        <v>44561</v>
      </c>
      <c r="Z233" s="195" t="s">
        <v>40</v>
      </c>
      <c r="AA233" s="194" t="s">
        <v>9203</v>
      </c>
      <c r="AB233" s="194" t="s">
        <v>221</v>
      </c>
      <c r="AC233" s="199" t="s">
        <v>9669</v>
      </c>
    </row>
    <row r="234" spans="2:29" ht="15.75" customHeight="1" x14ac:dyDescent="0.2">
      <c r="B234" s="191" t="s">
        <v>8873</v>
      </c>
      <c r="C234" s="192" t="s">
        <v>7896</v>
      </c>
      <c r="D234" s="193" t="s">
        <v>614</v>
      </c>
      <c r="E234" s="193" t="s">
        <v>615</v>
      </c>
      <c r="F234" s="194" t="s">
        <v>519</v>
      </c>
      <c r="G234" s="193" t="s">
        <v>520</v>
      </c>
      <c r="H234" s="193" t="s">
        <v>90</v>
      </c>
      <c r="I234" s="194">
        <v>0</v>
      </c>
      <c r="J234" s="195">
        <v>0</v>
      </c>
      <c r="K234" s="194" t="s">
        <v>616</v>
      </c>
      <c r="L234" s="194" t="s">
        <v>617</v>
      </c>
      <c r="M234" s="194" t="s">
        <v>64</v>
      </c>
      <c r="N234" s="194" t="s">
        <v>618</v>
      </c>
      <c r="O234" s="194" t="s">
        <v>619</v>
      </c>
      <c r="P234" s="194" t="s">
        <v>620</v>
      </c>
      <c r="Q234" s="194" t="s">
        <v>621</v>
      </c>
      <c r="R234" s="194" t="s">
        <v>526</v>
      </c>
      <c r="S234" s="194" t="s">
        <v>622</v>
      </c>
      <c r="T234" s="195">
        <v>37970</v>
      </c>
      <c r="U234" s="194">
        <v>6430</v>
      </c>
      <c r="V234" s="194" t="s">
        <v>9648</v>
      </c>
      <c r="W234" s="197">
        <v>64263824</v>
      </c>
      <c r="X234" s="197">
        <v>159165575</v>
      </c>
      <c r="Y234" s="198">
        <v>44561</v>
      </c>
      <c r="Z234" s="195" t="s">
        <v>40</v>
      </c>
      <c r="AA234" s="194" t="s">
        <v>9203</v>
      </c>
      <c r="AB234" s="194" t="s">
        <v>623</v>
      </c>
      <c r="AC234" s="199" t="s">
        <v>9669</v>
      </c>
    </row>
    <row r="235" spans="2:29" ht="15.75" customHeight="1" x14ac:dyDescent="0.2">
      <c r="B235" s="191" t="s">
        <v>8873</v>
      </c>
      <c r="C235" s="192" t="s">
        <v>7896</v>
      </c>
      <c r="D235" s="193" t="s">
        <v>614</v>
      </c>
      <c r="E235" s="193" t="s">
        <v>615</v>
      </c>
      <c r="F235" s="194" t="s">
        <v>519</v>
      </c>
      <c r="G235" s="193" t="s">
        <v>520</v>
      </c>
      <c r="H235" s="193" t="s">
        <v>90</v>
      </c>
      <c r="I235" s="194">
        <v>0</v>
      </c>
      <c r="J235" s="195">
        <v>0</v>
      </c>
      <c r="K235" s="194" t="s">
        <v>616</v>
      </c>
      <c r="L235" s="194" t="s">
        <v>617</v>
      </c>
      <c r="M235" s="194" t="s">
        <v>64</v>
      </c>
      <c r="N235" s="194" t="s">
        <v>618</v>
      </c>
      <c r="O235" s="194" t="s">
        <v>619</v>
      </c>
      <c r="P235" s="194" t="s">
        <v>620</v>
      </c>
      <c r="Q235" s="194" t="s">
        <v>621</v>
      </c>
      <c r="R235" s="194" t="s">
        <v>526</v>
      </c>
      <c r="S235" s="194" t="s">
        <v>622</v>
      </c>
      <c r="T235" s="195">
        <v>37970</v>
      </c>
      <c r="U235" s="194">
        <v>6430</v>
      </c>
      <c r="V235" s="194" t="s">
        <v>9648</v>
      </c>
      <c r="W235" s="197">
        <v>17476188</v>
      </c>
      <c r="X235" s="197">
        <v>35066716</v>
      </c>
      <c r="Y235" s="198">
        <v>44561</v>
      </c>
      <c r="Z235" s="195" t="s">
        <v>40</v>
      </c>
      <c r="AA235" s="194" t="s">
        <v>9203</v>
      </c>
      <c r="AB235" s="194" t="s">
        <v>70</v>
      </c>
      <c r="AC235" s="199" t="s">
        <v>9669</v>
      </c>
    </row>
    <row r="236" spans="2:29" ht="15.75" customHeight="1" x14ac:dyDescent="0.2">
      <c r="B236" s="191" t="s">
        <v>624</v>
      </c>
      <c r="C236" s="192" t="s">
        <v>7965</v>
      </c>
      <c r="D236" s="193" t="s">
        <v>189</v>
      </c>
      <c r="E236" s="193" t="s">
        <v>625</v>
      </c>
      <c r="F236" s="194" t="s">
        <v>626</v>
      </c>
      <c r="G236" s="193" t="s">
        <v>627</v>
      </c>
      <c r="H236" s="193" t="s">
        <v>628</v>
      </c>
      <c r="I236" s="194" t="s">
        <v>629</v>
      </c>
      <c r="J236" s="195" t="s">
        <v>630</v>
      </c>
      <c r="K236" s="194" t="s">
        <v>631</v>
      </c>
      <c r="L236" s="194" t="s">
        <v>632</v>
      </c>
      <c r="M236" s="194" t="s">
        <v>93</v>
      </c>
      <c r="N236" s="194" t="s">
        <v>294</v>
      </c>
      <c r="O236" s="194" t="s">
        <v>633</v>
      </c>
      <c r="P236" s="194" t="s">
        <v>634</v>
      </c>
      <c r="Q236" s="194">
        <v>0</v>
      </c>
      <c r="R236" s="194">
        <v>93401</v>
      </c>
      <c r="S236" s="194" t="s">
        <v>635</v>
      </c>
      <c r="T236" s="195">
        <v>37970</v>
      </c>
      <c r="U236" s="194">
        <v>6470</v>
      </c>
      <c r="V236" s="194"/>
      <c r="W236" s="197">
        <v>162052121</v>
      </c>
      <c r="X236" s="197">
        <v>247616396</v>
      </c>
      <c r="Y236" s="198">
        <v>44561</v>
      </c>
      <c r="Z236" s="195" t="s">
        <v>40</v>
      </c>
      <c r="AA236" s="194" t="s">
        <v>9203</v>
      </c>
      <c r="AB236" s="194" t="s">
        <v>138</v>
      </c>
      <c r="AC236" s="199" t="s">
        <v>9669</v>
      </c>
    </row>
    <row r="237" spans="2:29" ht="15.75" customHeight="1" x14ac:dyDescent="0.2">
      <c r="B237" s="191" t="s">
        <v>624</v>
      </c>
      <c r="C237" s="192" t="s">
        <v>7965</v>
      </c>
      <c r="D237" s="193" t="s">
        <v>189</v>
      </c>
      <c r="E237" s="193" t="s">
        <v>625</v>
      </c>
      <c r="F237" s="194" t="s">
        <v>626</v>
      </c>
      <c r="G237" s="193" t="s">
        <v>627</v>
      </c>
      <c r="H237" s="193" t="s">
        <v>628</v>
      </c>
      <c r="I237" s="194" t="s">
        <v>629</v>
      </c>
      <c r="J237" s="195" t="s">
        <v>630</v>
      </c>
      <c r="K237" s="194" t="s">
        <v>631</v>
      </c>
      <c r="L237" s="194" t="s">
        <v>632</v>
      </c>
      <c r="M237" s="194" t="s">
        <v>93</v>
      </c>
      <c r="N237" s="194" t="s">
        <v>294</v>
      </c>
      <c r="O237" s="194" t="s">
        <v>633</v>
      </c>
      <c r="P237" s="194" t="s">
        <v>634</v>
      </c>
      <c r="Q237" s="194">
        <v>0</v>
      </c>
      <c r="R237" s="194">
        <v>93401</v>
      </c>
      <c r="S237" s="194" t="s">
        <v>635</v>
      </c>
      <c r="T237" s="195">
        <v>37970</v>
      </c>
      <c r="U237" s="194">
        <v>6470</v>
      </c>
      <c r="V237" s="194"/>
      <c r="W237" s="197">
        <v>110143121</v>
      </c>
      <c r="X237" s="197">
        <v>211615606</v>
      </c>
      <c r="Y237" s="198">
        <v>44561</v>
      </c>
      <c r="Z237" s="195" t="s">
        <v>40</v>
      </c>
      <c r="AA237" s="194" t="s">
        <v>9203</v>
      </c>
      <c r="AB237" s="194" t="s">
        <v>248</v>
      </c>
      <c r="AC237" s="199" t="s">
        <v>9669</v>
      </c>
    </row>
    <row r="238" spans="2:29" ht="15.75" customHeight="1" x14ac:dyDescent="0.2">
      <c r="B238" s="191" t="s">
        <v>624</v>
      </c>
      <c r="C238" s="192" t="s">
        <v>7965</v>
      </c>
      <c r="D238" s="193" t="s">
        <v>189</v>
      </c>
      <c r="E238" s="193" t="s">
        <v>625</v>
      </c>
      <c r="F238" s="194" t="s">
        <v>626</v>
      </c>
      <c r="G238" s="193" t="s">
        <v>627</v>
      </c>
      <c r="H238" s="193" t="s">
        <v>628</v>
      </c>
      <c r="I238" s="194" t="s">
        <v>629</v>
      </c>
      <c r="J238" s="195" t="s">
        <v>630</v>
      </c>
      <c r="K238" s="194" t="s">
        <v>631</v>
      </c>
      <c r="L238" s="194" t="s">
        <v>632</v>
      </c>
      <c r="M238" s="194" t="s">
        <v>93</v>
      </c>
      <c r="N238" s="194" t="s">
        <v>294</v>
      </c>
      <c r="O238" s="194" t="s">
        <v>633</v>
      </c>
      <c r="P238" s="194" t="s">
        <v>634</v>
      </c>
      <c r="Q238" s="194">
        <v>0</v>
      </c>
      <c r="R238" s="194">
        <v>93401</v>
      </c>
      <c r="S238" s="194" t="s">
        <v>635</v>
      </c>
      <c r="T238" s="195">
        <v>37970</v>
      </c>
      <c r="U238" s="194">
        <v>6470</v>
      </c>
      <c r="V238" s="194"/>
      <c r="W238" s="197">
        <v>23761202</v>
      </c>
      <c r="X238" s="197">
        <v>37469588</v>
      </c>
      <c r="Y238" s="198">
        <v>44561</v>
      </c>
      <c r="Z238" s="195" t="s">
        <v>40</v>
      </c>
      <c r="AA238" s="194" t="s">
        <v>9203</v>
      </c>
      <c r="AB238" s="194" t="s">
        <v>9480</v>
      </c>
      <c r="AC238" s="199" t="s">
        <v>9669</v>
      </c>
    </row>
    <row r="239" spans="2:29" ht="15.75" customHeight="1" x14ac:dyDescent="0.2">
      <c r="B239" s="191" t="s">
        <v>624</v>
      </c>
      <c r="C239" s="192" t="s">
        <v>7965</v>
      </c>
      <c r="D239" s="193" t="s">
        <v>189</v>
      </c>
      <c r="E239" s="193" t="s">
        <v>625</v>
      </c>
      <c r="F239" s="194" t="s">
        <v>626</v>
      </c>
      <c r="G239" s="193" t="s">
        <v>627</v>
      </c>
      <c r="H239" s="193" t="s">
        <v>628</v>
      </c>
      <c r="I239" s="194" t="s">
        <v>629</v>
      </c>
      <c r="J239" s="195" t="s">
        <v>630</v>
      </c>
      <c r="K239" s="194" t="s">
        <v>631</v>
      </c>
      <c r="L239" s="194" t="s">
        <v>632</v>
      </c>
      <c r="M239" s="194" t="s">
        <v>93</v>
      </c>
      <c r="N239" s="194" t="s">
        <v>294</v>
      </c>
      <c r="O239" s="194" t="s">
        <v>633</v>
      </c>
      <c r="P239" s="194" t="s">
        <v>634</v>
      </c>
      <c r="Q239" s="194">
        <v>0</v>
      </c>
      <c r="R239" s="194">
        <v>93401</v>
      </c>
      <c r="S239" s="194" t="s">
        <v>635</v>
      </c>
      <c r="T239" s="195">
        <v>37970</v>
      </c>
      <c r="U239" s="194">
        <v>6470</v>
      </c>
      <c r="V239" s="194"/>
      <c r="W239" s="197">
        <v>38346070</v>
      </c>
      <c r="X239" s="197">
        <v>55047320</v>
      </c>
      <c r="Y239" s="198">
        <v>44561</v>
      </c>
      <c r="Z239" s="195" t="s">
        <v>40</v>
      </c>
      <c r="AA239" s="194" t="s">
        <v>9203</v>
      </c>
      <c r="AB239" s="194" t="s">
        <v>435</v>
      </c>
      <c r="AC239" s="199" t="s">
        <v>9669</v>
      </c>
    </row>
    <row r="240" spans="2:29" ht="15.75" customHeight="1" x14ac:dyDescent="0.2">
      <c r="B240" s="191" t="s">
        <v>624</v>
      </c>
      <c r="C240" s="192" t="s">
        <v>7965</v>
      </c>
      <c r="D240" s="193" t="s">
        <v>189</v>
      </c>
      <c r="E240" s="193" t="s">
        <v>625</v>
      </c>
      <c r="F240" s="194" t="s">
        <v>626</v>
      </c>
      <c r="G240" s="193" t="s">
        <v>627</v>
      </c>
      <c r="H240" s="193" t="s">
        <v>628</v>
      </c>
      <c r="I240" s="194" t="s">
        <v>629</v>
      </c>
      <c r="J240" s="195" t="s">
        <v>630</v>
      </c>
      <c r="K240" s="194" t="s">
        <v>631</v>
      </c>
      <c r="L240" s="194" t="s">
        <v>632</v>
      </c>
      <c r="M240" s="194" t="s">
        <v>93</v>
      </c>
      <c r="N240" s="194" t="s">
        <v>294</v>
      </c>
      <c r="O240" s="194" t="s">
        <v>633</v>
      </c>
      <c r="P240" s="194" t="s">
        <v>634</v>
      </c>
      <c r="Q240" s="194">
        <v>0</v>
      </c>
      <c r="R240" s="194">
        <v>93401</v>
      </c>
      <c r="S240" s="194" t="s">
        <v>635</v>
      </c>
      <c r="T240" s="195">
        <v>37970</v>
      </c>
      <c r="U240" s="194">
        <v>6470</v>
      </c>
      <c r="V240" s="194"/>
      <c r="W240" s="197">
        <v>101759100</v>
      </c>
      <c r="X240" s="197">
        <v>209907344</v>
      </c>
      <c r="Y240" s="198">
        <v>44561</v>
      </c>
      <c r="Z240" s="195" t="s">
        <v>40</v>
      </c>
      <c r="AA240" s="194" t="s">
        <v>9203</v>
      </c>
      <c r="AB240" s="194" t="s">
        <v>211</v>
      </c>
      <c r="AC240" s="199" t="s">
        <v>9669</v>
      </c>
    </row>
    <row r="241" spans="2:29" ht="15.75" customHeight="1" x14ac:dyDescent="0.2">
      <c r="B241" s="191" t="s">
        <v>624</v>
      </c>
      <c r="C241" s="192" t="s">
        <v>7965</v>
      </c>
      <c r="D241" s="193" t="s">
        <v>189</v>
      </c>
      <c r="E241" s="193" t="s">
        <v>625</v>
      </c>
      <c r="F241" s="194" t="s">
        <v>626</v>
      </c>
      <c r="G241" s="193" t="s">
        <v>627</v>
      </c>
      <c r="H241" s="193" t="s">
        <v>628</v>
      </c>
      <c r="I241" s="194" t="s">
        <v>629</v>
      </c>
      <c r="J241" s="195" t="s">
        <v>630</v>
      </c>
      <c r="K241" s="194" t="s">
        <v>631</v>
      </c>
      <c r="L241" s="194" t="s">
        <v>632</v>
      </c>
      <c r="M241" s="194" t="s">
        <v>93</v>
      </c>
      <c r="N241" s="194" t="s">
        <v>294</v>
      </c>
      <c r="O241" s="194" t="s">
        <v>633</v>
      </c>
      <c r="P241" s="194" t="s">
        <v>634</v>
      </c>
      <c r="Q241" s="194">
        <v>0</v>
      </c>
      <c r="R241" s="194">
        <v>93401</v>
      </c>
      <c r="S241" s="194" t="s">
        <v>635</v>
      </c>
      <c r="T241" s="195">
        <v>37970</v>
      </c>
      <c r="U241" s="194">
        <v>6470</v>
      </c>
      <c r="V241" s="194"/>
      <c r="W241" s="197">
        <v>129941500</v>
      </c>
      <c r="X241" s="197">
        <v>306530820</v>
      </c>
      <c r="Y241" s="198">
        <v>44561</v>
      </c>
      <c r="Z241" s="195" t="s">
        <v>40</v>
      </c>
      <c r="AA241" s="194" t="s">
        <v>9203</v>
      </c>
      <c r="AB241" s="194" t="s">
        <v>174</v>
      </c>
      <c r="AC241" s="199" t="s">
        <v>9669</v>
      </c>
    </row>
    <row r="242" spans="2:29" ht="15.75" customHeight="1" x14ac:dyDescent="0.2">
      <c r="B242" s="191" t="s">
        <v>624</v>
      </c>
      <c r="C242" s="192" t="s">
        <v>7965</v>
      </c>
      <c r="D242" s="193" t="s">
        <v>189</v>
      </c>
      <c r="E242" s="193" t="s">
        <v>625</v>
      </c>
      <c r="F242" s="194" t="s">
        <v>626</v>
      </c>
      <c r="G242" s="193" t="s">
        <v>627</v>
      </c>
      <c r="H242" s="193" t="s">
        <v>628</v>
      </c>
      <c r="I242" s="194" t="s">
        <v>629</v>
      </c>
      <c r="J242" s="195" t="s">
        <v>630</v>
      </c>
      <c r="K242" s="194" t="s">
        <v>631</v>
      </c>
      <c r="L242" s="194" t="s">
        <v>632</v>
      </c>
      <c r="M242" s="194" t="s">
        <v>93</v>
      </c>
      <c r="N242" s="194" t="s">
        <v>294</v>
      </c>
      <c r="O242" s="194" t="s">
        <v>633</v>
      </c>
      <c r="P242" s="194" t="s">
        <v>634</v>
      </c>
      <c r="Q242" s="194">
        <v>0</v>
      </c>
      <c r="R242" s="194">
        <v>93401</v>
      </c>
      <c r="S242" s="194" t="s">
        <v>635</v>
      </c>
      <c r="T242" s="195">
        <v>37970</v>
      </c>
      <c r="U242" s="194">
        <v>6470</v>
      </c>
      <c r="V242" s="194"/>
      <c r="W242" s="197">
        <v>65184871</v>
      </c>
      <c r="X242" s="197">
        <v>128487996</v>
      </c>
      <c r="Y242" s="198">
        <v>44561</v>
      </c>
      <c r="Z242" s="195" t="s">
        <v>40</v>
      </c>
      <c r="AA242" s="194" t="s">
        <v>9203</v>
      </c>
      <c r="AB242" s="194" t="s">
        <v>375</v>
      </c>
      <c r="AC242" s="199" t="s">
        <v>9669</v>
      </c>
    </row>
    <row r="243" spans="2:29" ht="15.75" customHeight="1" x14ac:dyDescent="0.2">
      <c r="B243" s="191" t="s">
        <v>624</v>
      </c>
      <c r="C243" s="192" t="s">
        <v>7965</v>
      </c>
      <c r="D243" s="193" t="s">
        <v>189</v>
      </c>
      <c r="E243" s="193" t="s">
        <v>625</v>
      </c>
      <c r="F243" s="194" t="s">
        <v>626</v>
      </c>
      <c r="G243" s="193" t="s">
        <v>627</v>
      </c>
      <c r="H243" s="193" t="s">
        <v>628</v>
      </c>
      <c r="I243" s="194" t="s">
        <v>629</v>
      </c>
      <c r="J243" s="195" t="s">
        <v>630</v>
      </c>
      <c r="K243" s="194" t="s">
        <v>631</v>
      </c>
      <c r="L243" s="194" t="s">
        <v>632</v>
      </c>
      <c r="M243" s="194" t="s">
        <v>93</v>
      </c>
      <c r="N243" s="194" t="s">
        <v>294</v>
      </c>
      <c r="O243" s="194" t="s">
        <v>633</v>
      </c>
      <c r="P243" s="194" t="s">
        <v>634</v>
      </c>
      <c r="Q243" s="194">
        <v>0</v>
      </c>
      <c r="R243" s="194">
        <v>93401</v>
      </c>
      <c r="S243" s="194" t="s">
        <v>635</v>
      </c>
      <c r="T243" s="195">
        <v>37970</v>
      </c>
      <c r="U243" s="194">
        <v>6470</v>
      </c>
      <c r="V243" s="194"/>
      <c r="W243" s="197">
        <v>43977172</v>
      </c>
      <c r="X243" s="197">
        <v>85693834</v>
      </c>
      <c r="Y243" s="198">
        <v>44561</v>
      </c>
      <c r="Z243" s="195" t="s">
        <v>40</v>
      </c>
      <c r="AA243" s="194" t="s">
        <v>9203</v>
      </c>
      <c r="AB243" s="194" t="s">
        <v>9569</v>
      </c>
      <c r="AC243" s="199" t="s">
        <v>9669</v>
      </c>
    </row>
    <row r="244" spans="2:29" ht="15.75" customHeight="1" x14ac:dyDescent="0.2">
      <c r="B244" s="191" t="s">
        <v>624</v>
      </c>
      <c r="C244" s="192" t="s">
        <v>7965</v>
      </c>
      <c r="D244" s="193" t="s">
        <v>189</v>
      </c>
      <c r="E244" s="193" t="s">
        <v>625</v>
      </c>
      <c r="F244" s="194" t="s">
        <v>626</v>
      </c>
      <c r="G244" s="193" t="s">
        <v>627</v>
      </c>
      <c r="H244" s="193" t="s">
        <v>628</v>
      </c>
      <c r="I244" s="194" t="s">
        <v>629</v>
      </c>
      <c r="J244" s="195" t="s">
        <v>630</v>
      </c>
      <c r="K244" s="194" t="s">
        <v>631</v>
      </c>
      <c r="L244" s="194" t="s">
        <v>632</v>
      </c>
      <c r="M244" s="194" t="s">
        <v>93</v>
      </c>
      <c r="N244" s="194" t="s">
        <v>294</v>
      </c>
      <c r="O244" s="194" t="s">
        <v>633</v>
      </c>
      <c r="P244" s="194" t="s">
        <v>634</v>
      </c>
      <c r="Q244" s="194">
        <v>0</v>
      </c>
      <c r="R244" s="194">
        <v>93401</v>
      </c>
      <c r="S244" s="194" t="s">
        <v>635</v>
      </c>
      <c r="T244" s="195">
        <v>37970</v>
      </c>
      <c r="U244" s="194">
        <v>6470</v>
      </c>
      <c r="V244" s="194"/>
      <c r="W244" s="197">
        <v>19560504</v>
      </c>
      <c r="X244" s="197">
        <v>19560504</v>
      </c>
      <c r="Y244" s="198">
        <v>44561</v>
      </c>
      <c r="Z244" s="195" t="s">
        <v>40</v>
      </c>
      <c r="AA244" s="194" t="s">
        <v>9203</v>
      </c>
      <c r="AB244" s="194" t="s">
        <v>9580</v>
      </c>
      <c r="AC244" s="199" t="s">
        <v>9669</v>
      </c>
    </row>
    <row r="245" spans="2:29" ht="15.75" customHeight="1" x14ac:dyDescent="0.2">
      <c r="B245" s="191" t="s">
        <v>624</v>
      </c>
      <c r="C245" s="192" t="s">
        <v>7965</v>
      </c>
      <c r="D245" s="193" t="s">
        <v>189</v>
      </c>
      <c r="E245" s="193" t="s">
        <v>625</v>
      </c>
      <c r="F245" s="194" t="s">
        <v>626</v>
      </c>
      <c r="G245" s="193" t="s">
        <v>627</v>
      </c>
      <c r="H245" s="193" t="s">
        <v>628</v>
      </c>
      <c r="I245" s="194" t="s">
        <v>629</v>
      </c>
      <c r="J245" s="195" t="s">
        <v>630</v>
      </c>
      <c r="K245" s="194" t="s">
        <v>631</v>
      </c>
      <c r="L245" s="194" t="s">
        <v>632</v>
      </c>
      <c r="M245" s="194" t="s">
        <v>93</v>
      </c>
      <c r="N245" s="194" t="s">
        <v>294</v>
      </c>
      <c r="O245" s="194" t="s">
        <v>633</v>
      </c>
      <c r="P245" s="194" t="s">
        <v>634</v>
      </c>
      <c r="Q245" s="194">
        <v>0</v>
      </c>
      <c r="R245" s="194">
        <v>93401</v>
      </c>
      <c r="S245" s="194" t="s">
        <v>635</v>
      </c>
      <c r="T245" s="195">
        <v>37970</v>
      </c>
      <c r="U245" s="194">
        <v>6470</v>
      </c>
      <c r="V245" s="194"/>
      <c r="W245" s="197">
        <v>33708510</v>
      </c>
      <c r="X245" s="197">
        <v>62607060</v>
      </c>
      <c r="Y245" s="198">
        <v>44561</v>
      </c>
      <c r="Z245" s="195" t="s">
        <v>40</v>
      </c>
      <c r="AA245" s="194" t="s">
        <v>9203</v>
      </c>
      <c r="AB245" s="194" t="s">
        <v>9582</v>
      </c>
      <c r="AC245" s="199" t="s">
        <v>9669</v>
      </c>
    </row>
    <row r="246" spans="2:29" ht="15.75" customHeight="1" x14ac:dyDescent="0.2">
      <c r="B246" s="191" t="s">
        <v>624</v>
      </c>
      <c r="C246" s="192" t="s">
        <v>7965</v>
      </c>
      <c r="D246" s="193" t="s">
        <v>189</v>
      </c>
      <c r="E246" s="193" t="s">
        <v>625</v>
      </c>
      <c r="F246" s="194" t="s">
        <v>626</v>
      </c>
      <c r="G246" s="193" t="s">
        <v>627</v>
      </c>
      <c r="H246" s="193" t="s">
        <v>628</v>
      </c>
      <c r="I246" s="194" t="s">
        <v>629</v>
      </c>
      <c r="J246" s="195" t="s">
        <v>630</v>
      </c>
      <c r="K246" s="194" t="s">
        <v>631</v>
      </c>
      <c r="L246" s="194" t="s">
        <v>632</v>
      </c>
      <c r="M246" s="194" t="s">
        <v>93</v>
      </c>
      <c r="N246" s="194" t="s">
        <v>294</v>
      </c>
      <c r="O246" s="194" t="s">
        <v>633</v>
      </c>
      <c r="P246" s="194" t="s">
        <v>634</v>
      </c>
      <c r="Q246" s="194">
        <v>0</v>
      </c>
      <c r="R246" s="194">
        <v>93401</v>
      </c>
      <c r="S246" s="194" t="s">
        <v>635</v>
      </c>
      <c r="T246" s="195">
        <v>37970</v>
      </c>
      <c r="U246" s="194">
        <v>6470</v>
      </c>
      <c r="V246" s="194"/>
      <c r="W246" s="197">
        <v>62617835</v>
      </c>
      <c r="X246" s="197">
        <v>102754710</v>
      </c>
      <c r="Y246" s="198">
        <v>44561</v>
      </c>
      <c r="Z246" s="195" t="s">
        <v>40</v>
      </c>
      <c r="AA246" s="194" t="s">
        <v>9203</v>
      </c>
      <c r="AB246" s="194" t="s">
        <v>218</v>
      </c>
      <c r="AC246" s="199" t="s">
        <v>9669</v>
      </c>
    </row>
    <row r="247" spans="2:29" ht="15.75" customHeight="1" x14ac:dyDescent="0.2">
      <c r="B247" s="191" t="s">
        <v>624</v>
      </c>
      <c r="C247" s="192" t="s">
        <v>7965</v>
      </c>
      <c r="D247" s="193" t="s">
        <v>189</v>
      </c>
      <c r="E247" s="193" t="s">
        <v>625</v>
      </c>
      <c r="F247" s="194" t="s">
        <v>626</v>
      </c>
      <c r="G247" s="193" t="s">
        <v>627</v>
      </c>
      <c r="H247" s="193" t="s">
        <v>628</v>
      </c>
      <c r="I247" s="194" t="s">
        <v>629</v>
      </c>
      <c r="J247" s="195" t="s">
        <v>630</v>
      </c>
      <c r="K247" s="194" t="s">
        <v>631</v>
      </c>
      <c r="L247" s="194" t="s">
        <v>632</v>
      </c>
      <c r="M247" s="194" t="s">
        <v>93</v>
      </c>
      <c r="N247" s="194" t="s">
        <v>294</v>
      </c>
      <c r="O247" s="194" t="s">
        <v>633</v>
      </c>
      <c r="P247" s="194" t="s">
        <v>634</v>
      </c>
      <c r="Q247" s="194">
        <v>0</v>
      </c>
      <c r="R247" s="194">
        <v>93401</v>
      </c>
      <c r="S247" s="194" t="s">
        <v>635</v>
      </c>
      <c r="T247" s="195">
        <v>37970</v>
      </c>
      <c r="U247" s="194">
        <v>6470</v>
      </c>
      <c r="V247" s="194"/>
      <c r="W247" s="197">
        <v>61718200</v>
      </c>
      <c r="X247" s="197">
        <v>105524109</v>
      </c>
      <c r="Y247" s="198">
        <v>44561</v>
      </c>
      <c r="Z247" s="195" t="s">
        <v>40</v>
      </c>
      <c r="AA247" s="194" t="s">
        <v>9203</v>
      </c>
      <c r="AB247" s="194" t="s">
        <v>9592</v>
      </c>
      <c r="AC247" s="199" t="s">
        <v>9669</v>
      </c>
    </row>
    <row r="248" spans="2:29" ht="15.75" customHeight="1" x14ac:dyDescent="0.2">
      <c r="B248" s="191" t="s">
        <v>624</v>
      </c>
      <c r="C248" s="192" t="s">
        <v>7965</v>
      </c>
      <c r="D248" s="193" t="s">
        <v>189</v>
      </c>
      <c r="E248" s="193" t="s">
        <v>625</v>
      </c>
      <c r="F248" s="194" t="s">
        <v>626</v>
      </c>
      <c r="G248" s="193" t="s">
        <v>627</v>
      </c>
      <c r="H248" s="193" t="s">
        <v>628</v>
      </c>
      <c r="I248" s="194" t="s">
        <v>629</v>
      </c>
      <c r="J248" s="195" t="s">
        <v>630</v>
      </c>
      <c r="K248" s="194" t="s">
        <v>631</v>
      </c>
      <c r="L248" s="194" t="s">
        <v>632</v>
      </c>
      <c r="M248" s="194" t="s">
        <v>93</v>
      </c>
      <c r="N248" s="194" t="s">
        <v>294</v>
      </c>
      <c r="O248" s="194" t="s">
        <v>633</v>
      </c>
      <c r="P248" s="194" t="s">
        <v>634</v>
      </c>
      <c r="Q248" s="194">
        <v>0</v>
      </c>
      <c r="R248" s="194">
        <v>93401</v>
      </c>
      <c r="S248" s="194" t="s">
        <v>635</v>
      </c>
      <c r="T248" s="195">
        <v>37970</v>
      </c>
      <c r="U248" s="194">
        <v>6470</v>
      </c>
      <c r="V248" s="194"/>
      <c r="W248" s="197">
        <v>8016600</v>
      </c>
      <c r="X248" s="197">
        <v>16033200</v>
      </c>
      <c r="Y248" s="198">
        <v>44561</v>
      </c>
      <c r="Z248" s="195" t="s">
        <v>40</v>
      </c>
      <c r="AA248" s="194" t="s">
        <v>9203</v>
      </c>
      <c r="AB248" s="194" t="s">
        <v>71</v>
      </c>
      <c r="AC248" s="199" t="s">
        <v>9669</v>
      </c>
    </row>
    <row r="249" spans="2:29" ht="15.75" customHeight="1" x14ac:dyDescent="0.2">
      <c r="B249" s="191" t="s">
        <v>8874</v>
      </c>
      <c r="C249" s="192" t="s">
        <v>8174</v>
      </c>
      <c r="D249" s="193" t="s">
        <v>189</v>
      </c>
      <c r="E249" s="193" t="s">
        <v>636</v>
      </c>
      <c r="F249" s="194" t="s">
        <v>9602</v>
      </c>
      <c r="G249" s="193" t="s">
        <v>637</v>
      </c>
      <c r="H249" s="193" t="s">
        <v>638</v>
      </c>
      <c r="I249" s="194" t="s">
        <v>639</v>
      </c>
      <c r="J249" s="195" t="s">
        <v>640</v>
      </c>
      <c r="K249" s="194" t="s">
        <v>641</v>
      </c>
      <c r="L249" s="194" t="s">
        <v>642</v>
      </c>
      <c r="M249" s="194" t="s">
        <v>93</v>
      </c>
      <c r="N249" s="194" t="s">
        <v>643</v>
      </c>
      <c r="O249" s="194" t="s">
        <v>644</v>
      </c>
      <c r="P249" s="194" t="s">
        <v>645</v>
      </c>
      <c r="Q249" s="194">
        <v>0</v>
      </c>
      <c r="R249" s="194">
        <v>93105</v>
      </c>
      <c r="S249" s="194" t="s">
        <v>646</v>
      </c>
      <c r="T249" s="195">
        <v>37970</v>
      </c>
      <c r="U249" s="194">
        <v>6560</v>
      </c>
      <c r="V249" s="194" t="s">
        <v>9653</v>
      </c>
      <c r="W249" s="197">
        <v>55648996</v>
      </c>
      <c r="X249" s="197">
        <v>83954852</v>
      </c>
      <c r="Y249" s="198">
        <v>44561</v>
      </c>
      <c r="Z249" s="195" t="s">
        <v>40</v>
      </c>
      <c r="AA249" s="194" t="s">
        <v>9203</v>
      </c>
      <c r="AB249" s="194" t="s">
        <v>223</v>
      </c>
      <c r="AC249" s="199" t="s">
        <v>9669</v>
      </c>
    </row>
    <row r="250" spans="2:29" ht="15.75" customHeight="1" x14ac:dyDescent="0.2">
      <c r="B250" s="191" t="s">
        <v>647</v>
      </c>
      <c r="C250" s="192" t="s">
        <v>7923</v>
      </c>
      <c r="D250" s="193" t="s">
        <v>55</v>
      </c>
      <c r="E250" s="193" t="s">
        <v>648</v>
      </c>
      <c r="F250" s="194" t="s">
        <v>649</v>
      </c>
      <c r="G250" s="193" t="s">
        <v>650</v>
      </c>
      <c r="H250" s="193" t="s">
        <v>651</v>
      </c>
      <c r="I250" s="194" t="s">
        <v>652</v>
      </c>
      <c r="J250" s="195" t="s">
        <v>653</v>
      </c>
      <c r="K250" s="194" t="s">
        <v>654</v>
      </c>
      <c r="L250" s="194" t="s">
        <v>655</v>
      </c>
      <c r="M250" s="194" t="s">
        <v>93</v>
      </c>
      <c r="N250" s="194" t="s">
        <v>198</v>
      </c>
      <c r="O250" s="194" t="s">
        <v>656</v>
      </c>
      <c r="P250" s="194">
        <v>0</v>
      </c>
      <c r="Q250" s="194">
        <v>0</v>
      </c>
      <c r="R250" s="194" t="s">
        <v>280</v>
      </c>
      <c r="S250" s="194" t="s">
        <v>657</v>
      </c>
      <c r="T250" s="195">
        <v>37970</v>
      </c>
      <c r="U250" s="194">
        <v>6570</v>
      </c>
      <c r="V250" s="194"/>
      <c r="W250" s="197">
        <v>128188045</v>
      </c>
      <c r="X250" s="197">
        <v>167053901</v>
      </c>
      <c r="Y250" s="198">
        <v>44561</v>
      </c>
      <c r="Z250" s="195" t="s">
        <v>40</v>
      </c>
      <c r="AA250" s="194" t="s">
        <v>9203</v>
      </c>
      <c r="AB250" s="194" t="s">
        <v>658</v>
      </c>
      <c r="AC250" s="199" t="s">
        <v>9669</v>
      </c>
    </row>
    <row r="251" spans="2:29" ht="15.75" customHeight="1" x14ac:dyDescent="0.2">
      <c r="B251" s="191" t="s">
        <v>647</v>
      </c>
      <c r="C251" s="192" t="s">
        <v>7923</v>
      </c>
      <c r="D251" s="193" t="s">
        <v>55</v>
      </c>
      <c r="E251" s="193" t="s">
        <v>648</v>
      </c>
      <c r="F251" s="194" t="s">
        <v>649</v>
      </c>
      <c r="G251" s="193" t="s">
        <v>650</v>
      </c>
      <c r="H251" s="193" t="s">
        <v>651</v>
      </c>
      <c r="I251" s="194" t="s">
        <v>652</v>
      </c>
      <c r="J251" s="195" t="s">
        <v>653</v>
      </c>
      <c r="K251" s="194" t="s">
        <v>654</v>
      </c>
      <c r="L251" s="194" t="s">
        <v>655</v>
      </c>
      <c r="M251" s="194" t="s">
        <v>93</v>
      </c>
      <c r="N251" s="194" t="s">
        <v>198</v>
      </c>
      <c r="O251" s="194" t="s">
        <v>656</v>
      </c>
      <c r="P251" s="194">
        <v>0</v>
      </c>
      <c r="Q251" s="194">
        <v>0</v>
      </c>
      <c r="R251" s="194" t="s">
        <v>280</v>
      </c>
      <c r="S251" s="194" t="s">
        <v>657</v>
      </c>
      <c r="T251" s="195">
        <v>37970</v>
      </c>
      <c r="U251" s="194">
        <v>6570</v>
      </c>
      <c r="V251" s="194"/>
      <c r="W251" s="197">
        <v>126654834</v>
      </c>
      <c r="X251" s="197">
        <v>174836773</v>
      </c>
      <c r="Y251" s="198">
        <v>44561</v>
      </c>
      <c r="Z251" s="195" t="s">
        <v>40</v>
      </c>
      <c r="AA251" s="194" t="s">
        <v>9203</v>
      </c>
      <c r="AB251" s="194" t="s">
        <v>9454</v>
      </c>
      <c r="AC251" s="199" t="s">
        <v>9669</v>
      </c>
    </row>
    <row r="252" spans="2:29" ht="15.75" customHeight="1" x14ac:dyDescent="0.2">
      <c r="B252" s="191" t="s">
        <v>647</v>
      </c>
      <c r="C252" s="192" t="s">
        <v>7923</v>
      </c>
      <c r="D252" s="193" t="s">
        <v>55</v>
      </c>
      <c r="E252" s="193" t="s">
        <v>648</v>
      </c>
      <c r="F252" s="194" t="s">
        <v>649</v>
      </c>
      <c r="G252" s="193" t="s">
        <v>650</v>
      </c>
      <c r="H252" s="193" t="s">
        <v>651</v>
      </c>
      <c r="I252" s="194" t="s">
        <v>652</v>
      </c>
      <c r="J252" s="195" t="s">
        <v>653</v>
      </c>
      <c r="K252" s="194" t="s">
        <v>654</v>
      </c>
      <c r="L252" s="194" t="s">
        <v>655</v>
      </c>
      <c r="M252" s="194" t="s">
        <v>93</v>
      </c>
      <c r="N252" s="194" t="s">
        <v>198</v>
      </c>
      <c r="O252" s="194" t="s">
        <v>656</v>
      </c>
      <c r="P252" s="194">
        <v>0</v>
      </c>
      <c r="Q252" s="194">
        <v>0</v>
      </c>
      <c r="R252" s="194" t="s">
        <v>280</v>
      </c>
      <c r="S252" s="194" t="s">
        <v>657</v>
      </c>
      <c r="T252" s="195">
        <v>37970</v>
      </c>
      <c r="U252" s="194">
        <v>6570</v>
      </c>
      <c r="V252" s="194"/>
      <c r="W252" s="197">
        <v>8834293</v>
      </c>
      <c r="X252" s="197">
        <v>16937472</v>
      </c>
      <c r="Y252" s="198">
        <v>44561</v>
      </c>
      <c r="Z252" s="195" t="s">
        <v>40</v>
      </c>
      <c r="AA252" s="194" t="s">
        <v>9203</v>
      </c>
      <c r="AB252" s="194" t="s">
        <v>9458</v>
      </c>
      <c r="AC252" s="199" t="s">
        <v>9669</v>
      </c>
    </row>
    <row r="253" spans="2:29" ht="15.75" customHeight="1" x14ac:dyDescent="0.2">
      <c r="B253" s="191" t="s">
        <v>647</v>
      </c>
      <c r="C253" s="192" t="s">
        <v>7923</v>
      </c>
      <c r="D253" s="193" t="s">
        <v>55</v>
      </c>
      <c r="E253" s="193" t="s">
        <v>648</v>
      </c>
      <c r="F253" s="194" t="s">
        <v>649</v>
      </c>
      <c r="G253" s="193" t="s">
        <v>650</v>
      </c>
      <c r="H253" s="193" t="s">
        <v>651</v>
      </c>
      <c r="I253" s="194" t="s">
        <v>652</v>
      </c>
      <c r="J253" s="195" t="s">
        <v>653</v>
      </c>
      <c r="K253" s="194" t="s">
        <v>654</v>
      </c>
      <c r="L253" s="194" t="s">
        <v>655</v>
      </c>
      <c r="M253" s="194" t="s">
        <v>93</v>
      </c>
      <c r="N253" s="194" t="s">
        <v>198</v>
      </c>
      <c r="O253" s="194" t="s">
        <v>656</v>
      </c>
      <c r="P253" s="194">
        <v>0</v>
      </c>
      <c r="Q253" s="194">
        <v>0</v>
      </c>
      <c r="R253" s="194" t="s">
        <v>280</v>
      </c>
      <c r="S253" s="194" t="s">
        <v>657</v>
      </c>
      <c r="T253" s="195">
        <v>37970</v>
      </c>
      <c r="U253" s="194">
        <v>6570</v>
      </c>
      <c r="V253" s="194"/>
      <c r="W253" s="197">
        <v>43118034</v>
      </c>
      <c r="X253" s="197">
        <v>73535911</v>
      </c>
      <c r="Y253" s="198">
        <v>44561</v>
      </c>
      <c r="Z253" s="195" t="s">
        <v>40</v>
      </c>
      <c r="AA253" s="194" t="s">
        <v>9203</v>
      </c>
      <c r="AB253" s="194" t="s">
        <v>100</v>
      </c>
      <c r="AC253" s="199" t="s">
        <v>9669</v>
      </c>
    </row>
    <row r="254" spans="2:29" ht="15.75" customHeight="1" x14ac:dyDescent="0.2">
      <c r="B254" s="191" t="s">
        <v>647</v>
      </c>
      <c r="C254" s="192" t="s">
        <v>7923</v>
      </c>
      <c r="D254" s="193" t="s">
        <v>55</v>
      </c>
      <c r="E254" s="193" t="s">
        <v>648</v>
      </c>
      <c r="F254" s="194" t="s">
        <v>649</v>
      </c>
      <c r="G254" s="193" t="s">
        <v>650</v>
      </c>
      <c r="H254" s="193" t="s">
        <v>651</v>
      </c>
      <c r="I254" s="194" t="s">
        <v>652</v>
      </c>
      <c r="J254" s="195" t="s">
        <v>653</v>
      </c>
      <c r="K254" s="194" t="s">
        <v>654</v>
      </c>
      <c r="L254" s="194" t="s">
        <v>655</v>
      </c>
      <c r="M254" s="194" t="s">
        <v>93</v>
      </c>
      <c r="N254" s="194" t="s">
        <v>198</v>
      </c>
      <c r="O254" s="194" t="s">
        <v>656</v>
      </c>
      <c r="P254" s="194">
        <v>0</v>
      </c>
      <c r="Q254" s="194">
        <v>0</v>
      </c>
      <c r="R254" s="194" t="s">
        <v>280</v>
      </c>
      <c r="S254" s="194" t="s">
        <v>657</v>
      </c>
      <c r="T254" s="195">
        <v>37970</v>
      </c>
      <c r="U254" s="194">
        <v>6570</v>
      </c>
      <c r="V254" s="194"/>
      <c r="W254" s="197">
        <v>9299256</v>
      </c>
      <c r="X254" s="197">
        <v>18438180</v>
      </c>
      <c r="Y254" s="198">
        <v>44561</v>
      </c>
      <c r="Z254" s="195" t="s">
        <v>40</v>
      </c>
      <c r="AA254" s="194" t="s">
        <v>9203</v>
      </c>
      <c r="AB254" s="194" t="s">
        <v>9479</v>
      </c>
      <c r="AC254" s="199" t="s">
        <v>9669</v>
      </c>
    </row>
    <row r="255" spans="2:29" ht="15.75" customHeight="1" x14ac:dyDescent="0.2">
      <c r="B255" s="191" t="s">
        <v>647</v>
      </c>
      <c r="C255" s="192" t="s">
        <v>7923</v>
      </c>
      <c r="D255" s="193" t="s">
        <v>55</v>
      </c>
      <c r="E255" s="193" t="s">
        <v>648</v>
      </c>
      <c r="F255" s="194" t="s">
        <v>649</v>
      </c>
      <c r="G255" s="193" t="s">
        <v>650</v>
      </c>
      <c r="H255" s="193" t="s">
        <v>651</v>
      </c>
      <c r="I255" s="194" t="s">
        <v>652</v>
      </c>
      <c r="J255" s="195" t="s">
        <v>653</v>
      </c>
      <c r="K255" s="194" t="s">
        <v>654</v>
      </c>
      <c r="L255" s="194" t="s">
        <v>655</v>
      </c>
      <c r="M255" s="194" t="s">
        <v>93</v>
      </c>
      <c r="N255" s="194" t="s">
        <v>198</v>
      </c>
      <c r="O255" s="194" t="s">
        <v>656</v>
      </c>
      <c r="P255" s="194">
        <v>0</v>
      </c>
      <c r="Q255" s="194">
        <v>0</v>
      </c>
      <c r="R255" s="194" t="s">
        <v>280</v>
      </c>
      <c r="S255" s="194" t="s">
        <v>657</v>
      </c>
      <c r="T255" s="195">
        <v>37970</v>
      </c>
      <c r="U255" s="194">
        <v>6570</v>
      </c>
      <c r="V255" s="194"/>
      <c r="W255" s="197">
        <v>97725562</v>
      </c>
      <c r="X255" s="197">
        <v>128188642</v>
      </c>
      <c r="Y255" s="198">
        <v>44561</v>
      </c>
      <c r="Z255" s="195" t="s">
        <v>40</v>
      </c>
      <c r="AA255" s="194" t="s">
        <v>9203</v>
      </c>
      <c r="AB255" s="194" t="s">
        <v>282</v>
      </c>
      <c r="AC255" s="199" t="s">
        <v>9669</v>
      </c>
    </row>
    <row r="256" spans="2:29" ht="15.75" customHeight="1" x14ac:dyDescent="0.2">
      <c r="B256" s="191" t="s">
        <v>647</v>
      </c>
      <c r="C256" s="192" t="s">
        <v>7923</v>
      </c>
      <c r="D256" s="193" t="s">
        <v>55</v>
      </c>
      <c r="E256" s="193" t="s">
        <v>648</v>
      </c>
      <c r="F256" s="194" t="s">
        <v>649</v>
      </c>
      <c r="G256" s="193" t="s">
        <v>650</v>
      </c>
      <c r="H256" s="193" t="s">
        <v>651</v>
      </c>
      <c r="I256" s="194" t="s">
        <v>652</v>
      </c>
      <c r="J256" s="195" t="s">
        <v>653</v>
      </c>
      <c r="K256" s="194" t="s">
        <v>654</v>
      </c>
      <c r="L256" s="194" t="s">
        <v>655</v>
      </c>
      <c r="M256" s="194" t="s">
        <v>93</v>
      </c>
      <c r="N256" s="194" t="s">
        <v>198</v>
      </c>
      <c r="O256" s="194" t="s">
        <v>656</v>
      </c>
      <c r="P256" s="194">
        <v>0</v>
      </c>
      <c r="Q256" s="194">
        <v>0</v>
      </c>
      <c r="R256" s="194" t="s">
        <v>280</v>
      </c>
      <c r="S256" s="194" t="s">
        <v>657</v>
      </c>
      <c r="T256" s="195">
        <v>37970</v>
      </c>
      <c r="U256" s="194">
        <v>6570</v>
      </c>
      <c r="V256" s="194"/>
      <c r="W256" s="197">
        <v>49167411</v>
      </c>
      <c r="X256" s="197">
        <v>62875797</v>
      </c>
      <c r="Y256" s="198">
        <v>44561</v>
      </c>
      <c r="Z256" s="195" t="s">
        <v>40</v>
      </c>
      <c r="AA256" s="194" t="s">
        <v>9203</v>
      </c>
      <c r="AB256" s="194" t="s">
        <v>9480</v>
      </c>
      <c r="AC256" s="199" t="s">
        <v>9669</v>
      </c>
    </row>
    <row r="257" spans="2:29" ht="15.75" customHeight="1" x14ac:dyDescent="0.2">
      <c r="B257" s="191" t="s">
        <v>647</v>
      </c>
      <c r="C257" s="192" t="s">
        <v>7923</v>
      </c>
      <c r="D257" s="193" t="s">
        <v>55</v>
      </c>
      <c r="E257" s="193" t="s">
        <v>648</v>
      </c>
      <c r="F257" s="194" t="s">
        <v>649</v>
      </c>
      <c r="G257" s="193" t="s">
        <v>650</v>
      </c>
      <c r="H257" s="193" t="s">
        <v>651</v>
      </c>
      <c r="I257" s="194" t="s">
        <v>652</v>
      </c>
      <c r="J257" s="195" t="s">
        <v>653</v>
      </c>
      <c r="K257" s="194" t="s">
        <v>654</v>
      </c>
      <c r="L257" s="194" t="s">
        <v>655</v>
      </c>
      <c r="M257" s="194" t="s">
        <v>93</v>
      </c>
      <c r="N257" s="194" t="s">
        <v>198</v>
      </c>
      <c r="O257" s="194" t="s">
        <v>656</v>
      </c>
      <c r="P257" s="194">
        <v>0</v>
      </c>
      <c r="Q257" s="194">
        <v>0</v>
      </c>
      <c r="R257" s="194" t="s">
        <v>280</v>
      </c>
      <c r="S257" s="194" t="s">
        <v>657</v>
      </c>
      <c r="T257" s="195">
        <v>37970</v>
      </c>
      <c r="U257" s="194">
        <v>6570</v>
      </c>
      <c r="V257" s="194"/>
      <c r="W257" s="197">
        <v>28584334</v>
      </c>
      <c r="X257" s="197">
        <v>54399371</v>
      </c>
      <c r="Y257" s="198">
        <v>44561</v>
      </c>
      <c r="Z257" s="195" t="s">
        <v>40</v>
      </c>
      <c r="AA257" s="194" t="s">
        <v>9203</v>
      </c>
      <c r="AB257" s="194" t="s">
        <v>9665</v>
      </c>
      <c r="AC257" s="199" t="s">
        <v>9669</v>
      </c>
    </row>
    <row r="258" spans="2:29" ht="15.75" customHeight="1" x14ac:dyDescent="0.2">
      <c r="B258" s="191" t="s">
        <v>647</v>
      </c>
      <c r="C258" s="192" t="s">
        <v>7923</v>
      </c>
      <c r="D258" s="193" t="s">
        <v>55</v>
      </c>
      <c r="E258" s="193" t="s">
        <v>648</v>
      </c>
      <c r="F258" s="194" t="s">
        <v>649</v>
      </c>
      <c r="G258" s="193" t="s">
        <v>650</v>
      </c>
      <c r="H258" s="193" t="s">
        <v>651</v>
      </c>
      <c r="I258" s="194" t="s">
        <v>652</v>
      </c>
      <c r="J258" s="195" t="s">
        <v>653</v>
      </c>
      <c r="K258" s="194" t="s">
        <v>654</v>
      </c>
      <c r="L258" s="194" t="s">
        <v>655</v>
      </c>
      <c r="M258" s="194" t="s">
        <v>93</v>
      </c>
      <c r="N258" s="194" t="s">
        <v>198</v>
      </c>
      <c r="O258" s="194" t="s">
        <v>656</v>
      </c>
      <c r="P258" s="194">
        <v>0</v>
      </c>
      <c r="Q258" s="194">
        <v>0</v>
      </c>
      <c r="R258" s="194" t="s">
        <v>280</v>
      </c>
      <c r="S258" s="194" t="s">
        <v>657</v>
      </c>
      <c r="T258" s="195">
        <v>37970</v>
      </c>
      <c r="U258" s="194">
        <v>6570</v>
      </c>
      <c r="V258" s="194"/>
      <c r="W258" s="197">
        <v>81158231</v>
      </c>
      <c r="X258" s="197">
        <v>156723462</v>
      </c>
      <c r="Y258" s="198">
        <v>44561</v>
      </c>
      <c r="Z258" s="195" t="s">
        <v>40</v>
      </c>
      <c r="AA258" s="194" t="s">
        <v>9203</v>
      </c>
      <c r="AB258" s="194" t="s">
        <v>186</v>
      </c>
      <c r="AC258" s="199" t="s">
        <v>9669</v>
      </c>
    </row>
    <row r="259" spans="2:29" ht="15.75" customHeight="1" x14ac:dyDescent="0.2">
      <c r="B259" s="191" t="s">
        <v>647</v>
      </c>
      <c r="C259" s="192" t="s">
        <v>7923</v>
      </c>
      <c r="D259" s="193" t="s">
        <v>55</v>
      </c>
      <c r="E259" s="193" t="s">
        <v>648</v>
      </c>
      <c r="F259" s="194" t="s">
        <v>649</v>
      </c>
      <c r="G259" s="193" t="s">
        <v>650</v>
      </c>
      <c r="H259" s="193" t="s">
        <v>651</v>
      </c>
      <c r="I259" s="194" t="s">
        <v>652</v>
      </c>
      <c r="J259" s="195" t="s">
        <v>653</v>
      </c>
      <c r="K259" s="194" t="s">
        <v>654</v>
      </c>
      <c r="L259" s="194" t="s">
        <v>655</v>
      </c>
      <c r="M259" s="194" t="s">
        <v>93</v>
      </c>
      <c r="N259" s="194" t="s">
        <v>198</v>
      </c>
      <c r="O259" s="194" t="s">
        <v>656</v>
      </c>
      <c r="P259" s="194">
        <v>0</v>
      </c>
      <c r="Q259" s="194">
        <v>0</v>
      </c>
      <c r="R259" s="194" t="s">
        <v>280</v>
      </c>
      <c r="S259" s="194" t="s">
        <v>657</v>
      </c>
      <c r="T259" s="195">
        <v>37970</v>
      </c>
      <c r="U259" s="194">
        <v>6570</v>
      </c>
      <c r="V259" s="194"/>
      <c r="W259" s="197">
        <v>8604484</v>
      </c>
      <c r="X259" s="197">
        <v>15284984</v>
      </c>
      <c r="Y259" s="198">
        <v>44561</v>
      </c>
      <c r="Z259" s="195" t="s">
        <v>40</v>
      </c>
      <c r="AA259" s="194" t="s">
        <v>9203</v>
      </c>
      <c r="AB259" s="194" t="s">
        <v>9503</v>
      </c>
      <c r="AC259" s="199" t="s">
        <v>9669</v>
      </c>
    </row>
    <row r="260" spans="2:29" ht="15.75" customHeight="1" x14ac:dyDescent="0.2">
      <c r="B260" s="191" t="s">
        <v>647</v>
      </c>
      <c r="C260" s="192" t="s">
        <v>7923</v>
      </c>
      <c r="D260" s="193" t="s">
        <v>55</v>
      </c>
      <c r="E260" s="193" t="s">
        <v>648</v>
      </c>
      <c r="F260" s="194" t="s">
        <v>649</v>
      </c>
      <c r="G260" s="193" t="s">
        <v>650</v>
      </c>
      <c r="H260" s="193" t="s">
        <v>651</v>
      </c>
      <c r="I260" s="194" t="s">
        <v>652</v>
      </c>
      <c r="J260" s="195" t="s">
        <v>653</v>
      </c>
      <c r="K260" s="194" t="s">
        <v>654</v>
      </c>
      <c r="L260" s="194" t="s">
        <v>655</v>
      </c>
      <c r="M260" s="194" t="s">
        <v>93</v>
      </c>
      <c r="N260" s="194" t="s">
        <v>198</v>
      </c>
      <c r="O260" s="194" t="s">
        <v>656</v>
      </c>
      <c r="P260" s="194">
        <v>0</v>
      </c>
      <c r="Q260" s="194">
        <v>0</v>
      </c>
      <c r="R260" s="194" t="s">
        <v>280</v>
      </c>
      <c r="S260" s="194" t="s">
        <v>657</v>
      </c>
      <c r="T260" s="195">
        <v>37970</v>
      </c>
      <c r="U260" s="194">
        <v>6570</v>
      </c>
      <c r="V260" s="194"/>
      <c r="W260" s="197">
        <v>66163672</v>
      </c>
      <c r="X260" s="197">
        <v>112606508</v>
      </c>
      <c r="Y260" s="198">
        <v>44561</v>
      </c>
      <c r="Z260" s="195" t="s">
        <v>40</v>
      </c>
      <c r="AA260" s="194" t="s">
        <v>9203</v>
      </c>
      <c r="AB260" s="194" t="s">
        <v>9506</v>
      </c>
      <c r="AC260" s="199" t="s">
        <v>9669</v>
      </c>
    </row>
    <row r="261" spans="2:29" ht="15.75" customHeight="1" x14ac:dyDescent="0.2">
      <c r="B261" s="191" t="s">
        <v>647</v>
      </c>
      <c r="C261" s="192" t="s">
        <v>7923</v>
      </c>
      <c r="D261" s="193" t="s">
        <v>55</v>
      </c>
      <c r="E261" s="193" t="s">
        <v>648</v>
      </c>
      <c r="F261" s="194" t="s">
        <v>649</v>
      </c>
      <c r="G261" s="193" t="s">
        <v>650</v>
      </c>
      <c r="H261" s="193" t="s">
        <v>651</v>
      </c>
      <c r="I261" s="194" t="s">
        <v>652</v>
      </c>
      <c r="J261" s="195" t="s">
        <v>653</v>
      </c>
      <c r="K261" s="194" t="s">
        <v>654</v>
      </c>
      <c r="L261" s="194" t="s">
        <v>655</v>
      </c>
      <c r="M261" s="194" t="s">
        <v>93</v>
      </c>
      <c r="N261" s="194" t="s">
        <v>198</v>
      </c>
      <c r="O261" s="194" t="s">
        <v>656</v>
      </c>
      <c r="P261" s="194">
        <v>0</v>
      </c>
      <c r="Q261" s="194">
        <v>0</v>
      </c>
      <c r="R261" s="194" t="s">
        <v>280</v>
      </c>
      <c r="S261" s="194" t="s">
        <v>657</v>
      </c>
      <c r="T261" s="195">
        <v>37970</v>
      </c>
      <c r="U261" s="194">
        <v>6570</v>
      </c>
      <c r="V261" s="194"/>
      <c r="W261" s="197">
        <v>51323480</v>
      </c>
      <c r="X261" s="197">
        <v>64684480</v>
      </c>
      <c r="Y261" s="198">
        <v>44561</v>
      </c>
      <c r="Z261" s="195" t="s">
        <v>40</v>
      </c>
      <c r="AA261" s="194" t="s">
        <v>9203</v>
      </c>
      <c r="AB261" s="194" t="s">
        <v>9507</v>
      </c>
      <c r="AC261" s="199" t="s">
        <v>9669</v>
      </c>
    </row>
    <row r="262" spans="2:29" ht="15.75" customHeight="1" x14ac:dyDescent="0.2">
      <c r="B262" s="191" t="s">
        <v>647</v>
      </c>
      <c r="C262" s="192" t="s">
        <v>7923</v>
      </c>
      <c r="D262" s="193" t="s">
        <v>55</v>
      </c>
      <c r="E262" s="193" t="s">
        <v>648</v>
      </c>
      <c r="F262" s="194" t="s">
        <v>649</v>
      </c>
      <c r="G262" s="193" t="s">
        <v>650</v>
      </c>
      <c r="H262" s="193" t="s">
        <v>651</v>
      </c>
      <c r="I262" s="194" t="s">
        <v>652</v>
      </c>
      <c r="J262" s="195" t="s">
        <v>653</v>
      </c>
      <c r="K262" s="194" t="s">
        <v>654</v>
      </c>
      <c r="L262" s="194" t="s">
        <v>655</v>
      </c>
      <c r="M262" s="194" t="s">
        <v>93</v>
      </c>
      <c r="N262" s="194" t="s">
        <v>198</v>
      </c>
      <c r="O262" s="194" t="s">
        <v>656</v>
      </c>
      <c r="P262" s="194">
        <v>0</v>
      </c>
      <c r="Q262" s="194">
        <v>0</v>
      </c>
      <c r="R262" s="194" t="s">
        <v>280</v>
      </c>
      <c r="S262" s="194" t="s">
        <v>657</v>
      </c>
      <c r="T262" s="195">
        <v>37970</v>
      </c>
      <c r="U262" s="194">
        <v>6570</v>
      </c>
      <c r="V262" s="194"/>
      <c r="W262" s="197">
        <v>9138924</v>
      </c>
      <c r="X262" s="197">
        <v>18117516</v>
      </c>
      <c r="Y262" s="198">
        <v>44561</v>
      </c>
      <c r="Z262" s="195" t="s">
        <v>40</v>
      </c>
      <c r="AA262" s="194" t="s">
        <v>9203</v>
      </c>
      <c r="AB262" s="194" t="s">
        <v>9515</v>
      </c>
      <c r="AC262" s="199" t="s">
        <v>9669</v>
      </c>
    </row>
    <row r="263" spans="2:29" ht="15.75" customHeight="1" x14ac:dyDescent="0.2">
      <c r="B263" s="191" t="s">
        <v>647</v>
      </c>
      <c r="C263" s="192" t="s">
        <v>7923</v>
      </c>
      <c r="D263" s="193" t="s">
        <v>55</v>
      </c>
      <c r="E263" s="193" t="s">
        <v>648</v>
      </c>
      <c r="F263" s="194" t="s">
        <v>649</v>
      </c>
      <c r="G263" s="193" t="s">
        <v>650</v>
      </c>
      <c r="H263" s="193" t="s">
        <v>651</v>
      </c>
      <c r="I263" s="194" t="s">
        <v>652</v>
      </c>
      <c r="J263" s="195" t="s">
        <v>653</v>
      </c>
      <c r="K263" s="194" t="s">
        <v>654</v>
      </c>
      <c r="L263" s="194" t="s">
        <v>655</v>
      </c>
      <c r="M263" s="194" t="s">
        <v>93</v>
      </c>
      <c r="N263" s="194" t="s">
        <v>198</v>
      </c>
      <c r="O263" s="194" t="s">
        <v>656</v>
      </c>
      <c r="P263" s="194">
        <v>0</v>
      </c>
      <c r="Q263" s="194">
        <v>0</v>
      </c>
      <c r="R263" s="194" t="s">
        <v>280</v>
      </c>
      <c r="S263" s="194" t="s">
        <v>657</v>
      </c>
      <c r="T263" s="195">
        <v>37970</v>
      </c>
      <c r="U263" s="194">
        <v>6570</v>
      </c>
      <c r="V263" s="194"/>
      <c r="W263" s="197">
        <v>20201832</v>
      </c>
      <c r="X263" s="197">
        <v>40243332</v>
      </c>
      <c r="Y263" s="198">
        <v>44561</v>
      </c>
      <c r="Z263" s="195" t="s">
        <v>40</v>
      </c>
      <c r="AA263" s="194" t="s">
        <v>9203</v>
      </c>
      <c r="AB263" s="194" t="s">
        <v>9516</v>
      </c>
      <c r="AC263" s="199" t="s">
        <v>9669</v>
      </c>
    </row>
    <row r="264" spans="2:29" ht="15.75" customHeight="1" x14ac:dyDescent="0.2">
      <c r="B264" s="191" t="s">
        <v>647</v>
      </c>
      <c r="C264" s="192" t="s">
        <v>7923</v>
      </c>
      <c r="D264" s="193" t="s">
        <v>55</v>
      </c>
      <c r="E264" s="193" t="s">
        <v>648</v>
      </c>
      <c r="F264" s="194" t="s">
        <v>649</v>
      </c>
      <c r="G264" s="193" t="s">
        <v>650</v>
      </c>
      <c r="H264" s="193" t="s">
        <v>651</v>
      </c>
      <c r="I264" s="194" t="s">
        <v>652</v>
      </c>
      <c r="J264" s="195" t="s">
        <v>653</v>
      </c>
      <c r="K264" s="194" t="s">
        <v>654</v>
      </c>
      <c r="L264" s="194" t="s">
        <v>655</v>
      </c>
      <c r="M264" s="194" t="s">
        <v>93</v>
      </c>
      <c r="N264" s="194" t="s">
        <v>198</v>
      </c>
      <c r="O264" s="194" t="s">
        <v>656</v>
      </c>
      <c r="P264" s="194">
        <v>0</v>
      </c>
      <c r="Q264" s="194">
        <v>0</v>
      </c>
      <c r="R264" s="194" t="s">
        <v>280</v>
      </c>
      <c r="S264" s="194" t="s">
        <v>657</v>
      </c>
      <c r="T264" s="195">
        <v>37970</v>
      </c>
      <c r="U264" s="194">
        <v>6570</v>
      </c>
      <c r="V264" s="194"/>
      <c r="W264" s="197">
        <v>11058098</v>
      </c>
      <c r="X264" s="197">
        <v>21385082</v>
      </c>
      <c r="Y264" s="198">
        <v>44561</v>
      </c>
      <c r="Z264" s="195" t="s">
        <v>40</v>
      </c>
      <c r="AA264" s="194" t="s">
        <v>9203</v>
      </c>
      <c r="AB264" s="194" t="s">
        <v>9533</v>
      </c>
      <c r="AC264" s="199" t="s">
        <v>9669</v>
      </c>
    </row>
    <row r="265" spans="2:29" ht="15.75" customHeight="1" x14ac:dyDescent="0.2">
      <c r="B265" s="191" t="s">
        <v>647</v>
      </c>
      <c r="C265" s="192" t="s">
        <v>7923</v>
      </c>
      <c r="D265" s="193" t="s">
        <v>55</v>
      </c>
      <c r="E265" s="193" t="s">
        <v>648</v>
      </c>
      <c r="F265" s="194" t="s">
        <v>649</v>
      </c>
      <c r="G265" s="193" t="s">
        <v>650</v>
      </c>
      <c r="H265" s="193" t="s">
        <v>651</v>
      </c>
      <c r="I265" s="194" t="s">
        <v>652</v>
      </c>
      <c r="J265" s="195" t="s">
        <v>653</v>
      </c>
      <c r="K265" s="194" t="s">
        <v>654</v>
      </c>
      <c r="L265" s="194" t="s">
        <v>655</v>
      </c>
      <c r="M265" s="194" t="s">
        <v>93</v>
      </c>
      <c r="N265" s="194" t="s">
        <v>198</v>
      </c>
      <c r="O265" s="194" t="s">
        <v>656</v>
      </c>
      <c r="P265" s="194">
        <v>0</v>
      </c>
      <c r="Q265" s="194">
        <v>0</v>
      </c>
      <c r="R265" s="194" t="s">
        <v>280</v>
      </c>
      <c r="S265" s="194" t="s">
        <v>657</v>
      </c>
      <c r="T265" s="195">
        <v>37970</v>
      </c>
      <c r="U265" s="194">
        <v>6570</v>
      </c>
      <c r="V265" s="194"/>
      <c r="W265" s="197">
        <v>26845991</v>
      </c>
      <c r="X265" s="197">
        <v>42776578</v>
      </c>
      <c r="Y265" s="198">
        <v>44561</v>
      </c>
      <c r="Z265" s="195" t="s">
        <v>40</v>
      </c>
      <c r="AA265" s="194" t="s">
        <v>9203</v>
      </c>
      <c r="AB265" s="194" t="s">
        <v>459</v>
      </c>
      <c r="AC265" s="199" t="s">
        <v>9669</v>
      </c>
    </row>
    <row r="266" spans="2:29" ht="15.75" customHeight="1" x14ac:dyDescent="0.2">
      <c r="B266" s="191" t="s">
        <v>647</v>
      </c>
      <c r="C266" s="192" t="s">
        <v>7923</v>
      </c>
      <c r="D266" s="193" t="s">
        <v>55</v>
      </c>
      <c r="E266" s="193" t="s">
        <v>648</v>
      </c>
      <c r="F266" s="194" t="s">
        <v>649</v>
      </c>
      <c r="G266" s="193" t="s">
        <v>650</v>
      </c>
      <c r="H266" s="193" t="s">
        <v>651</v>
      </c>
      <c r="I266" s="194" t="s">
        <v>652</v>
      </c>
      <c r="J266" s="195" t="s">
        <v>653</v>
      </c>
      <c r="K266" s="194" t="s">
        <v>654</v>
      </c>
      <c r="L266" s="194" t="s">
        <v>655</v>
      </c>
      <c r="M266" s="194" t="s">
        <v>93</v>
      </c>
      <c r="N266" s="194" t="s">
        <v>198</v>
      </c>
      <c r="O266" s="194" t="s">
        <v>656</v>
      </c>
      <c r="P266" s="194">
        <v>0</v>
      </c>
      <c r="Q266" s="194">
        <v>0</v>
      </c>
      <c r="R266" s="194" t="s">
        <v>280</v>
      </c>
      <c r="S266" s="194" t="s">
        <v>657</v>
      </c>
      <c r="T266" s="195">
        <v>37970</v>
      </c>
      <c r="U266" s="194">
        <v>6570</v>
      </c>
      <c r="V266" s="194"/>
      <c r="W266" s="197">
        <v>44411964</v>
      </c>
      <c r="X266" s="197">
        <v>84494964</v>
      </c>
      <c r="Y266" s="198">
        <v>44561</v>
      </c>
      <c r="Z266" s="195" t="s">
        <v>40</v>
      </c>
      <c r="AA266" s="194" t="s">
        <v>9203</v>
      </c>
      <c r="AB266" s="194" t="s">
        <v>9535</v>
      </c>
      <c r="AC266" s="199" t="s">
        <v>9669</v>
      </c>
    </row>
    <row r="267" spans="2:29" ht="15.75" customHeight="1" x14ac:dyDescent="0.2">
      <c r="B267" s="191" t="s">
        <v>647</v>
      </c>
      <c r="C267" s="192" t="s">
        <v>7923</v>
      </c>
      <c r="D267" s="193" t="s">
        <v>55</v>
      </c>
      <c r="E267" s="193" t="s">
        <v>648</v>
      </c>
      <c r="F267" s="194" t="s">
        <v>649</v>
      </c>
      <c r="G267" s="193" t="s">
        <v>650</v>
      </c>
      <c r="H267" s="193" t="s">
        <v>651</v>
      </c>
      <c r="I267" s="194" t="s">
        <v>652</v>
      </c>
      <c r="J267" s="195" t="s">
        <v>653</v>
      </c>
      <c r="K267" s="194" t="s">
        <v>654</v>
      </c>
      <c r="L267" s="194" t="s">
        <v>655</v>
      </c>
      <c r="M267" s="194" t="s">
        <v>93</v>
      </c>
      <c r="N267" s="194" t="s">
        <v>198</v>
      </c>
      <c r="O267" s="194" t="s">
        <v>656</v>
      </c>
      <c r="P267" s="194">
        <v>0</v>
      </c>
      <c r="Q267" s="194">
        <v>0</v>
      </c>
      <c r="R267" s="194" t="s">
        <v>280</v>
      </c>
      <c r="S267" s="194" t="s">
        <v>657</v>
      </c>
      <c r="T267" s="195">
        <v>37970</v>
      </c>
      <c r="U267" s="194">
        <v>6570</v>
      </c>
      <c r="V267" s="194"/>
      <c r="W267" s="197">
        <v>10701385</v>
      </c>
      <c r="X267" s="197">
        <v>20783682</v>
      </c>
      <c r="Y267" s="198">
        <v>44561</v>
      </c>
      <c r="Z267" s="195" t="s">
        <v>40</v>
      </c>
      <c r="AA267" s="194" t="s">
        <v>9203</v>
      </c>
      <c r="AB267" s="194" t="s">
        <v>284</v>
      </c>
      <c r="AC267" s="199" t="s">
        <v>9669</v>
      </c>
    </row>
    <row r="268" spans="2:29" ht="15.75" customHeight="1" x14ac:dyDescent="0.2">
      <c r="B268" s="191" t="s">
        <v>647</v>
      </c>
      <c r="C268" s="192" t="s">
        <v>7923</v>
      </c>
      <c r="D268" s="193" t="s">
        <v>55</v>
      </c>
      <c r="E268" s="193" t="s">
        <v>648</v>
      </c>
      <c r="F268" s="194" t="s">
        <v>649</v>
      </c>
      <c r="G268" s="193" t="s">
        <v>650</v>
      </c>
      <c r="H268" s="193" t="s">
        <v>651</v>
      </c>
      <c r="I268" s="194" t="s">
        <v>652</v>
      </c>
      <c r="J268" s="195" t="s">
        <v>653</v>
      </c>
      <c r="K268" s="194" t="s">
        <v>654</v>
      </c>
      <c r="L268" s="194" t="s">
        <v>655</v>
      </c>
      <c r="M268" s="194" t="s">
        <v>93</v>
      </c>
      <c r="N268" s="194" t="s">
        <v>198</v>
      </c>
      <c r="O268" s="194" t="s">
        <v>656</v>
      </c>
      <c r="P268" s="194">
        <v>0</v>
      </c>
      <c r="Q268" s="194">
        <v>0</v>
      </c>
      <c r="R268" s="194" t="s">
        <v>280</v>
      </c>
      <c r="S268" s="194" t="s">
        <v>657</v>
      </c>
      <c r="T268" s="195">
        <v>37970</v>
      </c>
      <c r="U268" s="194">
        <v>6570</v>
      </c>
      <c r="V268" s="194"/>
      <c r="W268" s="197">
        <v>20041500</v>
      </c>
      <c r="X268" s="197">
        <v>40083000</v>
      </c>
      <c r="Y268" s="198">
        <v>44561</v>
      </c>
      <c r="Z268" s="195" t="s">
        <v>40</v>
      </c>
      <c r="AA268" s="194" t="s">
        <v>9203</v>
      </c>
      <c r="AB268" s="194" t="s">
        <v>266</v>
      </c>
      <c r="AC268" s="199" t="s">
        <v>9669</v>
      </c>
    </row>
    <row r="269" spans="2:29" ht="15.75" customHeight="1" x14ac:dyDescent="0.2">
      <c r="B269" s="191" t="s">
        <v>647</v>
      </c>
      <c r="C269" s="192" t="s">
        <v>7923</v>
      </c>
      <c r="D269" s="193" t="s">
        <v>55</v>
      </c>
      <c r="E269" s="193" t="s">
        <v>648</v>
      </c>
      <c r="F269" s="194" t="s">
        <v>649</v>
      </c>
      <c r="G269" s="193" t="s">
        <v>650</v>
      </c>
      <c r="H269" s="193" t="s">
        <v>651</v>
      </c>
      <c r="I269" s="194" t="s">
        <v>652</v>
      </c>
      <c r="J269" s="195" t="s">
        <v>653</v>
      </c>
      <c r="K269" s="194" t="s">
        <v>654</v>
      </c>
      <c r="L269" s="194" t="s">
        <v>655</v>
      </c>
      <c r="M269" s="194" t="s">
        <v>93</v>
      </c>
      <c r="N269" s="194" t="s">
        <v>198</v>
      </c>
      <c r="O269" s="194" t="s">
        <v>656</v>
      </c>
      <c r="P269" s="194">
        <v>0</v>
      </c>
      <c r="Q269" s="194">
        <v>0</v>
      </c>
      <c r="R269" s="194" t="s">
        <v>280</v>
      </c>
      <c r="S269" s="194" t="s">
        <v>657</v>
      </c>
      <c r="T269" s="195">
        <v>37970</v>
      </c>
      <c r="U269" s="194">
        <v>6570</v>
      </c>
      <c r="V269" s="194"/>
      <c r="W269" s="197">
        <v>16674528</v>
      </c>
      <c r="X269" s="197">
        <v>32707728</v>
      </c>
      <c r="Y269" s="198">
        <v>44561</v>
      </c>
      <c r="Z269" s="195" t="s">
        <v>40</v>
      </c>
      <c r="AA269" s="194" t="s">
        <v>9203</v>
      </c>
      <c r="AB269" s="194" t="s">
        <v>323</v>
      </c>
      <c r="AC269" s="199" t="s">
        <v>9669</v>
      </c>
    </row>
    <row r="270" spans="2:29" ht="15.75" customHeight="1" x14ac:dyDescent="0.2">
      <c r="B270" s="191" t="s">
        <v>647</v>
      </c>
      <c r="C270" s="192" t="s">
        <v>7923</v>
      </c>
      <c r="D270" s="193" t="s">
        <v>55</v>
      </c>
      <c r="E270" s="193" t="s">
        <v>648</v>
      </c>
      <c r="F270" s="194" t="s">
        <v>649</v>
      </c>
      <c r="G270" s="193" t="s">
        <v>650</v>
      </c>
      <c r="H270" s="193" t="s">
        <v>651</v>
      </c>
      <c r="I270" s="194" t="s">
        <v>652</v>
      </c>
      <c r="J270" s="195" t="s">
        <v>653</v>
      </c>
      <c r="K270" s="194" t="s">
        <v>654</v>
      </c>
      <c r="L270" s="194" t="s">
        <v>655</v>
      </c>
      <c r="M270" s="194" t="s">
        <v>93</v>
      </c>
      <c r="N270" s="194" t="s">
        <v>198</v>
      </c>
      <c r="O270" s="194" t="s">
        <v>656</v>
      </c>
      <c r="P270" s="194">
        <v>0</v>
      </c>
      <c r="Q270" s="194">
        <v>0</v>
      </c>
      <c r="R270" s="194" t="s">
        <v>280</v>
      </c>
      <c r="S270" s="194" t="s">
        <v>657</v>
      </c>
      <c r="T270" s="195">
        <v>37970</v>
      </c>
      <c r="U270" s="194">
        <v>6570</v>
      </c>
      <c r="V270" s="194"/>
      <c r="W270" s="197">
        <v>9459588</v>
      </c>
      <c r="X270" s="197">
        <v>18919176</v>
      </c>
      <c r="Y270" s="198">
        <v>44561</v>
      </c>
      <c r="Z270" s="195" t="s">
        <v>40</v>
      </c>
      <c r="AA270" s="194" t="s">
        <v>9203</v>
      </c>
      <c r="AB270" s="194" t="s">
        <v>252</v>
      </c>
      <c r="AC270" s="199" t="s">
        <v>9669</v>
      </c>
    </row>
    <row r="271" spans="2:29" ht="15.75" customHeight="1" x14ac:dyDescent="0.2">
      <c r="B271" s="191" t="s">
        <v>647</v>
      </c>
      <c r="C271" s="192" t="s">
        <v>7923</v>
      </c>
      <c r="D271" s="193" t="s">
        <v>55</v>
      </c>
      <c r="E271" s="193" t="s">
        <v>648</v>
      </c>
      <c r="F271" s="194" t="s">
        <v>649</v>
      </c>
      <c r="G271" s="193" t="s">
        <v>650</v>
      </c>
      <c r="H271" s="193" t="s">
        <v>651</v>
      </c>
      <c r="I271" s="194" t="s">
        <v>652</v>
      </c>
      <c r="J271" s="195" t="s">
        <v>653</v>
      </c>
      <c r="K271" s="194" t="s">
        <v>654</v>
      </c>
      <c r="L271" s="194" t="s">
        <v>655</v>
      </c>
      <c r="M271" s="194" t="s">
        <v>93</v>
      </c>
      <c r="N271" s="194" t="s">
        <v>198</v>
      </c>
      <c r="O271" s="194" t="s">
        <v>656</v>
      </c>
      <c r="P271" s="194">
        <v>0</v>
      </c>
      <c r="Q271" s="194">
        <v>0</v>
      </c>
      <c r="R271" s="194" t="s">
        <v>280</v>
      </c>
      <c r="S271" s="194" t="s">
        <v>657</v>
      </c>
      <c r="T271" s="195">
        <v>37970</v>
      </c>
      <c r="U271" s="194">
        <v>6570</v>
      </c>
      <c r="V271" s="194"/>
      <c r="W271" s="197">
        <v>6252948</v>
      </c>
      <c r="X271" s="197">
        <v>12986892</v>
      </c>
      <c r="Y271" s="198">
        <v>44561</v>
      </c>
      <c r="Z271" s="195" t="s">
        <v>40</v>
      </c>
      <c r="AA271" s="194" t="s">
        <v>9203</v>
      </c>
      <c r="AB271" s="194" t="s">
        <v>9548</v>
      </c>
      <c r="AC271" s="199" t="s">
        <v>9669</v>
      </c>
    </row>
    <row r="272" spans="2:29" ht="15.75" customHeight="1" x14ac:dyDescent="0.2">
      <c r="B272" s="191" t="s">
        <v>647</v>
      </c>
      <c r="C272" s="192" t="s">
        <v>7923</v>
      </c>
      <c r="D272" s="193" t="s">
        <v>55</v>
      </c>
      <c r="E272" s="193" t="s">
        <v>648</v>
      </c>
      <c r="F272" s="194" t="s">
        <v>649</v>
      </c>
      <c r="G272" s="193" t="s">
        <v>650</v>
      </c>
      <c r="H272" s="193" t="s">
        <v>651</v>
      </c>
      <c r="I272" s="194" t="s">
        <v>652</v>
      </c>
      <c r="J272" s="195" t="s">
        <v>653</v>
      </c>
      <c r="K272" s="194" t="s">
        <v>654</v>
      </c>
      <c r="L272" s="194" t="s">
        <v>655</v>
      </c>
      <c r="M272" s="194" t="s">
        <v>93</v>
      </c>
      <c r="N272" s="194" t="s">
        <v>198</v>
      </c>
      <c r="O272" s="194" t="s">
        <v>656</v>
      </c>
      <c r="P272" s="194">
        <v>0</v>
      </c>
      <c r="Q272" s="194">
        <v>0</v>
      </c>
      <c r="R272" s="194" t="s">
        <v>280</v>
      </c>
      <c r="S272" s="194" t="s">
        <v>657</v>
      </c>
      <c r="T272" s="195">
        <v>37970</v>
      </c>
      <c r="U272" s="194">
        <v>6570</v>
      </c>
      <c r="V272" s="194"/>
      <c r="W272" s="197">
        <v>45854952</v>
      </c>
      <c r="X272" s="197">
        <v>58681512</v>
      </c>
      <c r="Y272" s="198">
        <v>44561</v>
      </c>
      <c r="Z272" s="195" t="s">
        <v>40</v>
      </c>
      <c r="AA272" s="194" t="s">
        <v>9203</v>
      </c>
      <c r="AB272" s="194" t="s">
        <v>174</v>
      </c>
      <c r="AC272" s="199" t="s">
        <v>9669</v>
      </c>
    </row>
    <row r="273" spans="2:29" ht="15.75" customHeight="1" x14ac:dyDescent="0.2">
      <c r="B273" s="191" t="s">
        <v>647</v>
      </c>
      <c r="C273" s="192" t="s">
        <v>7923</v>
      </c>
      <c r="D273" s="193" t="s">
        <v>55</v>
      </c>
      <c r="E273" s="193" t="s">
        <v>648</v>
      </c>
      <c r="F273" s="194" t="s">
        <v>649</v>
      </c>
      <c r="G273" s="193" t="s">
        <v>650</v>
      </c>
      <c r="H273" s="193" t="s">
        <v>651</v>
      </c>
      <c r="I273" s="194" t="s">
        <v>652</v>
      </c>
      <c r="J273" s="195" t="s">
        <v>653</v>
      </c>
      <c r="K273" s="194" t="s">
        <v>654</v>
      </c>
      <c r="L273" s="194" t="s">
        <v>655</v>
      </c>
      <c r="M273" s="194" t="s">
        <v>93</v>
      </c>
      <c r="N273" s="194" t="s">
        <v>198</v>
      </c>
      <c r="O273" s="194" t="s">
        <v>656</v>
      </c>
      <c r="P273" s="194">
        <v>0</v>
      </c>
      <c r="Q273" s="194">
        <v>0</v>
      </c>
      <c r="R273" s="194" t="s">
        <v>280</v>
      </c>
      <c r="S273" s="194" t="s">
        <v>657</v>
      </c>
      <c r="T273" s="195">
        <v>37970</v>
      </c>
      <c r="U273" s="194">
        <v>6570</v>
      </c>
      <c r="V273" s="194"/>
      <c r="W273" s="197">
        <v>4203905</v>
      </c>
      <c r="X273" s="197">
        <v>14073943</v>
      </c>
      <c r="Y273" s="198">
        <v>44561</v>
      </c>
      <c r="Z273" s="195" t="s">
        <v>40</v>
      </c>
      <c r="AA273" s="194" t="s">
        <v>9203</v>
      </c>
      <c r="AB273" s="194" t="s">
        <v>9551</v>
      </c>
      <c r="AC273" s="199" t="s">
        <v>9669</v>
      </c>
    </row>
    <row r="274" spans="2:29" ht="15.75" customHeight="1" x14ac:dyDescent="0.2">
      <c r="B274" s="191" t="s">
        <v>647</v>
      </c>
      <c r="C274" s="192" t="s">
        <v>7923</v>
      </c>
      <c r="D274" s="193" t="s">
        <v>55</v>
      </c>
      <c r="E274" s="193" t="s">
        <v>648</v>
      </c>
      <c r="F274" s="194" t="s">
        <v>649</v>
      </c>
      <c r="G274" s="193" t="s">
        <v>650</v>
      </c>
      <c r="H274" s="193" t="s">
        <v>651</v>
      </c>
      <c r="I274" s="194" t="s">
        <v>652</v>
      </c>
      <c r="J274" s="195" t="s">
        <v>653</v>
      </c>
      <c r="K274" s="194" t="s">
        <v>654</v>
      </c>
      <c r="L274" s="194" t="s">
        <v>655</v>
      </c>
      <c r="M274" s="194" t="s">
        <v>93</v>
      </c>
      <c r="N274" s="194" t="s">
        <v>198</v>
      </c>
      <c r="O274" s="194" t="s">
        <v>656</v>
      </c>
      <c r="P274" s="194">
        <v>0</v>
      </c>
      <c r="Q274" s="194">
        <v>0</v>
      </c>
      <c r="R274" s="194" t="s">
        <v>280</v>
      </c>
      <c r="S274" s="194" t="s">
        <v>657</v>
      </c>
      <c r="T274" s="195">
        <v>37970</v>
      </c>
      <c r="U274" s="194">
        <v>6570</v>
      </c>
      <c r="V274" s="194"/>
      <c r="W274" s="197">
        <v>29847405</v>
      </c>
      <c r="X274" s="197">
        <v>52191272</v>
      </c>
      <c r="Y274" s="198">
        <v>44561</v>
      </c>
      <c r="Z274" s="195" t="s">
        <v>40</v>
      </c>
      <c r="AA274" s="194" t="s">
        <v>9203</v>
      </c>
      <c r="AB274" s="194" t="s">
        <v>298</v>
      </c>
      <c r="AC274" s="199" t="s">
        <v>9669</v>
      </c>
    </row>
    <row r="275" spans="2:29" ht="15.75" customHeight="1" x14ac:dyDescent="0.2">
      <c r="B275" s="191" t="s">
        <v>647</v>
      </c>
      <c r="C275" s="192" t="s">
        <v>7923</v>
      </c>
      <c r="D275" s="193" t="s">
        <v>55</v>
      </c>
      <c r="E275" s="193" t="s">
        <v>648</v>
      </c>
      <c r="F275" s="194" t="s">
        <v>649</v>
      </c>
      <c r="G275" s="193" t="s">
        <v>650</v>
      </c>
      <c r="H275" s="193" t="s">
        <v>651</v>
      </c>
      <c r="I275" s="194" t="s">
        <v>652</v>
      </c>
      <c r="J275" s="195" t="s">
        <v>653</v>
      </c>
      <c r="K275" s="194" t="s">
        <v>654</v>
      </c>
      <c r="L275" s="194" t="s">
        <v>655</v>
      </c>
      <c r="M275" s="194" t="s">
        <v>93</v>
      </c>
      <c r="N275" s="194" t="s">
        <v>198</v>
      </c>
      <c r="O275" s="194" t="s">
        <v>656</v>
      </c>
      <c r="P275" s="194">
        <v>0</v>
      </c>
      <c r="Q275" s="194">
        <v>0</v>
      </c>
      <c r="R275" s="194" t="s">
        <v>280</v>
      </c>
      <c r="S275" s="194" t="s">
        <v>657</v>
      </c>
      <c r="T275" s="195">
        <v>37970</v>
      </c>
      <c r="U275" s="194">
        <v>6570</v>
      </c>
      <c r="V275" s="194"/>
      <c r="W275" s="197">
        <v>19636360</v>
      </c>
      <c r="X275" s="197">
        <v>32202596</v>
      </c>
      <c r="Y275" s="198">
        <v>44561</v>
      </c>
      <c r="Z275" s="195" t="s">
        <v>40</v>
      </c>
      <c r="AA275" s="194" t="s">
        <v>9203</v>
      </c>
      <c r="AB275" s="194" t="s">
        <v>9559</v>
      </c>
      <c r="AC275" s="199" t="s">
        <v>9669</v>
      </c>
    </row>
    <row r="276" spans="2:29" ht="15.75" customHeight="1" x14ac:dyDescent="0.2">
      <c r="B276" s="191" t="s">
        <v>647</v>
      </c>
      <c r="C276" s="192" t="s">
        <v>7923</v>
      </c>
      <c r="D276" s="193" t="s">
        <v>55</v>
      </c>
      <c r="E276" s="193" t="s">
        <v>648</v>
      </c>
      <c r="F276" s="194" t="s">
        <v>649</v>
      </c>
      <c r="G276" s="193" t="s">
        <v>650</v>
      </c>
      <c r="H276" s="193" t="s">
        <v>651</v>
      </c>
      <c r="I276" s="194" t="s">
        <v>652</v>
      </c>
      <c r="J276" s="195" t="s">
        <v>653</v>
      </c>
      <c r="K276" s="194" t="s">
        <v>654</v>
      </c>
      <c r="L276" s="194" t="s">
        <v>655</v>
      </c>
      <c r="M276" s="194" t="s">
        <v>93</v>
      </c>
      <c r="N276" s="194" t="s">
        <v>198</v>
      </c>
      <c r="O276" s="194" t="s">
        <v>656</v>
      </c>
      <c r="P276" s="194">
        <v>0</v>
      </c>
      <c r="Q276" s="194">
        <v>0</v>
      </c>
      <c r="R276" s="194" t="s">
        <v>280</v>
      </c>
      <c r="S276" s="194" t="s">
        <v>657</v>
      </c>
      <c r="T276" s="195">
        <v>37970</v>
      </c>
      <c r="U276" s="194">
        <v>6570</v>
      </c>
      <c r="V276" s="194"/>
      <c r="W276" s="197">
        <v>16674528</v>
      </c>
      <c r="X276" s="197">
        <v>24530796</v>
      </c>
      <c r="Y276" s="198">
        <v>44561</v>
      </c>
      <c r="Z276" s="195" t="s">
        <v>40</v>
      </c>
      <c r="AA276" s="194" t="s">
        <v>9203</v>
      </c>
      <c r="AB276" s="194" t="s">
        <v>9562</v>
      </c>
      <c r="AC276" s="199" t="s">
        <v>9669</v>
      </c>
    </row>
    <row r="277" spans="2:29" ht="15.75" customHeight="1" x14ac:dyDescent="0.2">
      <c r="B277" s="191" t="s">
        <v>647</v>
      </c>
      <c r="C277" s="192" t="s">
        <v>7923</v>
      </c>
      <c r="D277" s="193" t="s">
        <v>55</v>
      </c>
      <c r="E277" s="193" t="s">
        <v>648</v>
      </c>
      <c r="F277" s="194" t="s">
        <v>649</v>
      </c>
      <c r="G277" s="193" t="s">
        <v>650</v>
      </c>
      <c r="H277" s="193" t="s">
        <v>651</v>
      </c>
      <c r="I277" s="194" t="s">
        <v>652</v>
      </c>
      <c r="J277" s="195" t="s">
        <v>653</v>
      </c>
      <c r="K277" s="194" t="s">
        <v>654</v>
      </c>
      <c r="L277" s="194" t="s">
        <v>655</v>
      </c>
      <c r="M277" s="194" t="s">
        <v>93</v>
      </c>
      <c r="N277" s="194" t="s">
        <v>198</v>
      </c>
      <c r="O277" s="194" t="s">
        <v>656</v>
      </c>
      <c r="P277" s="194">
        <v>0</v>
      </c>
      <c r="Q277" s="194">
        <v>0</v>
      </c>
      <c r="R277" s="194" t="s">
        <v>280</v>
      </c>
      <c r="S277" s="194" t="s">
        <v>657</v>
      </c>
      <c r="T277" s="195">
        <v>37970</v>
      </c>
      <c r="U277" s="194">
        <v>6570</v>
      </c>
      <c r="V277" s="194"/>
      <c r="W277" s="197">
        <v>10100916</v>
      </c>
      <c r="X277" s="197">
        <v>65813700</v>
      </c>
      <c r="Y277" s="198">
        <v>44561</v>
      </c>
      <c r="Z277" s="195" t="s">
        <v>40</v>
      </c>
      <c r="AA277" s="194" t="s">
        <v>9203</v>
      </c>
      <c r="AB277" s="194" t="s">
        <v>374</v>
      </c>
      <c r="AC277" s="199" t="s">
        <v>9669</v>
      </c>
    </row>
    <row r="278" spans="2:29" ht="15.75" customHeight="1" x14ac:dyDescent="0.2">
      <c r="B278" s="191" t="s">
        <v>647</v>
      </c>
      <c r="C278" s="192" t="s">
        <v>7923</v>
      </c>
      <c r="D278" s="193" t="s">
        <v>55</v>
      </c>
      <c r="E278" s="193" t="s">
        <v>648</v>
      </c>
      <c r="F278" s="194" t="s">
        <v>649</v>
      </c>
      <c r="G278" s="193" t="s">
        <v>650</v>
      </c>
      <c r="H278" s="193" t="s">
        <v>651</v>
      </c>
      <c r="I278" s="194" t="s">
        <v>652</v>
      </c>
      <c r="J278" s="195" t="s">
        <v>653</v>
      </c>
      <c r="K278" s="194" t="s">
        <v>654</v>
      </c>
      <c r="L278" s="194" t="s">
        <v>655</v>
      </c>
      <c r="M278" s="194" t="s">
        <v>93</v>
      </c>
      <c r="N278" s="194" t="s">
        <v>198</v>
      </c>
      <c r="O278" s="194" t="s">
        <v>656</v>
      </c>
      <c r="P278" s="194">
        <v>0</v>
      </c>
      <c r="Q278" s="194">
        <v>0</v>
      </c>
      <c r="R278" s="194" t="s">
        <v>280</v>
      </c>
      <c r="S278" s="194" t="s">
        <v>657</v>
      </c>
      <c r="T278" s="195">
        <v>37970</v>
      </c>
      <c r="U278" s="194">
        <v>6570</v>
      </c>
      <c r="V278" s="194"/>
      <c r="W278" s="197">
        <v>21591376</v>
      </c>
      <c r="X278" s="197">
        <v>45427400</v>
      </c>
      <c r="Y278" s="198">
        <v>44561</v>
      </c>
      <c r="Z278" s="195" t="s">
        <v>40</v>
      </c>
      <c r="AA278" s="194" t="s">
        <v>9203</v>
      </c>
      <c r="AB278" s="194" t="s">
        <v>9563</v>
      </c>
      <c r="AC278" s="199" t="s">
        <v>9669</v>
      </c>
    </row>
    <row r="279" spans="2:29" ht="15.75" customHeight="1" x14ac:dyDescent="0.2">
      <c r="B279" s="191" t="s">
        <v>647</v>
      </c>
      <c r="C279" s="192" t="s">
        <v>7923</v>
      </c>
      <c r="D279" s="193" t="s">
        <v>55</v>
      </c>
      <c r="E279" s="193" t="s">
        <v>648</v>
      </c>
      <c r="F279" s="194" t="s">
        <v>649</v>
      </c>
      <c r="G279" s="193" t="s">
        <v>650</v>
      </c>
      <c r="H279" s="193" t="s">
        <v>651</v>
      </c>
      <c r="I279" s="194" t="s">
        <v>652</v>
      </c>
      <c r="J279" s="195" t="s">
        <v>653</v>
      </c>
      <c r="K279" s="194" t="s">
        <v>654</v>
      </c>
      <c r="L279" s="194" t="s">
        <v>655</v>
      </c>
      <c r="M279" s="194" t="s">
        <v>93</v>
      </c>
      <c r="N279" s="194" t="s">
        <v>198</v>
      </c>
      <c r="O279" s="194" t="s">
        <v>656</v>
      </c>
      <c r="P279" s="194">
        <v>0</v>
      </c>
      <c r="Q279" s="194">
        <v>0</v>
      </c>
      <c r="R279" s="194" t="s">
        <v>280</v>
      </c>
      <c r="S279" s="194" t="s">
        <v>657</v>
      </c>
      <c r="T279" s="195">
        <v>37970</v>
      </c>
      <c r="U279" s="194">
        <v>6570</v>
      </c>
      <c r="V279" s="194"/>
      <c r="W279" s="197">
        <v>0</v>
      </c>
      <c r="X279" s="197">
        <v>7311139</v>
      </c>
      <c r="Y279" s="198">
        <v>44561</v>
      </c>
      <c r="Z279" s="195" t="s">
        <v>40</v>
      </c>
      <c r="AA279" s="194" t="s">
        <v>9203</v>
      </c>
      <c r="AB279" s="194" t="s">
        <v>9568</v>
      </c>
      <c r="AC279" s="199" t="s">
        <v>9669</v>
      </c>
    </row>
    <row r="280" spans="2:29" ht="15.75" customHeight="1" x14ac:dyDescent="0.2">
      <c r="B280" s="191" t="s">
        <v>647</v>
      </c>
      <c r="C280" s="192" t="s">
        <v>7923</v>
      </c>
      <c r="D280" s="193" t="s">
        <v>55</v>
      </c>
      <c r="E280" s="193" t="s">
        <v>648</v>
      </c>
      <c r="F280" s="194" t="s">
        <v>649</v>
      </c>
      <c r="G280" s="193" t="s">
        <v>650</v>
      </c>
      <c r="H280" s="193" t="s">
        <v>651</v>
      </c>
      <c r="I280" s="194" t="s">
        <v>652</v>
      </c>
      <c r="J280" s="195" t="s">
        <v>653</v>
      </c>
      <c r="K280" s="194" t="s">
        <v>654</v>
      </c>
      <c r="L280" s="194" t="s">
        <v>655</v>
      </c>
      <c r="M280" s="194" t="s">
        <v>93</v>
      </c>
      <c r="N280" s="194" t="s">
        <v>198</v>
      </c>
      <c r="O280" s="194" t="s">
        <v>656</v>
      </c>
      <c r="P280" s="194">
        <v>0</v>
      </c>
      <c r="Q280" s="194">
        <v>0</v>
      </c>
      <c r="R280" s="194" t="s">
        <v>280</v>
      </c>
      <c r="S280" s="194" t="s">
        <v>657</v>
      </c>
      <c r="T280" s="195">
        <v>37970</v>
      </c>
      <c r="U280" s="194">
        <v>6570</v>
      </c>
      <c r="V280" s="194"/>
      <c r="W280" s="197">
        <v>86837018</v>
      </c>
      <c r="X280" s="197">
        <v>122243668</v>
      </c>
      <c r="Y280" s="198">
        <v>44561</v>
      </c>
      <c r="Z280" s="195" t="s">
        <v>40</v>
      </c>
      <c r="AA280" s="194" t="s">
        <v>9203</v>
      </c>
      <c r="AB280" s="194" t="s">
        <v>9569</v>
      </c>
      <c r="AC280" s="199" t="s">
        <v>9669</v>
      </c>
    </row>
    <row r="281" spans="2:29" ht="15.75" customHeight="1" x14ac:dyDescent="0.2">
      <c r="B281" s="191" t="s">
        <v>647</v>
      </c>
      <c r="C281" s="192" t="s">
        <v>7923</v>
      </c>
      <c r="D281" s="193" t="s">
        <v>55</v>
      </c>
      <c r="E281" s="193" t="s">
        <v>648</v>
      </c>
      <c r="F281" s="194" t="s">
        <v>649</v>
      </c>
      <c r="G281" s="193" t="s">
        <v>650</v>
      </c>
      <c r="H281" s="193" t="s">
        <v>651</v>
      </c>
      <c r="I281" s="194" t="s">
        <v>652</v>
      </c>
      <c r="J281" s="195" t="s">
        <v>653</v>
      </c>
      <c r="K281" s="194" t="s">
        <v>654</v>
      </c>
      <c r="L281" s="194" t="s">
        <v>655</v>
      </c>
      <c r="M281" s="194" t="s">
        <v>93</v>
      </c>
      <c r="N281" s="194" t="s">
        <v>198</v>
      </c>
      <c r="O281" s="194" t="s">
        <v>656</v>
      </c>
      <c r="P281" s="194">
        <v>0</v>
      </c>
      <c r="Q281" s="194">
        <v>0</v>
      </c>
      <c r="R281" s="194" t="s">
        <v>280</v>
      </c>
      <c r="S281" s="194" t="s">
        <v>657</v>
      </c>
      <c r="T281" s="195">
        <v>37970</v>
      </c>
      <c r="U281" s="194">
        <v>6570</v>
      </c>
      <c r="V281" s="194"/>
      <c r="W281" s="197">
        <v>37490966</v>
      </c>
      <c r="X281" s="197">
        <v>72416620</v>
      </c>
      <c r="Y281" s="198">
        <v>44561</v>
      </c>
      <c r="Z281" s="195" t="s">
        <v>40</v>
      </c>
      <c r="AA281" s="194" t="s">
        <v>9203</v>
      </c>
      <c r="AB281" s="194" t="s">
        <v>487</v>
      </c>
      <c r="AC281" s="199" t="s">
        <v>9669</v>
      </c>
    </row>
    <row r="282" spans="2:29" ht="15.75" customHeight="1" x14ac:dyDescent="0.2">
      <c r="B282" s="191" t="s">
        <v>647</v>
      </c>
      <c r="C282" s="192" t="s">
        <v>7923</v>
      </c>
      <c r="D282" s="193" t="s">
        <v>55</v>
      </c>
      <c r="E282" s="193" t="s">
        <v>648</v>
      </c>
      <c r="F282" s="194" t="s">
        <v>649</v>
      </c>
      <c r="G282" s="193" t="s">
        <v>650</v>
      </c>
      <c r="H282" s="193" t="s">
        <v>651</v>
      </c>
      <c r="I282" s="194" t="s">
        <v>652</v>
      </c>
      <c r="J282" s="195" t="s">
        <v>653</v>
      </c>
      <c r="K282" s="194" t="s">
        <v>654</v>
      </c>
      <c r="L282" s="194" t="s">
        <v>655</v>
      </c>
      <c r="M282" s="194" t="s">
        <v>93</v>
      </c>
      <c r="N282" s="194" t="s">
        <v>198</v>
      </c>
      <c r="O282" s="194" t="s">
        <v>656</v>
      </c>
      <c r="P282" s="194">
        <v>0</v>
      </c>
      <c r="Q282" s="194">
        <v>0</v>
      </c>
      <c r="R282" s="194" t="s">
        <v>280</v>
      </c>
      <c r="S282" s="194" t="s">
        <v>657</v>
      </c>
      <c r="T282" s="195">
        <v>37970</v>
      </c>
      <c r="U282" s="194">
        <v>6570</v>
      </c>
      <c r="V282" s="194"/>
      <c r="W282" s="197">
        <v>27101280</v>
      </c>
      <c r="X282" s="197">
        <v>33566280</v>
      </c>
      <c r="Y282" s="198">
        <v>44561</v>
      </c>
      <c r="Z282" s="195" t="s">
        <v>40</v>
      </c>
      <c r="AA282" s="194" t="s">
        <v>9203</v>
      </c>
      <c r="AB282" s="194" t="s">
        <v>9582</v>
      </c>
      <c r="AC282" s="199" t="s">
        <v>9669</v>
      </c>
    </row>
    <row r="283" spans="2:29" ht="15.75" customHeight="1" x14ac:dyDescent="0.2">
      <c r="B283" s="191" t="s">
        <v>647</v>
      </c>
      <c r="C283" s="192" t="s">
        <v>7923</v>
      </c>
      <c r="D283" s="193" t="s">
        <v>55</v>
      </c>
      <c r="E283" s="193" t="s">
        <v>648</v>
      </c>
      <c r="F283" s="194" t="s">
        <v>649</v>
      </c>
      <c r="G283" s="193" t="s">
        <v>650</v>
      </c>
      <c r="H283" s="193" t="s">
        <v>651</v>
      </c>
      <c r="I283" s="194" t="s">
        <v>652</v>
      </c>
      <c r="J283" s="195" t="s">
        <v>653</v>
      </c>
      <c r="K283" s="194" t="s">
        <v>654</v>
      </c>
      <c r="L283" s="194" t="s">
        <v>655</v>
      </c>
      <c r="M283" s="194" t="s">
        <v>93</v>
      </c>
      <c r="N283" s="194" t="s">
        <v>198</v>
      </c>
      <c r="O283" s="194" t="s">
        <v>656</v>
      </c>
      <c r="P283" s="194">
        <v>0</v>
      </c>
      <c r="Q283" s="194">
        <v>0</v>
      </c>
      <c r="R283" s="194" t="s">
        <v>280</v>
      </c>
      <c r="S283" s="194" t="s">
        <v>657</v>
      </c>
      <c r="T283" s="195">
        <v>37970</v>
      </c>
      <c r="U283" s="194">
        <v>6570</v>
      </c>
      <c r="V283" s="194"/>
      <c r="W283" s="197">
        <v>97152572</v>
      </c>
      <c r="X283" s="197">
        <v>166934920</v>
      </c>
      <c r="Y283" s="198">
        <v>44561</v>
      </c>
      <c r="Z283" s="195" t="s">
        <v>40</v>
      </c>
      <c r="AA283" s="194" t="s">
        <v>9203</v>
      </c>
      <c r="AB283" s="194" t="s">
        <v>94</v>
      </c>
      <c r="AC283" s="199" t="s">
        <v>9669</v>
      </c>
    </row>
    <row r="284" spans="2:29" ht="15.75" customHeight="1" x14ac:dyDescent="0.2">
      <c r="B284" s="191" t="s">
        <v>647</v>
      </c>
      <c r="C284" s="192" t="s">
        <v>7923</v>
      </c>
      <c r="D284" s="193" t="s">
        <v>55</v>
      </c>
      <c r="E284" s="193" t="s">
        <v>648</v>
      </c>
      <c r="F284" s="194" t="s">
        <v>649</v>
      </c>
      <c r="G284" s="193" t="s">
        <v>650</v>
      </c>
      <c r="H284" s="193" t="s">
        <v>651</v>
      </c>
      <c r="I284" s="194" t="s">
        <v>652</v>
      </c>
      <c r="J284" s="195" t="s">
        <v>653</v>
      </c>
      <c r="K284" s="194" t="s">
        <v>654</v>
      </c>
      <c r="L284" s="194" t="s">
        <v>655</v>
      </c>
      <c r="M284" s="194" t="s">
        <v>93</v>
      </c>
      <c r="N284" s="194" t="s">
        <v>198</v>
      </c>
      <c r="O284" s="194" t="s">
        <v>656</v>
      </c>
      <c r="P284" s="194">
        <v>0</v>
      </c>
      <c r="Q284" s="194">
        <v>0</v>
      </c>
      <c r="R284" s="194" t="s">
        <v>280</v>
      </c>
      <c r="S284" s="194" t="s">
        <v>657</v>
      </c>
      <c r="T284" s="195">
        <v>37970</v>
      </c>
      <c r="U284" s="194">
        <v>6570</v>
      </c>
      <c r="V284" s="194"/>
      <c r="W284" s="197">
        <v>39254618</v>
      </c>
      <c r="X284" s="197">
        <v>78509236</v>
      </c>
      <c r="Y284" s="198">
        <v>44561</v>
      </c>
      <c r="Z284" s="195" t="s">
        <v>40</v>
      </c>
      <c r="AA284" s="194" t="s">
        <v>9203</v>
      </c>
      <c r="AB284" s="194" t="s">
        <v>160</v>
      </c>
      <c r="AC284" s="199" t="s">
        <v>9669</v>
      </c>
    </row>
    <row r="285" spans="2:29" ht="15.75" customHeight="1" x14ac:dyDescent="0.2">
      <c r="B285" s="191" t="s">
        <v>660</v>
      </c>
      <c r="C285" s="192" t="s">
        <v>7959</v>
      </c>
      <c r="D285" s="193" t="s">
        <v>55</v>
      </c>
      <c r="E285" s="193" t="s">
        <v>661</v>
      </c>
      <c r="F285" s="194" t="s">
        <v>662</v>
      </c>
      <c r="G285" s="193" t="s">
        <v>663</v>
      </c>
      <c r="H285" s="193" t="s">
        <v>664</v>
      </c>
      <c r="I285" s="194" t="s">
        <v>665</v>
      </c>
      <c r="J285" s="195" t="s">
        <v>666</v>
      </c>
      <c r="K285" s="194" t="s">
        <v>667</v>
      </c>
      <c r="L285" s="194" t="s">
        <v>668</v>
      </c>
      <c r="M285" s="194" t="s">
        <v>93</v>
      </c>
      <c r="N285" s="194" t="s">
        <v>669</v>
      </c>
      <c r="O285" s="194" t="s">
        <v>670</v>
      </c>
      <c r="P285" s="194" t="s">
        <v>671</v>
      </c>
      <c r="Q285" s="194">
        <v>0</v>
      </c>
      <c r="R285" s="194">
        <v>93401</v>
      </c>
      <c r="S285" s="194" t="s">
        <v>672</v>
      </c>
      <c r="T285" s="195">
        <v>37970</v>
      </c>
      <c r="U285" s="194">
        <v>6580</v>
      </c>
      <c r="V285" s="194" t="s">
        <v>9648</v>
      </c>
      <c r="W285" s="197">
        <v>35238560</v>
      </c>
      <c r="X285" s="197">
        <v>103650328</v>
      </c>
      <c r="Y285" s="198">
        <v>44561</v>
      </c>
      <c r="Z285" s="195" t="s">
        <v>40</v>
      </c>
      <c r="AA285" s="194" t="s">
        <v>9203</v>
      </c>
      <c r="AB285" s="194" t="s">
        <v>234</v>
      </c>
      <c r="AC285" s="199" t="s">
        <v>9669</v>
      </c>
    </row>
    <row r="286" spans="2:29" ht="15.75" customHeight="1" x14ac:dyDescent="0.2">
      <c r="B286" s="191" t="s">
        <v>673</v>
      </c>
      <c r="C286" s="192" t="s">
        <v>8175</v>
      </c>
      <c r="D286" s="193" t="s">
        <v>674</v>
      </c>
      <c r="E286" s="193" t="s">
        <v>675</v>
      </c>
      <c r="F286" s="194" t="s">
        <v>676</v>
      </c>
      <c r="G286" s="193" t="s">
        <v>677</v>
      </c>
      <c r="H286" s="193" t="s">
        <v>90</v>
      </c>
      <c r="I286" s="194">
        <v>0</v>
      </c>
      <c r="J286" s="195">
        <v>0</v>
      </c>
      <c r="K286" s="194" t="s">
        <v>678</v>
      </c>
      <c r="L286" s="194" t="s">
        <v>679</v>
      </c>
      <c r="M286" s="194" t="s">
        <v>178</v>
      </c>
      <c r="N286" s="194" t="s">
        <v>680</v>
      </c>
      <c r="O286" s="194" t="s">
        <v>9603</v>
      </c>
      <c r="P286" s="194" t="s">
        <v>9604</v>
      </c>
      <c r="Q286" s="194">
        <v>0</v>
      </c>
      <c r="R286" s="194" t="s">
        <v>182</v>
      </c>
      <c r="S286" s="194" t="s">
        <v>681</v>
      </c>
      <c r="T286" s="195">
        <v>37970</v>
      </c>
      <c r="U286" s="194">
        <v>6650</v>
      </c>
      <c r="V286" s="194"/>
      <c r="W286" s="197">
        <v>6677311</v>
      </c>
      <c r="X286" s="197">
        <v>12204886</v>
      </c>
      <c r="Y286" s="198">
        <v>44561</v>
      </c>
      <c r="Z286" s="195" t="s">
        <v>40</v>
      </c>
      <c r="AA286" s="194" t="s">
        <v>9203</v>
      </c>
      <c r="AB286" s="194" t="s">
        <v>9501</v>
      </c>
      <c r="AC286" s="199" t="s">
        <v>9669</v>
      </c>
    </row>
    <row r="287" spans="2:29" ht="15.75" customHeight="1" x14ac:dyDescent="0.2">
      <c r="B287" s="191" t="s">
        <v>693</v>
      </c>
      <c r="C287" s="192" t="s">
        <v>8181</v>
      </c>
      <c r="D287" s="193" t="s">
        <v>162</v>
      </c>
      <c r="E287" s="193" t="s">
        <v>694</v>
      </c>
      <c r="F287" s="194" t="s">
        <v>695</v>
      </c>
      <c r="G287" s="193" t="s">
        <v>696</v>
      </c>
      <c r="H287" s="193" t="s">
        <v>697</v>
      </c>
      <c r="I287" s="194" t="s">
        <v>698</v>
      </c>
      <c r="J287" s="195" t="s">
        <v>699</v>
      </c>
      <c r="K287" s="194" t="s">
        <v>700</v>
      </c>
      <c r="L287" s="194" t="s">
        <v>701</v>
      </c>
      <c r="M287" s="194" t="s">
        <v>35</v>
      </c>
      <c r="N287" s="194" t="s">
        <v>702</v>
      </c>
      <c r="O287" s="194" t="s">
        <v>703</v>
      </c>
      <c r="P287" s="194" t="s">
        <v>704</v>
      </c>
      <c r="Q287" s="194" t="s">
        <v>705</v>
      </c>
      <c r="R287" s="194" t="s">
        <v>346</v>
      </c>
      <c r="S287" s="194" t="s">
        <v>706</v>
      </c>
      <c r="T287" s="195">
        <v>37970</v>
      </c>
      <c r="U287" s="194">
        <v>6740</v>
      </c>
      <c r="V287" s="194"/>
      <c r="W287" s="197">
        <v>23625903</v>
      </c>
      <c r="X287" s="197">
        <v>47458169</v>
      </c>
      <c r="Y287" s="198">
        <v>44561</v>
      </c>
      <c r="Z287" s="195" t="s">
        <v>40</v>
      </c>
      <c r="AA287" s="194" t="s">
        <v>9203</v>
      </c>
      <c r="AB287" s="194" t="s">
        <v>9480</v>
      </c>
      <c r="AC287" s="199" t="s">
        <v>9669</v>
      </c>
    </row>
    <row r="288" spans="2:29" ht="15.75" customHeight="1" x14ac:dyDescent="0.2">
      <c r="B288" s="191" t="s">
        <v>693</v>
      </c>
      <c r="C288" s="192" t="s">
        <v>8181</v>
      </c>
      <c r="D288" s="193" t="s">
        <v>162</v>
      </c>
      <c r="E288" s="193" t="s">
        <v>694</v>
      </c>
      <c r="F288" s="194" t="s">
        <v>695</v>
      </c>
      <c r="G288" s="193" t="s">
        <v>696</v>
      </c>
      <c r="H288" s="193" t="s">
        <v>697</v>
      </c>
      <c r="I288" s="194" t="s">
        <v>698</v>
      </c>
      <c r="J288" s="195" t="s">
        <v>699</v>
      </c>
      <c r="K288" s="194" t="s">
        <v>700</v>
      </c>
      <c r="L288" s="194" t="s">
        <v>701</v>
      </c>
      <c r="M288" s="194" t="s">
        <v>35</v>
      </c>
      <c r="N288" s="194" t="s">
        <v>702</v>
      </c>
      <c r="O288" s="194" t="s">
        <v>703</v>
      </c>
      <c r="P288" s="194" t="s">
        <v>704</v>
      </c>
      <c r="Q288" s="194" t="s">
        <v>705</v>
      </c>
      <c r="R288" s="194" t="s">
        <v>346</v>
      </c>
      <c r="S288" s="194" t="s">
        <v>706</v>
      </c>
      <c r="T288" s="195">
        <v>37970</v>
      </c>
      <c r="U288" s="194">
        <v>6740</v>
      </c>
      <c r="V288" s="194"/>
      <c r="W288" s="197">
        <v>21075694</v>
      </c>
      <c r="X288" s="197">
        <v>41844791</v>
      </c>
      <c r="Y288" s="198">
        <v>44561</v>
      </c>
      <c r="Z288" s="195" t="s">
        <v>40</v>
      </c>
      <c r="AA288" s="194" t="s">
        <v>9203</v>
      </c>
      <c r="AB288" s="194" t="s">
        <v>9537</v>
      </c>
      <c r="AC288" s="199" t="s">
        <v>9669</v>
      </c>
    </row>
    <row r="289" spans="2:29" ht="15.75" customHeight="1" x14ac:dyDescent="0.2">
      <c r="B289" s="191" t="s">
        <v>693</v>
      </c>
      <c r="C289" s="192" t="s">
        <v>8181</v>
      </c>
      <c r="D289" s="193" t="s">
        <v>162</v>
      </c>
      <c r="E289" s="193" t="s">
        <v>694</v>
      </c>
      <c r="F289" s="194" t="s">
        <v>695</v>
      </c>
      <c r="G289" s="193" t="s">
        <v>696</v>
      </c>
      <c r="H289" s="193" t="s">
        <v>697</v>
      </c>
      <c r="I289" s="194" t="s">
        <v>698</v>
      </c>
      <c r="J289" s="195" t="s">
        <v>699</v>
      </c>
      <c r="K289" s="194" t="s">
        <v>700</v>
      </c>
      <c r="L289" s="194" t="s">
        <v>701</v>
      </c>
      <c r="M289" s="194" t="s">
        <v>35</v>
      </c>
      <c r="N289" s="194" t="s">
        <v>702</v>
      </c>
      <c r="O289" s="194" t="s">
        <v>703</v>
      </c>
      <c r="P289" s="194" t="s">
        <v>704</v>
      </c>
      <c r="Q289" s="194" t="s">
        <v>705</v>
      </c>
      <c r="R289" s="194" t="s">
        <v>346</v>
      </c>
      <c r="S289" s="194" t="s">
        <v>706</v>
      </c>
      <c r="T289" s="195">
        <v>37970</v>
      </c>
      <c r="U289" s="194">
        <v>6740</v>
      </c>
      <c r="V289" s="194"/>
      <c r="W289" s="197">
        <v>25588573</v>
      </c>
      <c r="X289" s="197">
        <v>51576051</v>
      </c>
      <c r="Y289" s="198">
        <v>44561</v>
      </c>
      <c r="Z289" s="195" t="s">
        <v>40</v>
      </c>
      <c r="AA289" s="194" t="s">
        <v>9203</v>
      </c>
      <c r="AB289" s="194" t="s">
        <v>9549</v>
      </c>
      <c r="AC289" s="199" t="s">
        <v>9669</v>
      </c>
    </row>
    <row r="290" spans="2:29" ht="15.75" customHeight="1" x14ac:dyDescent="0.2">
      <c r="B290" s="191" t="s">
        <v>693</v>
      </c>
      <c r="C290" s="192" t="s">
        <v>8181</v>
      </c>
      <c r="D290" s="193" t="s">
        <v>162</v>
      </c>
      <c r="E290" s="193" t="s">
        <v>694</v>
      </c>
      <c r="F290" s="194" t="s">
        <v>695</v>
      </c>
      <c r="G290" s="193" t="s">
        <v>696</v>
      </c>
      <c r="H290" s="193" t="s">
        <v>697</v>
      </c>
      <c r="I290" s="194" t="s">
        <v>698</v>
      </c>
      <c r="J290" s="195" t="s">
        <v>699</v>
      </c>
      <c r="K290" s="194" t="s">
        <v>700</v>
      </c>
      <c r="L290" s="194" t="s">
        <v>701</v>
      </c>
      <c r="M290" s="194" t="s">
        <v>35</v>
      </c>
      <c r="N290" s="194" t="s">
        <v>702</v>
      </c>
      <c r="O290" s="194" t="s">
        <v>703</v>
      </c>
      <c r="P290" s="194" t="s">
        <v>704</v>
      </c>
      <c r="Q290" s="194" t="s">
        <v>705</v>
      </c>
      <c r="R290" s="194" t="s">
        <v>346</v>
      </c>
      <c r="S290" s="194" t="s">
        <v>706</v>
      </c>
      <c r="T290" s="195">
        <v>37970</v>
      </c>
      <c r="U290" s="194">
        <v>6740</v>
      </c>
      <c r="V290" s="194"/>
      <c r="W290" s="197">
        <v>83008791</v>
      </c>
      <c r="X290" s="197">
        <v>182042355</v>
      </c>
      <c r="Y290" s="198">
        <v>44561</v>
      </c>
      <c r="Z290" s="195" t="s">
        <v>40</v>
      </c>
      <c r="AA290" s="194" t="s">
        <v>9203</v>
      </c>
      <c r="AB290" s="194" t="s">
        <v>9550</v>
      </c>
      <c r="AC290" s="199" t="s">
        <v>9669</v>
      </c>
    </row>
    <row r="291" spans="2:29" ht="15.75" customHeight="1" x14ac:dyDescent="0.2">
      <c r="B291" s="191" t="s">
        <v>707</v>
      </c>
      <c r="C291" s="192" t="s">
        <v>8182</v>
      </c>
      <c r="D291" s="193" t="s">
        <v>55</v>
      </c>
      <c r="E291" s="193" t="s">
        <v>708</v>
      </c>
      <c r="F291" s="194" t="s">
        <v>709</v>
      </c>
      <c r="G291" s="193" t="s">
        <v>710</v>
      </c>
      <c r="H291" s="193" t="s">
        <v>711</v>
      </c>
      <c r="I291" s="194" t="s">
        <v>340</v>
      </c>
      <c r="J291" s="195" t="s">
        <v>712</v>
      </c>
      <c r="K291" s="194" t="s">
        <v>713</v>
      </c>
      <c r="L291" s="194" t="s">
        <v>714</v>
      </c>
      <c r="M291" s="194" t="s">
        <v>64</v>
      </c>
      <c r="N291" s="194" t="s">
        <v>65</v>
      </c>
      <c r="O291" s="194" t="s">
        <v>715</v>
      </c>
      <c r="P291" s="194" t="s">
        <v>716</v>
      </c>
      <c r="Q291" s="194">
        <v>0</v>
      </c>
      <c r="R291" s="194" t="s">
        <v>233</v>
      </c>
      <c r="S291" s="194" t="s">
        <v>717</v>
      </c>
      <c r="T291" s="195">
        <v>37970</v>
      </c>
      <c r="U291" s="194">
        <v>6760</v>
      </c>
      <c r="V291" s="194"/>
      <c r="W291" s="197">
        <v>18619200</v>
      </c>
      <c r="X291" s="197">
        <v>26377200</v>
      </c>
      <c r="Y291" s="198">
        <v>44561</v>
      </c>
      <c r="Z291" s="195" t="s">
        <v>40</v>
      </c>
      <c r="AA291" s="194" t="s">
        <v>9203</v>
      </c>
      <c r="AB291" s="194" t="s">
        <v>72</v>
      </c>
      <c r="AC291" s="199" t="s">
        <v>9669</v>
      </c>
    </row>
    <row r="292" spans="2:29" ht="15.75" customHeight="1" x14ac:dyDescent="0.2">
      <c r="B292" s="191" t="s">
        <v>718</v>
      </c>
      <c r="C292" s="192" t="s">
        <v>8186</v>
      </c>
      <c r="D292" s="193" t="s">
        <v>55</v>
      </c>
      <c r="E292" s="193" t="s">
        <v>719</v>
      </c>
      <c r="F292" s="194" t="s">
        <v>720</v>
      </c>
      <c r="G292" s="193" t="s">
        <v>721</v>
      </c>
      <c r="H292" s="193" t="s">
        <v>722</v>
      </c>
      <c r="I292" s="194" t="s">
        <v>723</v>
      </c>
      <c r="J292" s="195" t="s">
        <v>724</v>
      </c>
      <c r="K292" s="194" t="s">
        <v>725</v>
      </c>
      <c r="L292" s="194" t="s">
        <v>726</v>
      </c>
      <c r="M292" s="194" t="s">
        <v>727</v>
      </c>
      <c r="N292" s="194" t="s">
        <v>728</v>
      </c>
      <c r="O292" s="194" t="s">
        <v>729</v>
      </c>
      <c r="P292" s="194" t="s">
        <v>730</v>
      </c>
      <c r="Q292" s="194">
        <v>0</v>
      </c>
      <c r="R292" s="194" t="s">
        <v>280</v>
      </c>
      <c r="S292" s="194" t="s">
        <v>731</v>
      </c>
      <c r="T292" s="195">
        <v>37970</v>
      </c>
      <c r="U292" s="194">
        <v>6830</v>
      </c>
      <c r="V292" s="194"/>
      <c r="W292" s="197">
        <v>6909240</v>
      </c>
      <c r="X292" s="197">
        <v>12997580</v>
      </c>
      <c r="Y292" s="198">
        <v>44561</v>
      </c>
      <c r="Z292" s="195" t="s">
        <v>40</v>
      </c>
      <c r="AA292" s="194" t="s">
        <v>9203</v>
      </c>
      <c r="AB292" s="194" t="s">
        <v>184</v>
      </c>
      <c r="AC292" s="199" t="s">
        <v>9669</v>
      </c>
    </row>
    <row r="293" spans="2:29" ht="15.75" customHeight="1" x14ac:dyDescent="0.2">
      <c r="B293" s="191" t="s">
        <v>732</v>
      </c>
      <c r="C293" s="192" t="s">
        <v>8193</v>
      </c>
      <c r="D293" s="193" t="s">
        <v>335</v>
      </c>
      <c r="E293" s="193" t="s">
        <v>733</v>
      </c>
      <c r="F293" s="194" t="s">
        <v>734</v>
      </c>
      <c r="G293" s="193" t="s">
        <v>735</v>
      </c>
      <c r="H293" s="193" t="s">
        <v>736</v>
      </c>
      <c r="I293" s="194" t="s">
        <v>737</v>
      </c>
      <c r="J293" s="195" t="s">
        <v>738</v>
      </c>
      <c r="K293" s="194" t="s">
        <v>739</v>
      </c>
      <c r="L293" s="194" t="s">
        <v>740</v>
      </c>
      <c r="M293" s="194" t="s">
        <v>741</v>
      </c>
      <c r="N293" s="194" t="s">
        <v>742</v>
      </c>
      <c r="O293" s="194" t="s">
        <v>743</v>
      </c>
      <c r="P293" s="194" t="s">
        <v>744</v>
      </c>
      <c r="Q293" s="194">
        <v>0</v>
      </c>
      <c r="R293" s="194">
        <v>93910</v>
      </c>
      <c r="S293" s="194" t="s">
        <v>745</v>
      </c>
      <c r="T293" s="195">
        <v>37970</v>
      </c>
      <c r="U293" s="194">
        <v>6864</v>
      </c>
      <c r="V293" s="194"/>
      <c r="W293" s="197">
        <v>4388155</v>
      </c>
      <c r="X293" s="197">
        <v>14042096</v>
      </c>
      <c r="Y293" s="198">
        <v>44561</v>
      </c>
      <c r="Z293" s="195" t="s">
        <v>40</v>
      </c>
      <c r="AA293" s="194" t="s">
        <v>9203</v>
      </c>
      <c r="AB293" s="194" t="s">
        <v>459</v>
      </c>
      <c r="AC293" s="199" t="s">
        <v>9669</v>
      </c>
    </row>
    <row r="294" spans="2:29" ht="15.75" customHeight="1" x14ac:dyDescent="0.2">
      <c r="B294" s="191" t="s">
        <v>732</v>
      </c>
      <c r="C294" s="192" t="s">
        <v>8193</v>
      </c>
      <c r="D294" s="193" t="s">
        <v>335</v>
      </c>
      <c r="E294" s="193" t="s">
        <v>733</v>
      </c>
      <c r="F294" s="194" t="s">
        <v>734</v>
      </c>
      <c r="G294" s="193" t="s">
        <v>735</v>
      </c>
      <c r="H294" s="193" t="s">
        <v>736</v>
      </c>
      <c r="I294" s="194" t="s">
        <v>737</v>
      </c>
      <c r="J294" s="195" t="s">
        <v>738</v>
      </c>
      <c r="K294" s="194" t="s">
        <v>739</v>
      </c>
      <c r="L294" s="194" t="s">
        <v>740</v>
      </c>
      <c r="M294" s="194" t="s">
        <v>741</v>
      </c>
      <c r="N294" s="194" t="s">
        <v>742</v>
      </c>
      <c r="O294" s="194" t="s">
        <v>743</v>
      </c>
      <c r="P294" s="194" t="s">
        <v>744</v>
      </c>
      <c r="Q294" s="194">
        <v>0</v>
      </c>
      <c r="R294" s="194">
        <v>93910</v>
      </c>
      <c r="S294" s="194" t="s">
        <v>745</v>
      </c>
      <c r="T294" s="195">
        <v>37970</v>
      </c>
      <c r="U294" s="194">
        <v>6864</v>
      </c>
      <c r="V294" s="194"/>
      <c r="W294" s="197">
        <v>0</v>
      </c>
      <c r="X294" s="197">
        <v>8993074</v>
      </c>
      <c r="Y294" s="198">
        <v>44561</v>
      </c>
      <c r="Z294" s="195" t="s">
        <v>40</v>
      </c>
      <c r="AA294" s="194" t="s">
        <v>9203</v>
      </c>
      <c r="AB294" s="194" t="s">
        <v>746</v>
      </c>
      <c r="AC294" s="199" t="s">
        <v>9669</v>
      </c>
    </row>
    <row r="295" spans="2:29" ht="15.75" customHeight="1" x14ac:dyDescent="0.2">
      <c r="B295" s="191" t="s">
        <v>732</v>
      </c>
      <c r="C295" s="192" t="s">
        <v>8193</v>
      </c>
      <c r="D295" s="193" t="s">
        <v>335</v>
      </c>
      <c r="E295" s="193" t="s">
        <v>733</v>
      </c>
      <c r="F295" s="194" t="s">
        <v>734</v>
      </c>
      <c r="G295" s="193" t="s">
        <v>735</v>
      </c>
      <c r="H295" s="193" t="s">
        <v>736</v>
      </c>
      <c r="I295" s="194" t="s">
        <v>737</v>
      </c>
      <c r="J295" s="195" t="s">
        <v>738</v>
      </c>
      <c r="K295" s="194" t="s">
        <v>739</v>
      </c>
      <c r="L295" s="194" t="s">
        <v>740</v>
      </c>
      <c r="M295" s="194" t="s">
        <v>741</v>
      </c>
      <c r="N295" s="194" t="s">
        <v>742</v>
      </c>
      <c r="O295" s="194" t="s">
        <v>743</v>
      </c>
      <c r="P295" s="194" t="s">
        <v>744</v>
      </c>
      <c r="Q295" s="194">
        <v>0</v>
      </c>
      <c r="R295" s="194">
        <v>93910</v>
      </c>
      <c r="S295" s="194" t="s">
        <v>745</v>
      </c>
      <c r="T295" s="195">
        <v>37970</v>
      </c>
      <c r="U295" s="194">
        <v>6864</v>
      </c>
      <c r="V295" s="194"/>
      <c r="W295" s="197">
        <v>85582537</v>
      </c>
      <c r="X295" s="197">
        <v>148302243</v>
      </c>
      <c r="Y295" s="198">
        <v>44561</v>
      </c>
      <c r="Z295" s="195" t="s">
        <v>40</v>
      </c>
      <c r="AA295" s="194" t="s">
        <v>9203</v>
      </c>
      <c r="AB295" s="194" t="s">
        <v>298</v>
      </c>
      <c r="AC295" s="199" t="s">
        <v>9669</v>
      </c>
    </row>
    <row r="296" spans="2:29" ht="15.75" customHeight="1" x14ac:dyDescent="0.2">
      <c r="B296" s="191" t="s">
        <v>747</v>
      </c>
      <c r="C296" s="192" t="s">
        <v>7939</v>
      </c>
      <c r="D296" s="193" t="s">
        <v>29</v>
      </c>
      <c r="E296" s="193" t="s">
        <v>748</v>
      </c>
      <c r="F296" s="194" t="s">
        <v>749</v>
      </c>
      <c r="G296" s="193" t="s">
        <v>750</v>
      </c>
      <c r="H296" s="193" t="s">
        <v>751</v>
      </c>
      <c r="I296" s="194" t="s">
        <v>752</v>
      </c>
      <c r="J296" s="195" t="s">
        <v>753</v>
      </c>
      <c r="K296" s="194" t="s">
        <v>754</v>
      </c>
      <c r="L296" s="194" t="s">
        <v>755</v>
      </c>
      <c r="M296" s="194" t="s">
        <v>756</v>
      </c>
      <c r="N296" s="194" t="s">
        <v>757</v>
      </c>
      <c r="O296" s="194" t="s">
        <v>758</v>
      </c>
      <c r="P296" s="194" t="s">
        <v>759</v>
      </c>
      <c r="Q296" s="194">
        <v>0</v>
      </c>
      <c r="R296" s="194" t="s">
        <v>280</v>
      </c>
      <c r="S296" s="194" t="s">
        <v>760</v>
      </c>
      <c r="T296" s="195">
        <v>37970</v>
      </c>
      <c r="U296" s="194">
        <v>6866</v>
      </c>
      <c r="V296" s="194"/>
      <c r="W296" s="197">
        <v>22189949</v>
      </c>
      <c r="X296" s="197">
        <v>74586861</v>
      </c>
      <c r="Y296" s="198">
        <v>44561</v>
      </c>
      <c r="Z296" s="195" t="s">
        <v>40</v>
      </c>
      <c r="AA296" s="194" t="s">
        <v>9203</v>
      </c>
      <c r="AB296" s="194" t="s">
        <v>761</v>
      </c>
      <c r="AC296" s="199" t="s">
        <v>9669</v>
      </c>
    </row>
    <row r="297" spans="2:29" ht="15.75" customHeight="1" x14ac:dyDescent="0.2">
      <c r="B297" s="191" t="s">
        <v>747</v>
      </c>
      <c r="C297" s="192" t="s">
        <v>7939</v>
      </c>
      <c r="D297" s="193" t="s">
        <v>29</v>
      </c>
      <c r="E297" s="193" t="s">
        <v>748</v>
      </c>
      <c r="F297" s="194" t="s">
        <v>749</v>
      </c>
      <c r="G297" s="193" t="s">
        <v>750</v>
      </c>
      <c r="H297" s="193" t="s">
        <v>751</v>
      </c>
      <c r="I297" s="194" t="s">
        <v>752</v>
      </c>
      <c r="J297" s="195" t="s">
        <v>753</v>
      </c>
      <c r="K297" s="194" t="s">
        <v>754</v>
      </c>
      <c r="L297" s="194" t="s">
        <v>755</v>
      </c>
      <c r="M297" s="194" t="s">
        <v>756</v>
      </c>
      <c r="N297" s="194" t="s">
        <v>757</v>
      </c>
      <c r="O297" s="194" t="s">
        <v>758</v>
      </c>
      <c r="P297" s="194" t="s">
        <v>759</v>
      </c>
      <c r="Q297" s="194">
        <v>0</v>
      </c>
      <c r="R297" s="194" t="s">
        <v>280</v>
      </c>
      <c r="S297" s="194" t="s">
        <v>760</v>
      </c>
      <c r="T297" s="195">
        <v>37970</v>
      </c>
      <c r="U297" s="194">
        <v>6866</v>
      </c>
      <c r="V297" s="194"/>
      <c r="W297" s="197">
        <v>30009808</v>
      </c>
      <c r="X297" s="197">
        <v>30009808</v>
      </c>
      <c r="Y297" s="198">
        <v>44561</v>
      </c>
      <c r="Z297" s="195" t="s">
        <v>40</v>
      </c>
      <c r="AA297" s="194" t="s">
        <v>9203</v>
      </c>
      <c r="AB297" s="194" t="s">
        <v>9462</v>
      </c>
      <c r="AC297" s="199" t="s">
        <v>9669</v>
      </c>
    </row>
    <row r="298" spans="2:29" ht="15.75" customHeight="1" x14ac:dyDescent="0.2">
      <c r="B298" s="191" t="s">
        <v>747</v>
      </c>
      <c r="C298" s="192" t="s">
        <v>7939</v>
      </c>
      <c r="D298" s="193" t="s">
        <v>29</v>
      </c>
      <c r="E298" s="193" t="s">
        <v>748</v>
      </c>
      <c r="F298" s="194" t="s">
        <v>749</v>
      </c>
      <c r="G298" s="193" t="s">
        <v>750</v>
      </c>
      <c r="H298" s="193" t="s">
        <v>751</v>
      </c>
      <c r="I298" s="194" t="s">
        <v>752</v>
      </c>
      <c r="J298" s="195" t="s">
        <v>753</v>
      </c>
      <c r="K298" s="194" t="s">
        <v>754</v>
      </c>
      <c r="L298" s="194" t="s">
        <v>755</v>
      </c>
      <c r="M298" s="194" t="s">
        <v>756</v>
      </c>
      <c r="N298" s="194" t="s">
        <v>757</v>
      </c>
      <c r="O298" s="194" t="s">
        <v>758</v>
      </c>
      <c r="P298" s="194" t="s">
        <v>759</v>
      </c>
      <c r="Q298" s="194">
        <v>0</v>
      </c>
      <c r="R298" s="194" t="s">
        <v>280</v>
      </c>
      <c r="S298" s="194" t="s">
        <v>760</v>
      </c>
      <c r="T298" s="195">
        <v>37970</v>
      </c>
      <c r="U298" s="194">
        <v>6866</v>
      </c>
      <c r="V298" s="194"/>
      <c r="W298" s="197">
        <v>231630038</v>
      </c>
      <c r="X298" s="197">
        <v>345033948</v>
      </c>
      <c r="Y298" s="198">
        <v>44561</v>
      </c>
      <c r="Z298" s="195" t="s">
        <v>40</v>
      </c>
      <c r="AA298" s="194" t="s">
        <v>9203</v>
      </c>
      <c r="AB298" s="194" t="s">
        <v>206</v>
      </c>
      <c r="AC298" s="199" t="s">
        <v>9669</v>
      </c>
    </row>
    <row r="299" spans="2:29" ht="15.75" customHeight="1" x14ac:dyDescent="0.2">
      <c r="B299" s="191" t="s">
        <v>747</v>
      </c>
      <c r="C299" s="192" t="s">
        <v>7939</v>
      </c>
      <c r="D299" s="193" t="s">
        <v>29</v>
      </c>
      <c r="E299" s="193" t="s">
        <v>748</v>
      </c>
      <c r="F299" s="194" t="s">
        <v>749</v>
      </c>
      <c r="G299" s="193" t="s">
        <v>750</v>
      </c>
      <c r="H299" s="193" t="s">
        <v>751</v>
      </c>
      <c r="I299" s="194" t="s">
        <v>752</v>
      </c>
      <c r="J299" s="195" t="s">
        <v>753</v>
      </c>
      <c r="K299" s="194" t="s">
        <v>754</v>
      </c>
      <c r="L299" s="194" t="s">
        <v>755</v>
      </c>
      <c r="M299" s="194" t="s">
        <v>756</v>
      </c>
      <c r="N299" s="194" t="s">
        <v>757</v>
      </c>
      <c r="O299" s="194" t="s">
        <v>758</v>
      </c>
      <c r="P299" s="194" t="s">
        <v>759</v>
      </c>
      <c r="Q299" s="194">
        <v>0</v>
      </c>
      <c r="R299" s="194" t="s">
        <v>280</v>
      </c>
      <c r="S299" s="194" t="s">
        <v>760</v>
      </c>
      <c r="T299" s="195">
        <v>37970</v>
      </c>
      <c r="U299" s="194">
        <v>6866</v>
      </c>
      <c r="V299" s="194"/>
      <c r="W299" s="197">
        <v>845105</v>
      </c>
      <c r="X299" s="197">
        <v>845105</v>
      </c>
      <c r="Y299" s="198">
        <v>44561</v>
      </c>
      <c r="Z299" s="195" t="s">
        <v>40</v>
      </c>
      <c r="AA299" s="194" t="s">
        <v>9203</v>
      </c>
      <c r="AB299" s="194" t="s">
        <v>100</v>
      </c>
      <c r="AC299" s="199" t="s">
        <v>9669</v>
      </c>
    </row>
    <row r="300" spans="2:29" ht="15.75" customHeight="1" x14ac:dyDescent="0.2">
      <c r="B300" s="191" t="s">
        <v>747</v>
      </c>
      <c r="C300" s="192" t="s">
        <v>7939</v>
      </c>
      <c r="D300" s="193" t="s">
        <v>29</v>
      </c>
      <c r="E300" s="193" t="s">
        <v>748</v>
      </c>
      <c r="F300" s="194" t="s">
        <v>749</v>
      </c>
      <c r="G300" s="193" t="s">
        <v>750</v>
      </c>
      <c r="H300" s="193" t="s">
        <v>751</v>
      </c>
      <c r="I300" s="194" t="s">
        <v>752</v>
      </c>
      <c r="J300" s="195" t="s">
        <v>753</v>
      </c>
      <c r="K300" s="194" t="s">
        <v>754</v>
      </c>
      <c r="L300" s="194" t="s">
        <v>755</v>
      </c>
      <c r="M300" s="194" t="s">
        <v>756</v>
      </c>
      <c r="N300" s="194" t="s">
        <v>757</v>
      </c>
      <c r="O300" s="194" t="s">
        <v>758</v>
      </c>
      <c r="P300" s="194" t="s">
        <v>759</v>
      </c>
      <c r="Q300" s="194">
        <v>0</v>
      </c>
      <c r="R300" s="194" t="s">
        <v>280</v>
      </c>
      <c r="S300" s="194" t="s">
        <v>760</v>
      </c>
      <c r="T300" s="195">
        <v>37970</v>
      </c>
      <c r="U300" s="194">
        <v>6866</v>
      </c>
      <c r="V300" s="194"/>
      <c r="W300" s="197">
        <v>42006984</v>
      </c>
      <c r="X300" s="197">
        <v>55154208</v>
      </c>
      <c r="Y300" s="198">
        <v>44561</v>
      </c>
      <c r="Z300" s="195" t="s">
        <v>40</v>
      </c>
      <c r="AA300" s="194" t="s">
        <v>9203</v>
      </c>
      <c r="AB300" s="194" t="s">
        <v>9498</v>
      </c>
      <c r="AC300" s="199" t="s">
        <v>9669</v>
      </c>
    </row>
    <row r="301" spans="2:29" ht="15.75" customHeight="1" x14ac:dyDescent="0.2">
      <c r="B301" s="191" t="s">
        <v>747</v>
      </c>
      <c r="C301" s="192" t="s">
        <v>7939</v>
      </c>
      <c r="D301" s="193" t="s">
        <v>29</v>
      </c>
      <c r="E301" s="193" t="s">
        <v>748</v>
      </c>
      <c r="F301" s="194" t="s">
        <v>749</v>
      </c>
      <c r="G301" s="193" t="s">
        <v>750</v>
      </c>
      <c r="H301" s="193" t="s">
        <v>751</v>
      </c>
      <c r="I301" s="194" t="s">
        <v>752</v>
      </c>
      <c r="J301" s="195" t="s">
        <v>753</v>
      </c>
      <c r="K301" s="194" t="s">
        <v>754</v>
      </c>
      <c r="L301" s="194" t="s">
        <v>755</v>
      </c>
      <c r="M301" s="194" t="s">
        <v>756</v>
      </c>
      <c r="N301" s="194" t="s">
        <v>757</v>
      </c>
      <c r="O301" s="194" t="s">
        <v>758</v>
      </c>
      <c r="P301" s="194" t="s">
        <v>759</v>
      </c>
      <c r="Q301" s="194">
        <v>0</v>
      </c>
      <c r="R301" s="194" t="s">
        <v>280</v>
      </c>
      <c r="S301" s="194" t="s">
        <v>760</v>
      </c>
      <c r="T301" s="195">
        <v>37970</v>
      </c>
      <c r="U301" s="194">
        <v>6866</v>
      </c>
      <c r="V301" s="194"/>
      <c r="W301" s="197">
        <v>220506568</v>
      </c>
      <c r="X301" s="197">
        <v>306946451</v>
      </c>
      <c r="Y301" s="198">
        <v>44561</v>
      </c>
      <c r="Z301" s="195" t="s">
        <v>40</v>
      </c>
      <c r="AA301" s="194" t="s">
        <v>9203</v>
      </c>
      <c r="AB301" s="194" t="s">
        <v>9518</v>
      </c>
      <c r="AC301" s="199" t="s">
        <v>9669</v>
      </c>
    </row>
    <row r="302" spans="2:29" ht="15.75" customHeight="1" x14ac:dyDescent="0.2">
      <c r="B302" s="191" t="s">
        <v>747</v>
      </c>
      <c r="C302" s="192" t="s">
        <v>7939</v>
      </c>
      <c r="D302" s="193" t="s">
        <v>29</v>
      </c>
      <c r="E302" s="193" t="s">
        <v>748</v>
      </c>
      <c r="F302" s="194" t="s">
        <v>749</v>
      </c>
      <c r="G302" s="193" t="s">
        <v>750</v>
      </c>
      <c r="H302" s="193" t="s">
        <v>751</v>
      </c>
      <c r="I302" s="194" t="s">
        <v>752</v>
      </c>
      <c r="J302" s="195" t="s">
        <v>753</v>
      </c>
      <c r="K302" s="194" t="s">
        <v>754</v>
      </c>
      <c r="L302" s="194" t="s">
        <v>755</v>
      </c>
      <c r="M302" s="194" t="s">
        <v>756</v>
      </c>
      <c r="N302" s="194" t="s">
        <v>757</v>
      </c>
      <c r="O302" s="194" t="s">
        <v>758</v>
      </c>
      <c r="P302" s="194" t="s">
        <v>759</v>
      </c>
      <c r="Q302" s="194">
        <v>0</v>
      </c>
      <c r="R302" s="194" t="s">
        <v>280</v>
      </c>
      <c r="S302" s="194" t="s">
        <v>760</v>
      </c>
      <c r="T302" s="195">
        <v>37970</v>
      </c>
      <c r="U302" s="194">
        <v>6866</v>
      </c>
      <c r="V302" s="194"/>
      <c r="W302" s="197">
        <v>21324156</v>
      </c>
      <c r="X302" s="197">
        <v>41205324</v>
      </c>
      <c r="Y302" s="198">
        <v>44561</v>
      </c>
      <c r="Z302" s="195" t="s">
        <v>40</v>
      </c>
      <c r="AA302" s="194" t="s">
        <v>9203</v>
      </c>
      <c r="AB302" s="194" t="s">
        <v>485</v>
      </c>
      <c r="AC302" s="199" t="s">
        <v>9669</v>
      </c>
    </row>
    <row r="303" spans="2:29" ht="15.75" customHeight="1" x14ac:dyDescent="0.2">
      <c r="B303" s="191" t="s">
        <v>747</v>
      </c>
      <c r="C303" s="192" t="s">
        <v>7939</v>
      </c>
      <c r="D303" s="193" t="s">
        <v>29</v>
      </c>
      <c r="E303" s="193" t="s">
        <v>748</v>
      </c>
      <c r="F303" s="194" t="s">
        <v>749</v>
      </c>
      <c r="G303" s="193" t="s">
        <v>750</v>
      </c>
      <c r="H303" s="193" t="s">
        <v>751</v>
      </c>
      <c r="I303" s="194" t="s">
        <v>752</v>
      </c>
      <c r="J303" s="195" t="s">
        <v>753</v>
      </c>
      <c r="K303" s="194" t="s">
        <v>754</v>
      </c>
      <c r="L303" s="194" t="s">
        <v>755</v>
      </c>
      <c r="M303" s="194" t="s">
        <v>756</v>
      </c>
      <c r="N303" s="194" t="s">
        <v>757</v>
      </c>
      <c r="O303" s="194" t="s">
        <v>758</v>
      </c>
      <c r="P303" s="194" t="s">
        <v>759</v>
      </c>
      <c r="Q303" s="194">
        <v>0</v>
      </c>
      <c r="R303" s="194" t="s">
        <v>280</v>
      </c>
      <c r="S303" s="194" t="s">
        <v>760</v>
      </c>
      <c r="T303" s="195">
        <v>37970</v>
      </c>
      <c r="U303" s="194">
        <v>6866</v>
      </c>
      <c r="V303" s="194"/>
      <c r="W303" s="197">
        <v>25045976</v>
      </c>
      <c r="X303" s="197">
        <v>32740360</v>
      </c>
      <c r="Y303" s="198">
        <v>44561</v>
      </c>
      <c r="Z303" s="195" t="s">
        <v>40</v>
      </c>
      <c r="AA303" s="194" t="s">
        <v>9203</v>
      </c>
      <c r="AB303" s="194" t="s">
        <v>762</v>
      </c>
      <c r="AC303" s="199" t="s">
        <v>9669</v>
      </c>
    </row>
    <row r="304" spans="2:29" ht="15.75" customHeight="1" x14ac:dyDescent="0.2">
      <c r="B304" s="191" t="s">
        <v>747</v>
      </c>
      <c r="C304" s="192" t="s">
        <v>7939</v>
      </c>
      <c r="D304" s="193" t="s">
        <v>29</v>
      </c>
      <c r="E304" s="193" t="s">
        <v>748</v>
      </c>
      <c r="F304" s="194" t="s">
        <v>749</v>
      </c>
      <c r="G304" s="193" t="s">
        <v>750</v>
      </c>
      <c r="H304" s="193" t="s">
        <v>751</v>
      </c>
      <c r="I304" s="194" t="s">
        <v>752</v>
      </c>
      <c r="J304" s="195" t="s">
        <v>753</v>
      </c>
      <c r="K304" s="194" t="s">
        <v>754</v>
      </c>
      <c r="L304" s="194" t="s">
        <v>755</v>
      </c>
      <c r="M304" s="194" t="s">
        <v>756</v>
      </c>
      <c r="N304" s="194" t="s">
        <v>757</v>
      </c>
      <c r="O304" s="194" t="s">
        <v>758</v>
      </c>
      <c r="P304" s="194" t="s">
        <v>759</v>
      </c>
      <c r="Q304" s="194">
        <v>0</v>
      </c>
      <c r="R304" s="194" t="s">
        <v>280</v>
      </c>
      <c r="S304" s="194" t="s">
        <v>760</v>
      </c>
      <c r="T304" s="195">
        <v>37970</v>
      </c>
      <c r="U304" s="194">
        <v>6866</v>
      </c>
      <c r="V304" s="194"/>
      <c r="W304" s="197">
        <v>190675090</v>
      </c>
      <c r="X304" s="197">
        <v>225048202</v>
      </c>
      <c r="Y304" s="198">
        <v>44561</v>
      </c>
      <c r="Z304" s="195" t="s">
        <v>40</v>
      </c>
      <c r="AA304" s="194" t="s">
        <v>9203</v>
      </c>
      <c r="AB304" s="194" t="s">
        <v>9562</v>
      </c>
      <c r="AC304" s="199" t="s">
        <v>9669</v>
      </c>
    </row>
    <row r="305" spans="2:29" ht="15.75" customHeight="1" x14ac:dyDescent="0.2">
      <c r="B305" s="191" t="s">
        <v>747</v>
      </c>
      <c r="C305" s="192" t="s">
        <v>7939</v>
      </c>
      <c r="D305" s="193" t="s">
        <v>29</v>
      </c>
      <c r="E305" s="193" t="s">
        <v>748</v>
      </c>
      <c r="F305" s="194" t="s">
        <v>749</v>
      </c>
      <c r="G305" s="193" t="s">
        <v>750</v>
      </c>
      <c r="H305" s="193" t="s">
        <v>751</v>
      </c>
      <c r="I305" s="194" t="s">
        <v>752</v>
      </c>
      <c r="J305" s="195" t="s">
        <v>753</v>
      </c>
      <c r="K305" s="194" t="s">
        <v>754</v>
      </c>
      <c r="L305" s="194" t="s">
        <v>755</v>
      </c>
      <c r="M305" s="194" t="s">
        <v>756</v>
      </c>
      <c r="N305" s="194" t="s">
        <v>757</v>
      </c>
      <c r="O305" s="194" t="s">
        <v>758</v>
      </c>
      <c r="P305" s="194" t="s">
        <v>759</v>
      </c>
      <c r="Q305" s="194">
        <v>0</v>
      </c>
      <c r="R305" s="194" t="s">
        <v>280</v>
      </c>
      <c r="S305" s="194" t="s">
        <v>760</v>
      </c>
      <c r="T305" s="195">
        <v>37970</v>
      </c>
      <c r="U305" s="194">
        <v>6866</v>
      </c>
      <c r="V305" s="194"/>
      <c r="W305" s="197">
        <v>54886988</v>
      </c>
      <c r="X305" s="197">
        <v>92939116</v>
      </c>
      <c r="Y305" s="198">
        <v>44561</v>
      </c>
      <c r="Z305" s="195" t="s">
        <v>40</v>
      </c>
      <c r="AA305" s="194" t="s">
        <v>9203</v>
      </c>
      <c r="AB305" s="194" t="s">
        <v>160</v>
      </c>
      <c r="AC305" s="199" t="s">
        <v>9669</v>
      </c>
    </row>
    <row r="306" spans="2:29" ht="15.75" customHeight="1" x14ac:dyDescent="0.2">
      <c r="B306" s="191" t="s">
        <v>747</v>
      </c>
      <c r="C306" s="192" t="s">
        <v>7939</v>
      </c>
      <c r="D306" s="193" t="s">
        <v>29</v>
      </c>
      <c r="E306" s="193" t="s">
        <v>748</v>
      </c>
      <c r="F306" s="194" t="s">
        <v>749</v>
      </c>
      <c r="G306" s="193" t="s">
        <v>750</v>
      </c>
      <c r="H306" s="193" t="s">
        <v>751</v>
      </c>
      <c r="I306" s="194" t="s">
        <v>752</v>
      </c>
      <c r="J306" s="195" t="s">
        <v>753</v>
      </c>
      <c r="K306" s="194" t="s">
        <v>754</v>
      </c>
      <c r="L306" s="194" t="s">
        <v>755</v>
      </c>
      <c r="M306" s="194" t="s">
        <v>756</v>
      </c>
      <c r="N306" s="194" t="s">
        <v>757</v>
      </c>
      <c r="O306" s="194" t="s">
        <v>758</v>
      </c>
      <c r="P306" s="194" t="s">
        <v>759</v>
      </c>
      <c r="Q306" s="194">
        <v>0</v>
      </c>
      <c r="R306" s="194" t="s">
        <v>280</v>
      </c>
      <c r="S306" s="194" t="s">
        <v>760</v>
      </c>
      <c r="T306" s="195">
        <v>37970</v>
      </c>
      <c r="U306" s="194">
        <v>6866</v>
      </c>
      <c r="V306" s="194"/>
      <c r="W306" s="197">
        <v>95345202</v>
      </c>
      <c r="X306" s="197">
        <v>114671932</v>
      </c>
      <c r="Y306" s="198">
        <v>44561</v>
      </c>
      <c r="Z306" s="195" t="s">
        <v>40</v>
      </c>
      <c r="AA306" s="194" t="s">
        <v>9203</v>
      </c>
      <c r="AB306" s="194" t="s">
        <v>219</v>
      </c>
      <c r="AC306" s="199" t="s">
        <v>9669</v>
      </c>
    </row>
    <row r="307" spans="2:29" ht="15.75" customHeight="1" x14ac:dyDescent="0.2">
      <c r="B307" s="191" t="s">
        <v>747</v>
      </c>
      <c r="C307" s="192" t="s">
        <v>7939</v>
      </c>
      <c r="D307" s="193" t="s">
        <v>29</v>
      </c>
      <c r="E307" s="193" t="s">
        <v>748</v>
      </c>
      <c r="F307" s="194" t="s">
        <v>749</v>
      </c>
      <c r="G307" s="193" t="s">
        <v>750</v>
      </c>
      <c r="H307" s="193" t="s">
        <v>751</v>
      </c>
      <c r="I307" s="194" t="s">
        <v>752</v>
      </c>
      <c r="J307" s="195" t="s">
        <v>753</v>
      </c>
      <c r="K307" s="194" t="s">
        <v>754</v>
      </c>
      <c r="L307" s="194" t="s">
        <v>755</v>
      </c>
      <c r="M307" s="194" t="s">
        <v>756</v>
      </c>
      <c r="N307" s="194" t="s">
        <v>757</v>
      </c>
      <c r="O307" s="194" t="s">
        <v>758</v>
      </c>
      <c r="P307" s="194" t="s">
        <v>759</v>
      </c>
      <c r="Q307" s="194">
        <v>0</v>
      </c>
      <c r="R307" s="194" t="s">
        <v>280</v>
      </c>
      <c r="S307" s="194" t="s">
        <v>760</v>
      </c>
      <c r="T307" s="195">
        <v>37970</v>
      </c>
      <c r="U307" s="194">
        <v>6866</v>
      </c>
      <c r="V307" s="194"/>
      <c r="W307" s="197">
        <v>18758844</v>
      </c>
      <c r="X307" s="197">
        <v>36716028</v>
      </c>
      <c r="Y307" s="198">
        <v>44561</v>
      </c>
      <c r="Z307" s="195" t="s">
        <v>40</v>
      </c>
      <c r="AA307" s="194" t="s">
        <v>9203</v>
      </c>
      <c r="AB307" s="194" t="s">
        <v>71</v>
      </c>
      <c r="AC307" s="199" t="s">
        <v>9669</v>
      </c>
    </row>
    <row r="308" spans="2:29" ht="15.75" customHeight="1" x14ac:dyDescent="0.2">
      <c r="B308" s="191" t="s">
        <v>8876</v>
      </c>
      <c r="C308" s="192" t="s">
        <v>8196</v>
      </c>
      <c r="D308" s="193" t="s">
        <v>502</v>
      </c>
      <c r="E308" s="193" t="s">
        <v>503</v>
      </c>
      <c r="F308" s="194" t="s">
        <v>103</v>
      </c>
      <c r="G308" s="193" t="s">
        <v>504</v>
      </c>
      <c r="H308" s="193">
        <v>0</v>
      </c>
      <c r="I308" s="194">
        <v>0</v>
      </c>
      <c r="J308" s="195">
        <v>0</v>
      </c>
      <c r="K308" s="194" t="s">
        <v>763</v>
      </c>
      <c r="L308" s="194" t="s">
        <v>764</v>
      </c>
      <c r="M308" s="194" t="s">
        <v>64</v>
      </c>
      <c r="N308" s="194" t="s">
        <v>765</v>
      </c>
      <c r="O308" s="194">
        <v>0</v>
      </c>
      <c r="P308" s="194">
        <v>0</v>
      </c>
      <c r="Q308" s="194">
        <v>0</v>
      </c>
      <c r="R308" s="194">
        <v>91001</v>
      </c>
      <c r="S308" s="194" t="s">
        <v>766</v>
      </c>
      <c r="T308" s="195">
        <v>38159</v>
      </c>
      <c r="U308" s="194">
        <v>6872</v>
      </c>
      <c r="V308" s="194"/>
      <c r="W308" s="197">
        <v>12878280</v>
      </c>
      <c r="X308" s="197">
        <v>19317420</v>
      </c>
      <c r="Y308" s="198">
        <v>44561</v>
      </c>
      <c r="Z308" s="195" t="s">
        <v>40</v>
      </c>
      <c r="AA308" s="194" t="s">
        <v>9203</v>
      </c>
      <c r="AB308" s="194" t="s">
        <v>217</v>
      </c>
      <c r="AC308" s="199" t="s">
        <v>9669</v>
      </c>
    </row>
    <row r="309" spans="2:29" ht="15.75" customHeight="1" x14ac:dyDescent="0.2">
      <c r="B309" s="191" t="s">
        <v>8877</v>
      </c>
      <c r="C309" s="192" t="s">
        <v>8198</v>
      </c>
      <c r="D309" s="193" t="s">
        <v>502</v>
      </c>
      <c r="E309" s="193" t="s">
        <v>503</v>
      </c>
      <c r="F309" s="194" t="s">
        <v>103</v>
      </c>
      <c r="G309" s="193" t="s">
        <v>504</v>
      </c>
      <c r="H309" s="193" t="s">
        <v>90</v>
      </c>
      <c r="I309" s="194">
        <v>0</v>
      </c>
      <c r="J309" s="195">
        <v>0</v>
      </c>
      <c r="K309" s="194" t="s">
        <v>767</v>
      </c>
      <c r="L309" s="194" t="s">
        <v>768</v>
      </c>
      <c r="M309" s="194" t="s">
        <v>415</v>
      </c>
      <c r="N309" s="194" t="s">
        <v>769</v>
      </c>
      <c r="O309" s="194">
        <v>0</v>
      </c>
      <c r="P309" s="194">
        <v>0</v>
      </c>
      <c r="Q309" s="194">
        <v>0</v>
      </c>
      <c r="R309" s="194">
        <v>91001</v>
      </c>
      <c r="S309" s="194" t="s">
        <v>770</v>
      </c>
      <c r="T309" s="195">
        <v>37970</v>
      </c>
      <c r="U309" s="194">
        <v>6876</v>
      </c>
      <c r="V309" s="194"/>
      <c r="W309" s="197">
        <v>15899590</v>
      </c>
      <c r="X309" s="197">
        <v>40865523</v>
      </c>
      <c r="Y309" s="198">
        <v>44561</v>
      </c>
      <c r="Z309" s="195" t="s">
        <v>40</v>
      </c>
      <c r="AA309" s="194" t="s">
        <v>9203</v>
      </c>
      <c r="AB309" s="194" t="s">
        <v>9479</v>
      </c>
      <c r="AC309" s="199" t="s">
        <v>9669</v>
      </c>
    </row>
    <row r="310" spans="2:29" ht="15.75" customHeight="1" x14ac:dyDescent="0.2">
      <c r="B310" s="191" t="s">
        <v>771</v>
      </c>
      <c r="C310" s="192" t="s">
        <v>7919</v>
      </c>
      <c r="D310" s="193" t="s">
        <v>162</v>
      </c>
      <c r="E310" s="193" t="s">
        <v>772</v>
      </c>
      <c r="F310" s="194" t="s">
        <v>773</v>
      </c>
      <c r="G310" s="193" t="s">
        <v>774</v>
      </c>
      <c r="H310" s="193" t="s">
        <v>775</v>
      </c>
      <c r="I310" s="194" t="s">
        <v>776</v>
      </c>
      <c r="J310" s="195" t="s">
        <v>777</v>
      </c>
      <c r="K310" s="194" t="s">
        <v>778</v>
      </c>
      <c r="L310" s="194" t="s">
        <v>779</v>
      </c>
      <c r="M310" s="194" t="s">
        <v>415</v>
      </c>
      <c r="N310" s="194" t="s">
        <v>416</v>
      </c>
      <c r="O310" s="194" t="s">
        <v>780</v>
      </c>
      <c r="P310" s="194" t="s">
        <v>781</v>
      </c>
      <c r="Q310" s="194">
        <v>0</v>
      </c>
      <c r="R310" s="194">
        <v>93401</v>
      </c>
      <c r="S310" s="194" t="s">
        <v>782</v>
      </c>
      <c r="T310" s="195">
        <v>37970</v>
      </c>
      <c r="U310" s="194">
        <v>6880</v>
      </c>
      <c r="V310" s="194"/>
      <c r="W310" s="197">
        <v>9352700</v>
      </c>
      <c r="X310" s="197">
        <v>18705400</v>
      </c>
      <c r="Y310" s="198">
        <v>44561</v>
      </c>
      <c r="Z310" s="195" t="s">
        <v>40</v>
      </c>
      <c r="AA310" s="194" t="s">
        <v>9203</v>
      </c>
      <c r="AB310" s="194" t="s">
        <v>9476</v>
      </c>
      <c r="AC310" s="199" t="s">
        <v>9669</v>
      </c>
    </row>
    <row r="311" spans="2:29" ht="15.75" customHeight="1" x14ac:dyDescent="0.2">
      <c r="B311" s="191" t="s">
        <v>771</v>
      </c>
      <c r="C311" s="192" t="s">
        <v>7919</v>
      </c>
      <c r="D311" s="193" t="s">
        <v>162</v>
      </c>
      <c r="E311" s="193" t="s">
        <v>772</v>
      </c>
      <c r="F311" s="194" t="s">
        <v>773</v>
      </c>
      <c r="G311" s="193" t="s">
        <v>774</v>
      </c>
      <c r="H311" s="193" t="s">
        <v>775</v>
      </c>
      <c r="I311" s="194" t="s">
        <v>776</v>
      </c>
      <c r="J311" s="195" t="s">
        <v>777</v>
      </c>
      <c r="K311" s="194" t="s">
        <v>778</v>
      </c>
      <c r="L311" s="194" t="s">
        <v>779</v>
      </c>
      <c r="M311" s="194" t="s">
        <v>415</v>
      </c>
      <c r="N311" s="194" t="s">
        <v>416</v>
      </c>
      <c r="O311" s="194" t="s">
        <v>780</v>
      </c>
      <c r="P311" s="194" t="s">
        <v>781</v>
      </c>
      <c r="Q311" s="194">
        <v>0</v>
      </c>
      <c r="R311" s="194">
        <v>93401</v>
      </c>
      <c r="S311" s="194" t="s">
        <v>782</v>
      </c>
      <c r="T311" s="195">
        <v>37970</v>
      </c>
      <c r="U311" s="194">
        <v>6880</v>
      </c>
      <c r="V311" s="194"/>
      <c r="W311" s="197">
        <v>106513892</v>
      </c>
      <c r="X311" s="197">
        <v>145688344</v>
      </c>
      <c r="Y311" s="198">
        <v>44561</v>
      </c>
      <c r="Z311" s="195" t="s">
        <v>40</v>
      </c>
      <c r="AA311" s="194" t="s">
        <v>9203</v>
      </c>
      <c r="AB311" s="194" t="s">
        <v>207</v>
      </c>
      <c r="AC311" s="199" t="s">
        <v>9669</v>
      </c>
    </row>
    <row r="312" spans="2:29" ht="15.75" customHeight="1" x14ac:dyDescent="0.2">
      <c r="B312" s="191" t="s">
        <v>771</v>
      </c>
      <c r="C312" s="192" t="s">
        <v>7919</v>
      </c>
      <c r="D312" s="193" t="s">
        <v>162</v>
      </c>
      <c r="E312" s="193" t="s">
        <v>772</v>
      </c>
      <c r="F312" s="194" t="s">
        <v>773</v>
      </c>
      <c r="G312" s="193" t="s">
        <v>774</v>
      </c>
      <c r="H312" s="193" t="s">
        <v>775</v>
      </c>
      <c r="I312" s="194" t="s">
        <v>776</v>
      </c>
      <c r="J312" s="195" t="s">
        <v>777</v>
      </c>
      <c r="K312" s="194" t="s">
        <v>778</v>
      </c>
      <c r="L312" s="194" t="s">
        <v>779</v>
      </c>
      <c r="M312" s="194" t="s">
        <v>415</v>
      </c>
      <c r="N312" s="194" t="s">
        <v>416</v>
      </c>
      <c r="O312" s="194" t="s">
        <v>780</v>
      </c>
      <c r="P312" s="194" t="s">
        <v>781</v>
      </c>
      <c r="Q312" s="194">
        <v>0</v>
      </c>
      <c r="R312" s="194">
        <v>93401</v>
      </c>
      <c r="S312" s="194" t="s">
        <v>782</v>
      </c>
      <c r="T312" s="195">
        <v>37970</v>
      </c>
      <c r="U312" s="194">
        <v>6880</v>
      </c>
      <c r="V312" s="194"/>
      <c r="W312" s="197">
        <v>136602864</v>
      </c>
      <c r="X312" s="197">
        <v>196246368</v>
      </c>
      <c r="Y312" s="198">
        <v>44561</v>
      </c>
      <c r="Z312" s="195" t="s">
        <v>40</v>
      </c>
      <c r="AA312" s="194" t="s">
        <v>9203</v>
      </c>
      <c r="AB312" s="194" t="s">
        <v>484</v>
      </c>
      <c r="AC312" s="199" t="s">
        <v>9669</v>
      </c>
    </row>
    <row r="313" spans="2:29" ht="15.75" customHeight="1" x14ac:dyDescent="0.2">
      <c r="B313" s="191" t="s">
        <v>771</v>
      </c>
      <c r="C313" s="192" t="s">
        <v>7919</v>
      </c>
      <c r="D313" s="193" t="s">
        <v>162</v>
      </c>
      <c r="E313" s="193" t="s">
        <v>772</v>
      </c>
      <c r="F313" s="194" t="s">
        <v>773</v>
      </c>
      <c r="G313" s="193" t="s">
        <v>774</v>
      </c>
      <c r="H313" s="193" t="s">
        <v>775</v>
      </c>
      <c r="I313" s="194" t="s">
        <v>776</v>
      </c>
      <c r="J313" s="195" t="s">
        <v>777</v>
      </c>
      <c r="K313" s="194" t="s">
        <v>778</v>
      </c>
      <c r="L313" s="194" t="s">
        <v>779</v>
      </c>
      <c r="M313" s="194" t="s">
        <v>415</v>
      </c>
      <c r="N313" s="194" t="s">
        <v>416</v>
      </c>
      <c r="O313" s="194" t="s">
        <v>780</v>
      </c>
      <c r="P313" s="194" t="s">
        <v>781</v>
      </c>
      <c r="Q313" s="194">
        <v>0</v>
      </c>
      <c r="R313" s="194">
        <v>93401</v>
      </c>
      <c r="S313" s="194" t="s">
        <v>782</v>
      </c>
      <c r="T313" s="195">
        <v>37970</v>
      </c>
      <c r="U313" s="194">
        <v>6880</v>
      </c>
      <c r="V313" s="194"/>
      <c r="W313" s="197">
        <v>111272132</v>
      </c>
      <c r="X313" s="197">
        <v>151984614</v>
      </c>
      <c r="Y313" s="198">
        <v>44561</v>
      </c>
      <c r="Z313" s="195" t="s">
        <v>40</v>
      </c>
      <c r="AA313" s="194" t="s">
        <v>9203</v>
      </c>
      <c r="AB313" s="194" t="s">
        <v>9532</v>
      </c>
      <c r="AC313" s="199" t="s">
        <v>9669</v>
      </c>
    </row>
    <row r="314" spans="2:29" ht="15.75" customHeight="1" x14ac:dyDescent="0.2">
      <c r="B314" s="191" t="s">
        <v>771</v>
      </c>
      <c r="C314" s="192" t="s">
        <v>7919</v>
      </c>
      <c r="D314" s="193" t="s">
        <v>162</v>
      </c>
      <c r="E314" s="193" t="s">
        <v>772</v>
      </c>
      <c r="F314" s="194" t="s">
        <v>773</v>
      </c>
      <c r="G314" s="193" t="s">
        <v>774</v>
      </c>
      <c r="H314" s="193" t="s">
        <v>775</v>
      </c>
      <c r="I314" s="194" t="s">
        <v>776</v>
      </c>
      <c r="J314" s="195" t="s">
        <v>777</v>
      </c>
      <c r="K314" s="194" t="s">
        <v>778</v>
      </c>
      <c r="L314" s="194" t="s">
        <v>779</v>
      </c>
      <c r="M314" s="194" t="s">
        <v>415</v>
      </c>
      <c r="N314" s="194" t="s">
        <v>416</v>
      </c>
      <c r="O314" s="194" t="s">
        <v>780</v>
      </c>
      <c r="P314" s="194" t="s">
        <v>781</v>
      </c>
      <c r="Q314" s="194">
        <v>0</v>
      </c>
      <c r="R314" s="194">
        <v>93401</v>
      </c>
      <c r="S314" s="194" t="s">
        <v>782</v>
      </c>
      <c r="T314" s="195">
        <v>37970</v>
      </c>
      <c r="U314" s="194">
        <v>6880</v>
      </c>
      <c r="V314" s="194"/>
      <c r="W314" s="197">
        <v>82276176</v>
      </c>
      <c r="X314" s="197">
        <v>94301076</v>
      </c>
      <c r="Y314" s="198">
        <v>44561</v>
      </c>
      <c r="Z314" s="195" t="s">
        <v>40</v>
      </c>
      <c r="AA314" s="194" t="s">
        <v>9203</v>
      </c>
      <c r="AB314" s="194" t="s">
        <v>9571</v>
      </c>
      <c r="AC314" s="199" t="s">
        <v>9669</v>
      </c>
    </row>
    <row r="315" spans="2:29" ht="15.75" customHeight="1" x14ac:dyDescent="0.2">
      <c r="B315" s="191" t="s">
        <v>771</v>
      </c>
      <c r="C315" s="192" t="s">
        <v>7919</v>
      </c>
      <c r="D315" s="193" t="s">
        <v>162</v>
      </c>
      <c r="E315" s="193" t="s">
        <v>772</v>
      </c>
      <c r="F315" s="194" t="s">
        <v>773</v>
      </c>
      <c r="G315" s="193" t="s">
        <v>774</v>
      </c>
      <c r="H315" s="193" t="s">
        <v>775</v>
      </c>
      <c r="I315" s="194" t="s">
        <v>776</v>
      </c>
      <c r="J315" s="195" t="s">
        <v>777</v>
      </c>
      <c r="K315" s="194" t="s">
        <v>778</v>
      </c>
      <c r="L315" s="194" t="s">
        <v>779</v>
      </c>
      <c r="M315" s="194" t="s">
        <v>415</v>
      </c>
      <c r="N315" s="194" t="s">
        <v>416</v>
      </c>
      <c r="O315" s="194" t="s">
        <v>780</v>
      </c>
      <c r="P315" s="194" t="s">
        <v>781</v>
      </c>
      <c r="Q315" s="194">
        <v>0</v>
      </c>
      <c r="R315" s="194">
        <v>93401</v>
      </c>
      <c r="S315" s="194" t="s">
        <v>782</v>
      </c>
      <c r="T315" s="195">
        <v>37970</v>
      </c>
      <c r="U315" s="194">
        <v>6880</v>
      </c>
      <c r="V315" s="194"/>
      <c r="W315" s="197">
        <v>40582098</v>
      </c>
      <c r="X315" s="197">
        <v>50602848</v>
      </c>
      <c r="Y315" s="198">
        <v>44561</v>
      </c>
      <c r="Z315" s="195" t="s">
        <v>40</v>
      </c>
      <c r="AA315" s="194" t="s">
        <v>9203</v>
      </c>
      <c r="AB315" s="194" t="s">
        <v>160</v>
      </c>
      <c r="AC315" s="199" t="s">
        <v>9669</v>
      </c>
    </row>
    <row r="316" spans="2:29" ht="15.75" customHeight="1" x14ac:dyDescent="0.2">
      <c r="B316" s="191" t="s">
        <v>9196</v>
      </c>
      <c r="C316" s="192" t="s">
        <v>7983</v>
      </c>
      <c r="D316" s="193" t="s">
        <v>55</v>
      </c>
      <c r="E316" s="193" t="s">
        <v>783</v>
      </c>
      <c r="F316" s="194" t="s">
        <v>784</v>
      </c>
      <c r="G316" s="193" t="s">
        <v>785</v>
      </c>
      <c r="H316" s="193" t="s">
        <v>786</v>
      </c>
      <c r="I316" s="194" t="s">
        <v>787</v>
      </c>
      <c r="J316" s="195" t="s">
        <v>788</v>
      </c>
      <c r="K316" s="194" t="s">
        <v>789</v>
      </c>
      <c r="L316" s="194" t="s">
        <v>790</v>
      </c>
      <c r="M316" s="194" t="s">
        <v>93</v>
      </c>
      <c r="N316" s="194" t="s">
        <v>791</v>
      </c>
      <c r="O316" s="194" t="s">
        <v>792</v>
      </c>
      <c r="P316" s="194" t="s">
        <v>793</v>
      </c>
      <c r="Q316" s="194">
        <v>0</v>
      </c>
      <c r="R316" s="194" t="s">
        <v>280</v>
      </c>
      <c r="S316" s="194" t="s">
        <v>794</v>
      </c>
      <c r="T316" s="195">
        <v>37970</v>
      </c>
      <c r="U316" s="194">
        <v>6897</v>
      </c>
      <c r="V316" s="194"/>
      <c r="W316" s="197">
        <v>7214940</v>
      </c>
      <c r="X316" s="197">
        <v>13421340</v>
      </c>
      <c r="Y316" s="198">
        <v>44561</v>
      </c>
      <c r="Z316" s="195" t="s">
        <v>40</v>
      </c>
      <c r="AA316" s="194" t="s">
        <v>9203</v>
      </c>
      <c r="AB316" s="194" t="s">
        <v>659</v>
      </c>
      <c r="AC316" s="199" t="s">
        <v>9669</v>
      </c>
    </row>
    <row r="317" spans="2:29" ht="15.75" customHeight="1" x14ac:dyDescent="0.2">
      <c r="B317" s="191" t="s">
        <v>9196</v>
      </c>
      <c r="C317" s="192" t="s">
        <v>7983</v>
      </c>
      <c r="D317" s="193" t="s">
        <v>55</v>
      </c>
      <c r="E317" s="193" t="s">
        <v>783</v>
      </c>
      <c r="F317" s="194" t="s">
        <v>784</v>
      </c>
      <c r="G317" s="193" t="s">
        <v>785</v>
      </c>
      <c r="H317" s="193" t="s">
        <v>786</v>
      </c>
      <c r="I317" s="194" t="s">
        <v>787</v>
      </c>
      <c r="J317" s="195" t="s">
        <v>788</v>
      </c>
      <c r="K317" s="194" t="s">
        <v>789</v>
      </c>
      <c r="L317" s="194" t="s">
        <v>790</v>
      </c>
      <c r="M317" s="194" t="s">
        <v>93</v>
      </c>
      <c r="N317" s="194" t="s">
        <v>791</v>
      </c>
      <c r="O317" s="194" t="s">
        <v>792</v>
      </c>
      <c r="P317" s="194" t="s">
        <v>793</v>
      </c>
      <c r="Q317" s="194">
        <v>0</v>
      </c>
      <c r="R317" s="194" t="s">
        <v>280</v>
      </c>
      <c r="S317" s="194" t="s">
        <v>794</v>
      </c>
      <c r="T317" s="195">
        <v>37970</v>
      </c>
      <c r="U317" s="194">
        <v>6897</v>
      </c>
      <c r="V317" s="194"/>
      <c r="W317" s="197">
        <v>9387180</v>
      </c>
      <c r="X317" s="197">
        <v>15903900</v>
      </c>
      <c r="Y317" s="198">
        <v>44561</v>
      </c>
      <c r="Z317" s="195" t="s">
        <v>40</v>
      </c>
      <c r="AA317" s="194" t="s">
        <v>9203</v>
      </c>
      <c r="AB317" s="194" t="s">
        <v>116</v>
      </c>
      <c r="AC317" s="199" t="s">
        <v>9669</v>
      </c>
    </row>
    <row r="318" spans="2:29" ht="15.75" customHeight="1" x14ac:dyDescent="0.2">
      <c r="B318" s="191" t="s">
        <v>9196</v>
      </c>
      <c r="C318" s="192" t="s">
        <v>7983</v>
      </c>
      <c r="D318" s="193" t="s">
        <v>55</v>
      </c>
      <c r="E318" s="193" t="s">
        <v>783</v>
      </c>
      <c r="F318" s="194" t="s">
        <v>784</v>
      </c>
      <c r="G318" s="193" t="s">
        <v>785</v>
      </c>
      <c r="H318" s="193" t="s">
        <v>786</v>
      </c>
      <c r="I318" s="194" t="s">
        <v>787</v>
      </c>
      <c r="J318" s="195" t="s">
        <v>788</v>
      </c>
      <c r="K318" s="194" t="s">
        <v>789</v>
      </c>
      <c r="L318" s="194" t="s">
        <v>790</v>
      </c>
      <c r="M318" s="194" t="s">
        <v>93</v>
      </c>
      <c r="N318" s="194" t="s">
        <v>791</v>
      </c>
      <c r="O318" s="194" t="s">
        <v>792</v>
      </c>
      <c r="P318" s="194" t="s">
        <v>793</v>
      </c>
      <c r="Q318" s="194">
        <v>0</v>
      </c>
      <c r="R318" s="194" t="s">
        <v>280</v>
      </c>
      <c r="S318" s="194" t="s">
        <v>794</v>
      </c>
      <c r="T318" s="195">
        <v>37970</v>
      </c>
      <c r="U318" s="194">
        <v>6897</v>
      </c>
      <c r="V318" s="194"/>
      <c r="W318" s="197">
        <v>26351340</v>
      </c>
      <c r="X318" s="197">
        <v>45255000</v>
      </c>
      <c r="Y318" s="198">
        <v>44561</v>
      </c>
      <c r="Z318" s="195" t="s">
        <v>40</v>
      </c>
      <c r="AA318" s="194" t="s">
        <v>9203</v>
      </c>
      <c r="AB318" s="194" t="s">
        <v>9506</v>
      </c>
      <c r="AC318" s="199" t="s">
        <v>9669</v>
      </c>
    </row>
    <row r="319" spans="2:29" ht="15.75" customHeight="1" x14ac:dyDescent="0.2">
      <c r="B319" s="191" t="s">
        <v>9196</v>
      </c>
      <c r="C319" s="192" t="s">
        <v>7983</v>
      </c>
      <c r="D319" s="193" t="s">
        <v>55</v>
      </c>
      <c r="E319" s="193" t="s">
        <v>783</v>
      </c>
      <c r="F319" s="194" t="s">
        <v>784</v>
      </c>
      <c r="G319" s="193" t="s">
        <v>785</v>
      </c>
      <c r="H319" s="193" t="s">
        <v>786</v>
      </c>
      <c r="I319" s="194" t="s">
        <v>787</v>
      </c>
      <c r="J319" s="195" t="s">
        <v>788</v>
      </c>
      <c r="K319" s="194" t="s">
        <v>789</v>
      </c>
      <c r="L319" s="194" t="s">
        <v>790</v>
      </c>
      <c r="M319" s="194" t="s">
        <v>93</v>
      </c>
      <c r="N319" s="194" t="s">
        <v>791</v>
      </c>
      <c r="O319" s="194" t="s">
        <v>792</v>
      </c>
      <c r="P319" s="194" t="s">
        <v>793</v>
      </c>
      <c r="Q319" s="194">
        <v>0</v>
      </c>
      <c r="R319" s="194" t="s">
        <v>280</v>
      </c>
      <c r="S319" s="194" t="s">
        <v>794</v>
      </c>
      <c r="T319" s="195">
        <v>37970</v>
      </c>
      <c r="U319" s="194">
        <v>6897</v>
      </c>
      <c r="V319" s="194"/>
      <c r="W319" s="197">
        <v>12723120</v>
      </c>
      <c r="X319" s="197">
        <v>20791440</v>
      </c>
      <c r="Y319" s="198">
        <v>44561</v>
      </c>
      <c r="Z319" s="195" t="s">
        <v>40</v>
      </c>
      <c r="AA319" s="194" t="s">
        <v>9203</v>
      </c>
      <c r="AB319" s="194" t="s">
        <v>234</v>
      </c>
      <c r="AC319" s="199" t="s">
        <v>9669</v>
      </c>
    </row>
    <row r="320" spans="2:29" ht="15.75" customHeight="1" x14ac:dyDescent="0.2">
      <c r="B320" s="191" t="s">
        <v>9196</v>
      </c>
      <c r="C320" s="192" t="s">
        <v>7983</v>
      </c>
      <c r="D320" s="193" t="s">
        <v>55</v>
      </c>
      <c r="E320" s="193" t="s">
        <v>783</v>
      </c>
      <c r="F320" s="194" t="s">
        <v>784</v>
      </c>
      <c r="G320" s="193" t="s">
        <v>785</v>
      </c>
      <c r="H320" s="193" t="s">
        <v>786</v>
      </c>
      <c r="I320" s="194" t="s">
        <v>787</v>
      </c>
      <c r="J320" s="195" t="s">
        <v>788</v>
      </c>
      <c r="K320" s="194" t="s">
        <v>789</v>
      </c>
      <c r="L320" s="194" t="s">
        <v>790</v>
      </c>
      <c r="M320" s="194" t="s">
        <v>93</v>
      </c>
      <c r="N320" s="194" t="s">
        <v>791</v>
      </c>
      <c r="O320" s="194" t="s">
        <v>792</v>
      </c>
      <c r="P320" s="194" t="s">
        <v>793</v>
      </c>
      <c r="Q320" s="194">
        <v>0</v>
      </c>
      <c r="R320" s="194" t="s">
        <v>280</v>
      </c>
      <c r="S320" s="194" t="s">
        <v>794</v>
      </c>
      <c r="T320" s="195">
        <v>37970</v>
      </c>
      <c r="U320" s="194">
        <v>6897</v>
      </c>
      <c r="V320" s="194"/>
      <c r="W320" s="197">
        <v>6852900</v>
      </c>
      <c r="X320" s="197">
        <v>13317900</v>
      </c>
      <c r="Y320" s="198">
        <v>44561</v>
      </c>
      <c r="Z320" s="195" t="s">
        <v>40</v>
      </c>
      <c r="AA320" s="194" t="s">
        <v>9203</v>
      </c>
      <c r="AB320" s="194" t="s">
        <v>9516</v>
      </c>
      <c r="AC320" s="199" t="s">
        <v>9669</v>
      </c>
    </row>
    <row r="321" spans="2:29" ht="15.75" customHeight="1" x14ac:dyDescent="0.2">
      <c r="B321" s="191" t="s">
        <v>9196</v>
      </c>
      <c r="C321" s="192" t="s">
        <v>7983</v>
      </c>
      <c r="D321" s="193" t="s">
        <v>55</v>
      </c>
      <c r="E321" s="193" t="s">
        <v>783</v>
      </c>
      <c r="F321" s="194" t="s">
        <v>784</v>
      </c>
      <c r="G321" s="193" t="s">
        <v>785</v>
      </c>
      <c r="H321" s="193" t="s">
        <v>786</v>
      </c>
      <c r="I321" s="194" t="s">
        <v>787</v>
      </c>
      <c r="J321" s="195" t="s">
        <v>788</v>
      </c>
      <c r="K321" s="194" t="s">
        <v>789</v>
      </c>
      <c r="L321" s="194" t="s">
        <v>790</v>
      </c>
      <c r="M321" s="194" t="s">
        <v>93</v>
      </c>
      <c r="N321" s="194" t="s">
        <v>791</v>
      </c>
      <c r="O321" s="194" t="s">
        <v>792</v>
      </c>
      <c r="P321" s="194" t="s">
        <v>793</v>
      </c>
      <c r="Q321" s="194">
        <v>0</v>
      </c>
      <c r="R321" s="194" t="s">
        <v>280</v>
      </c>
      <c r="S321" s="194" t="s">
        <v>794</v>
      </c>
      <c r="T321" s="195">
        <v>37970</v>
      </c>
      <c r="U321" s="194">
        <v>6897</v>
      </c>
      <c r="V321" s="194"/>
      <c r="W321" s="197">
        <v>7163220</v>
      </c>
      <c r="X321" s="197">
        <v>21386220</v>
      </c>
      <c r="Y321" s="198">
        <v>44561</v>
      </c>
      <c r="Z321" s="195" t="s">
        <v>40</v>
      </c>
      <c r="AA321" s="194" t="s">
        <v>9203</v>
      </c>
      <c r="AB321" s="194" t="s">
        <v>265</v>
      </c>
      <c r="AC321" s="199" t="s">
        <v>9669</v>
      </c>
    </row>
    <row r="322" spans="2:29" ht="15.75" customHeight="1" x14ac:dyDescent="0.2">
      <c r="B322" s="191" t="s">
        <v>9196</v>
      </c>
      <c r="C322" s="192" t="s">
        <v>7983</v>
      </c>
      <c r="D322" s="193" t="s">
        <v>55</v>
      </c>
      <c r="E322" s="193" t="s">
        <v>783</v>
      </c>
      <c r="F322" s="194" t="s">
        <v>784</v>
      </c>
      <c r="G322" s="193" t="s">
        <v>785</v>
      </c>
      <c r="H322" s="193" t="s">
        <v>786</v>
      </c>
      <c r="I322" s="194" t="s">
        <v>787</v>
      </c>
      <c r="J322" s="195" t="s">
        <v>788</v>
      </c>
      <c r="K322" s="194" t="s">
        <v>789</v>
      </c>
      <c r="L322" s="194" t="s">
        <v>790</v>
      </c>
      <c r="M322" s="194" t="s">
        <v>93</v>
      </c>
      <c r="N322" s="194" t="s">
        <v>791</v>
      </c>
      <c r="O322" s="194" t="s">
        <v>792</v>
      </c>
      <c r="P322" s="194" t="s">
        <v>793</v>
      </c>
      <c r="Q322" s="194">
        <v>0</v>
      </c>
      <c r="R322" s="194" t="s">
        <v>280</v>
      </c>
      <c r="S322" s="194" t="s">
        <v>794</v>
      </c>
      <c r="T322" s="195">
        <v>37970</v>
      </c>
      <c r="U322" s="194">
        <v>6897</v>
      </c>
      <c r="V322" s="194"/>
      <c r="W322" s="197">
        <v>15205680</v>
      </c>
      <c r="X322" s="197">
        <v>27230580</v>
      </c>
      <c r="Y322" s="198">
        <v>44561</v>
      </c>
      <c r="Z322" s="195" t="s">
        <v>40</v>
      </c>
      <c r="AA322" s="194" t="s">
        <v>9203</v>
      </c>
      <c r="AB322" s="194" t="s">
        <v>266</v>
      </c>
      <c r="AC322" s="199" t="s">
        <v>9669</v>
      </c>
    </row>
    <row r="323" spans="2:29" ht="15.75" customHeight="1" x14ac:dyDescent="0.2">
      <c r="B323" s="191" t="s">
        <v>9196</v>
      </c>
      <c r="C323" s="192" t="s">
        <v>7983</v>
      </c>
      <c r="D323" s="193" t="s">
        <v>55</v>
      </c>
      <c r="E323" s="193" t="s">
        <v>783</v>
      </c>
      <c r="F323" s="194" t="s">
        <v>784</v>
      </c>
      <c r="G323" s="193" t="s">
        <v>785</v>
      </c>
      <c r="H323" s="193" t="s">
        <v>786</v>
      </c>
      <c r="I323" s="194" t="s">
        <v>787</v>
      </c>
      <c r="J323" s="195" t="s">
        <v>788</v>
      </c>
      <c r="K323" s="194" t="s">
        <v>789</v>
      </c>
      <c r="L323" s="194" t="s">
        <v>790</v>
      </c>
      <c r="M323" s="194" t="s">
        <v>93</v>
      </c>
      <c r="N323" s="194" t="s">
        <v>791</v>
      </c>
      <c r="O323" s="194" t="s">
        <v>792</v>
      </c>
      <c r="P323" s="194" t="s">
        <v>793</v>
      </c>
      <c r="Q323" s="194">
        <v>0</v>
      </c>
      <c r="R323" s="194" t="s">
        <v>280</v>
      </c>
      <c r="S323" s="194" t="s">
        <v>794</v>
      </c>
      <c r="T323" s="195">
        <v>37970</v>
      </c>
      <c r="U323" s="194">
        <v>6897</v>
      </c>
      <c r="V323" s="194"/>
      <c r="W323" s="197">
        <v>16744350</v>
      </c>
      <c r="X323" s="197">
        <v>49886443</v>
      </c>
      <c r="Y323" s="198">
        <v>44561</v>
      </c>
      <c r="Z323" s="195" t="s">
        <v>40</v>
      </c>
      <c r="AA323" s="194" t="s">
        <v>9203</v>
      </c>
      <c r="AB323" s="194" t="s">
        <v>323</v>
      </c>
      <c r="AC323" s="199" t="s">
        <v>9669</v>
      </c>
    </row>
    <row r="324" spans="2:29" ht="15.75" customHeight="1" x14ac:dyDescent="0.2">
      <c r="B324" s="191" t="s">
        <v>9196</v>
      </c>
      <c r="C324" s="192" t="s">
        <v>7983</v>
      </c>
      <c r="D324" s="193" t="s">
        <v>55</v>
      </c>
      <c r="E324" s="193" t="s">
        <v>783</v>
      </c>
      <c r="F324" s="194" t="s">
        <v>784</v>
      </c>
      <c r="G324" s="193" t="s">
        <v>785</v>
      </c>
      <c r="H324" s="193" t="s">
        <v>786</v>
      </c>
      <c r="I324" s="194" t="s">
        <v>787</v>
      </c>
      <c r="J324" s="195" t="s">
        <v>788</v>
      </c>
      <c r="K324" s="194" t="s">
        <v>789</v>
      </c>
      <c r="L324" s="194" t="s">
        <v>790</v>
      </c>
      <c r="M324" s="194" t="s">
        <v>93</v>
      </c>
      <c r="N324" s="194" t="s">
        <v>791</v>
      </c>
      <c r="O324" s="194" t="s">
        <v>792</v>
      </c>
      <c r="P324" s="194" t="s">
        <v>793</v>
      </c>
      <c r="Q324" s="194">
        <v>0</v>
      </c>
      <c r="R324" s="194" t="s">
        <v>280</v>
      </c>
      <c r="S324" s="194" t="s">
        <v>794</v>
      </c>
      <c r="T324" s="195">
        <v>37970</v>
      </c>
      <c r="U324" s="194">
        <v>6897</v>
      </c>
      <c r="V324" s="194"/>
      <c r="W324" s="197">
        <v>12205920</v>
      </c>
      <c r="X324" s="197">
        <v>24411840</v>
      </c>
      <c r="Y324" s="198">
        <v>44561</v>
      </c>
      <c r="Z324" s="195" t="s">
        <v>40</v>
      </c>
      <c r="AA324" s="194" t="s">
        <v>9203</v>
      </c>
      <c r="AB324" s="194" t="s">
        <v>9580</v>
      </c>
      <c r="AC324" s="199" t="s">
        <v>9669</v>
      </c>
    </row>
    <row r="325" spans="2:29" ht="15.75" customHeight="1" x14ac:dyDescent="0.2">
      <c r="B325" s="191" t="s">
        <v>795</v>
      </c>
      <c r="C325" s="192" t="s">
        <v>8849</v>
      </c>
      <c r="D325" s="193" t="s">
        <v>55</v>
      </c>
      <c r="E325" s="193" t="s">
        <v>796</v>
      </c>
      <c r="F325" s="194" t="s">
        <v>797</v>
      </c>
      <c r="G325" s="193" t="s">
        <v>798</v>
      </c>
      <c r="H325" s="193" t="s">
        <v>799</v>
      </c>
      <c r="I325" s="194" t="s">
        <v>800</v>
      </c>
      <c r="J325" s="195" t="s">
        <v>801</v>
      </c>
      <c r="K325" s="194" t="s">
        <v>802</v>
      </c>
      <c r="L325" s="194" t="s">
        <v>803</v>
      </c>
      <c r="M325" s="194" t="s">
        <v>93</v>
      </c>
      <c r="N325" s="194" t="s">
        <v>804</v>
      </c>
      <c r="O325" s="194" t="s">
        <v>805</v>
      </c>
      <c r="P325" s="194" t="s">
        <v>806</v>
      </c>
      <c r="Q325" s="194">
        <v>0</v>
      </c>
      <c r="R325" s="194">
        <v>93401</v>
      </c>
      <c r="S325" s="194" t="s">
        <v>807</v>
      </c>
      <c r="T325" s="195">
        <v>37970</v>
      </c>
      <c r="U325" s="194">
        <v>6898</v>
      </c>
      <c r="V325" s="194"/>
      <c r="W325" s="197">
        <v>6439140</v>
      </c>
      <c r="X325" s="197">
        <v>12878280</v>
      </c>
      <c r="Y325" s="198">
        <v>44561</v>
      </c>
      <c r="Z325" s="195" t="s">
        <v>40</v>
      </c>
      <c r="AA325" s="194" t="s">
        <v>9203</v>
      </c>
      <c r="AB325" s="194" t="s">
        <v>9531</v>
      </c>
      <c r="AC325" s="199" t="s">
        <v>9669</v>
      </c>
    </row>
    <row r="326" spans="2:29" ht="15.75" customHeight="1" x14ac:dyDescent="0.2">
      <c r="B326" s="191" t="s">
        <v>808</v>
      </c>
      <c r="C326" s="192" t="s">
        <v>8204</v>
      </c>
      <c r="D326" s="193" t="s">
        <v>55</v>
      </c>
      <c r="E326" s="193" t="s">
        <v>809</v>
      </c>
      <c r="F326" s="194" t="s">
        <v>810</v>
      </c>
      <c r="G326" s="193" t="s">
        <v>811</v>
      </c>
      <c r="H326" s="193" t="s">
        <v>812</v>
      </c>
      <c r="I326" s="194" t="s">
        <v>272</v>
      </c>
      <c r="J326" s="195" t="s">
        <v>813</v>
      </c>
      <c r="K326" s="194" t="s">
        <v>814</v>
      </c>
      <c r="L326" s="194" t="s">
        <v>815</v>
      </c>
      <c r="M326" s="194" t="s">
        <v>93</v>
      </c>
      <c r="N326" s="194" t="s">
        <v>816</v>
      </c>
      <c r="O326" s="194" t="s">
        <v>817</v>
      </c>
      <c r="P326" s="194" t="s">
        <v>818</v>
      </c>
      <c r="Q326" s="194">
        <v>0</v>
      </c>
      <c r="R326" s="194" t="s">
        <v>280</v>
      </c>
      <c r="S326" s="194" t="s">
        <v>819</v>
      </c>
      <c r="T326" s="195">
        <v>37970</v>
      </c>
      <c r="U326" s="194">
        <v>6899</v>
      </c>
      <c r="V326" s="194" t="s">
        <v>9648</v>
      </c>
      <c r="W326" s="197">
        <v>41284628</v>
      </c>
      <c r="X326" s="197">
        <v>81720659</v>
      </c>
      <c r="Y326" s="198">
        <v>44561</v>
      </c>
      <c r="Z326" s="195" t="s">
        <v>40</v>
      </c>
      <c r="AA326" s="194" t="s">
        <v>9203</v>
      </c>
      <c r="AB326" s="194" t="s">
        <v>234</v>
      </c>
      <c r="AC326" s="199" t="s">
        <v>9669</v>
      </c>
    </row>
    <row r="327" spans="2:29" ht="15.75" customHeight="1" x14ac:dyDescent="0.2">
      <c r="B327" s="191" t="s">
        <v>820</v>
      </c>
      <c r="C327" s="192" t="s">
        <v>8205</v>
      </c>
      <c r="D327" s="193" t="s">
        <v>29</v>
      </c>
      <c r="E327" s="193" t="s">
        <v>821</v>
      </c>
      <c r="F327" s="194" t="s">
        <v>822</v>
      </c>
      <c r="G327" s="193" t="s">
        <v>823</v>
      </c>
      <c r="H327" s="193" t="s">
        <v>824</v>
      </c>
      <c r="I327" s="194" t="s">
        <v>825</v>
      </c>
      <c r="J327" s="195" t="s">
        <v>826</v>
      </c>
      <c r="K327" s="194" t="s">
        <v>827</v>
      </c>
      <c r="L327" s="194" t="s">
        <v>828</v>
      </c>
      <c r="M327" s="194" t="s">
        <v>64</v>
      </c>
      <c r="N327" s="194" t="s">
        <v>612</v>
      </c>
      <c r="O327" s="194" t="s">
        <v>829</v>
      </c>
      <c r="P327" s="194" t="s">
        <v>830</v>
      </c>
      <c r="Q327" s="194">
        <v>0</v>
      </c>
      <c r="R327" s="194">
        <v>93401</v>
      </c>
      <c r="S327" s="194" t="s">
        <v>831</v>
      </c>
      <c r="T327" s="195">
        <v>37970</v>
      </c>
      <c r="U327" s="194">
        <v>6900</v>
      </c>
      <c r="V327" s="194"/>
      <c r="W327" s="197">
        <v>4266900</v>
      </c>
      <c r="X327" s="197">
        <v>8766540</v>
      </c>
      <c r="Y327" s="198">
        <v>44561</v>
      </c>
      <c r="Z327" s="195" t="s">
        <v>40</v>
      </c>
      <c r="AA327" s="194" t="s">
        <v>9203</v>
      </c>
      <c r="AB327" s="194" t="s">
        <v>9455</v>
      </c>
      <c r="AC327" s="199" t="s">
        <v>9669</v>
      </c>
    </row>
    <row r="328" spans="2:29" ht="15.75" customHeight="1" x14ac:dyDescent="0.2">
      <c r="B328" s="191" t="s">
        <v>820</v>
      </c>
      <c r="C328" s="192" t="s">
        <v>8205</v>
      </c>
      <c r="D328" s="193" t="s">
        <v>29</v>
      </c>
      <c r="E328" s="193" t="s">
        <v>821</v>
      </c>
      <c r="F328" s="194" t="s">
        <v>822</v>
      </c>
      <c r="G328" s="193" t="s">
        <v>823</v>
      </c>
      <c r="H328" s="193" t="s">
        <v>824</v>
      </c>
      <c r="I328" s="194" t="s">
        <v>825</v>
      </c>
      <c r="J328" s="195" t="s">
        <v>826</v>
      </c>
      <c r="K328" s="194" t="s">
        <v>827</v>
      </c>
      <c r="L328" s="194" t="s">
        <v>828</v>
      </c>
      <c r="M328" s="194" t="s">
        <v>64</v>
      </c>
      <c r="N328" s="194" t="s">
        <v>612</v>
      </c>
      <c r="O328" s="194" t="s">
        <v>829</v>
      </c>
      <c r="P328" s="194" t="s">
        <v>830</v>
      </c>
      <c r="Q328" s="194">
        <v>0</v>
      </c>
      <c r="R328" s="194">
        <v>93401</v>
      </c>
      <c r="S328" s="194" t="s">
        <v>831</v>
      </c>
      <c r="T328" s="195">
        <v>37970</v>
      </c>
      <c r="U328" s="194">
        <v>6900</v>
      </c>
      <c r="V328" s="194"/>
      <c r="W328" s="197">
        <v>6516720</v>
      </c>
      <c r="X328" s="197">
        <v>13033440</v>
      </c>
      <c r="Y328" s="198">
        <v>44561</v>
      </c>
      <c r="Z328" s="195" t="s">
        <v>40</v>
      </c>
      <c r="AA328" s="194" t="s">
        <v>9203</v>
      </c>
      <c r="AB328" s="194" t="s">
        <v>9464</v>
      </c>
      <c r="AC328" s="199" t="s">
        <v>9669</v>
      </c>
    </row>
    <row r="329" spans="2:29" ht="15.75" customHeight="1" x14ac:dyDescent="0.2">
      <c r="B329" s="191" t="s">
        <v>820</v>
      </c>
      <c r="C329" s="192" t="s">
        <v>8205</v>
      </c>
      <c r="D329" s="193" t="s">
        <v>29</v>
      </c>
      <c r="E329" s="193" t="s">
        <v>821</v>
      </c>
      <c r="F329" s="194" t="s">
        <v>822</v>
      </c>
      <c r="G329" s="193" t="s">
        <v>823</v>
      </c>
      <c r="H329" s="193" t="s">
        <v>824</v>
      </c>
      <c r="I329" s="194" t="s">
        <v>825</v>
      </c>
      <c r="J329" s="195" t="s">
        <v>826</v>
      </c>
      <c r="K329" s="194" t="s">
        <v>827</v>
      </c>
      <c r="L329" s="194" t="s">
        <v>828</v>
      </c>
      <c r="M329" s="194" t="s">
        <v>64</v>
      </c>
      <c r="N329" s="194" t="s">
        <v>612</v>
      </c>
      <c r="O329" s="194" t="s">
        <v>829</v>
      </c>
      <c r="P329" s="194" t="s">
        <v>830</v>
      </c>
      <c r="Q329" s="194">
        <v>0</v>
      </c>
      <c r="R329" s="194">
        <v>93401</v>
      </c>
      <c r="S329" s="194" t="s">
        <v>831</v>
      </c>
      <c r="T329" s="195">
        <v>37970</v>
      </c>
      <c r="U329" s="194">
        <v>6900</v>
      </c>
      <c r="V329" s="194"/>
      <c r="W329" s="197">
        <v>8048149</v>
      </c>
      <c r="X329" s="197">
        <v>15123445</v>
      </c>
      <c r="Y329" s="198">
        <v>44561</v>
      </c>
      <c r="Z329" s="195" t="s">
        <v>40</v>
      </c>
      <c r="AA329" s="194" t="s">
        <v>9203</v>
      </c>
      <c r="AB329" s="194" t="s">
        <v>9466</v>
      </c>
      <c r="AC329" s="199" t="s">
        <v>9669</v>
      </c>
    </row>
    <row r="330" spans="2:29" ht="15.75" customHeight="1" x14ac:dyDescent="0.2">
      <c r="B330" s="191" t="s">
        <v>820</v>
      </c>
      <c r="C330" s="192" t="s">
        <v>8205</v>
      </c>
      <c r="D330" s="193" t="s">
        <v>29</v>
      </c>
      <c r="E330" s="193" t="s">
        <v>821</v>
      </c>
      <c r="F330" s="194" t="s">
        <v>822</v>
      </c>
      <c r="G330" s="193" t="s">
        <v>823</v>
      </c>
      <c r="H330" s="193" t="s">
        <v>824</v>
      </c>
      <c r="I330" s="194" t="s">
        <v>825</v>
      </c>
      <c r="J330" s="195" t="s">
        <v>826</v>
      </c>
      <c r="K330" s="194" t="s">
        <v>827</v>
      </c>
      <c r="L330" s="194" t="s">
        <v>828</v>
      </c>
      <c r="M330" s="194" t="s">
        <v>64</v>
      </c>
      <c r="N330" s="194" t="s">
        <v>612</v>
      </c>
      <c r="O330" s="194" t="s">
        <v>829</v>
      </c>
      <c r="P330" s="194" t="s">
        <v>830</v>
      </c>
      <c r="Q330" s="194">
        <v>0</v>
      </c>
      <c r="R330" s="194">
        <v>93401</v>
      </c>
      <c r="S330" s="194" t="s">
        <v>831</v>
      </c>
      <c r="T330" s="195">
        <v>37970</v>
      </c>
      <c r="U330" s="194">
        <v>6900</v>
      </c>
      <c r="V330" s="194"/>
      <c r="W330" s="197">
        <v>18076140</v>
      </c>
      <c r="X330" s="197">
        <v>26609940</v>
      </c>
      <c r="Y330" s="198">
        <v>44561</v>
      </c>
      <c r="Z330" s="195" t="s">
        <v>40</v>
      </c>
      <c r="AA330" s="194" t="s">
        <v>9203</v>
      </c>
      <c r="AB330" s="194" t="s">
        <v>9509</v>
      </c>
      <c r="AC330" s="199" t="s">
        <v>9669</v>
      </c>
    </row>
    <row r="331" spans="2:29" ht="15.75" customHeight="1" x14ac:dyDescent="0.2">
      <c r="B331" s="191" t="s">
        <v>820</v>
      </c>
      <c r="C331" s="192" t="s">
        <v>8205</v>
      </c>
      <c r="D331" s="193" t="s">
        <v>29</v>
      </c>
      <c r="E331" s="193" t="s">
        <v>821</v>
      </c>
      <c r="F331" s="194" t="s">
        <v>822</v>
      </c>
      <c r="G331" s="193" t="s">
        <v>823</v>
      </c>
      <c r="H331" s="193" t="s">
        <v>824</v>
      </c>
      <c r="I331" s="194" t="s">
        <v>825</v>
      </c>
      <c r="J331" s="195" t="s">
        <v>826</v>
      </c>
      <c r="K331" s="194" t="s">
        <v>827</v>
      </c>
      <c r="L331" s="194" t="s">
        <v>828</v>
      </c>
      <c r="M331" s="194" t="s">
        <v>64</v>
      </c>
      <c r="N331" s="194" t="s">
        <v>612</v>
      </c>
      <c r="O331" s="194" t="s">
        <v>829</v>
      </c>
      <c r="P331" s="194" t="s">
        <v>830</v>
      </c>
      <c r="Q331" s="194">
        <v>0</v>
      </c>
      <c r="R331" s="194">
        <v>93401</v>
      </c>
      <c r="S331" s="194" t="s">
        <v>831</v>
      </c>
      <c r="T331" s="195">
        <v>37970</v>
      </c>
      <c r="U331" s="194">
        <v>6900</v>
      </c>
      <c r="V331" s="194"/>
      <c r="W331" s="197">
        <v>24753192</v>
      </c>
      <c r="X331" s="197">
        <v>48999528</v>
      </c>
      <c r="Y331" s="198">
        <v>44561</v>
      </c>
      <c r="Z331" s="195" t="s">
        <v>40</v>
      </c>
      <c r="AA331" s="194" t="s">
        <v>9203</v>
      </c>
      <c r="AB331" s="194" t="s">
        <v>501</v>
      </c>
      <c r="AC331" s="199" t="s">
        <v>9669</v>
      </c>
    </row>
    <row r="332" spans="2:29" ht="15.75" customHeight="1" x14ac:dyDescent="0.2">
      <c r="B332" s="191" t="s">
        <v>820</v>
      </c>
      <c r="C332" s="192" t="s">
        <v>8205</v>
      </c>
      <c r="D332" s="193" t="s">
        <v>29</v>
      </c>
      <c r="E332" s="193" t="s">
        <v>821</v>
      </c>
      <c r="F332" s="194" t="s">
        <v>822</v>
      </c>
      <c r="G332" s="193" t="s">
        <v>823</v>
      </c>
      <c r="H332" s="193" t="s">
        <v>824</v>
      </c>
      <c r="I332" s="194" t="s">
        <v>825</v>
      </c>
      <c r="J332" s="195" t="s">
        <v>826</v>
      </c>
      <c r="K332" s="194" t="s">
        <v>827</v>
      </c>
      <c r="L332" s="194" t="s">
        <v>828</v>
      </c>
      <c r="M332" s="194" t="s">
        <v>64</v>
      </c>
      <c r="N332" s="194" t="s">
        <v>612</v>
      </c>
      <c r="O332" s="194" t="s">
        <v>829</v>
      </c>
      <c r="P332" s="194" t="s">
        <v>830</v>
      </c>
      <c r="Q332" s="194">
        <v>0</v>
      </c>
      <c r="R332" s="194">
        <v>93401</v>
      </c>
      <c r="S332" s="194" t="s">
        <v>831</v>
      </c>
      <c r="T332" s="195">
        <v>37970</v>
      </c>
      <c r="U332" s="194">
        <v>6900</v>
      </c>
      <c r="V332" s="194"/>
      <c r="W332" s="197">
        <v>8667238</v>
      </c>
      <c r="X332" s="197">
        <v>15742534</v>
      </c>
      <c r="Y332" s="198">
        <v>44561</v>
      </c>
      <c r="Z332" s="195" t="s">
        <v>40</v>
      </c>
      <c r="AA332" s="194" t="s">
        <v>9203</v>
      </c>
      <c r="AB332" s="194" t="s">
        <v>7908</v>
      </c>
      <c r="AC332" s="199" t="s">
        <v>9669</v>
      </c>
    </row>
    <row r="333" spans="2:29" ht="15.75" customHeight="1" x14ac:dyDescent="0.2">
      <c r="B333" s="191" t="s">
        <v>820</v>
      </c>
      <c r="C333" s="192" t="s">
        <v>8205</v>
      </c>
      <c r="D333" s="193" t="s">
        <v>29</v>
      </c>
      <c r="E333" s="193" t="s">
        <v>821</v>
      </c>
      <c r="F333" s="194" t="s">
        <v>822</v>
      </c>
      <c r="G333" s="193" t="s">
        <v>823</v>
      </c>
      <c r="H333" s="193" t="s">
        <v>824</v>
      </c>
      <c r="I333" s="194" t="s">
        <v>825</v>
      </c>
      <c r="J333" s="195" t="s">
        <v>826</v>
      </c>
      <c r="K333" s="194" t="s">
        <v>827</v>
      </c>
      <c r="L333" s="194" t="s">
        <v>828</v>
      </c>
      <c r="M333" s="194" t="s">
        <v>64</v>
      </c>
      <c r="N333" s="194" t="s">
        <v>612</v>
      </c>
      <c r="O333" s="194" t="s">
        <v>829</v>
      </c>
      <c r="P333" s="194" t="s">
        <v>830</v>
      </c>
      <c r="Q333" s="194">
        <v>0</v>
      </c>
      <c r="R333" s="194">
        <v>93401</v>
      </c>
      <c r="S333" s="194" t="s">
        <v>831</v>
      </c>
      <c r="T333" s="195">
        <v>37970</v>
      </c>
      <c r="U333" s="194">
        <v>6900</v>
      </c>
      <c r="V333" s="194"/>
      <c r="W333" s="197">
        <v>7292520</v>
      </c>
      <c r="X333" s="197">
        <v>13498920</v>
      </c>
      <c r="Y333" s="198">
        <v>44561</v>
      </c>
      <c r="Z333" s="195" t="s">
        <v>40</v>
      </c>
      <c r="AA333" s="194" t="s">
        <v>9203</v>
      </c>
      <c r="AB333" s="194" t="s">
        <v>9536</v>
      </c>
      <c r="AC333" s="199" t="s">
        <v>9669</v>
      </c>
    </row>
    <row r="334" spans="2:29" ht="15.75" customHeight="1" x14ac:dyDescent="0.2">
      <c r="B334" s="191" t="s">
        <v>820</v>
      </c>
      <c r="C334" s="192" t="s">
        <v>8205</v>
      </c>
      <c r="D334" s="193" t="s">
        <v>29</v>
      </c>
      <c r="E334" s="193" t="s">
        <v>821</v>
      </c>
      <c r="F334" s="194" t="s">
        <v>822</v>
      </c>
      <c r="G334" s="193" t="s">
        <v>823</v>
      </c>
      <c r="H334" s="193" t="s">
        <v>824</v>
      </c>
      <c r="I334" s="194" t="s">
        <v>825</v>
      </c>
      <c r="J334" s="195" t="s">
        <v>826</v>
      </c>
      <c r="K334" s="194" t="s">
        <v>827</v>
      </c>
      <c r="L334" s="194" t="s">
        <v>828</v>
      </c>
      <c r="M334" s="194" t="s">
        <v>64</v>
      </c>
      <c r="N334" s="194" t="s">
        <v>612</v>
      </c>
      <c r="O334" s="194" t="s">
        <v>829</v>
      </c>
      <c r="P334" s="194" t="s">
        <v>830</v>
      </c>
      <c r="Q334" s="194">
        <v>0</v>
      </c>
      <c r="R334" s="194">
        <v>93401</v>
      </c>
      <c r="S334" s="194" t="s">
        <v>831</v>
      </c>
      <c r="T334" s="195">
        <v>37970</v>
      </c>
      <c r="U334" s="194">
        <v>6900</v>
      </c>
      <c r="V334" s="194"/>
      <c r="W334" s="197">
        <v>35841960</v>
      </c>
      <c r="X334" s="197">
        <v>43367220</v>
      </c>
      <c r="Y334" s="198">
        <v>44561</v>
      </c>
      <c r="Z334" s="195" t="s">
        <v>40</v>
      </c>
      <c r="AA334" s="194" t="s">
        <v>9203</v>
      </c>
      <c r="AB334" s="194" t="s">
        <v>832</v>
      </c>
      <c r="AC334" s="199" t="s">
        <v>9669</v>
      </c>
    </row>
    <row r="335" spans="2:29" ht="15.75" customHeight="1" x14ac:dyDescent="0.2">
      <c r="B335" s="191" t="s">
        <v>820</v>
      </c>
      <c r="C335" s="192" t="s">
        <v>8205</v>
      </c>
      <c r="D335" s="193" t="s">
        <v>29</v>
      </c>
      <c r="E335" s="193" t="s">
        <v>821</v>
      </c>
      <c r="F335" s="194" t="s">
        <v>822</v>
      </c>
      <c r="G335" s="193" t="s">
        <v>823</v>
      </c>
      <c r="H335" s="193" t="s">
        <v>824</v>
      </c>
      <c r="I335" s="194" t="s">
        <v>825</v>
      </c>
      <c r="J335" s="195" t="s">
        <v>826</v>
      </c>
      <c r="K335" s="194" t="s">
        <v>827</v>
      </c>
      <c r="L335" s="194" t="s">
        <v>828</v>
      </c>
      <c r="M335" s="194" t="s">
        <v>64</v>
      </c>
      <c r="N335" s="194" t="s">
        <v>612</v>
      </c>
      <c r="O335" s="194" t="s">
        <v>829</v>
      </c>
      <c r="P335" s="194" t="s">
        <v>830</v>
      </c>
      <c r="Q335" s="194">
        <v>0</v>
      </c>
      <c r="R335" s="194">
        <v>93401</v>
      </c>
      <c r="S335" s="194" t="s">
        <v>831</v>
      </c>
      <c r="T335" s="195">
        <v>37970</v>
      </c>
      <c r="U335" s="194">
        <v>6900</v>
      </c>
      <c r="V335" s="194"/>
      <c r="W335" s="197">
        <v>6904620</v>
      </c>
      <c r="X335" s="197">
        <v>13343760</v>
      </c>
      <c r="Y335" s="198">
        <v>44561</v>
      </c>
      <c r="Z335" s="195" t="s">
        <v>40</v>
      </c>
      <c r="AA335" s="194" t="s">
        <v>9203</v>
      </c>
      <c r="AB335" s="194" t="s">
        <v>833</v>
      </c>
      <c r="AC335" s="199" t="s">
        <v>9669</v>
      </c>
    </row>
    <row r="336" spans="2:29" ht="15.75" customHeight="1" x14ac:dyDescent="0.2">
      <c r="B336" s="191" t="s">
        <v>820</v>
      </c>
      <c r="C336" s="192" t="s">
        <v>8205</v>
      </c>
      <c r="D336" s="193" t="s">
        <v>29</v>
      </c>
      <c r="E336" s="193" t="s">
        <v>821</v>
      </c>
      <c r="F336" s="194" t="s">
        <v>822</v>
      </c>
      <c r="G336" s="193" t="s">
        <v>823</v>
      </c>
      <c r="H336" s="193" t="s">
        <v>824</v>
      </c>
      <c r="I336" s="194" t="s">
        <v>825</v>
      </c>
      <c r="J336" s="195" t="s">
        <v>826</v>
      </c>
      <c r="K336" s="194" t="s">
        <v>827</v>
      </c>
      <c r="L336" s="194" t="s">
        <v>828</v>
      </c>
      <c r="M336" s="194" t="s">
        <v>64</v>
      </c>
      <c r="N336" s="194" t="s">
        <v>612</v>
      </c>
      <c r="O336" s="194" t="s">
        <v>829</v>
      </c>
      <c r="P336" s="194" t="s">
        <v>830</v>
      </c>
      <c r="Q336" s="194">
        <v>0</v>
      </c>
      <c r="R336" s="194">
        <v>93401</v>
      </c>
      <c r="S336" s="194" t="s">
        <v>831</v>
      </c>
      <c r="T336" s="195">
        <v>37970</v>
      </c>
      <c r="U336" s="194">
        <v>6900</v>
      </c>
      <c r="V336" s="194"/>
      <c r="W336" s="197">
        <v>32428440</v>
      </c>
      <c r="X336" s="197">
        <v>53918100</v>
      </c>
      <c r="Y336" s="198">
        <v>44561</v>
      </c>
      <c r="Z336" s="195" t="s">
        <v>40</v>
      </c>
      <c r="AA336" s="194" t="s">
        <v>9203</v>
      </c>
      <c r="AB336" s="194" t="s">
        <v>69</v>
      </c>
      <c r="AC336" s="199" t="s">
        <v>9669</v>
      </c>
    </row>
    <row r="337" spans="2:29" ht="15.75" customHeight="1" x14ac:dyDescent="0.2">
      <c r="B337" s="191" t="s">
        <v>820</v>
      </c>
      <c r="C337" s="192" t="s">
        <v>8205</v>
      </c>
      <c r="D337" s="193" t="s">
        <v>29</v>
      </c>
      <c r="E337" s="193" t="s">
        <v>821</v>
      </c>
      <c r="F337" s="194" t="s">
        <v>822</v>
      </c>
      <c r="G337" s="193" t="s">
        <v>823</v>
      </c>
      <c r="H337" s="193" t="s">
        <v>824</v>
      </c>
      <c r="I337" s="194" t="s">
        <v>825</v>
      </c>
      <c r="J337" s="195" t="s">
        <v>826</v>
      </c>
      <c r="K337" s="194" t="s">
        <v>827</v>
      </c>
      <c r="L337" s="194" t="s">
        <v>828</v>
      </c>
      <c r="M337" s="194" t="s">
        <v>64</v>
      </c>
      <c r="N337" s="194" t="s">
        <v>612</v>
      </c>
      <c r="O337" s="194" t="s">
        <v>829</v>
      </c>
      <c r="P337" s="194" t="s">
        <v>830</v>
      </c>
      <c r="Q337" s="194">
        <v>0</v>
      </c>
      <c r="R337" s="194">
        <v>93401</v>
      </c>
      <c r="S337" s="194" t="s">
        <v>831</v>
      </c>
      <c r="T337" s="195">
        <v>37970</v>
      </c>
      <c r="U337" s="194">
        <v>6900</v>
      </c>
      <c r="V337" s="194"/>
      <c r="W337" s="197">
        <v>47996160</v>
      </c>
      <c r="X337" s="197">
        <v>94901028</v>
      </c>
      <c r="Y337" s="198">
        <v>44561</v>
      </c>
      <c r="Z337" s="195" t="s">
        <v>40</v>
      </c>
      <c r="AA337" s="194" t="s">
        <v>9203</v>
      </c>
      <c r="AB337" s="194" t="s">
        <v>9556</v>
      </c>
      <c r="AC337" s="199" t="s">
        <v>9669</v>
      </c>
    </row>
    <row r="338" spans="2:29" ht="15.75" customHeight="1" x14ac:dyDescent="0.2">
      <c r="B338" s="191" t="s">
        <v>820</v>
      </c>
      <c r="C338" s="192" t="s">
        <v>8205</v>
      </c>
      <c r="D338" s="193" t="s">
        <v>29</v>
      </c>
      <c r="E338" s="193" t="s">
        <v>821</v>
      </c>
      <c r="F338" s="194" t="s">
        <v>822</v>
      </c>
      <c r="G338" s="193" t="s">
        <v>823</v>
      </c>
      <c r="H338" s="193" t="s">
        <v>824</v>
      </c>
      <c r="I338" s="194" t="s">
        <v>825</v>
      </c>
      <c r="J338" s="195" t="s">
        <v>826</v>
      </c>
      <c r="K338" s="194" t="s">
        <v>827</v>
      </c>
      <c r="L338" s="194" t="s">
        <v>828</v>
      </c>
      <c r="M338" s="194" t="s">
        <v>64</v>
      </c>
      <c r="N338" s="194" t="s">
        <v>612</v>
      </c>
      <c r="O338" s="194" t="s">
        <v>829</v>
      </c>
      <c r="P338" s="194" t="s">
        <v>830</v>
      </c>
      <c r="Q338" s="194">
        <v>0</v>
      </c>
      <c r="R338" s="194">
        <v>93401</v>
      </c>
      <c r="S338" s="194" t="s">
        <v>831</v>
      </c>
      <c r="T338" s="195">
        <v>37970</v>
      </c>
      <c r="U338" s="194">
        <v>6900</v>
      </c>
      <c r="V338" s="194"/>
      <c r="W338" s="197">
        <v>34057620</v>
      </c>
      <c r="X338" s="197">
        <v>41582880</v>
      </c>
      <c r="Y338" s="198">
        <v>44561</v>
      </c>
      <c r="Z338" s="195" t="s">
        <v>40</v>
      </c>
      <c r="AA338" s="194" t="s">
        <v>9203</v>
      </c>
      <c r="AB338" s="194" t="s">
        <v>9560</v>
      </c>
      <c r="AC338" s="199" t="s">
        <v>9669</v>
      </c>
    </row>
    <row r="339" spans="2:29" ht="15.75" customHeight="1" x14ac:dyDescent="0.2">
      <c r="B339" s="191" t="s">
        <v>820</v>
      </c>
      <c r="C339" s="192" t="s">
        <v>8205</v>
      </c>
      <c r="D339" s="193" t="s">
        <v>29</v>
      </c>
      <c r="E339" s="193" t="s">
        <v>821</v>
      </c>
      <c r="F339" s="194" t="s">
        <v>822</v>
      </c>
      <c r="G339" s="193" t="s">
        <v>823</v>
      </c>
      <c r="H339" s="193" t="s">
        <v>824</v>
      </c>
      <c r="I339" s="194" t="s">
        <v>825</v>
      </c>
      <c r="J339" s="195" t="s">
        <v>826</v>
      </c>
      <c r="K339" s="194" t="s">
        <v>827</v>
      </c>
      <c r="L339" s="194" t="s">
        <v>828</v>
      </c>
      <c r="M339" s="194" t="s">
        <v>64</v>
      </c>
      <c r="N339" s="194" t="s">
        <v>612</v>
      </c>
      <c r="O339" s="194" t="s">
        <v>829</v>
      </c>
      <c r="P339" s="194" t="s">
        <v>830</v>
      </c>
      <c r="Q339" s="194">
        <v>0</v>
      </c>
      <c r="R339" s="194">
        <v>93401</v>
      </c>
      <c r="S339" s="194" t="s">
        <v>831</v>
      </c>
      <c r="T339" s="195">
        <v>37970</v>
      </c>
      <c r="U339" s="194">
        <v>6900</v>
      </c>
      <c r="V339" s="194"/>
      <c r="W339" s="197">
        <v>42358680</v>
      </c>
      <c r="X339" s="197">
        <v>57874680</v>
      </c>
      <c r="Y339" s="198">
        <v>44561</v>
      </c>
      <c r="Z339" s="195" t="s">
        <v>40</v>
      </c>
      <c r="AA339" s="194" t="s">
        <v>9203</v>
      </c>
      <c r="AB339" s="194" t="s">
        <v>221</v>
      </c>
      <c r="AC339" s="199" t="s">
        <v>9669</v>
      </c>
    </row>
    <row r="340" spans="2:29" ht="15.75" customHeight="1" x14ac:dyDescent="0.2">
      <c r="B340" s="191" t="s">
        <v>834</v>
      </c>
      <c r="C340" s="192" t="s">
        <v>7895</v>
      </c>
      <c r="D340" s="193" t="s">
        <v>29</v>
      </c>
      <c r="E340" s="193" t="s">
        <v>835</v>
      </c>
      <c r="F340" s="194" t="s">
        <v>836</v>
      </c>
      <c r="G340" s="193" t="s">
        <v>837</v>
      </c>
      <c r="H340" s="193" t="s">
        <v>838</v>
      </c>
      <c r="I340" s="194" t="s">
        <v>839</v>
      </c>
      <c r="J340" s="195" t="s">
        <v>840</v>
      </c>
      <c r="K340" s="194" t="s">
        <v>841</v>
      </c>
      <c r="L340" s="194" t="s">
        <v>842</v>
      </c>
      <c r="M340" s="194" t="s">
        <v>93</v>
      </c>
      <c r="N340" s="194" t="s">
        <v>210</v>
      </c>
      <c r="O340" s="194" t="s">
        <v>843</v>
      </c>
      <c r="P340" s="194" t="s">
        <v>844</v>
      </c>
      <c r="Q340" s="194" t="s">
        <v>845</v>
      </c>
      <c r="R340" s="194">
        <v>93401</v>
      </c>
      <c r="S340" s="194" t="s">
        <v>53</v>
      </c>
      <c r="T340" s="195">
        <v>37970</v>
      </c>
      <c r="U340" s="194">
        <v>6902</v>
      </c>
      <c r="V340" s="194"/>
      <c r="W340" s="197">
        <v>13361000</v>
      </c>
      <c r="X340" s="197">
        <v>26722000</v>
      </c>
      <c r="Y340" s="198">
        <v>44561</v>
      </c>
      <c r="Z340" s="195" t="s">
        <v>40</v>
      </c>
      <c r="AA340" s="194" t="s">
        <v>9203</v>
      </c>
      <c r="AB340" s="194" t="s">
        <v>9450</v>
      </c>
      <c r="AC340" s="199" t="s">
        <v>9669</v>
      </c>
    </row>
    <row r="341" spans="2:29" ht="15.75" customHeight="1" x14ac:dyDescent="0.2">
      <c r="B341" s="191" t="s">
        <v>834</v>
      </c>
      <c r="C341" s="192" t="s">
        <v>7895</v>
      </c>
      <c r="D341" s="193" t="s">
        <v>29</v>
      </c>
      <c r="E341" s="193" t="s">
        <v>835</v>
      </c>
      <c r="F341" s="194" t="s">
        <v>836</v>
      </c>
      <c r="G341" s="193" t="s">
        <v>837</v>
      </c>
      <c r="H341" s="193" t="s">
        <v>838</v>
      </c>
      <c r="I341" s="194" t="s">
        <v>839</v>
      </c>
      <c r="J341" s="195" t="s">
        <v>840</v>
      </c>
      <c r="K341" s="194" t="s">
        <v>841</v>
      </c>
      <c r="L341" s="194" t="s">
        <v>842</v>
      </c>
      <c r="M341" s="194" t="s">
        <v>93</v>
      </c>
      <c r="N341" s="194" t="s">
        <v>210</v>
      </c>
      <c r="O341" s="194" t="s">
        <v>843</v>
      </c>
      <c r="P341" s="194" t="s">
        <v>844</v>
      </c>
      <c r="Q341" s="194" t="s">
        <v>845</v>
      </c>
      <c r="R341" s="194">
        <v>93401</v>
      </c>
      <c r="S341" s="194" t="s">
        <v>53</v>
      </c>
      <c r="T341" s="195">
        <v>37970</v>
      </c>
      <c r="U341" s="194">
        <v>6902</v>
      </c>
      <c r="V341" s="194"/>
      <c r="W341" s="197">
        <v>24049800</v>
      </c>
      <c r="X341" s="197">
        <v>36074700</v>
      </c>
      <c r="Y341" s="198">
        <v>44561</v>
      </c>
      <c r="Z341" s="195" t="s">
        <v>40</v>
      </c>
      <c r="AA341" s="194" t="s">
        <v>9203</v>
      </c>
      <c r="AB341" s="194" t="s">
        <v>9460</v>
      </c>
      <c r="AC341" s="199" t="s">
        <v>9669</v>
      </c>
    </row>
    <row r="342" spans="2:29" ht="15.75" customHeight="1" x14ac:dyDescent="0.2">
      <c r="B342" s="191" t="s">
        <v>834</v>
      </c>
      <c r="C342" s="192" t="s">
        <v>7895</v>
      </c>
      <c r="D342" s="193" t="s">
        <v>29</v>
      </c>
      <c r="E342" s="193" t="s">
        <v>835</v>
      </c>
      <c r="F342" s="194" t="s">
        <v>836</v>
      </c>
      <c r="G342" s="193" t="s">
        <v>837</v>
      </c>
      <c r="H342" s="193" t="s">
        <v>838</v>
      </c>
      <c r="I342" s="194" t="s">
        <v>839</v>
      </c>
      <c r="J342" s="195" t="s">
        <v>840</v>
      </c>
      <c r="K342" s="194" t="s">
        <v>841</v>
      </c>
      <c r="L342" s="194" t="s">
        <v>842</v>
      </c>
      <c r="M342" s="194" t="s">
        <v>93</v>
      </c>
      <c r="N342" s="194" t="s">
        <v>210</v>
      </c>
      <c r="O342" s="194" t="s">
        <v>843</v>
      </c>
      <c r="P342" s="194" t="s">
        <v>844</v>
      </c>
      <c r="Q342" s="194" t="s">
        <v>845</v>
      </c>
      <c r="R342" s="194">
        <v>93401</v>
      </c>
      <c r="S342" s="194" t="s">
        <v>53</v>
      </c>
      <c r="T342" s="195">
        <v>37970</v>
      </c>
      <c r="U342" s="194">
        <v>6902</v>
      </c>
      <c r="V342" s="194"/>
      <c r="W342" s="197">
        <v>161736804</v>
      </c>
      <c r="X342" s="197">
        <v>254075623</v>
      </c>
      <c r="Y342" s="198">
        <v>44561</v>
      </c>
      <c r="Z342" s="195" t="s">
        <v>40</v>
      </c>
      <c r="AA342" s="194" t="s">
        <v>9203</v>
      </c>
      <c r="AB342" s="194" t="s">
        <v>100</v>
      </c>
      <c r="AC342" s="199" t="s">
        <v>9669</v>
      </c>
    </row>
    <row r="343" spans="2:29" ht="15.75" customHeight="1" x14ac:dyDescent="0.2">
      <c r="B343" s="191" t="s">
        <v>834</v>
      </c>
      <c r="C343" s="192" t="s">
        <v>7895</v>
      </c>
      <c r="D343" s="193" t="s">
        <v>29</v>
      </c>
      <c r="E343" s="193" t="s">
        <v>835</v>
      </c>
      <c r="F343" s="194" t="s">
        <v>836</v>
      </c>
      <c r="G343" s="193" t="s">
        <v>837</v>
      </c>
      <c r="H343" s="193" t="s">
        <v>838</v>
      </c>
      <c r="I343" s="194" t="s">
        <v>839</v>
      </c>
      <c r="J343" s="195" t="s">
        <v>840</v>
      </c>
      <c r="K343" s="194" t="s">
        <v>841</v>
      </c>
      <c r="L343" s="194" t="s">
        <v>842</v>
      </c>
      <c r="M343" s="194" t="s">
        <v>93</v>
      </c>
      <c r="N343" s="194" t="s">
        <v>210</v>
      </c>
      <c r="O343" s="194" t="s">
        <v>843</v>
      </c>
      <c r="P343" s="194" t="s">
        <v>844</v>
      </c>
      <c r="Q343" s="194" t="s">
        <v>845</v>
      </c>
      <c r="R343" s="194">
        <v>93401</v>
      </c>
      <c r="S343" s="194" t="s">
        <v>53</v>
      </c>
      <c r="T343" s="195">
        <v>37970</v>
      </c>
      <c r="U343" s="194">
        <v>6902</v>
      </c>
      <c r="V343" s="194"/>
      <c r="W343" s="197">
        <v>77736400</v>
      </c>
      <c r="X343" s="197">
        <v>116389859</v>
      </c>
      <c r="Y343" s="198">
        <v>44561</v>
      </c>
      <c r="Z343" s="195" t="s">
        <v>40</v>
      </c>
      <c r="AA343" s="194" t="s">
        <v>9203</v>
      </c>
      <c r="AB343" s="194" t="s">
        <v>111</v>
      </c>
      <c r="AC343" s="199" t="s">
        <v>9669</v>
      </c>
    </row>
    <row r="344" spans="2:29" ht="15.75" customHeight="1" x14ac:dyDescent="0.2">
      <c r="B344" s="191" t="s">
        <v>834</v>
      </c>
      <c r="C344" s="192" t="s">
        <v>7895</v>
      </c>
      <c r="D344" s="193" t="s">
        <v>29</v>
      </c>
      <c r="E344" s="193" t="s">
        <v>835</v>
      </c>
      <c r="F344" s="194" t="s">
        <v>836</v>
      </c>
      <c r="G344" s="193" t="s">
        <v>837</v>
      </c>
      <c r="H344" s="193" t="s">
        <v>838</v>
      </c>
      <c r="I344" s="194" t="s">
        <v>839</v>
      </c>
      <c r="J344" s="195" t="s">
        <v>840</v>
      </c>
      <c r="K344" s="194" t="s">
        <v>841</v>
      </c>
      <c r="L344" s="194" t="s">
        <v>842</v>
      </c>
      <c r="M344" s="194" t="s">
        <v>93</v>
      </c>
      <c r="N344" s="194" t="s">
        <v>210</v>
      </c>
      <c r="O344" s="194" t="s">
        <v>843</v>
      </c>
      <c r="P344" s="194" t="s">
        <v>844</v>
      </c>
      <c r="Q344" s="194" t="s">
        <v>845</v>
      </c>
      <c r="R344" s="194">
        <v>93401</v>
      </c>
      <c r="S344" s="194" t="s">
        <v>53</v>
      </c>
      <c r="T344" s="195">
        <v>37970</v>
      </c>
      <c r="U344" s="194">
        <v>6902</v>
      </c>
      <c r="V344" s="194"/>
      <c r="W344" s="197">
        <v>67877759</v>
      </c>
      <c r="X344" s="197">
        <v>138220407</v>
      </c>
      <c r="Y344" s="198">
        <v>44561</v>
      </c>
      <c r="Z344" s="195" t="s">
        <v>40</v>
      </c>
      <c r="AA344" s="194" t="s">
        <v>9203</v>
      </c>
      <c r="AB344" s="194" t="s">
        <v>207</v>
      </c>
      <c r="AC344" s="199" t="s">
        <v>9669</v>
      </c>
    </row>
    <row r="345" spans="2:29" ht="15.75" customHeight="1" x14ac:dyDescent="0.2">
      <c r="B345" s="191" t="s">
        <v>834</v>
      </c>
      <c r="C345" s="192" t="s">
        <v>7895</v>
      </c>
      <c r="D345" s="193" t="s">
        <v>29</v>
      </c>
      <c r="E345" s="193" t="s">
        <v>835</v>
      </c>
      <c r="F345" s="194" t="s">
        <v>836</v>
      </c>
      <c r="G345" s="193" t="s">
        <v>837</v>
      </c>
      <c r="H345" s="193" t="s">
        <v>838</v>
      </c>
      <c r="I345" s="194" t="s">
        <v>839</v>
      </c>
      <c r="J345" s="195" t="s">
        <v>840</v>
      </c>
      <c r="K345" s="194" t="s">
        <v>841</v>
      </c>
      <c r="L345" s="194" t="s">
        <v>842</v>
      </c>
      <c r="M345" s="194" t="s">
        <v>93</v>
      </c>
      <c r="N345" s="194" t="s">
        <v>210</v>
      </c>
      <c r="O345" s="194" t="s">
        <v>843</v>
      </c>
      <c r="P345" s="194" t="s">
        <v>844</v>
      </c>
      <c r="Q345" s="194" t="s">
        <v>845</v>
      </c>
      <c r="R345" s="194">
        <v>93401</v>
      </c>
      <c r="S345" s="194" t="s">
        <v>53</v>
      </c>
      <c r="T345" s="195">
        <v>37970</v>
      </c>
      <c r="U345" s="194">
        <v>6902</v>
      </c>
      <c r="V345" s="194"/>
      <c r="W345" s="197">
        <v>34036070</v>
      </c>
      <c r="X345" s="197">
        <v>66145570</v>
      </c>
      <c r="Y345" s="198">
        <v>44561</v>
      </c>
      <c r="Z345" s="195" t="s">
        <v>40</v>
      </c>
      <c r="AA345" s="194" t="s">
        <v>9203</v>
      </c>
      <c r="AB345" s="194" t="s">
        <v>9490</v>
      </c>
      <c r="AC345" s="199" t="s">
        <v>9669</v>
      </c>
    </row>
    <row r="346" spans="2:29" ht="15.75" customHeight="1" x14ac:dyDescent="0.2">
      <c r="B346" s="191" t="s">
        <v>834</v>
      </c>
      <c r="C346" s="192" t="s">
        <v>7895</v>
      </c>
      <c r="D346" s="193" t="s">
        <v>29</v>
      </c>
      <c r="E346" s="193" t="s">
        <v>835</v>
      </c>
      <c r="F346" s="194" t="s">
        <v>836</v>
      </c>
      <c r="G346" s="193" t="s">
        <v>837</v>
      </c>
      <c r="H346" s="193" t="s">
        <v>838</v>
      </c>
      <c r="I346" s="194" t="s">
        <v>839</v>
      </c>
      <c r="J346" s="195" t="s">
        <v>840</v>
      </c>
      <c r="K346" s="194" t="s">
        <v>841</v>
      </c>
      <c r="L346" s="194" t="s">
        <v>842</v>
      </c>
      <c r="M346" s="194" t="s">
        <v>93</v>
      </c>
      <c r="N346" s="194" t="s">
        <v>210</v>
      </c>
      <c r="O346" s="194" t="s">
        <v>843</v>
      </c>
      <c r="P346" s="194" t="s">
        <v>844</v>
      </c>
      <c r="Q346" s="194" t="s">
        <v>845</v>
      </c>
      <c r="R346" s="194">
        <v>93401</v>
      </c>
      <c r="S346" s="194" t="s">
        <v>53</v>
      </c>
      <c r="T346" s="195">
        <v>37970</v>
      </c>
      <c r="U346" s="194">
        <v>6902</v>
      </c>
      <c r="V346" s="194"/>
      <c r="W346" s="197">
        <v>41292817</v>
      </c>
      <c r="X346" s="197">
        <v>81429692</v>
      </c>
      <c r="Y346" s="198">
        <v>44561</v>
      </c>
      <c r="Z346" s="195" t="s">
        <v>40</v>
      </c>
      <c r="AA346" s="194" t="s">
        <v>9203</v>
      </c>
      <c r="AB346" s="194" t="s">
        <v>9506</v>
      </c>
      <c r="AC346" s="199" t="s">
        <v>9669</v>
      </c>
    </row>
    <row r="347" spans="2:29" ht="15.75" customHeight="1" x14ac:dyDescent="0.2">
      <c r="B347" s="191" t="s">
        <v>834</v>
      </c>
      <c r="C347" s="192" t="s">
        <v>7895</v>
      </c>
      <c r="D347" s="193" t="s">
        <v>29</v>
      </c>
      <c r="E347" s="193" t="s">
        <v>835</v>
      </c>
      <c r="F347" s="194" t="s">
        <v>836</v>
      </c>
      <c r="G347" s="193" t="s">
        <v>837</v>
      </c>
      <c r="H347" s="193" t="s">
        <v>838</v>
      </c>
      <c r="I347" s="194" t="s">
        <v>839</v>
      </c>
      <c r="J347" s="195" t="s">
        <v>840</v>
      </c>
      <c r="K347" s="194" t="s">
        <v>841</v>
      </c>
      <c r="L347" s="194" t="s">
        <v>842</v>
      </c>
      <c r="M347" s="194" t="s">
        <v>93</v>
      </c>
      <c r="N347" s="194" t="s">
        <v>210</v>
      </c>
      <c r="O347" s="194" t="s">
        <v>843</v>
      </c>
      <c r="P347" s="194" t="s">
        <v>844</v>
      </c>
      <c r="Q347" s="194" t="s">
        <v>845</v>
      </c>
      <c r="R347" s="194">
        <v>93401</v>
      </c>
      <c r="S347" s="194" t="s">
        <v>53</v>
      </c>
      <c r="T347" s="195">
        <v>37970</v>
      </c>
      <c r="U347" s="194">
        <v>6902</v>
      </c>
      <c r="V347" s="194"/>
      <c r="W347" s="197">
        <v>77306918</v>
      </c>
      <c r="X347" s="197">
        <v>145432708</v>
      </c>
      <c r="Y347" s="198">
        <v>44561</v>
      </c>
      <c r="Z347" s="195" t="s">
        <v>40</v>
      </c>
      <c r="AA347" s="194" t="s">
        <v>9203</v>
      </c>
      <c r="AB347" s="194" t="s">
        <v>209</v>
      </c>
      <c r="AC347" s="199" t="s">
        <v>9669</v>
      </c>
    </row>
    <row r="348" spans="2:29" ht="15.75" customHeight="1" x14ac:dyDescent="0.2">
      <c r="B348" s="191" t="s">
        <v>834</v>
      </c>
      <c r="C348" s="192" t="s">
        <v>7895</v>
      </c>
      <c r="D348" s="193" t="s">
        <v>29</v>
      </c>
      <c r="E348" s="193" t="s">
        <v>835</v>
      </c>
      <c r="F348" s="194" t="s">
        <v>836</v>
      </c>
      <c r="G348" s="193" t="s">
        <v>837</v>
      </c>
      <c r="H348" s="193" t="s">
        <v>838</v>
      </c>
      <c r="I348" s="194" t="s">
        <v>839</v>
      </c>
      <c r="J348" s="195" t="s">
        <v>840</v>
      </c>
      <c r="K348" s="194" t="s">
        <v>841</v>
      </c>
      <c r="L348" s="194" t="s">
        <v>842</v>
      </c>
      <c r="M348" s="194" t="s">
        <v>93</v>
      </c>
      <c r="N348" s="194" t="s">
        <v>210</v>
      </c>
      <c r="O348" s="194" t="s">
        <v>843</v>
      </c>
      <c r="P348" s="194" t="s">
        <v>844</v>
      </c>
      <c r="Q348" s="194" t="s">
        <v>845</v>
      </c>
      <c r="R348" s="194">
        <v>93401</v>
      </c>
      <c r="S348" s="194" t="s">
        <v>53</v>
      </c>
      <c r="T348" s="195">
        <v>37970</v>
      </c>
      <c r="U348" s="194">
        <v>6902</v>
      </c>
      <c r="V348" s="194"/>
      <c r="W348" s="197">
        <v>34196402</v>
      </c>
      <c r="X348" s="197">
        <v>63833686</v>
      </c>
      <c r="Y348" s="198">
        <v>44561</v>
      </c>
      <c r="Z348" s="195" t="s">
        <v>40</v>
      </c>
      <c r="AA348" s="194" t="s">
        <v>9203</v>
      </c>
      <c r="AB348" s="194" t="s">
        <v>484</v>
      </c>
      <c r="AC348" s="199" t="s">
        <v>9669</v>
      </c>
    </row>
    <row r="349" spans="2:29" ht="15.75" customHeight="1" x14ac:dyDescent="0.2">
      <c r="B349" s="191" t="s">
        <v>834</v>
      </c>
      <c r="C349" s="192" t="s">
        <v>7895</v>
      </c>
      <c r="D349" s="193" t="s">
        <v>29</v>
      </c>
      <c r="E349" s="193" t="s">
        <v>835</v>
      </c>
      <c r="F349" s="194" t="s">
        <v>836</v>
      </c>
      <c r="G349" s="193" t="s">
        <v>837</v>
      </c>
      <c r="H349" s="193" t="s">
        <v>838</v>
      </c>
      <c r="I349" s="194" t="s">
        <v>839</v>
      </c>
      <c r="J349" s="195" t="s">
        <v>840</v>
      </c>
      <c r="K349" s="194" t="s">
        <v>841</v>
      </c>
      <c r="L349" s="194" t="s">
        <v>842</v>
      </c>
      <c r="M349" s="194" t="s">
        <v>93</v>
      </c>
      <c r="N349" s="194" t="s">
        <v>210</v>
      </c>
      <c r="O349" s="194" t="s">
        <v>843</v>
      </c>
      <c r="P349" s="194" t="s">
        <v>844</v>
      </c>
      <c r="Q349" s="194" t="s">
        <v>845</v>
      </c>
      <c r="R349" s="194">
        <v>93401</v>
      </c>
      <c r="S349" s="194" t="s">
        <v>53</v>
      </c>
      <c r="T349" s="195">
        <v>37970</v>
      </c>
      <c r="U349" s="194">
        <v>6902</v>
      </c>
      <c r="V349" s="194"/>
      <c r="W349" s="197">
        <v>86261076</v>
      </c>
      <c r="X349" s="197">
        <v>153260405</v>
      </c>
      <c r="Y349" s="198">
        <v>44561</v>
      </c>
      <c r="Z349" s="195" t="s">
        <v>40</v>
      </c>
      <c r="AA349" s="194" t="s">
        <v>9203</v>
      </c>
      <c r="AB349" s="194" t="s">
        <v>9518</v>
      </c>
      <c r="AC349" s="199" t="s">
        <v>9669</v>
      </c>
    </row>
    <row r="350" spans="2:29" ht="15.75" customHeight="1" x14ac:dyDescent="0.2">
      <c r="B350" s="191" t="s">
        <v>834</v>
      </c>
      <c r="C350" s="192" t="s">
        <v>7895</v>
      </c>
      <c r="D350" s="193" t="s">
        <v>29</v>
      </c>
      <c r="E350" s="193" t="s">
        <v>835</v>
      </c>
      <c r="F350" s="194" t="s">
        <v>836</v>
      </c>
      <c r="G350" s="193" t="s">
        <v>837</v>
      </c>
      <c r="H350" s="193" t="s">
        <v>838</v>
      </c>
      <c r="I350" s="194" t="s">
        <v>839</v>
      </c>
      <c r="J350" s="195" t="s">
        <v>840</v>
      </c>
      <c r="K350" s="194" t="s">
        <v>841</v>
      </c>
      <c r="L350" s="194" t="s">
        <v>842</v>
      </c>
      <c r="M350" s="194" t="s">
        <v>93</v>
      </c>
      <c r="N350" s="194" t="s">
        <v>210</v>
      </c>
      <c r="O350" s="194" t="s">
        <v>843</v>
      </c>
      <c r="P350" s="194" t="s">
        <v>844</v>
      </c>
      <c r="Q350" s="194" t="s">
        <v>845</v>
      </c>
      <c r="R350" s="194">
        <v>93401</v>
      </c>
      <c r="S350" s="194" t="s">
        <v>53</v>
      </c>
      <c r="T350" s="195">
        <v>37970</v>
      </c>
      <c r="U350" s="194">
        <v>6902</v>
      </c>
      <c r="V350" s="194"/>
      <c r="W350" s="197">
        <v>48553012</v>
      </c>
      <c r="X350" s="197">
        <v>94023512</v>
      </c>
      <c r="Y350" s="198">
        <v>44561</v>
      </c>
      <c r="Z350" s="195" t="s">
        <v>40</v>
      </c>
      <c r="AA350" s="194" t="s">
        <v>9203</v>
      </c>
      <c r="AB350" s="194" t="s">
        <v>9531</v>
      </c>
      <c r="AC350" s="199" t="s">
        <v>9669</v>
      </c>
    </row>
    <row r="351" spans="2:29" ht="15.75" customHeight="1" x14ac:dyDescent="0.2">
      <c r="B351" s="191" t="s">
        <v>834</v>
      </c>
      <c r="C351" s="192" t="s">
        <v>7895</v>
      </c>
      <c r="D351" s="193" t="s">
        <v>29</v>
      </c>
      <c r="E351" s="193" t="s">
        <v>835</v>
      </c>
      <c r="F351" s="194" t="s">
        <v>836</v>
      </c>
      <c r="G351" s="193" t="s">
        <v>837</v>
      </c>
      <c r="H351" s="193" t="s">
        <v>838</v>
      </c>
      <c r="I351" s="194" t="s">
        <v>839</v>
      </c>
      <c r="J351" s="195" t="s">
        <v>840</v>
      </c>
      <c r="K351" s="194" t="s">
        <v>841</v>
      </c>
      <c r="L351" s="194" t="s">
        <v>842</v>
      </c>
      <c r="M351" s="194" t="s">
        <v>93</v>
      </c>
      <c r="N351" s="194" t="s">
        <v>210</v>
      </c>
      <c r="O351" s="194" t="s">
        <v>843</v>
      </c>
      <c r="P351" s="194" t="s">
        <v>844</v>
      </c>
      <c r="Q351" s="194" t="s">
        <v>845</v>
      </c>
      <c r="R351" s="194">
        <v>93401</v>
      </c>
      <c r="S351" s="194" t="s">
        <v>53</v>
      </c>
      <c r="T351" s="195">
        <v>37970</v>
      </c>
      <c r="U351" s="194">
        <v>6902</v>
      </c>
      <c r="V351" s="194"/>
      <c r="W351" s="197">
        <v>38653459</v>
      </c>
      <c r="X351" s="197">
        <v>67850227</v>
      </c>
      <c r="Y351" s="198">
        <v>44561</v>
      </c>
      <c r="Z351" s="195" t="s">
        <v>40</v>
      </c>
      <c r="AA351" s="194" t="s">
        <v>9203</v>
      </c>
      <c r="AB351" s="194" t="s">
        <v>284</v>
      </c>
      <c r="AC351" s="199" t="s">
        <v>9669</v>
      </c>
    </row>
    <row r="352" spans="2:29" ht="15.75" customHeight="1" x14ac:dyDescent="0.2">
      <c r="B352" s="191" t="s">
        <v>834</v>
      </c>
      <c r="C352" s="192" t="s">
        <v>7895</v>
      </c>
      <c r="D352" s="193" t="s">
        <v>29</v>
      </c>
      <c r="E352" s="193" t="s">
        <v>835</v>
      </c>
      <c r="F352" s="194" t="s">
        <v>836</v>
      </c>
      <c r="G352" s="193" t="s">
        <v>837</v>
      </c>
      <c r="H352" s="193" t="s">
        <v>838</v>
      </c>
      <c r="I352" s="194" t="s">
        <v>839</v>
      </c>
      <c r="J352" s="195" t="s">
        <v>840</v>
      </c>
      <c r="K352" s="194" t="s">
        <v>841</v>
      </c>
      <c r="L352" s="194" t="s">
        <v>842</v>
      </c>
      <c r="M352" s="194" t="s">
        <v>93</v>
      </c>
      <c r="N352" s="194" t="s">
        <v>210</v>
      </c>
      <c r="O352" s="194" t="s">
        <v>843</v>
      </c>
      <c r="P352" s="194" t="s">
        <v>844</v>
      </c>
      <c r="Q352" s="194" t="s">
        <v>845</v>
      </c>
      <c r="R352" s="194">
        <v>93401</v>
      </c>
      <c r="S352" s="194" t="s">
        <v>53</v>
      </c>
      <c r="T352" s="195">
        <v>37970</v>
      </c>
      <c r="U352" s="194">
        <v>6902</v>
      </c>
      <c r="V352" s="194"/>
      <c r="W352" s="197">
        <v>40136875</v>
      </c>
      <c r="X352" s="197">
        <v>80273750</v>
      </c>
      <c r="Y352" s="198">
        <v>44561</v>
      </c>
      <c r="Z352" s="195" t="s">
        <v>40</v>
      </c>
      <c r="AA352" s="194" t="s">
        <v>9203</v>
      </c>
      <c r="AB352" s="194" t="s">
        <v>266</v>
      </c>
      <c r="AC352" s="199" t="s">
        <v>9669</v>
      </c>
    </row>
    <row r="353" spans="2:29" ht="15.75" customHeight="1" x14ac:dyDescent="0.2">
      <c r="B353" s="191" t="s">
        <v>834</v>
      </c>
      <c r="C353" s="192" t="s">
        <v>7895</v>
      </c>
      <c r="D353" s="193" t="s">
        <v>29</v>
      </c>
      <c r="E353" s="193" t="s">
        <v>835</v>
      </c>
      <c r="F353" s="194" t="s">
        <v>836</v>
      </c>
      <c r="G353" s="193" t="s">
        <v>837</v>
      </c>
      <c r="H353" s="193" t="s">
        <v>838</v>
      </c>
      <c r="I353" s="194" t="s">
        <v>839</v>
      </c>
      <c r="J353" s="195" t="s">
        <v>840</v>
      </c>
      <c r="K353" s="194" t="s">
        <v>841</v>
      </c>
      <c r="L353" s="194" t="s">
        <v>842</v>
      </c>
      <c r="M353" s="194" t="s">
        <v>93</v>
      </c>
      <c r="N353" s="194" t="s">
        <v>210</v>
      </c>
      <c r="O353" s="194" t="s">
        <v>843</v>
      </c>
      <c r="P353" s="194" t="s">
        <v>844</v>
      </c>
      <c r="Q353" s="194" t="s">
        <v>845</v>
      </c>
      <c r="R353" s="194">
        <v>93401</v>
      </c>
      <c r="S353" s="194" t="s">
        <v>53</v>
      </c>
      <c r="T353" s="195">
        <v>37970</v>
      </c>
      <c r="U353" s="194">
        <v>6902</v>
      </c>
      <c r="V353" s="194"/>
      <c r="W353" s="197">
        <v>60943832</v>
      </c>
      <c r="X353" s="197">
        <v>146488281</v>
      </c>
      <c r="Y353" s="198">
        <v>44561</v>
      </c>
      <c r="Z353" s="195" t="s">
        <v>40</v>
      </c>
      <c r="AA353" s="194" t="s">
        <v>9203</v>
      </c>
      <c r="AB353" s="194" t="s">
        <v>323</v>
      </c>
      <c r="AC353" s="199" t="s">
        <v>9669</v>
      </c>
    </row>
    <row r="354" spans="2:29" ht="15.75" customHeight="1" x14ac:dyDescent="0.2">
      <c r="B354" s="191" t="s">
        <v>834</v>
      </c>
      <c r="C354" s="192" t="s">
        <v>7895</v>
      </c>
      <c r="D354" s="193" t="s">
        <v>29</v>
      </c>
      <c r="E354" s="193" t="s">
        <v>835</v>
      </c>
      <c r="F354" s="194" t="s">
        <v>836</v>
      </c>
      <c r="G354" s="193" t="s">
        <v>837</v>
      </c>
      <c r="H354" s="193" t="s">
        <v>838</v>
      </c>
      <c r="I354" s="194" t="s">
        <v>839</v>
      </c>
      <c r="J354" s="195" t="s">
        <v>840</v>
      </c>
      <c r="K354" s="194" t="s">
        <v>841</v>
      </c>
      <c r="L354" s="194" t="s">
        <v>842</v>
      </c>
      <c r="M354" s="194" t="s">
        <v>93</v>
      </c>
      <c r="N354" s="194" t="s">
        <v>210</v>
      </c>
      <c r="O354" s="194" t="s">
        <v>843</v>
      </c>
      <c r="P354" s="194" t="s">
        <v>844</v>
      </c>
      <c r="Q354" s="194" t="s">
        <v>845</v>
      </c>
      <c r="R354" s="194">
        <v>93401</v>
      </c>
      <c r="S354" s="194" t="s">
        <v>53</v>
      </c>
      <c r="T354" s="195">
        <v>37970</v>
      </c>
      <c r="U354" s="194">
        <v>6902</v>
      </c>
      <c r="V354" s="194"/>
      <c r="W354" s="197">
        <v>48164250</v>
      </c>
      <c r="X354" s="197">
        <v>96328500</v>
      </c>
      <c r="Y354" s="198">
        <v>44561</v>
      </c>
      <c r="Z354" s="195" t="s">
        <v>40</v>
      </c>
      <c r="AA354" s="194" t="s">
        <v>9203</v>
      </c>
      <c r="AB354" s="194" t="s">
        <v>216</v>
      </c>
      <c r="AC354" s="199" t="s">
        <v>9669</v>
      </c>
    </row>
    <row r="355" spans="2:29" ht="15.75" customHeight="1" x14ac:dyDescent="0.2">
      <c r="B355" s="191" t="s">
        <v>834</v>
      </c>
      <c r="C355" s="192" t="s">
        <v>7895</v>
      </c>
      <c r="D355" s="193" t="s">
        <v>29</v>
      </c>
      <c r="E355" s="193" t="s">
        <v>835</v>
      </c>
      <c r="F355" s="194" t="s">
        <v>836</v>
      </c>
      <c r="G355" s="193" t="s">
        <v>837</v>
      </c>
      <c r="H355" s="193" t="s">
        <v>838</v>
      </c>
      <c r="I355" s="194" t="s">
        <v>839</v>
      </c>
      <c r="J355" s="195" t="s">
        <v>840</v>
      </c>
      <c r="K355" s="194" t="s">
        <v>841</v>
      </c>
      <c r="L355" s="194" t="s">
        <v>842</v>
      </c>
      <c r="M355" s="194" t="s">
        <v>93</v>
      </c>
      <c r="N355" s="194" t="s">
        <v>210</v>
      </c>
      <c r="O355" s="194" t="s">
        <v>843</v>
      </c>
      <c r="P355" s="194" t="s">
        <v>844</v>
      </c>
      <c r="Q355" s="194" t="s">
        <v>845</v>
      </c>
      <c r="R355" s="194">
        <v>93401</v>
      </c>
      <c r="S355" s="194" t="s">
        <v>53</v>
      </c>
      <c r="T355" s="195">
        <v>37970</v>
      </c>
      <c r="U355" s="194">
        <v>6902</v>
      </c>
      <c r="V355" s="194"/>
      <c r="W355" s="197">
        <v>28898550</v>
      </c>
      <c r="X355" s="197">
        <v>57797100</v>
      </c>
      <c r="Y355" s="198">
        <v>44561</v>
      </c>
      <c r="Z355" s="195" t="s">
        <v>40</v>
      </c>
      <c r="AA355" s="194" t="s">
        <v>9203</v>
      </c>
      <c r="AB355" s="194" t="s">
        <v>70</v>
      </c>
      <c r="AC355" s="199" t="s">
        <v>9669</v>
      </c>
    </row>
    <row r="356" spans="2:29" ht="15.75" customHeight="1" x14ac:dyDescent="0.2">
      <c r="B356" s="191" t="s">
        <v>834</v>
      </c>
      <c r="C356" s="192" t="s">
        <v>7895</v>
      </c>
      <c r="D356" s="193" t="s">
        <v>29</v>
      </c>
      <c r="E356" s="193" t="s">
        <v>835</v>
      </c>
      <c r="F356" s="194" t="s">
        <v>836</v>
      </c>
      <c r="G356" s="193" t="s">
        <v>837</v>
      </c>
      <c r="H356" s="193" t="s">
        <v>838</v>
      </c>
      <c r="I356" s="194" t="s">
        <v>839</v>
      </c>
      <c r="J356" s="195" t="s">
        <v>840</v>
      </c>
      <c r="K356" s="194" t="s">
        <v>841</v>
      </c>
      <c r="L356" s="194" t="s">
        <v>842</v>
      </c>
      <c r="M356" s="194" t="s">
        <v>93</v>
      </c>
      <c r="N356" s="194" t="s">
        <v>210</v>
      </c>
      <c r="O356" s="194" t="s">
        <v>843</v>
      </c>
      <c r="P356" s="194" t="s">
        <v>844</v>
      </c>
      <c r="Q356" s="194" t="s">
        <v>845</v>
      </c>
      <c r="R356" s="194">
        <v>93401</v>
      </c>
      <c r="S356" s="194" t="s">
        <v>53</v>
      </c>
      <c r="T356" s="195">
        <v>37970</v>
      </c>
      <c r="U356" s="194">
        <v>6902</v>
      </c>
      <c r="V356" s="194"/>
      <c r="W356" s="197">
        <v>65749997</v>
      </c>
      <c r="X356" s="197">
        <v>182467814</v>
      </c>
      <c r="Y356" s="198">
        <v>44561</v>
      </c>
      <c r="Z356" s="195" t="s">
        <v>40</v>
      </c>
      <c r="AA356" s="194" t="s">
        <v>9203</v>
      </c>
      <c r="AB356" s="194" t="s">
        <v>487</v>
      </c>
      <c r="AC356" s="199" t="s">
        <v>9669</v>
      </c>
    </row>
    <row r="357" spans="2:29" ht="15.75" customHeight="1" x14ac:dyDescent="0.2">
      <c r="B357" s="191" t="s">
        <v>834</v>
      </c>
      <c r="C357" s="192" t="s">
        <v>7895</v>
      </c>
      <c r="D357" s="193" t="s">
        <v>29</v>
      </c>
      <c r="E357" s="193" t="s">
        <v>835</v>
      </c>
      <c r="F357" s="194" t="s">
        <v>836</v>
      </c>
      <c r="G357" s="193" t="s">
        <v>837</v>
      </c>
      <c r="H357" s="193" t="s">
        <v>838</v>
      </c>
      <c r="I357" s="194" t="s">
        <v>839</v>
      </c>
      <c r="J357" s="195" t="s">
        <v>840</v>
      </c>
      <c r="K357" s="194" t="s">
        <v>841</v>
      </c>
      <c r="L357" s="194" t="s">
        <v>842</v>
      </c>
      <c r="M357" s="194" t="s">
        <v>93</v>
      </c>
      <c r="N357" s="194" t="s">
        <v>210</v>
      </c>
      <c r="O357" s="194" t="s">
        <v>843</v>
      </c>
      <c r="P357" s="194" t="s">
        <v>844</v>
      </c>
      <c r="Q357" s="194" t="s">
        <v>845</v>
      </c>
      <c r="R357" s="194">
        <v>93401</v>
      </c>
      <c r="S357" s="194" t="s">
        <v>53</v>
      </c>
      <c r="T357" s="195">
        <v>37970</v>
      </c>
      <c r="U357" s="194">
        <v>6902</v>
      </c>
      <c r="V357" s="194"/>
      <c r="W357" s="197">
        <v>21355295</v>
      </c>
      <c r="X357" s="197">
        <v>41970473</v>
      </c>
      <c r="Y357" s="198">
        <v>44561</v>
      </c>
      <c r="Z357" s="195" t="s">
        <v>40</v>
      </c>
      <c r="AA357" s="194" t="s">
        <v>9203</v>
      </c>
      <c r="AB357" s="194" t="s">
        <v>9578</v>
      </c>
      <c r="AC357" s="199" t="s">
        <v>9669</v>
      </c>
    </row>
    <row r="358" spans="2:29" ht="15.75" customHeight="1" x14ac:dyDescent="0.2">
      <c r="B358" s="191" t="s">
        <v>834</v>
      </c>
      <c r="C358" s="192" t="s">
        <v>7895</v>
      </c>
      <c r="D358" s="193" t="s">
        <v>29</v>
      </c>
      <c r="E358" s="193" t="s">
        <v>835</v>
      </c>
      <c r="F358" s="194" t="s">
        <v>836</v>
      </c>
      <c r="G358" s="193" t="s">
        <v>837</v>
      </c>
      <c r="H358" s="193" t="s">
        <v>838</v>
      </c>
      <c r="I358" s="194" t="s">
        <v>839</v>
      </c>
      <c r="J358" s="195" t="s">
        <v>840</v>
      </c>
      <c r="K358" s="194" t="s">
        <v>841</v>
      </c>
      <c r="L358" s="194" t="s">
        <v>842</v>
      </c>
      <c r="M358" s="194" t="s">
        <v>93</v>
      </c>
      <c r="N358" s="194" t="s">
        <v>210</v>
      </c>
      <c r="O358" s="194" t="s">
        <v>843</v>
      </c>
      <c r="P358" s="194" t="s">
        <v>844</v>
      </c>
      <c r="Q358" s="194" t="s">
        <v>845</v>
      </c>
      <c r="R358" s="194">
        <v>93401</v>
      </c>
      <c r="S358" s="194" t="s">
        <v>53</v>
      </c>
      <c r="T358" s="195">
        <v>37970</v>
      </c>
      <c r="U358" s="194">
        <v>6902</v>
      </c>
      <c r="V358" s="194"/>
      <c r="W358" s="197">
        <v>24082125</v>
      </c>
      <c r="X358" s="197">
        <v>48164250</v>
      </c>
      <c r="Y358" s="198">
        <v>44561</v>
      </c>
      <c r="Z358" s="195" t="s">
        <v>40</v>
      </c>
      <c r="AA358" s="194" t="s">
        <v>9203</v>
      </c>
      <c r="AB358" s="194" t="s">
        <v>9580</v>
      </c>
      <c r="AC358" s="199" t="s">
        <v>9669</v>
      </c>
    </row>
    <row r="359" spans="2:29" ht="15.75" customHeight="1" x14ac:dyDescent="0.2">
      <c r="B359" s="191" t="s">
        <v>834</v>
      </c>
      <c r="C359" s="192" t="s">
        <v>7895</v>
      </c>
      <c r="D359" s="193" t="s">
        <v>29</v>
      </c>
      <c r="E359" s="193" t="s">
        <v>835</v>
      </c>
      <c r="F359" s="194" t="s">
        <v>836</v>
      </c>
      <c r="G359" s="193" t="s">
        <v>837</v>
      </c>
      <c r="H359" s="193" t="s">
        <v>838</v>
      </c>
      <c r="I359" s="194" t="s">
        <v>839</v>
      </c>
      <c r="J359" s="195" t="s">
        <v>840</v>
      </c>
      <c r="K359" s="194" t="s">
        <v>841</v>
      </c>
      <c r="L359" s="194" t="s">
        <v>842</v>
      </c>
      <c r="M359" s="194" t="s">
        <v>93</v>
      </c>
      <c r="N359" s="194" t="s">
        <v>210</v>
      </c>
      <c r="O359" s="194" t="s">
        <v>843</v>
      </c>
      <c r="P359" s="194" t="s">
        <v>844</v>
      </c>
      <c r="Q359" s="194" t="s">
        <v>845</v>
      </c>
      <c r="R359" s="194">
        <v>93401</v>
      </c>
      <c r="S359" s="194" t="s">
        <v>53</v>
      </c>
      <c r="T359" s="195">
        <v>37970</v>
      </c>
      <c r="U359" s="194">
        <v>6902</v>
      </c>
      <c r="V359" s="194"/>
      <c r="W359" s="197">
        <v>58310852</v>
      </c>
      <c r="X359" s="197">
        <v>112383250</v>
      </c>
      <c r="Y359" s="198">
        <v>44561</v>
      </c>
      <c r="Z359" s="195" t="s">
        <v>40</v>
      </c>
      <c r="AA359" s="194" t="s">
        <v>9203</v>
      </c>
      <c r="AB359" s="194" t="s">
        <v>94</v>
      </c>
      <c r="AC359" s="199" t="s">
        <v>9669</v>
      </c>
    </row>
    <row r="360" spans="2:29" ht="15.75" customHeight="1" x14ac:dyDescent="0.2">
      <c r="B360" s="191" t="s">
        <v>834</v>
      </c>
      <c r="C360" s="192" t="s">
        <v>7895</v>
      </c>
      <c r="D360" s="193" t="s">
        <v>29</v>
      </c>
      <c r="E360" s="193" t="s">
        <v>835</v>
      </c>
      <c r="F360" s="194" t="s">
        <v>836</v>
      </c>
      <c r="G360" s="193" t="s">
        <v>837</v>
      </c>
      <c r="H360" s="193" t="s">
        <v>838</v>
      </c>
      <c r="I360" s="194" t="s">
        <v>839</v>
      </c>
      <c r="J360" s="195" t="s">
        <v>840</v>
      </c>
      <c r="K360" s="194" t="s">
        <v>841</v>
      </c>
      <c r="L360" s="194" t="s">
        <v>842</v>
      </c>
      <c r="M360" s="194" t="s">
        <v>93</v>
      </c>
      <c r="N360" s="194" t="s">
        <v>210</v>
      </c>
      <c r="O360" s="194" t="s">
        <v>843</v>
      </c>
      <c r="P360" s="194" t="s">
        <v>844</v>
      </c>
      <c r="Q360" s="194" t="s">
        <v>845</v>
      </c>
      <c r="R360" s="194">
        <v>93401</v>
      </c>
      <c r="S360" s="194" t="s">
        <v>53</v>
      </c>
      <c r="T360" s="195">
        <v>37970</v>
      </c>
      <c r="U360" s="194">
        <v>6902</v>
      </c>
      <c r="V360" s="194"/>
      <c r="W360" s="197">
        <v>81616315</v>
      </c>
      <c r="X360" s="197">
        <v>124727090</v>
      </c>
      <c r="Y360" s="198">
        <v>44561</v>
      </c>
      <c r="Z360" s="195" t="s">
        <v>40</v>
      </c>
      <c r="AA360" s="194" t="s">
        <v>9203</v>
      </c>
      <c r="AB360" s="194" t="s">
        <v>160</v>
      </c>
      <c r="AC360" s="199" t="s">
        <v>9669</v>
      </c>
    </row>
    <row r="361" spans="2:29" ht="15.75" customHeight="1" x14ac:dyDescent="0.2">
      <c r="B361" s="191" t="s">
        <v>834</v>
      </c>
      <c r="C361" s="192" t="s">
        <v>7895</v>
      </c>
      <c r="D361" s="193" t="s">
        <v>29</v>
      </c>
      <c r="E361" s="193" t="s">
        <v>835</v>
      </c>
      <c r="F361" s="194" t="s">
        <v>836</v>
      </c>
      <c r="G361" s="193" t="s">
        <v>837</v>
      </c>
      <c r="H361" s="193" t="s">
        <v>838</v>
      </c>
      <c r="I361" s="194" t="s">
        <v>839</v>
      </c>
      <c r="J361" s="195" t="s">
        <v>840</v>
      </c>
      <c r="K361" s="194" t="s">
        <v>841</v>
      </c>
      <c r="L361" s="194" t="s">
        <v>842</v>
      </c>
      <c r="M361" s="194" t="s">
        <v>93</v>
      </c>
      <c r="N361" s="194" t="s">
        <v>210</v>
      </c>
      <c r="O361" s="194" t="s">
        <v>843</v>
      </c>
      <c r="P361" s="194" t="s">
        <v>844</v>
      </c>
      <c r="Q361" s="194" t="s">
        <v>845</v>
      </c>
      <c r="R361" s="194">
        <v>93401</v>
      </c>
      <c r="S361" s="194" t="s">
        <v>53</v>
      </c>
      <c r="T361" s="195">
        <v>37970</v>
      </c>
      <c r="U361" s="194">
        <v>6902</v>
      </c>
      <c r="V361" s="194"/>
      <c r="W361" s="197">
        <v>4294831</v>
      </c>
      <c r="X361" s="197">
        <v>4294831</v>
      </c>
      <c r="Y361" s="198">
        <v>44561</v>
      </c>
      <c r="Z361" s="195" t="s">
        <v>40</v>
      </c>
      <c r="AA361" s="194" t="s">
        <v>9203</v>
      </c>
      <c r="AB361" s="194" t="s">
        <v>9585</v>
      </c>
      <c r="AC361" s="199" t="s">
        <v>9669</v>
      </c>
    </row>
    <row r="362" spans="2:29" ht="15.75" customHeight="1" x14ac:dyDescent="0.2">
      <c r="B362" s="191" t="s">
        <v>834</v>
      </c>
      <c r="C362" s="192" t="s">
        <v>7895</v>
      </c>
      <c r="D362" s="193" t="s">
        <v>29</v>
      </c>
      <c r="E362" s="193" t="s">
        <v>835</v>
      </c>
      <c r="F362" s="194" t="s">
        <v>836</v>
      </c>
      <c r="G362" s="193" t="s">
        <v>837</v>
      </c>
      <c r="H362" s="193" t="s">
        <v>838</v>
      </c>
      <c r="I362" s="194" t="s">
        <v>839</v>
      </c>
      <c r="J362" s="195" t="s">
        <v>840</v>
      </c>
      <c r="K362" s="194" t="s">
        <v>841</v>
      </c>
      <c r="L362" s="194" t="s">
        <v>842</v>
      </c>
      <c r="M362" s="194" t="s">
        <v>93</v>
      </c>
      <c r="N362" s="194" t="s">
        <v>210</v>
      </c>
      <c r="O362" s="194" t="s">
        <v>843</v>
      </c>
      <c r="P362" s="194" t="s">
        <v>844</v>
      </c>
      <c r="Q362" s="194" t="s">
        <v>845</v>
      </c>
      <c r="R362" s="194">
        <v>93401</v>
      </c>
      <c r="S362" s="194" t="s">
        <v>53</v>
      </c>
      <c r="T362" s="195">
        <v>37970</v>
      </c>
      <c r="U362" s="194">
        <v>6902</v>
      </c>
      <c r="V362" s="194"/>
      <c r="W362" s="197">
        <v>54224283</v>
      </c>
      <c r="X362" s="197">
        <v>54224283</v>
      </c>
      <c r="Y362" s="198">
        <v>44561</v>
      </c>
      <c r="Z362" s="195" t="s">
        <v>40</v>
      </c>
      <c r="AA362" s="194" t="s">
        <v>9203</v>
      </c>
      <c r="AB362" s="194" t="s">
        <v>219</v>
      </c>
      <c r="AC362" s="199" t="s">
        <v>9669</v>
      </c>
    </row>
    <row r="363" spans="2:29" ht="15.75" customHeight="1" x14ac:dyDescent="0.2">
      <c r="B363" s="191" t="s">
        <v>834</v>
      </c>
      <c r="C363" s="192" t="s">
        <v>7895</v>
      </c>
      <c r="D363" s="193" t="s">
        <v>29</v>
      </c>
      <c r="E363" s="193" t="s">
        <v>835</v>
      </c>
      <c r="F363" s="194" t="s">
        <v>836</v>
      </c>
      <c r="G363" s="193" t="s">
        <v>837</v>
      </c>
      <c r="H363" s="193" t="s">
        <v>838</v>
      </c>
      <c r="I363" s="194" t="s">
        <v>839</v>
      </c>
      <c r="J363" s="195" t="s">
        <v>840</v>
      </c>
      <c r="K363" s="194" t="s">
        <v>841</v>
      </c>
      <c r="L363" s="194" t="s">
        <v>842</v>
      </c>
      <c r="M363" s="194" t="s">
        <v>93</v>
      </c>
      <c r="N363" s="194" t="s">
        <v>210</v>
      </c>
      <c r="O363" s="194" t="s">
        <v>843</v>
      </c>
      <c r="P363" s="194" t="s">
        <v>844</v>
      </c>
      <c r="Q363" s="194" t="s">
        <v>845</v>
      </c>
      <c r="R363" s="194">
        <v>93401</v>
      </c>
      <c r="S363" s="194" t="s">
        <v>53</v>
      </c>
      <c r="T363" s="195">
        <v>37970</v>
      </c>
      <c r="U363" s="194">
        <v>6902</v>
      </c>
      <c r="V363" s="194"/>
      <c r="W363" s="197">
        <v>50347696</v>
      </c>
      <c r="X363" s="197">
        <v>85668146</v>
      </c>
      <c r="Y363" s="198">
        <v>44561</v>
      </c>
      <c r="Z363" s="195" t="s">
        <v>40</v>
      </c>
      <c r="AA363" s="194" t="s">
        <v>9203</v>
      </c>
      <c r="AB363" s="194" t="s">
        <v>72</v>
      </c>
      <c r="AC363" s="199" t="s">
        <v>9669</v>
      </c>
    </row>
    <row r="364" spans="2:29" ht="15.75" customHeight="1" x14ac:dyDescent="0.2">
      <c r="B364" s="191" t="s">
        <v>834</v>
      </c>
      <c r="C364" s="192" t="s">
        <v>7895</v>
      </c>
      <c r="D364" s="193" t="s">
        <v>29</v>
      </c>
      <c r="E364" s="193" t="s">
        <v>835</v>
      </c>
      <c r="F364" s="194" t="s">
        <v>836</v>
      </c>
      <c r="G364" s="193" t="s">
        <v>837</v>
      </c>
      <c r="H364" s="193" t="s">
        <v>838</v>
      </c>
      <c r="I364" s="194" t="s">
        <v>839</v>
      </c>
      <c r="J364" s="195" t="s">
        <v>840</v>
      </c>
      <c r="K364" s="194" t="s">
        <v>841</v>
      </c>
      <c r="L364" s="194" t="s">
        <v>842</v>
      </c>
      <c r="M364" s="194" t="s">
        <v>93</v>
      </c>
      <c r="N364" s="194" t="s">
        <v>210</v>
      </c>
      <c r="O364" s="194" t="s">
        <v>843</v>
      </c>
      <c r="P364" s="194" t="s">
        <v>844</v>
      </c>
      <c r="Q364" s="194" t="s">
        <v>845</v>
      </c>
      <c r="R364" s="194">
        <v>93401</v>
      </c>
      <c r="S364" s="194" t="s">
        <v>53</v>
      </c>
      <c r="T364" s="195">
        <v>37970</v>
      </c>
      <c r="U364" s="194">
        <v>6902</v>
      </c>
      <c r="V364" s="194"/>
      <c r="W364" s="197">
        <v>34362356</v>
      </c>
      <c r="X364" s="197">
        <v>48070742</v>
      </c>
      <c r="Y364" s="198">
        <v>44561</v>
      </c>
      <c r="Z364" s="195" t="s">
        <v>40</v>
      </c>
      <c r="AA364" s="194" t="s">
        <v>9203</v>
      </c>
      <c r="AB364" s="194" t="s">
        <v>9596</v>
      </c>
      <c r="AC364" s="199" t="s">
        <v>9669</v>
      </c>
    </row>
    <row r="365" spans="2:29" ht="15.75" customHeight="1" x14ac:dyDescent="0.2">
      <c r="B365" s="191" t="s">
        <v>8878</v>
      </c>
      <c r="C365" s="192" t="s">
        <v>7946</v>
      </c>
      <c r="D365" s="193" t="s">
        <v>189</v>
      </c>
      <c r="E365" s="193" t="s">
        <v>857</v>
      </c>
      <c r="F365" s="194" t="s">
        <v>858</v>
      </c>
      <c r="G365" s="193" t="s">
        <v>859</v>
      </c>
      <c r="H365" s="193" t="s">
        <v>860</v>
      </c>
      <c r="I365" s="194" t="s">
        <v>861</v>
      </c>
      <c r="J365" s="195" t="s">
        <v>862</v>
      </c>
      <c r="K365" s="194" t="s">
        <v>863</v>
      </c>
      <c r="L365" s="194" t="s">
        <v>864</v>
      </c>
      <c r="M365" s="194" t="s">
        <v>865</v>
      </c>
      <c r="N365" s="194" t="s">
        <v>230</v>
      </c>
      <c r="O365" s="194" t="s">
        <v>866</v>
      </c>
      <c r="P365" s="194" t="s">
        <v>867</v>
      </c>
      <c r="Q365" s="194">
        <v>0</v>
      </c>
      <c r="R365" s="194">
        <v>93105</v>
      </c>
      <c r="S365" s="194" t="s">
        <v>868</v>
      </c>
      <c r="T365" s="195">
        <v>37970</v>
      </c>
      <c r="U365" s="194">
        <v>6905</v>
      </c>
      <c r="V365" s="194"/>
      <c r="W365" s="197">
        <v>9212625</v>
      </c>
      <c r="X365" s="197">
        <v>18425250</v>
      </c>
      <c r="Y365" s="198">
        <v>44561</v>
      </c>
      <c r="Z365" s="195" t="s">
        <v>40</v>
      </c>
      <c r="AA365" s="194" t="s">
        <v>9203</v>
      </c>
      <c r="AB365" s="194" t="s">
        <v>204</v>
      </c>
      <c r="AC365" s="199" t="s">
        <v>9669</v>
      </c>
    </row>
    <row r="366" spans="2:29" ht="15.75" customHeight="1" x14ac:dyDescent="0.2">
      <c r="B366" s="191" t="s">
        <v>8878</v>
      </c>
      <c r="C366" s="192" t="s">
        <v>7946</v>
      </c>
      <c r="D366" s="193" t="s">
        <v>189</v>
      </c>
      <c r="E366" s="193" t="s">
        <v>857</v>
      </c>
      <c r="F366" s="194" t="s">
        <v>858</v>
      </c>
      <c r="G366" s="193" t="s">
        <v>859</v>
      </c>
      <c r="H366" s="193" t="s">
        <v>860</v>
      </c>
      <c r="I366" s="194" t="s">
        <v>861</v>
      </c>
      <c r="J366" s="195" t="s">
        <v>862</v>
      </c>
      <c r="K366" s="194" t="s">
        <v>863</v>
      </c>
      <c r="L366" s="194" t="s">
        <v>864</v>
      </c>
      <c r="M366" s="194" t="s">
        <v>865</v>
      </c>
      <c r="N366" s="194" t="s">
        <v>230</v>
      </c>
      <c r="O366" s="194" t="s">
        <v>866</v>
      </c>
      <c r="P366" s="194" t="s">
        <v>867</v>
      </c>
      <c r="Q366" s="194">
        <v>0</v>
      </c>
      <c r="R366" s="194">
        <v>93105</v>
      </c>
      <c r="S366" s="194" t="s">
        <v>868</v>
      </c>
      <c r="T366" s="195">
        <v>37970</v>
      </c>
      <c r="U366" s="194">
        <v>6905</v>
      </c>
      <c r="V366" s="194"/>
      <c r="W366" s="197">
        <v>7615770</v>
      </c>
      <c r="X366" s="197">
        <v>15231540</v>
      </c>
      <c r="Y366" s="198">
        <v>44561</v>
      </c>
      <c r="Z366" s="195" t="s">
        <v>40</v>
      </c>
      <c r="AA366" s="194" t="s">
        <v>9203</v>
      </c>
      <c r="AB366" s="194" t="s">
        <v>9463</v>
      </c>
      <c r="AC366" s="199" t="s">
        <v>9669</v>
      </c>
    </row>
    <row r="367" spans="2:29" ht="15.75" customHeight="1" x14ac:dyDescent="0.2">
      <c r="B367" s="191" t="s">
        <v>8878</v>
      </c>
      <c r="C367" s="192" t="s">
        <v>7946</v>
      </c>
      <c r="D367" s="193" t="s">
        <v>189</v>
      </c>
      <c r="E367" s="193" t="s">
        <v>857</v>
      </c>
      <c r="F367" s="194" t="s">
        <v>858</v>
      </c>
      <c r="G367" s="193" t="s">
        <v>859</v>
      </c>
      <c r="H367" s="193" t="s">
        <v>860</v>
      </c>
      <c r="I367" s="194" t="s">
        <v>861</v>
      </c>
      <c r="J367" s="195" t="s">
        <v>862</v>
      </c>
      <c r="K367" s="194" t="s">
        <v>863</v>
      </c>
      <c r="L367" s="194" t="s">
        <v>864</v>
      </c>
      <c r="M367" s="194" t="s">
        <v>865</v>
      </c>
      <c r="N367" s="194" t="s">
        <v>230</v>
      </c>
      <c r="O367" s="194" t="s">
        <v>866</v>
      </c>
      <c r="P367" s="194" t="s">
        <v>867</v>
      </c>
      <c r="Q367" s="194">
        <v>0</v>
      </c>
      <c r="R367" s="194">
        <v>93105</v>
      </c>
      <c r="S367" s="194" t="s">
        <v>868</v>
      </c>
      <c r="T367" s="195">
        <v>37970</v>
      </c>
      <c r="U367" s="194">
        <v>6905</v>
      </c>
      <c r="V367" s="194"/>
      <c r="W367" s="197">
        <v>38005613</v>
      </c>
      <c r="X367" s="197">
        <v>75458011</v>
      </c>
      <c r="Y367" s="198">
        <v>44561</v>
      </c>
      <c r="Z367" s="195" t="s">
        <v>40</v>
      </c>
      <c r="AA367" s="194" t="s">
        <v>9203</v>
      </c>
      <c r="AB367" s="194" t="s">
        <v>9512</v>
      </c>
      <c r="AC367" s="199" t="s">
        <v>9669</v>
      </c>
    </row>
    <row r="368" spans="2:29" ht="15.75" customHeight="1" x14ac:dyDescent="0.2">
      <c r="B368" s="191" t="s">
        <v>8878</v>
      </c>
      <c r="C368" s="192" t="s">
        <v>7946</v>
      </c>
      <c r="D368" s="193" t="s">
        <v>189</v>
      </c>
      <c r="E368" s="193" t="s">
        <v>857</v>
      </c>
      <c r="F368" s="194" t="s">
        <v>858</v>
      </c>
      <c r="G368" s="193" t="s">
        <v>859</v>
      </c>
      <c r="H368" s="193" t="s">
        <v>860</v>
      </c>
      <c r="I368" s="194" t="s">
        <v>861</v>
      </c>
      <c r="J368" s="195" t="s">
        <v>862</v>
      </c>
      <c r="K368" s="194" t="s">
        <v>863</v>
      </c>
      <c r="L368" s="194" t="s">
        <v>864</v>
      </c>
      <c r="M368" s="194" t="s">
        <v>865</v>
      </c>
      <c r="N368" s="194" t="s">
        <v>230</v>
      </c>
      <c r="O368" s="194" t="s">
        <v>866</v>
      </c>
      <c r="P368" s="194" t="s">
        <v>867</v>
      </c>
      <c r="Q368" s="194">
        <v>0</v>
      </c>
      <c r="R368" s="194">
        <v>93105</v>
      </c>
      <c r="S368" s="194" t="s">
        <v>868</v>
      </c>
      <c r="T368" s="195">
        <v>37970</v>
      </c>
      <c r="U368" s="194">
        <v>6905</v>
      </c>
      <c r="V368" s="194"/>
      <c r="W368" s="197">
        <v>20349338</v>
      </c>
      <c r="X368" s="197">
        <v>53858726</v>
      </c>
      <c r="Y368" s="198">
        <v>44561</v>
      </c>
      <c r="Z368" s="195" t="s">
        <v>40</v>
      </c>
      <c r="AA368" s="194" t="s">
        <v>9203</v>
      </c>
      <c r="AB368" s="194" t="s">
        <v>869</v>
      </c>
      <c r="AC368" s="199" t="s">
        <v>9669</v>
      </c>
    </row>
    <row r="369" spans="2:29" ht="15.75" customHeight="1" x14ac:dyDescent="0.2">
      <c r="B369" s="191" t="s">
        <v>8878</v>
      </c>
      <c r="C369" s="192" t="s">
        <v>7946</v>
      </c>
      <c r="D369" s="193" t="s">
        <v>189</v>
      </c>
      <c r="E369" s="193" t="s">
        <v>857</v>
      </c>
      <c r="F369" s="194" t="s">
        <v>858</v>
      </c>
      <c r="G369" s="193" t="s">
        <v>859</v>
      </c>
      <c r="H369" s="193" t="s">
        <v>860</v>
      </c>
      <c r="I369" s="194" t="s">
        <v>861</v>
      </c>
      <c r="J369" s="195" t="s">
        <v>862</v>
      </c>
      <c r="K369" s="194" t="s">
        <v>863</v>
      </c>
      <c r="L369" s="194" t="s">
        <v>864</v>
      </c>
      <c r="M369" s="194" t="s">
        <v>865</v>
      </c>
      <c r="N369" s="194" t="s">
        <v>230</v>
      </c>
      <c r="O369" s="194" t="s">
        <v>866</v>
      </c>
      <c r="P369" s="194" t="s">
        <v>867</v>
      </c>
      <c r="Q369" s="194">
        <v>0</v>
      </c>
      <c r="R369" s="194">
        <v>93105</v>
      </c>
      <c r="S369" s="194" t="s">
        <v>868</v>
      </c>
      <c r="T369" s="195">
        <v>37970</v>
      </c>
      <c r="U369" s="194">
        <v>6905</v>
      </c>
      <c r="V369" s="194"/>
      <c r="W369" s="197">
        <v>21324155</v>
      </c>
      <c r="X369" s="197">
        <v>40820526</v>
      </c>
      <c r="Y369" s="198">
        <v>44561</v>
      </c>
      <c r="Z369" s="195" t="s">
        <v>40</v>
      </c>
      <c r="AA369" s="194" t="s">
        <v>9203</v>
      </c>
      <c r="AB369" s="194" t="s">
        <v>219</v>
      </c>
      <c r="AC369" s="199" t="s">
        <v>9669</v>
      </c>
    </row>
    <row r="370" spans="2:29" ht="15.75" customHeight="1" x14ac:dyDescent="0.2">
      <c r="B370" s="191" t="s">
        <v>8878</v>
      </c>
      <c r="C370" s="192" t="s">
        <v>7946</v>
      </c>
      <c r="D370" s="193" t="s">
        <v>189</v>
      </c>
      <c r="E370" s="193" t="s">
        <v>857</v>
      </c>
      <c r="F370" s="194" t="s">
        <v>858</v>
      </c>
      <c r="G370" s="193" t="s">
        <v>859</v>
      </c>
      <c r="H370" s="193" t="s">
        <v>860</v>
      </c>
      <c r="I370" s="194" t="s">
        <v>861</v>
      </c>
      <c r="J370" s="195" t="s">
        <v>862</v>
      </c>
      <c r="K370" s="194" t="s">
        <v>863</v>
      </c>
      <c r="L370" s="194" t="s">
        <v>864</v>
      </c>
      <c r="M370" s="194" t="s">
        <v>865</v>
      </c>
      <c r="N370" s="194" t="s">
        <v>230</v>
      </c>
      <c r="O370" s="194" t="s">
        <v>866</v>
      </c>
      <c r="P370" s="194" t="s">
        <v>867</v>
      </c>
      <c r="Q370" s="194">
        <v>0</v>
      </c>
      <c r="R370" s="194">
        <v>93105</v>
      </c>
      <c r="S370" s="194" t="s">
        <v>868</v>
      </c>
      <c r="T370" s="195">
        <v>37970</v>
      </c>
      <c r="U370" s="194">
        <v>6905</v>
      </c>
      <c r="V370" s="194"/>
      <c r="W370" s="197">
        <v>15392700</v>
      </c>
      <c r="X370" s="197">
        <v>30419843</v>
      </c>
      <c r="Y370" s="198">
        <v>44561</v>
      </c>
      <c r="Z370" s="195" t="s">
        <v>40</v>
      </c>
      <c r="AA370" s="194" t="s">
        <v>9203</v>
      </c>
      <c r="AB370" s="194" t="s">
        <v>9591</v>
      </c>
      <c r="AC370" s="199" t="s">
        <v>9669</v>
      </c>
    </row>
    <row r="371" spans="2:29" ht="15.75" customHeight="1" x14ac:dyDescent="0.2">
      <c r="B371" s="191" t="s">
        <v>8878</v>
      </c>
      <c r="C371" s="192" t="s">
        <v>7946</v>
      </c>
      <c r="D371" s="193" t="s">
        <v>189</v>
      </c>
      <c r="E371" s="193" t="s">
        <v>857</v>
      </c>
      <c r="F371" s="194" t="s">
        <v>858</v>
      </c>
      <c r="G371" s="193" t="s">
        <v>859</v>
      </c>
      <c r="H371" s="193" t="s">
        <v>860</v>
      </c>
      <c r="I371" s="194" t="s">
        <v>861</v>
      </c>
      <c r="J371" s="195" t="s">
        <v>862</v>
      </c>
      <c r="K371" s="194" t="s">
        <v>863</v>
      </c>
      <c r="L371" s="194" t="s">
        <v>864</v>
      </c>
      <c r="M371" s="194" t="s">
        <v>865</v>
      </c>
      <c r="N371" s="194" t="s">
        <v>230</v>
      </c>
      <c r="O371" s="194" t="s">
        <v>866</v>
      </c>
      <c r="P371" s="194" t="s">
        <v>867</v>
      </c>
      <c r="Q371" s="194">
        <v>0</v>
      </c>
      <c r="R371" s="194">
        <v>93105</v>
      </c>
      <c r="S371" s="194" t="s">
        <v>868</v>
      </c>
      <c r="T371" s="195">
        <v>37970</v>
      </c>
      <c r="U371" s="194">
        <v>6905</v>
      </c>
      <c r="V371" s="194"/>
      <c r="W371" s="197">
        <v>29457786</v>
      </c>
      <c r="X371" s="197">
        <v>50690565</v>
      </c>
      <c r="Y371" s="198">
        <v>44561</v>
      </c>
      <c r="Z371" s="195" t="s">
        <v>40</v>
      </c>
      <c r="AA371" s="194" t="s">
        <v>9203</v>
      </c>
      <c r="AB371" s="194" t="s">
        <v>9594</v>
      </c>
      <c r="AC371" s="199" t="s">
        <v>9669</v>
      </c>
    </row>
    <row r="372" spans="2:29" ht="15.75" customHeight="1" x14ac:dyDescent="0.2">
      <c r="B372" s="191" t="s">
        <v>8878</v>
      </c>
      <c r="C372" s="192" t="s">
        <v>7946</v>
      </c>
      <c r="D372" s="193" t="s">
        <v>189</v>
      </c>
      <c r="E372" s="193" t="s">
        <v>857</v>
      </c>
      <c r="F372" s="194" t="s">
        <v>858</v>
      </c>
      <c r="G372" s="193" t="s">
        <v>859</v>
      </c>
      <c r="H372" s="193" t="s">
        <v>860</v>
      </c>
      <c r="I372" s="194" t="s">
        <v>861</v>
      </c>
      <c r="J372" s="195" t="s">
        <v>862</v>
      </c>
      <c r="K372" s="194" t="s">
        <v>863</v>
      </c>
      <c r="L372" s="194" t="s">
        <v>864</v>
      </c>
      <c r="M372" s="194" t="s">
        <v>865</v>
      </c>
      <c r="N372" s="194" t="s">
        <v>230</v>
      </c>
      <c r="O372" s="194" t="s">
        <v>866</v>
      </c>
      <c r="P372" s="194" t="s">
        <v>867</v>
      </c>
      <c r="Q372" s="194">
        <v>0</v>
      </c>
      <c r="R372" s="194">
        <v>93105</v>
      </c>
      <c r="S372" s="194" t="s">
        <v>868</v>
      </c>
      <c r="T372" s="195">
        <v>37970</v>
      </c>
      <c r="U372" s="194">
        <v>6905</v>
      </c>
      <c r="V372" s="194"/>
      <c r="W372" s="197">
        <v>7370100</v>
      </c>
      <c r="X372" s="197">
        <v>14740200</v>
      </c>
      <c r="Y372" s="198">
        <v>44561</v>
      </c>
      <c r="Z372" s="195" t="s">
        <v>40</v>
      </c>
      <c r="AA372" s="194" t="s">
        <v>9203</v>
      </c>
      <c r="AB372" s="194" t="s">
        <v>9595</v>
      </c>
      <c r="AC372" s="199" t="s">
        <v>9669</v>
      </c>
    </row>
    <row r="373" spans="2:29" ht="15.75" customHeight="1" x14ac:dyDescent="0.2">
      <c r="B373" s="191" t="s">
        <v>9598</v>
      </c>
      <c r="C373" s="192" t="s">
        <v>9328</v>
      </c>
      <c r="D373" s="193" t="s">
        <v>870</v>
      </c>
      <c r="E373" s="193" t="s">
        <v>871</v>
      </c>
      <c r="F373" s="194" t="s">
        <v>872</v>
      </c>
      <c r="G373" s="193" t="s">
        <v>677</v>
      </c>
      <c r="H373" s="193" t="s">
        <v>873</v>
      </c>
      <c r="I373" s="194" t="s">
        <v>874</v>
      </c>
      <c r="J373" s="195" t="s">
        <v>875</v>
      </c>
      <c r="K373" s="194" t="s">
        <v>876</v>
      </c>
      <c r="L373" s="194" t="s">
        <v>877</v>
      </c>
      <c r="M373" s="194" t="s">
        <v>178</v>
      </c>
      <c r="N373" s="194" t="s">
        <v>382</v>
      </c>
      <c r="O373" s="194" t="s">
        <v>878</v>
      </c>
      <c r="P373" s="194" t="s">
        <v>879</v>
      </c>
      <c r="Q373" s="194">
        <v>0</v>
      </c>
      <c r="R373" s="194">
        <v>93910</v>
      </c>
      <c r="S373" s="194" t="s">
        <v>880</v>
      </c>
      <c r="T373" s="195">
        <v>37970</v>
      </c>
      <c r="U373" s="194">
        <v>6911</v>
      </c>
      <c r="V373" s="194"/>
      <c r="W373" s="197">
        <v>7981326</v>
      </c>
      <c r="X373" s="197">
        <v>15597096</v>
      </c>
      <c r="Y373" s="198">
        <v>44561</v>
      </c>
      <c r="Z373" s="195" t="s">
        <v>40</v>
      </c>
      <c r="AA373" s="194" t="s">
        <v>9203</v>
      </c>
      <c r="AB373" s="194" t="s">
        <v>9518</v>
      </c>
      <c r="AC373" s="199" t="s">
        <v>9669</v>
      </c>
    </row>
    <row r="374" spans="2:29" ht="15.75" customHeight="1" x14ac:dyDescent="0.2">
      <c r="B374" s="191" t="s">
        <v>894</v>
      </c>
      <c r="C374" s="192" t="s">
        <v>7883</v>
      </c>
      <c r="D374" s="193" t="s">
        <v>55</v>
      </c>
      <c r="E374" s="193" t="s">
        <v>895</v>
      </c>
      <c r="F374" s="194" t="s">
        <v>896</v>
      </c>
      <c r="G374" s="193" t="s">
        <v>897</v>
      </c>
      <c r="H374" s="193" t="s">
        <v>898</v>
      </c>
      <c r="I374" s="194" t="s">
        <v>167</v>
      </c>
      <c r="J374" s="195" t="s">
        <v>899</v>
      </c>
      <c r="K374" s="194" t="s">
        <v>900</v>
      </c>
      <c r="L374" s="194" t="s">
        <v>901</v>
      </c>
      <c r="M374" s="194" t="s">
        <v>64</v>
      </c>
      <c r="N374" s="194" t="s">
        <v>65</v>
      </c>
      <c r="O374" s="194" t="s">
        <v>902</v>
      </c>
      <c r="P374" s="194" t="s">
        <v>903</v>
      </c>
      <c r="Q374" s="194">
        <v>0</v>
      </c>
      <c r="R374" s="194">
        <v>93401</v>
      </c>
      <c r="S374" s="194" t="s">
        <v>904</v>
      </c>
      <c r="T374" s="195">
        <v>37970</v>
      </c>
      <c r="U374" s="194">
        <v>6915</v>
      </c>
      <c r="V374" s="194"/>
      <c r="W374" s="197">
        <v>14680205</v>
      </c>
      <c r="X374" s="197">
        <v>28863898</v>
      </c>
      <c r="Y374" s="198">
        <v>44561</v>
      </c>
      <c r="Z374" s="195" t="s">
        <v>40</v>
      </c>
      <c r="AA374" s="194" t="s">
        <v>9203</v>
      </c>
      <c r="AB374" s="194" t="s">
        <v>658</v>
      </c>
      <c r="AC374" s="199" t="s">
        <v>9669</v>
      </c>
    </row>
    <row r="375" spans="2:29" ht="15.75" customHeight="1" x14ac:dyDescent="0.2">
      <c r="B375" s="191" t="s">
        <v>894</v>
      </c>
      <c r="C375" s="192" t="s">
        <v>7883</v>
      </c>
      <c r="D375" s="193" t="s">
        <v>55</v>
      </c>
      <c r="E375" s="193" t="s">
        <v>895</v>
      </c>
      <c r="F375" s="194" t="s">
        <v>896</v>
      </c>
      <c r="G375" s="193" t="s">
        <v>897</v>
      </c>
      <c r="H375" s="193" t="s">
        <v>898</v>
      </c>
      <c r="I375" s="194" t="s">
        <v>167</v>
      </c>
      <c r="J375" s="195" t="s">
        <v>899</v>
      </c>
      <c r="K375" s="194" t="s">
        <v>900</v>
      </c>
      <c r="L375" s="194" t="s">
        <v>901</v>
      </c>
      <c r="M375" s="194" t="s">
        <v>64</v>
      </c>
      <c r="N375" s="194" t="s">
        <v>65</v>
      </c>
      <c r="O375" s="194" t="s">
        <v>902</v>
      </c>
      <c r="P375" s="194" t="s">
        <v>903</v>
      </c>
      <c r="Q375" s="194">
        <v>0</v>
      </c>
      <c r="R375" s="194">
        <v>93401</v>
      </c>
      <c r="S375" s="194" t="s">
        <v>904</v>
      </c>
      <c r="T375" s="195">
        <v>37970</v>
      </c>
      <c r="U375" s="194">
        <v>6915</v>
      </c>
      <c r="V375" s="194"/>
      <c r="W375" s="197">
        <v>125114683</v>
      </c>
      <c r="X375" s="197">
        <v>206972962</v>
      </c>
      <c r="Y375" s="198">
        <v>44561</v>
      </c>
      <c r="Z375" s="195" t="s">
        <v>40</v>
      </c>
      <c r="AA375" s="194" t="s">
        <v>9203</v>
      </c>
      <c r="AB375" s="194" t="s">
        <v>9453</v>
      </c>
      <c r="AC375" s="199" t="s">
        <v>9669</v>
      </c>
    </row>
    <row r="376" spans="2:29" ht="15.75" customHeight="1" x14ac:dyDescent="0.2">
      <c r="B376" s="191" t="s">
        <v>894</v>
      </c>
      <c r="C376" s="192" t="s">
        <v>7883</v>
      </c>
      <c r="D376" s="193" t="s">
        <v>55</v>
      </c>
      <c r="E376" s="193" t="s">
        <v>895</v>
      </c>
      <c r="F376" s="194" t="s">
        <v>896</v>
      </c>
      <c r="G376" s="193" t="s">
        <v>897</v>
      </c>
      <c r="H376" s="193" t="s">
        <v>898</v>
      </c>
      <c r="I376" s="194" t="s">
        <v>167</v>
      </c>
      <c r="J376" s="195" t="s">
        <v>899</v>
      </c>
      <c r="K376" s="194" t="s">
        <v>900</v>
      </c>
      <c r="L376" s="194" t="s">
        <v>901</v>
      </c>
      <c r="M376" s="194" t="s">
        <v>64</v>
      </c>
      <c r="N376" s="194" t="s">
        <v>65</v>
      </c>
      <c r="O376" s="194" t="s">
        <v>902</v>
      </c>
      <c r="P376" s="194" t="s">
        <v>903</v>
      </c>
      <c r="Q376" s="194">
        <v>0</v>
      </c>
      <c r="R376" s="194">
        <v>93401</v>
      </c>
      <c r="S376" s="194" t="s">
        <v>904</v>
      </c>
      <c r="T376" s="195">
        <v>37970</v>
      </c>
      <c r="U376" s="194">
        <v>6915</v>
      </c>
      <c r="V376" s="194"/>
      <c r="W376" s="197">
        <v>205095475</v>
      </c>
      <c r="X376" s="197">
        <v>296440443</v>
      </c>
      <c r="Y376" s="198">
        <v>44561</v>
      </c>
      <c r="Z376" s="195" t="s">
        <v>40</v>
      </c>
      <c r="AA376" s="194" t="s">
        <v>9203</v>
      </c>
      <c r="AB376" s="194" t="s">
        <v>184</v>
      </c>
      <c r="AC376" s="199" t="s">
        <v>9669</v>
      </c>
    </row>
    <row r="377" spans="2:29" ht="15.75" customHeight="1" x14ac:dyDescent="0.2">
      <c r="B377" s="191" t="s">
        <v>894</v>
      </c>
      <c r="C377" s="192" t="s">
        <v>7883</v>
      </c>
      <c r="D377" s="193" t="s">
        <v>55</v>
      </c>
      <c r="E377" s="193" t="s">
        <v>895</v>
      </c>
      <c r="F377" s="194" t="s">
        <v>896</v>
      </c>
      <c r="G377" s="193" t="s">
        <v>897</v>
      </c>
      <c r="H377" s="193" t="s">
        <v>898</v>
      </c>
      <c r="I377" s="194" t="s">
        <v>167</v>
      </c>
      <c r="J377" s="195" t="s">
        <v>899</v>
      </c>
      <c r="K377" s="194" t="s">
        <v>900</v>
      </c>
      <c r="L377" s="194" t="s">
        <v>901</v>
      </c>
      <c r="M377" s="194" t="s">
        <v>64</v>
      </c>
      <c r="N377" s="194" t="s">
        <v>65</v>
      </c>
      <c r="O377" s="194" t="s">
        <v>902</v>
      </c>
      <c r="P377" s="194" t="s">
        <v>903</v>
      </c>
      <c r="Q377" s="194">
        <v>0</v>
      </c>
      <c r="R377" s="194">
        <v>93401</v>
      </c>
      <c r="S377" s="194" t="s">
        <v>904</v>
      </c>
      <c r="T377" s="195">
        <v>37970</v>
      </c>
      <c r="U377" s="194">
        <v>6915</v>
      </c>
      <c r="V377" s="194"/>
      <c r="W377" s="197">
        <v>26374614</v>
      </c>
      <c r="X377" s="197">
        <v>36395364</v>
      </c>
      <c r="Y377" s="198">
        <v>44561</v>
      </c>
      <c r="Z377" s="195" t="s">
        <v>40</v>
      </c>
      <c r="AA377" s="194" t="s">
        <v>9203</v>
      </c>
      <c r="AB377" s="194" t="s">
        <v>9459</v>
      </c>
      <c r="AC377" s="199" t="s">
        <v>9669</v>
      </c>
    </row>
    <row r="378" spans="2:29" ht="15.75" customHeight="1" x14ac:dyDescent="0.2">
      <c r="B378" s="191" t="s">
        <v>894</v>
      </c>
      <c r="C378" s="192" t="s">
        <v>7883</v>
      </c>
      <c r="D378" s="193" t="s">
        <v>55</v>
      </c>
      <c r="E378" s="193" t="s">
        <v>895</v>
      </c>
      <c r="F378" s="194" t="s">
        <v>896</v>
      </c>
      <c r="G378" s="193" t="s">
        <v>897</v>
      </c>
      <c r="H378" s="193" t="s">
        <v>898</v>
      </c>
      <c r="I378" s="194" t="s">
        <v>167</v>
      </c>
      <c r="J378" s="195" t="s">
        <v>899</v>
      </c>
      <c r="K378" s="194" t="s">
        <v>900</v>
      </c>
      <c r="L378" s="194" t="s">
        <v>901</v>
      </c>
      <c r="M378" s="194" t="s">
        <v>64</v>
      </c>
      <c r="N378" s="194" t="s">
        <v>65</v>
      </c>
      <c r="O378" s="194" t="s">
        <v>902</v>
      </c>
      <c r="P378" s="194" t="s">
        <v>903</v>
      </c>
      <c r="Q378" s="194">
        <v>0</v>
      </c>
      <c r="R378" s="194">
        <v>93401</v>
      </c>
      <c r="S378" s="194" t="s">
        <v>904</v>
      </c>
      <c r="T378" s="195">
        <v>37970</v>
      </c>
      <c r="U378" s="194">
        <v>6915</v>
      </c>
      <c r="V378" s="194"/>
      <c r="W378" s="197">
        <v>2689440</v>
      </c>
      <c r="X378" s="197">
        <v>8895840</v>
      </c>
      <c r="Y378" s="198">
        <v>44561</v>
      </c>
      <c r="Z378" s="195" t="s">
        <v>40</v>
      </c>
      <c r="AA378" s="194" t="s">
        <v>9203</v>
      </c>
      <c r="AB378" s="194" t="s">
        <v>905</v>
      </c>
      <c r="AC378" s="199" t="s">
        <v>9669</v>
      </c>
    </row>
    <row r="379" spans="2:29" ht="15.75" customHeight="1" x14ac:dyDescent="0.2">
      <c r="B379" s="191" t="s">
        <v>894</v>
      </c>
      <c r="C379" s="192" t="s">
        <v>7883</v>
      </c>
      <c r="D379" s="193" t="s">
        <v>55</v>
      </c>
      <c r="E379" s="193" t="s">
        <v>895</v>
      </c>
      <c r="F379" s="194" t="s">
        <v>896</v>
      </c>
      <c r="G379" s="193" t="s">
        <v>897</v>
      </c>
      <c r="H379" s="193" t="s">
        <v>898</v>
      </c>
      <c r="I379" s="194" t="s">
        <v>167</v>
      </c>
      <c r="J379" s="195" t="s">
        <v>899</v>
      </c>
      <c r="K379" s="194" t="s">
        <v>900</v>
      </c>
      <c r="L379" s="194" t="s">
        <v>901</v>
      </c>
      <c r="M379" s="194" t="s">
        <v>64</v>
      </c>
      <c r="N379" s="194" t="s">
        <v>65</v>
      </c>
      <c r="O379" s="194" t="s">
        <v>902</v>
      </c>
      <c r="P379" s="194" t="s">
        <v>903</v>
      </c>
      <c r="Q379" s="194">
        <v>0</v>
      </c>
      <c r="R379" s="194">
        <v>93401</v>
      </c>
      <c r="S379" s="194" t="s">
        <v>904</v>
      </c>
      <c r="T379" s="195">
        <v>37970</v>
      </c>
      <c r="U379" s="194">
        <v>6915</v>
      </c>
      <c r="V379" s="194"/>
      <c r="W379" s="197">
        <v>10466473</v>
      </c>
      <c r="X379" s="197">
        <v>20727721</v>
      </c>
      <c r="Y379" s="198">
        <v>44561</v>
      </c>
      <c r="Z379" s="195" t="s">
        <v>40</v>
      </c>
      <c r="AA379" s="194" t="s">
        <v>9203</v>
      </c>
      <c r="AB379" s="194" t="s">
        <v>9465</v>
      </c>
      <c r="AC379" s="199" t="s">
        <v>9669</v>
      </c>
    </row>
    <row r="380" spans="2:29" ht="15.75" customHeight="1" x14ac:dyDescent="0.2">
      <c r="B380" s="191" t="s">
        <v>894</v>
      </c>
      <c r="C380" s="192" t="s">
        <v>7883</v>
      </c>
      <c r="D380" s="193" t="s">
        <v>55</v>
      </c>
      <c r="E380" s="193" t="s">
        <v>895</v>
      </c>
      <c r="F380" s="194" t="s">
        <v>896</v>
      </c>
      <c r="G380" s="193" t="s">
        <v>897</v>
      </c>
      <c r="H380" s="193" t="s">
        <v>898</v>
      </c>
      <c r="I380" s="194" t="s">
        <v>167</v>
      </c>
      <c r="J380" s="195" t="s">
        <v>899</v>
      </c>
      <c r="K380" s="194" t="s">
        <v>900</v>
      </c>
      <c r="L380" s="194" t="s">
        <v>901</v>
      </c>
      <c r="M380" s="194" t="s">
        <v>64</v>
      </c>
      <c r="N380" s="194" t="s">
        <v>65</v>
      </c>
      <c r="O380" s="194" t="s">
        <v>902</v>
      </c>
      <c r="P380" s="194" t="s">
        <v>903</v>
      </c>
      <c r="Q380" s="194">
        <v>0</v>
      </c>
      <c r="R380" s="194">
        <v>93401</v>
      </c>
      <c r="S380" s="194" t="s">
        <v>904</v>
      </c>
      <c r="T380" s="195">
        <v>37970</v>
      </c>
      <c r="U380" s="194">
        <v>6915</v>
      </c>
      <c r="V380" s="194"/>
      <c r="W380" s="197">
        <v>6580025</v>
      </c>
      <c r="X380" s="197">
        <v>12063379</v>
      </c>
      <c r="Y380" s="198">
        <v>44561</v>
      </c>
      <c r="Z380" s="195" t="s">
        <v>40</v>
      </c>
      <c r="AA380" s="194" t="s">
        <v>9203</v>
      </c>
      <c r="AB380" s="194" t="s">
        <v>909</v>
      </c>
      <c r="AC380" s="199" t="s">
        <v>9669</v>
      </c>
    </row>
    <row r="381" spans="2:29" ht="15.75" customHeight="1" x14ac:dyDescent="0.2">
      <c r="B381" s="191" t="s">
        <v>894</v>
      </c>
      <c r="C381" s="192" t="s">
        <v>7883</v>
      </c>
      <c r="D381" s="193" t="s">
        <v>55</v>
      </c>
      <c r="E381" s="193" t="s">
        <v>895</v>
      </c>
      <c r="F381" s="194" t="s">
        <v>896</v>
      </c>
      <c r="G381" s="193" t="s">
        <v>897</v>
      </c>
      <c r="H381" s="193" t="s">
        <v>898</v>
      </c>
      <c r="I381" s="194" t="s">
        <v>167</v>
      </c>
      <c r="J381" s="195" t="s">
        <v>899</v>
      </c>
      <c r="K381" s="194" t="s">
        <v>900</v>
      </c>
      <c r="L381" s="194" t="s">
        <v>901</v>
      </c>
      <c r="M381" s="194" t="s">
        <v>64</v>
      </c>
      <c r="N381" s="194" t="s">
        <v>65</v>
      </c>
      <c r="O381" s="194" t="s">
        <v>902</v>
      </c>
      <c r="P381" s="194" t="s">
        <v>903</v>
      </c>
      <c r="Q381" s="194">
        <v>0</v>
      </c>
      <c r="R381" s="194">
        <v>93401</v>
      </c>
      <c r="S381" s="194" t="s">
        <v>904</v>
      </c>
      <c r="T381" s="195">
        <v>37970</v>
      </c>
      <c r="U381" s="194">
        <v>6915</v>
      </c>
      <c r="V381" s="194"/>
      <c r="W381" s="197">
        <v>16834860</v>
      </c>
      <c r="X381" s="197">
        <v>24592860</v>
      </c>
      <c r="Y381" s="198">
        <v>44561</v>
      </c>
      <c r="Z381" s="195" t="s">
        <v>40</v>
      </c>
      <c r="AA381" s="194" t="s">
        <v>9203</v>
      </c>
      <c r="AB381" s="194" t="s">
        <v>9478</v>
      </c>
      <c r="AC381" s="199" t="s">
        <v>9669</v>
      </c>
    </row>
    <row r="382" spans="2:29" ht="15.75" customHeight="1" x14ac:dyDescent="0.2">
      <c r="B382" s="191" t="s">
        <v>894</v>
      </c>
      <c r="C382" s="192" t="s">
        <v>7883</v>
      </c>
      <c r="D382" s="193" t="s">
        <v>55</v>
      </c>
      <c r="E382" s="193" t="s">
        <v>895</v>
      </c>
      <c r="F382" s="194" t="s">
        <v>896</v>
      </c>
      <c r="G382" s="193" t="s">
        <v>897</v>
      </c>
      <c r="H382" s="193" t="s">
        <v>898</v>
      </c>
      <c r="I382" s="194" t="s">
        <v>167</v>
      </c>
      <c r="J382" s="195" t="s">
        <v>899</v>
      </c>
      <c r="K382" s="194" t="s">
        <v>900</v>
      </c>
      <c r="L382" s="194" t="s">
        <v>901</v>
      </c>
      <c r="M382" s="194" t="s">
        <v>64</v>
      </c>
      <c r="N382" s="194" t="s">
        <v>65</v>
      </c>
      <c r="O382" s="194" t="s">
        <v>902</v>
      </c>
      <c r="P382" s="194" t="s">
        <v>903</v>
      </c>
      <c r="Q382" s="194">
        <v>0</v>
      </c>
      <c r="R382" s="194">
        <v>93401</v>
      </c>
      <c r="S382" s="194" t="s">
        <v>904</v>
      </c>
      <c r="T382" s="195">
        <v>37970</v>
      </c>
      <c r="U382" s="194">
        <v>6915</v>
      </c>
      <c r="V382" s="194"/>
      <c r="W382" s="197">
        <v>10121604</v>
      </c>
      <c r="X382" s="197">
        <v>16328004</v>
      </c>
      <c r="Y382" s="198">
        <v>44561</v>
      </c>
      <c r="Z382" s="195" t="s">
        <v>40</v>
      </c>
      <c r="AA382" s="194" t="s">
        <v>9203</v>
      </c>
      <c r="AB382" s="194" t="s">
        <v>906</v>
      </c>
      <c r="AC382" s="199" t="s">
        <v>9669</v>
      </c>
    </row>
    <row r="383" spans="2:29" ht="15.75" customHeight="1" x14ac:dyDescent="0.2">
      <c r="B383" s="191" t="s">
        <v>894</v>
      </c>
      <c r="C383" s="192" t="s">
        <v>7883</v>
      </c>
      <c r="D383" s="193" t="s">
        <v>55</v>
      </c>
      <c r="E383" s="193" t="s">
        <v>895</v>
      </c>
      <c r="F383" s="194" t="s">
        <v>896</v>
      </c>
      <c r="G383" s="193" t="s">
        <v>897</v>
      </c>
      <c r="H383" s="193" t="s">
        <v>898</v>
      </c>
      <c r="I383" s="194" t="s">
        <v>167</v>
      </c>
      <c r="J383" s="195" t="s">
        <v>899</v>
      </c>
      <c r="K383" s="194" t="s">
        <v>900</v>
      </c>
      <c r="L383" s="194" t="s">
        <v>901</v>
      </c>
      <c r="M383" s="194" t="s">
        <v>64</v>
      </c>
      <c r="N383" s="194" t="s">
        <v>65</v>
      </c>
      <c r="O383" s="194" t="s">
        <v>902</v>
      </c>
      <c r="P383" s="194" t="s">
        <v>903</v>
      </c>
      <c r="Q383" s="194">
        <v>0</v>
      </c>
      <c r="R383" s="194">
        <v>93401</v>
      </c>
      <c r="S383" s="194" t="s">
        <v>904</v>
      </c>
      <c r="T383" s="195">
        <v>37970</v>
      </c>
      <c r="U383" s="194">
        <v>6915</v>
      </c>
      <c r="V383" s="194"/>
      <c r="W383" s="197">
        <v>24370464</v>
      </c>
      <c r="X383" s="197">
        <v>47644257</v>
      </c>
      <c r="Y383" s="198">
        <v>44561</v>
      </c>
      <c r="Z383" s="195" t="s">
        <v>40</v>
      </c>
      <c r="AA383" s="194" t="s">
        <v>9203</v>
      </c>
      <c r="AB383" s="194" t="s">
        <v>111</v>
      </c>
      <c r="AC383" s="199" t="s">
        <v>9669</v>
      </c>
    </row>
    <row r="384" spans="2:29" ht="15.75" customHeight="1" x14ac:dyDescent="0.2">
      <c r="B384" s="191" t="s">
        <v>894</v>
      </c>
      <c r="C384" s="192" t="s">
        <v>7883</v>
      </c>
      <c r="D384" s="193" t="s">
        <v>55</v>
      </c>
      <c r="E384" s="193" t="s">
        <v>895</v>
      </c>
      <c r="F384" s="194" t="s">
        <v>896</v>
      </c>
      <c r="G384" s="193" t="s">
        <v>897</v>
      </c>
      <c r="H384" s="193" t="s">
        <v>898</v>
      </c>
      <c r="I384" s="194" t="s">
        <v>167</v>
      </c>
      <c r="J384" s="195" t="s">
        <v>899</v>
      </c>
      <c r="K384" s="194" t="s">
        <v>900</v>
      </c>
      <c r="L384" s="194" t="s">
        <v>901</v>
      </c>
      <c r="M384" s="194" t="s">
        <v>64</v>
      </c>
      <c r="N384" s="194" t="s">
        <v>65</v>
      </c>
      <c r="O384" s="194" t="s">
        <v>902</v>
      </c>
      <c r="P384" s="194" t="s">
        <v>903</v>
      </c>
      <c r="Q384" s="194">
        <v>0</v>
      </c>
      <c r="R384" s="194">
        <v>93401</v>
      </c>
      <c r="S384" s="194" t="s">
        <v>904</v>
      </c>
      <c r="T384" s="195">
        <v>37970</v>
      </c>
      <c r="U384" s="194">
        <v>6915</v>
      </c>
      <c r="V384" s="194"/>
      <c r="W384" s="197">
        <v>33041219</v>
      </c>
      <c r="X384" s="197">
        <v>64160109</v>
      </c>
      <c r="Y384" s="198">
        <v>44561</v>
      </c>
      <c r="Z384" s="195" t="s">
        <v>40</v>
      </c>
      <c r="AA384" s="194" t="s">
        <v>9203</v>
      </c>
      <c r="AB384" s="194" t="s">
        <v>9665</v>
      </c>
      <c r="AC384" s="199" t="s">
        <v>9669</v>
      </c>
    </row>
    <row r="385" spans="2:29" ht="15.75" customHeight="1" x14ac:dyDescent="0.2">
      <c r="B385" s="191" t="s">
        <v>894</v>
      </c>
      <c r="C385" s="192" t="s">
        <v>7883</v>
      </c>
      <c r="D385" s="193" t="s">
        <v>55</v>
      </c>
      <c r="E385" s="193" t="s">
        <v>895</v>
      </c>
      <c r="F385" s="194" t="s">
        <v>896</v>
      </c>
      <c r="G385" s="193" t="s">
        <v>897</v>
      </c>
      <c r="H385" s="193" t="s">
        <v>898</v>
      </c>
      <c r="I385" s="194" t="s">
        <v>167</v>
      </c>
      <c r="J385" s="195" t="s">
        <v>899</v>
      </c>
      <c r="K385" s="194" t="s">
        <v>900</v>
      </c>
      <c r="L385" s="194" t="s">
        <v>901</v>
      </c>
      <c r="M385" s="194" t="s">
        <v>64</v>
      </c>
      <c r="N385" s="194" t="s">
        <v>65</v>
      </c>
      <c r="O385" s="194" t="s">
        <v>902</v>
      </c>
      <c r="P385" s="194" t="s">
        <v>903</v>
      </c>
      <c r="Q385" s="194">
        <v>0</v>
      </c>
      <c r="R385" s="194">
        <v>93401</v>
      </c>
      <c r="S385" s="194" t="s">
        <v>904</v>
      </c>
      <c r="T385" s="195">
        <v>37970</v>
      </c>
      <c r="U385" s="194">
        <v>6915</v>
      </c>
      <c r="V385" s="194"/>
      <c r="W385" s="197">
        <v>6006194</v>
      </c>
      <c r="X385" s="197">
        <v>6006194</v>
      </c>
      <c r="Y385" s="198">
        <v>44561</v>
      </c>
      <c r="Z385" s="195" t="s">
        <v>40</v>
      </c>
      <c r="AA385" s="194" t="s">
        <v>9203</v>
      </c>
      <c r="AB385" s="194" t="s">
        <v>207</v>
      </c>
      <c r="AC385" s="199" t="s">
        <v>9669</v>
      </c>
    </row>
    <row r="386" spans="2:29" ht="15.75" customHeight="1" x14ac:dyDescent="0.2">
      <c r="B386" s="191" t="s">
        <v>894</v>
      </c>
      <c r="C386" s="192" t="s">
        <v>7883</v>
      </c>
      <c r="D386" s="193" t="s">
        <v>55</v>
      </c>
      <c r="E386" s="193" t="s">
        <v>895</v>
      </c>
      <c r="F386" s="194" t="s">
        <v>896</v>
      </c>
      <c r="G386" s="193" t="s">
        <v>897</v>
      </c>
      <c r="H386" s="193" t="s">
        <v>898</v>
      </c>
      <c r="I386" s="194" t="s">
        <v>167</v>
      </c>
      <c r="J386" s="195" t="s">
        <v>899</v>
      </c>
      <c r="K386" s="194" t="s">
        <v>900</v>
      </c>
      <c r="L386" s="194" t="s">
        <v>901</v>
      </c>
      <c r="M386" s="194" t="s">
        <v>64</v>
      </c>
      <c r="N386" s="194" t="s">
        <v>65</v>
      </c>
      <c r="O386" s="194" t="s">
        <v>902</v>
      </c>
      <c r="P386" s="194" t="s">
        <v>903</v>
      </c>
      <c r="Q386" s="194">
        <v>0</v>
      </c>
      <c r="R386" s="194">
        <v>93401</v>
      </c>
      <c r="S386" s="194" t="s">
        <v>904</v>
      </c>
      <c r="T386" s="195">
        <v>37970</v>
      </c>
      <c r="U386" s="194">
        <v>6915</v>
      </c>
      <c r="V386" s="194"/>
      <c r="W386" s="197">
        <v>7987637</v>
      </c>
      <c r="X386" s="197">
        <v>16580398</v>
      </c>
      <c r="Y386" s="198">
        <v>44561</v>
      </c>
      <c r="Z386" s="195" t="s">
        <v>40</v>
      </c>
      <c r="AA386" s="194" t="s">
        <v>9203</v>
      </c>
      <c r="AB386" s="194" t="s">
        <v>9500</v>
      </c>
      <c r="AC386" s="199" t="s">
        <v>9669</v>
      </c>
    </row>
    <row r="387" spans="2:29" ht="15.75" customHeight="1" x14ac:dyDescent="0.2">
      <c r="B387" s="191" t="s">
        <v>894</v>
      </c>
      <c r="C387" s="192" t="s">
        <v>7883</v>
      </c>
      <c r="D387" s="193" t="s">
        <v>55</v>
      </c>
      <c r="E387" s="193" t="s">
        <v>895</v>
      </c>
      <c r="F387" s="194" t="s">
        <v>896</v>
      </c>
      <c r="G387" s="193" t="s">
        <v>897</v>
      </c>
      <c r="H387" s="193" t="s">
        <v>898</v>
      </c>
      <c r="I387" s="194" t="s">
        <v>167</v>
      </c>
      <c r="J387" s="195" t="s">
        <v>899</v>
      </c>
      <c r="K387" s="194" t="s">
        <v>900</v>
      </c>
      <c r="L387" s="194" t="s">
        <v>901</v>
      </c>
      <c r="M387" s="194" t="s">
        <v>64</v>
      </c>
      <c r="N387" s="194" t="s">
        <v>65</v>
      </c>
      <c r="O387" s="194" t="s">
        <v>902</v>
      </c>
      <c r="P387" s="194" t="s">
        <v>903</v>
      </c>
      <c r="Q387" s="194">
        <v>0</v>
      </c>
      <c r="R387" s="194">
        <v>93401</v>
      </c>
      <c r="S387" s="194" t="s">
        <v>904</v>
      </c>
      <c r="T387" s="195">
        <v>37970</v>
      </c>
      <c r="U387" s="194">
        <v>6915</v>
      </c>
      <c r="V387" s="194"/>
      <c r="W387" s="197">
        <v>7687928</v>
      </c>
      <c r="X387" s="197">
        <v>7687928</v>
      </c>
      <c r="Y387" s="198">
        <v>44561</v>
      </c>
      <c r="Z387" s="195" t="s">
        <v>40</v>
      </c>
      <c r="AA387" s="194" t="s">
        <v>9203</v>
      </c>
      <c r="AB387" s="194" t="s">
        <v>186</v>
      </c>
      <c r="AC387" s="199" t="s">
        <v>9669</v>
      </c>
    </row>
    <row r="388" spans="2:29" ht="15.75" customHeight="1" x14ac:dyDescent="0.2">
      <c r="B388" s="191" t="s">
        <v>894</v>
      </c>
      <c r="C388" s="192" t="s">
        <v>7883</v>
      </c>
      <c r="D388" s="193" t="s">
        <v>55</v>
      </c>
      <c r="E388" s="193" t="s">
        <v>895</v>
      </c>
      <c r="F388" s="194" t="s">
        <v>896</v>
      </c>
      <c r="G388" s="193" t="s">
        <v>897</v>
      </c>
      <c r="H388" s="193" t="s">
        <v>898</v>
      </c>
      <c r="I388" s="194" t="s">
        <v>167</v>
      </c>
      <c r="J388" s="195" t="s">
        <v>899</v>
      </c>
      <c r="K388" s="194" t="s">
        <v>900</v>
      </c>
      <c r="L388" s="194" t="s">
        <v>901</v>
      </c>
      <c r="M388" s="194" t="s">
        <v>64</v>
      </c>
      <c r="N388" s="194" t="s">
        <v>65</v>
      </c>
      <c r="O388" s="194" t="s">
        <v>902</v>
      </c>
      <c r="P388" s="194" t="s">
        <v>903</v>
      </c>
      <c r="Q388" s="194">
        <v>0</v>
      </c>
      <c r="R388" s="194">
        <v>93401</v>
      </c>
      <c r="S388" s="194" t="s">
        <v>904</v>
      </c>
      <c r="T388" s="195">
        <v>37970</v>
      </c>
      <c r="U388" s="194">
        <v>6915</v>
      </c>
      <c r="V388" s="194"/>
      <c r="W388" s="197">
        <v>49715742</v>
      </c>
      <c r="X388" s="197">
        <v>67993590</v>
      </c>
      <c r="Y388" s="198">
        <v>44561</v>
      </c>
      <c r="Z388" s="195" t="s">
        <v>40</v>
      </c>
      <c r="AA388" s="194" t="s">
        <v>9203</v>
      </c>
      <c r="AB388" s="194" t="s">
        <v>209</v>
      </c>
      <c r="AC388" s="199" t="s">
        <v>9669</v>
      </c>
    </row>
    <row r="389" spans="2:29" ht="15.75" customHeight="1" x14ac:dyDescent="0.2">
      <c r="B389" s="191" t="s">
        <v>894</v>
      </c>
      <c r="C389" s="192" t="s">
        <v>7883</v>
      </c>
      <c r="D389" s="193" t="s">
        <v>55</v>
      </c>
      <c r="E389" s="193" t="s">
        <v>895</v>
      </c>
      <c r="F389" s="194" t="s">
        <v>896</v>
      </c>
      <c r="G389" s="193" t="s">
        <v>897</v>
      </c>
      <c r="H389" s="193" t="s">
        <v>898</v>
      </c>
      <c r="I389" s="194" t="s">
        <v>167</v>
      </c>
      <c r="J389" s="195" t="s">
        <v>899</v>
      </c>
      <c r="K389" s="194" t="s">
        <v>900</v>
      </c>
      <c r="L389" s="194" t="s">
        <v>901</v>
      </c>
      <c r="M389" s="194" t="s">
        <v>64</v>
      </c>
      <c r="N389" s="194" t="s">
        <v>65</v>
      </c>
      <c r="O389" s="194" t="s">
        <v>902</v>
      </c>
      <c r="P389" s="194" t="s">
        <v>903</v>
      </c>
      <c r="Q389" s="194">
        <v>0</v>
      </c>
      <c r="R389" s="194">
        <v>93401</v>
      </c>
      <c r="S389" s="194" t="s">
        <v>904</v>
      </c>
      <c r="T389" s="195">
        <v>37970</v>
      </c>
      <c r="U389" s="194">
        <v>6915</v>
      </c>
      <c r="V389" s="194"/>
      <c r="W389" s="197">
        <v>8016600</v>
      </c>
      <c r="X389" s="197">
        <v>16033200</v>
      </c>
      <c r="Y389" s="198">
        <v>44561</v>
      </c>
      <c r="Z389" s="195" t="s">
        <v>40</v>
      </c>
      <c r="AA389" s="194" t="s">
        <v>9203</v>
      </c>
      <c r="AB389" s="194" t="s">
        <v>9515</v>
      </c>
      <c r="AC389" s="199" t="s">
        <v>9669</v>
      </c>
    </row>
    <row r="390" spans="2:29" ht="15.75" customHeight="1" x14ac:dyDescent="0.2">
      <c r="B390" s="191" t="s">
        <v>894</v>
      </c>
      <c r="C390" s="192" t="s">
        <v>7883</v>
      </c>
      <c r="D390" s="193" t="s">
        <v>55</v>
      </c>
      <c r="E390" s="193" t="s">
        <v>895</v>
      </c>
      <c r="F390" s="194" t="s">
        <v>896</v>
      </c>
      <c r="G390" s="193" t="s">
        <v>897</v>
      </c>
      <c r="H390" s="193" t="s">
        <v>898</v>
      </c>
      <c r="I390" s="194" t="s">
        <v>167</v>
      </c>
      <c r="J390" s="195" t="s">
        <v>899</v>
      </c>
      <c r="K390" s="194" t="s">
        <v>900</v>
      </c>
      <c r="L390" s="194" t="s">
        <v>901</v>
      </c>
      <c r="M390" s="194" t="s">
        <v>64</v>
      </c>
      <c r="N390" s="194" t="s">
        <v>65</v>
      </c>
      <c r="O390" s="194" t="s">
        <v>902</v>
      </c>
      <c r="P390" s="194" t="s">
        <v>903</v>
      </c>
      <c r="Q390" s="194">
        <v>0</v>
      </c>
      <c r="R390" s="194">
        <v>93401</v>
      </c>
      <c r="S390" s="194" t="s">
        <v>904</v>
      </c>
      <c r="T390" s="195">
        <v>37970</v>
      </c>
      <c r="U390" s="194">
        <v>6915</v>
      </c>
      <c r="V390" s="194"/>
      <c r="W390" s="197">
        <v>10783930</v>
      </c>
      <c r="X390" s="197">
        <v>19922854</v>
      </c>
      <c r="Y390" s="198">
        <v>44561</v>
      </c>
      <c r="Z390" s="195" t="s">
        <v>40</v>
      </c>
      <c r="AA390" s="194" t="s">
        <v>9203</v>
      </c>
      <c r="AB390" s="194" t="s">
        <v>9521</v>
      </c>
      <c r="AC390" s="199" t="s">
        <v>9669</v>
      </c>
    </row>
    <row r="391" spans="2:29" ht="15.75" customHeight="1" x14ac:dyDescent="0.2">
      <c r="B391" s="191" t="s">
        <v>894</v>
      </c>
      <c r="C391" s="192" t="s">
        <v>7883</v>
      </c>
      <c r="D391" s="193" t="s">
        <v>55</v>
      </c>
      <c r="E391" s="193" t="s">
        <v>895</v>
      </c>
      <c r="F391" s="194" t="s">
        <v>896</v>
      </c>
      <c r="G391" s="193" t="s">
        <v>897</v>
      </c>
      <c r="H391" s="193" t="s">
        <v>898</v>
      </c>
      <c r="I391" s="194" t="s">
        <v>167</v>
      </c>
      <c r="J391" s="195" t="s">
        <v>899</v>
      </c>
      <c r="K391" s="194" t="s">
        <v>900</v>
      </c>
      <c r="L391" s="194" t="s">
        <v>901</v>
      </c>
      <c r="M391" s="194" t="s">
        <v>64</v>
      </c>
      <c r="N391" s="194" t="s">
        <v>65</v>
      </c>
      <c r="O391" s="194" t="s">
        <v>902</v>
      </c>
      <c r="P391" s="194" t="s">
        <v>903</v>
      </c>
      <c r="Q391" s="194">
        <v>0</v>
      </c>
      <c r="R391" s="194">
        <v>93401</v>
      </c>
      <c r="S391" s="194" t="s">
        <v>904</v>
      </c>
      <c r="T391" s="195">
        <v>37970</v>
      </c>
      <c r="U391" s="194">
        <v>6915</v>
      </c>
      <c r="V391" s="194"/>
      <c r="W391" s="197">
        <v>0</v>
      </c>
      <c r="X391" s="197">
        <v>4369306</v>
      </c>
      <c r="Y391" s="198">
        <v>44561</v>
      </c>
      <c r="Z391" s="195" t="s">
        <v>40</v>
      </c>
      <c r="AA391" s="194" t="s">
        <v>9203</v>
      </c>
      <c r="AB391" s="194" t="s">
        <v>9527</v>
      </c>
      <c r="AC391" s="199" t="s">
        <v>9669</v>
      </c>
    </row>
    <row r="392" spans="2:29" ht="15.75" customHeight="1" x14ac:dyDescent="0.2">
      <c r="B392" s="191" t="s">
        <v>894</v>
      </c>
      <c r="C392" s="192" t="s">
        <v>7883</v>
      </c>
      <c r="D392" s="193" t="s">
        <v>55</v>
      </c>
      <c r="E392" s="193" t="s">
        <v>895</v>
      </c>
      <c r="F392" s="194" t="s">
        <v>896</v>
      </c>
      <c r="G392" s="193" t="s">
        <v>897</v>
      </c>
      <c r="H392" s="193" t="s">
        <v>898</v>
      </c>
      <c r="I392" s="194" t="s">
        <v>167</v>
      </c>
      <c r="J392" s="195" t="s">
        <v>899</v>
      </c>
      <c r="K392" s="194" t="s">
        <v>900</v>
      </c>
      <c r="L392" s="194" t="s">
        <v>901</v>
      </c>
      <c r="M392" s="194" t="s">
        <v>64</v>
      </c>
      <c r="N392" s="194" t="s">
        <v>65</v>
      </c>
      <c r="O392" s="194" t="s">
        <v>902</v>
      </c>
      <c r="P392" s="194" t="s">
        <v>903</v>
      </c>
      <c r="Q392" s="194">
        <v>0</v>
      </c>
      <c r="R392" s="194">
        <v>93401</v>
      </c>
      <c r="S392" s="194" t="s">
        <v>904</v>
      </c>
      <c r="T392" s="195">
        <v>37970</v>
      </c>
      <c r="U392" s="194">
        <v>6915</v>
      </c>
      <c r="V392" s="194"/>
      <c r="W392" s="197">
        <v>5321212</v>
      </c>
      <c r="X392" s="197">
        <v>9138924</v>
      </c>
      <c r="Y392" s="198">
        <v>44561</v>
      </c>
      <c r="Z392" s="195" t="s">
        <v>40</v>
      </c>
      <c r="AA392" s="194" t="s">
        <v>9203</v>
      </c>
      <c r="AB392" s="194" t="s">
        <v>9529</v>
      </c>
      <c r="AC392" s="199" t="s">
        <v>9669</v>
      </c>
    </row>
    <row r="393" spans="2:29" ht="15.75" customHeight="1" x14ac:dyDescent="0.2">
      <c r="B393" s="191" t="s">
        <v>894</v>
      </c>
      <c r="C393" s="192" t="s">
        <v>7883</v>
      </c>
      <c r="D393" s="193" t="s">
        <v>55</v>
      </c>
      <c r="E393" s="193" t="s">
        <v>895</v>
      </c>
      <c r="F393" s="194" t="s">
        <v>896</v>
      </c>
      <c r="G393" s="193" t="s">
        <v>897</v>
      </c>
      <c r="H393" s="193" t="s">
        <v>898</v>
      </c>
      <c r="I393" s="194" t="s">
        <v>167</v>
      </c>
      <c r="J393" s="195" t="s">
        <v>899</v>
      </c>
      <c r="K393" s="194" t="s">
        <v>900</v>
      </c>
      <c r="L393" s="194" t="s">
        <v>901</v>
      </c>
      <c r="M393" s="194" t="s">
        <v>64</v>
      </c>
      <c r="N393" s="194" t="s">
        <v>65</v>
      </c>
      <c r="O393" s="194" t="s">
        <v>902</v>
      </c>
      <c r="P393" s="194" t="s">
        <v>903</v>
      </c>
      <c r="Q393" s="194">
        <v>0</v>
      </c>
      <c r="R393" s="194">
        <v>93401</v>
      </c>
      <c r="S393" s="194" t="s">
        <v>904</v>
      </c>
      <c r="T393" s="195">
        <v>37970</v>
      </c>
      <c r="U393" s="194">
        <v>6915</v>
      </c>
      <c r="V393" s="194"/>
      <c r="W393" s="197">
        <v>25771765</v>
      </c>
      <c r="X393" s="197">
        <v>44049613</v>
      </c>
      <c r="Y393" s="198">
        <v>44561</v>
      </c>
      <c r="Z393" s="195" t="s">
        <v>40</v>
      </c>
      <c r="AA393" s="194" t="s">
        <v>9203</v>
      </c>
      <c r="AB393" s="194" t="s">
        <v>9537</v>
      </c>
      <c r="AC393" s="199" t="s">
        <v>9669</v>
      </c>
    </row>
    <row r="394" spans="2:29" ht="15.75" customHeight="1" x14ac:dyDescent="0.2">
      <c r="B394" s="191" t="s">
        <v>894</v>
      </c>
      <c r="C394" s="192" t="s">
        <v>7883</v>
      </c>
      <c r="D394" s="193" t="s">
        <v>55</v>
      </c>
      <c r="E394" s="193" t="s">
        <v>895</v>
      </c>
      <c r="F394" s="194" t="s">
        <v>896</v>
      </c>
      <c r="G394" s="193" t="s">
        <v>897</v>
      </c>
      <c r="H394" s="193" t="s">
        <v>898</v>
      </c>
      <c r="I394" s="194" t="s">
        <v>167</v>
      </c>
      <c r="J394" s="195" t="s">
        <v>899</v>
      </c>
      <c r="K394" s="194" t="s">
        <v>900</v>
      </c>
      <c r="L394" s="194" t="s">
        <v>901</v>
      </c>
      <c r="M394" s="194" t="s">
        <v>64</v>
      </c>
      <c r="N394" s="194" t="s">
        <v>65</v>
      </c>
      <c r="O394" s="194" t="s">
        <v>902</v>
      </c>
      <c r="P394" s="194" t="s">
        <v>903</v>
      </c>
      <c r="Q394" s="194">
        <v>0</v>
      </c>
      <c r="R394" s="194">
        <v>93401</v>
      </c>
      <c r="S394" s="194" t="s">
        <v>904</v>
      </c>
      <c r="T394" s="195">
        <v>37970</v>
      </c>
      <c r="U394" s="194">
        <v>6915</v>
      </c>
      <c r="V394" s="194"/>
      <c r="W394" s="197">
        <v>11423655</v>
      </c>
      <c r="X394" s="197">
        <v>22847310</v>
      </c>
      <c r="Y394" s="198">
        <v>44561</v>
      </c>
      <c r="Z394" s="195" t="s">
        <v>40</v>
      </c>
      <c r="AA394" s="194" t="s">
        <v>9203</v>
      </c>
      <c r="AB394" s="194" t="s">
        <v>284</v>
      </c>
      <c r="AC394" s="199" t="s">
        <v>9669</v>
      </c>
    </row>
    <row r="395" spans="2:29" ht="15.75" customHeight="1" x14ac:dyDescent="0.2">
      <c r="B395" s="191" t="s">
        <v>894</v>
      </c>
      <c r="C395" s="192" t="s">
        <v>7883</v>
      </c>
      <c r="D395" s="193" t="s">
        <v>55</v>
      </c>
      <c r="E395" s="193" t="s">
        <v>895</v>
      </c>
      <c r="F395" s="194" t="s">
        <v>896</v>
      </c>
      <c r="G395" s="193" t="s">
        <v>897</v>
      </c>
      <c r="H395" s="193" t="s">
        <v>898</v>
      </c>
      <c r="I395" s="194" t="s">
        <v>167</v>
      </c>
      <c r="J395" s="195" t="s">
        <v>899</v>
      </c>
      <c r="K395" s="194" t="s">
        <v>900</v>
      </c>
      <c r="L395" s="194" t="s">
        <v>901</v>
      </c>
      <c r="M395" s="194" t="s">
        <v>64</v>
      </c>
      <c r="N395" s="194" t="s">
        <v>65</v>
      </c>
      <c r="O395" s="194" t="s">
        <v>902</v>
      </c>
      <c r="P395" s="194" t="s">
        <v>903</v>
      </c>
      <c r="Q395" s="194">
        <v>0</v>
      </c>
      <c r="R395" s="194">
        <v>93401</v>
      </c>
      <c r="S395" s="194" t="s">
        <v>904</v>
      </c>
      <c r="T395" s="195">
        <v>37970</v>
      </c>
      <c r="U395" s="194">
        <v>6915</v>
      </c>
      <c r="V395" s="194"/>
      <c r="W395" s="197">
        <v>13264456</v>
      </c>
      <c r="X395" s="197">
        <v>27780536</v>
      </c>
      <c r="Y395" s="198">
        <v>44561</v>
      </c>
      <c r="Z395" s="195" t="s">
        <v>40</v>
      </c>
      <c r="AA395" s="194" t="s">
        <v>9203</v>
      </c>
      <c r="AB395" s="194" t="s">
        <v>907</v>
      </c>
      <c r="AC395" s="199" t="s">
        <v>9669</v>
      </c>
    </row>
    <row r="396" spans="2:29" ht="15.75" customHeight="1" x14ac:dyDescent="0.2">
      <c r="B396" s="191" t="s">
        <v>894</v>
      </c>
      <c r="C396" s="192" t="s">
        <v>7883</v>
      </c>
      <c r="D396" s="193" t="s">
        <v>55</v>
      </c>
      <c r="E396" s="193" t="s">
        <v>895</v>
      </c>
      <c r="F396" s="194" t="s">
        <v>896</v>
      </c>
      <c r="G396" s="193" t="s">
        <v>897</v>
      </c>
      <c r="H396" s="193" t="s">
        <v>898</v>
      </c>
      <c r="I396" s="194" t="s">
        <v>167</v>
      </c>
      <c r="J396" s="195" t="s">
        <v>899</v>
      </c>
      <c r="K396" s="194" t="s">
        <v>900</v>
      </c>
      <c r="L396" s="194" t="s">
        <v>901</v>
      </c>
      <c r="M396" s="194" t="s">
        <v>64</v>
      </c>
      <c r="N396" s="194" t="s">
        <v>65</v>
      </c>
      <c r="O396" s="194" t="s">
        <v>902</v>
      </c>
      <c r="P396" s="194" t="s">
        <v>903</v>
      </c>
      <c r="Q396" s="194">
        <v>0</v>
      </c>
      <c r="R396" s="194">
        <v>93401</v>
      </c>
      <c r="S396" s="194" t="s">
        <v>904</v>
      </c>
      <c r="T396" s="195">
        <v>37970</v>
      </c>
      <c r="U396" s="194">
        <v>6915</v>
      </c>
      <c r="V396" s="194"/>
      <c r="W396" s="197">
        <v>22608950</v>
      </c>
      <c r="X396" s="197">
        <v>65158925</v>
      </c>
      <c r="Y396" s="198">
        <v>44561</v>
      </c>
      <c r="Z396" s="195" t="s">
        <v>40</v>
      </c>
      <c r="AA396" s="194" t="s">
        <v>9203</v>
      </c>
      <c r="AB396" s="194" t="s">
        <v>187</v>
      </c>
      <c r="AC396" s="199" t="s">
        <v>9669</v>
      </c>
    </row>
    <row r="397" spans="2:29" ht="15.75" customHeight="1" x14ac:dyDescent="0.2">
      <c r="B397" s="191" t="s">
        <v>894</v>
      </c>
      <c r="C397" s="192" t="s">
        <v>7883</v>
      </c>
      <c r="D397" s="193" t="s">
        <v>55</v>
      </c>
      <c r="E397" s="193" t="s">
        <v>895</v>
      </c>
      <c r="F397" s="194" t="s">
        <v>896</v>
      </c>
      <c r="G397" s="193" t="s">
        <v>897</v>
      </c>
      <c r="H397" s="193" t="s">
        <v>898</v>
      </c>
      <c r="I397" s="194" t="s">
        <v>167</v>
      </c>
      <c r="J397" s="195" t="s">
        <v>899</v>
      </c>
      <c r="K397" s="194" t="s">
        <v>900</v>
      </c>
      <c r="L397" s="194" t="s">
        <v>901</v>
      </c>
      <c r="M397" s="194" t="s">
        <v>64</v>
      </c>
      <c r="N397" s="194" t="s">
        <v>65</v>
      </c>
      <c r="O397" s="194" t="s">
        <v>902</v>
      </c>
      <c r="P397" s="194" t="s">
        <v>903</v>
      </c>
      <c r="Q397" s="194">
        <v>0</v>
      </c>
      <c r="R397" s="194">
        <v>93401</v>
      </c>
      <c r="S397" s="194" t="s">
        <v>904</v>
      </c>
      <c r="T397" s="195">
        <v>37970</v>
      </c>
      <c r="U397" s="194">
        <v>6915</v>
      </c>
      <c r="V397" s="194"/>
      <c r="W397" s="197">
        <v>132872095</v>
      </c>
      <c r="X397" s="197">
        <v>174012975</v>
      </c>
      <c r="Y397" s="198">
        <v>44561</v>
      </c>
      <c r="Z397" s="195" t="s">
        <v>40</v>
      </c>
      <c r="AA397" s="194" t="s">
        <v>9203</v>
      </c>
      <c r="AB397" s="194" t="s">
        <v>9549</v>
      </c>
      <c r="AC397" s="199" t="s">
        <v>9669</v>
      </c>
    </row>
    <row r="398" spans="2:29" ht="15.75" customHeight="1" x14ac:dyDescent="0.2">
      <c r="B398" s="191" t="s">
        <v>894</v>
      </c>
      <c r="C398" s="192" t="s">
        <v>7883</v>
      </c>
      <c r="D398" s="193" t="s">
        <v>55</v>
      </c>
      <c r="E398" s="193" t="s">
        <v>895</v>
      </c>
      <c r="F398" s="194" t="s">
        <v>896</v>
      </c>
      <c r="G398" s="193" t="s">
        <v>897</v>
      </c>
      <c r="H398" s="193" t="s">
        <v>898</v>
      </c>
      <c r="I398" s="194" t="s">
        <v>167</v>
      </c>
      <c r="J398" s="195" t="s">
        <v>899</v>
      </c>
      <c r="K398" s="194" t="s">
        <v>900</v>
      </c>
      <c r="L398" s="194" t="s">
        <v>901</v>
      </c>
      <c r="M398" s="194" t="s">
        <v>64</v>
      </c>
      <c r="N398" s="194" t="s">
        <v>65</v>
      </c>
      <c r="O398" s="194" t="s">
        <v>902</v>
      </c>
      <c r="P398" s="194" t="s">
        <v>903</v>
      </c>
      <c r="Q398" s="194">
        <v>0</v>
      </c>
      <c r="R398" s="194">
        <v>93401</v>
      </c>
      <c r="S398" s="194" t="s">
        <v>904</v>
      </c>
      <c r="T398" s="195">
        <v>37970</v>
      </c>
      <c r="U398" s="194">
        <v>6915</v>
      </c>
      <c r="V398" s="194"/>
      <c r="W398" s="197">
        <v>18197682</v>
      </c>
      <c r="X398" s="197">
        <v>28218432</v>
      </c>
      <c r="Y398" s="198">
        <v>44561</v>
      </c>
      <c r="Z398" s="195" t="s">
        <v>40</v>
      </c>
      <c r="AA398" s="194" t="s">
        <v>9203</v>
      </c>
      <c r="AB398" s="194" t="s">
        <v>69</v>
      </c>
      <c r="AC398" s="199" t="s">
        <v>9669</v>
      </c>
    </row>
    <row r="399" spans="2:29" ht="15.75" customHeight="1" x14ac:dyDescent="0.2">
      <c r="B399" s="191" t="s">
        <v>894</v>
      </c>
      <c r="C399" s="192" t="s">
        <v>7883</v>
      </c>
      <c r="D399" s="193" t="s">
        <v>55</v>
      </c>
      <c r="E399" s="193" t="s">
        <v>895</v>
      </c>
      <c r="F399" s="194" t="s">
        <v>896</v>
      </c>
      <c r="G399" s="193" t="s">
        <v>897</v>
      </c>
      <c r="H399" s="193" t="s">
        <v>898</v>
      </c>
      <c r="I399" s="194" t="s">
        <v>167</v>
      </c>
      <c r="J399" s="195" t="s">
        <v>899</v>
      </c>
      <c r="K399" s="194" t="s">
        <v>900</v>
      </c>
      <c r="L399" s="194" t="s">
        <v>901</v>
      </c>
      <c r="M399" s="194" t="s">
        <v>64</v>
      </c>
      <c r="N399" s="194" t="s">
        <v>65</v>
      </c>
      <c r="O399" s="194" t="s">
        <v>902</v>
      </c>
      <c r="P399" s="194" t="s">
        <v>903</v>
      </c>
      <c r="Q399" s="194">
        <v>0</v>
      </c>
      <c r="R399" s="194">
        <v>93401</v>
      </c>
      <c r="S399" s="194" t="s">
        <v>904</v>
      </c>
      <c r="T399" s="195">
        <v>37970</v>
      </c>
      <c r="U399" s="194">
        <v>6915</v>
      </c>
      <c r="V399" s="194"/>
      <c r="W399" s="197">
        <v>26374614</v>
      </c>
      <c r="X399" s="197">
        <v>46015284</v>
      </c>
      <c r="Y399" s="198">
        <v>44561</v>
      </c>
      <c r="Z399" s="195" t="s">
        <v>40</v>
      </c>
      <c r="AA399" s="194" t="s">
        <v>9203</v>
      </c>
      <c r="AB399" s="194" t="s">
        <v>9560</v>
      </c>
      <c r="AC399" s="199" t="s">
        <v>9669</v>
      </c>
    </row>
    <row r="400" spans="2:29" ht="15.75" customHeight="1" x14ac:dyDescent="0.2">
      <c r="B400" s="191" t="s">
        <v>894</v>
      </c>
      <c r="C400" s="192" t="s">
        <v>7883</v>
      </c>
      <c r="D400" s="193" t="s">
        <v>55</v>
      </c>
      <c r="E400" s="193" t="s">
        <v>895</v>
      </c>
      <c r="F400" s="194" t="s">
        <v>896</v>
      </c>
      <c r="G400" s="193" t="s">
        <v>897</v>
      </c>
      <c r="H400" s="193" t="s">
        <v>898</v>
      </c>
      <c r="I400" s="194" t="s">
        <v>167</v>
      </c>
      <c r="J400" s="195" t="s">
        <v>899</v>
      </c>
      <c r="K400" s="194" t="s">
        <v>900</v>
      </c>
      <c r="L400" s="194" t="s">
        <v>901</v>
      </c>
      <c r="M400" s="194" t="s">
        <v>64</v>
      </c>
      <c r="N400" s="194" t="s">
        <v>65</v>
      </c>
      <c r="O400" s="194" t="s">
        <v>902</v>
      </c>
      <c r="P400" s="194" t="s">
        <v>903</v>
      </c>
      <c r="Q400" s="194">
        <v>0</v>
      </c>
      <c r="R400" s="194">
        <v>93401</v>
      </c>
      <c r="S400" s="194" t="s">
        <v>904</v>
      </c>
      <c r="T400" s="195">
        <v>37970</v>
      </c>
      <c r="U400" s="194">
        <v>6915</v>
      </c>
      <c r="V400" s="194"/>
      <c r="W400" s="197">
        <v>35727314</v>
      </c>
      <c r="X400" s="197">
        <v>66867064</v>
      </c>
      <c r="Y400" s="198">
        <v>44561</v>
      </c>
      <c r="Z400" s="195" t="s">
        <v>40</v>
      </c>
      <c r="AA400" s="194" t="s">
        <v>9203</v>
      </c>
      <c r="AB400" s="194" t="s">
        <v>70</v>
      </c>
      <c r="AC400" s="199" t="s">
        <v>9669</v>
      </c>
    </row>
    <row r="401" spans="2:29" ht="15.75" customHeight="1" x14ac:dyDescent="0.2">
      <c r="B401" s="191" t="s">
        <v>894</v>
      </c>
      <c r="C401" s="192" t="s">
        <v>7883</v>
      </c>
      <c r="D401" s="193" t="s">
        <v>55</v>
      </c>
      <c r="E401" s="193" t="s">
        <v>895</v>
      </c>
      <c r="F401" s="194" t="s">
        <v>896</v>
      </c>
      <c r="G401" s="193" t="s">
        <v>897</v>
      </c>
      <c r="H401" s="193" t="s">
        <v>898</v>
      </c>
      <c r="I401" s="194" t="s">
        <v>167</v>
      </c>
      <c r="J401" s="195" t="s">
        <v>899</v>
      </c>
      <c r="K401" s="194" t="s">
        <v>900</v>
      </c>
      <c r="L401" s="194" t="s">
        <v>901</v>
      </c>
      <c r="M401" s="194" t="s">
        <v>64</v>
      </c>
      <c r="N401" s="194" t="s">
        <v>65</v>
      </c>
      <c r="O401" s="194" t="s">
        <v>902</v>
      </c>
      <c r="P401" s="194" t="s">
        <v>903</v>
      </c>
      <c r="Q401" s="194">
        <v>0</v>
      </c>
      <c r="R401" s="194">
        <v>93401</v>
      </c>
      <c r="S401" s="194" t="s">
        <v>904</v>
      </c>
      <c r="T401" s="195">
        <v>37970</v>
      </c>
      <c r="U401" s="194">
        <v>6915</v>
      </c>
      <c r="V401" s="194"/>
      <c r="W401" s="197">
        <v>2191204</v>
      </c>
      <c r="X401" s="197">
        <v>9833696</v>
      </c>
      <c r="Y401" s="198">
        <v>44561</v>
      </c>
      <c r="Z401" s="195" t="s">
        <v>40</v>
      </c>
      <c r="AA401" s="194" t="s">
        <v>9203</v>
      </c>
      <c r="AB401" s="194" t="s">
        <v>160</v>
      </c>
      <c r="AC401" s="199" t="s">
        <v>9669</v>
      </c>
    </row>
    <row r="402" spans="2:29" ht="15.75" customHeight="1" x14ac:dyDescent="0.2">
      <c r="B402" s="191" t="s">
        <v>894</v>
      </c>
      <c r="C402" s="192" t="s">
        <v>7883</v>
      </c>
      <c r="D402" s="193" t="s">
        <v>55</v>
      </c>
      <c r="E402" s="193" t="s">
        <v>895</v>
      </c>
      <c r="F402" s="194" t="s">
        <v>896</v>
      </c>
      <c r="G402" s="193" t="s">
        <v>897</v>
      </c>
      <c r="H402" s="193" t="s">
        <v>898</v>
      </c>
      <c r="I402" s="194" t="s">
        <v>167</v>
      </c>
      <c r="J402" s="195" t="s">
        <v>899</v>
      </c>
      <c r="K402" s="194" t="s">
        <v>900</v>
      </c>
      <c r="L402" s="194" t="s">
        <v>901</v>
      </c>
      <c r="M402" s="194" t="s">
        <v>64</v>
      </c>
      <c r="N402" s="194" t="s">
        <v>65</v>
      </c>
      <c r="O402" s="194" t="s">
        <v>902</v>
      </c>
      <c r="P402" s="194" t="s">
        <v>903</v>
      </c>
      <c r="Q402" s="194">
        <v>0</v>
      </c>
      <c r="R402" s="194">
        <v>93401</v>
      </c>
      <c r="S402" s="194" t="s">
        <v>904</v>
      </c>
      <c r="T402" s="195">
        <v>37970</v>
      </c>
      <c r="U402" s="194">
        <v>6915</v>
      </c>
      <c r="V402" s="194"/>
      <c r="W402" s="197">
        <v>25692842</v>
      </c>
      <c r="X402" s="197">
        <v>45129632</v>
      </c>
      <c r="Y402" s="198">
        <v>44561</v>
      </c>
      <c r="Z402" s="195" t="s">
        <v>40</v>
      </c>
      <c r="AA402" s="194" t="s">
        <v>9203</v>
      </c>
      <c r="AB402" s="194" t="s">
        <v>908</v>
      </c>
      <c r="AC402" s="199" t="s">
        <v>9669</v>
      </c>
    </row>
    <row r="403" spans="2:29" ht="15.75" customHeight="1" x14ac:dyDescent="0.2">
      <c r="B403" s="191" t="s">
        <v>894</v>
      </c>
      <c r="C403" s="192" t="s">
        <v>7883</v>
      </c>
      <c r="D403" s="193" t="s">
        <v>55</v>
      </c>
      <c r="E403" s="193" t="s">
        <v>895</v>
      </c>
      <c r="F403" s="194" t="s">
        <v>896</v>
      </c>
      <c r="G403" s="193" t="s">
        <v>897</v>
      </c>
      <c r="H403" s="193" t="s">
        <v>898</v>
      </c>
      <c r="I403" s="194" t="s">
        <v>167</v>
      </c>
      <c r="J403" s="195" t="s">
        <v>899</v>
      </c>
      <c r="K403" s="194" t="s">
        <v>900</v>
      </c>
      <c r="L403" s="194" t="s">
        <v>901</v>
      </c>
      <c r="M403" s="194" t="s">
        <v>64</v>
      </c>
      <c r="N403" s="194" t="s">
        <v>65</v>
      </c>
      <c r="O403" s="194" t="s">
        <v>902</v>
      </c>
      <c r="P403" s="194" t="s">
        <v>903</v>
      </c>
      <c r="Q403" s="194">
        <v>0</v>
      </c>
      <c r="R403" s="194">
        <v>93401</v>
      </c>
      <c r="S403" s="194" t="s">
        <v>904</v>
      </c>
      <c r="T403" s="195">
        <v>37970</v>
      </c>
      <c r="U403" s="194">
        <v>6915</v>
      </c>
      <c r="V403" s="194"/>
      <c r="W403" s="197">
        <v>44908476</v>
      </c>
      <c r="X403" s="197">
        <v>108948180</v>
      </c>
      <c r="Y403" s="198">
        <v>44561</v>
      </c>
      <c r="Z403" s="195" t="s">
        <v>40</v>
      </c>
      <c r="AA403" s="194" t="s">
        <v>9203</v>
      </c>
      <c r="AB403" s="194" t="s">
        <v>71</v>
      </c>
      <c r="AC403" s="199" t="s">
        <v>9669</v>
      </c>
    </row>
    <row r="404" spans="2:29" ht="15.75" customHeight="1" x14ac:dyDescent="0.2">
      <c r="B404" s="191" t="s">
        <v>894</v>
      </c>
      <c r="C404" s="192" t="s">
        <v>7883</v>
      </c>
      <c r="D404" s="193" t="s">
        <v>55</v>
      </c>
      <c r="E404" s="193" t="s">
        <v>895</v>
      </c>
      <c r="F404" s="194" t="s">
        <v>896</v>
      </c>
      <c r="G404" s="193" t="s">
        <v>897</v>
      </c>
      <c r="H404" s="193" t="s">
        <v>898</v>
      </c>
      <c r="I404" s="194" t="s">
        <v>167</v>
      </c>
      <c r="J404" s="195" t="s">
        <v>899</v>
      </c>
      <c r="K404" s="194" t="s">
        <v>900</v>
      </c>
      <c r="L404" s="194" t="s">
        <v>901</v>
      </c>
      <c r="M404" s="194" t="s">
        <v>64</v>
      </c>
      <c r="N404" s="194" t="s">
        <v>65</v>
      </c>
      <c r="O404" s="194" t="s">
        <v>902</v>
      </c>
      <c r="P404" s="194" t="s">
        <v>903</v>
      </c>
      <c r="Q404" s="194">
        <v>0</v>
      </c>
      <c r="R404" s="194">
        <v>93401</v>
      </c>
      <c r="S404" s="194" t="s">
        <v>904</v>
      </c>
      <c r="T404" s="195">
        <v>37970</v>
      </c>
      <c r="U404" s="194">
        <v>6915</v>
      </c>
      <c r="V404" s="194"/>
      <c r="W404" s="197">
        <v>16353864</v>
      </c>
      <c r="X404" s="197">
        <v>57719520</v>
      </c>
      <c r="Y404" s="198">
        <v>44561</v>
      </c>
      <c r="Z404" s="195" t="s">
        <v>40</v>
      </c>
      <c r="AA404" s="194" t="s">
        <v>9203</v>
      </c>
      <c r="AB404" s="194" t="s">
        <v>221</v>
      </c>
      <c r="AC404" s="199" t="s">
        <v>9669</v>
      </c>
    </row>
    <row r="405" spans="2:29" ht="15.75" customHeight="1" x14ac:dyDescent="0.2">
      <c r="B405" s="191" t="s">
        <v>894</v>
      </c>
      <c r="C405" s="192" t="s">
        <v>7883</v>
      </c>
      <c r="D405" s="193" t="s">
        <v>55</v>
      </c>
      <c r="E405" s="193" t="s">
        <v>895</v>
      </c>
      <c r="F405" s="194" t="s">
        <v>896</v>
      </c>
      <c r="G405" s="193" t="s">
        <v>897</v>
      </c>
      <c r="H405" s="193" t="s">
        <v>898</v>
      </c>
      <c r="I405" s="194" t="s">
        <v>167</v>
      </c>
      <c r="J405" s="195" t="s">
        <v>899</v>
      </c>
      <c r="K405" s="194" t="s">
        <v>900</v>
      </c>
      <c r="L405" s="194" t="s">
        <v>901</v>
      </c>
      <c r="M405" s="194" t="s">
        <v>64</v>
      </c>
      <c r="N405" s="194" t="s">
        <v>65</v>
      </c>
      <c r="O405" s="194" t="s">
        <v>902</v>
      </c>
      <c r="P405" s="194" t="s">
        <v>903</v>
      </c>
      <c r="Q405" s="194">
        <v>0</v>
      </c>
      <c r="R405" s="194">
        <v>93401</v>
      </c>
      <c r="S405" s="194" t="s">
        <v>904</v>
      </c>
      <c r="T405" s="195">
        <v>37970</v>
      </c>
      <c r="U405" s="194">
        <v>6915</v>
      </c>
      <c r="V405" s="194"/>
      <c r="W405" s="197">
        <v>53069892</v>
      </c>
      <c r="X405" s="197">
        <v>85136292</v>
      </c>
      <c r="Y405" s="198">
        <v>44561</v>
      </c>
      <c r="Z405" s="195" t="s">
        <v>40</v>
      </c>
      <c r="AA405" s="194" t="s">
        <v>9203</v>
      </c>
      <c r="AB405" s="194" t="s">
        <v>72</v>
      </c>
      <c r="AC405" s="199" t="s">
        <v>9669</v>
      </c>
    </row>
    <row r="406" spans="2:29" ht="15.75" customHeight="1" x14ac:dyDescent="0.2">
      <c r="B406" s="191" t="s">
        <v>910</v>
      </c>
      <c r="C406" s="192" t="s">
        <v>8217</v>
      </c>
      <c r="D406" s="193" t="s">
        <v>55</v>
      </c>
      <c r="E406" s="193" t="s">
        <v>911</v>
      </c>
      <c r="F406" s="194" t="s">
        <v>912</v>
      </c>
      <c r="G406" s="193" t="s">
        <v>913</v>
      </c>
      <c r="H406" s="193" t="s">
        <v>914</v>
      </c>
      <c r="I406" s="194" t="s">
        <v>851</v>
      </c>
      <c r="J406" s="195" t="s">
        <v>915</v>
      </c>
      <c r="K406" s="194" t="s">
        <v>916</v>
      </c>
      <c r="L406" s="194" t="s">
        <v>917</v>
      </c>
      <c r="M406" s="194" t="s">
        <v>415</v>
      </c>
      <c r="N406" s="194" t="s">
        <v>918</v>
      </c>
      <c r="O406" s="194" t="s">
        <v>919</v>
      </c>
      <c r="P406" s="194" t="s">
        <v>920</v>
      </c>
      <c r="Q406" s="194">
        <v>0</v>
      </c>
      <c r="R406" s="194" t="s">
        <v>280</v>
      </c>
      <c r="S406" s="194" t="s">
        <v>921</v>
      </c>
      <c r="T406" s="195">
        <v>37970</v>
      </c>
      <c r="U406" s="194">
        <v>6926</v>
      </c>
      <c r="V406" s="194"/>
      <c r="W406" s="197">
        <v>18489900</v>
      </c>
      <c r="X406" s="197">
        <v>34264500</v>
      </c>
      <c r="Y406" s="198">
        <v>44561</v>
      </c>
      <c r="Z406" s="195" t="s">
        <v>40</v>
      </c>
      <c r="AA406" s="194" t="s">
        <v>9203</v>
      </c>
      <c r="AB406" s="194" t="s">
        <v>160</v>
      </c>
      <c r="AC406" s="199" t="s">
        <v>9669</v>
      </c>
    </row>
    <row r="407" spans="2:29" ht="15.75" customHeight="1" x14ac:dyDescent="0.2">
      <c r="B407" s="191" t="s">
        <v>934</v>
      </c>
      <c r="C407" s="192" t="s">
        <v>7930</v>
      </c>
      <c r="D407" s="193" t="s">
        <v>55</v>
      </c>
      <c r="E407" s="193" t="s">
        <v>935</v>
      </c>
      <c r="F407" s="194" t="s">
        <v>936</v>
      </c>
      <c r="G407" s="193" t="s">
        <v>937</v>
      </c>
      <c r="H407" s="193" t="s">
        <v>938</v>
      </c>
      <c r="I407" s="194" t="s">
        <v>939</v>
      </c>
      <c r="J407" s="195" t="s">
        <v>940</v>
      </c>
      <c r="K407" s="194" t="s">
        <v>941</v>
      </c>
      <c r="L407" s="194" t="s">
        <v>942</v>
      </c>
      <c r="M407" s="194" t="s">
        <v>756</v>
      </c>
      <c r="N407" s="194" t="s">
        <v>943</v>
      </c>
      <c r="O407" s="194" t="s">
        <v>944</v>
      </c>
      <c r="P407" s="194" t="s">
        <v>945</v>
      </c>
      <c r="Q407" s="194">
        <v>0</v>
      </c>
      <c r="R407" s="194" t="s">
        <v>280</v>
      </c>
      <c r="S407" s="194" t="s">
        <v>946</v>
      </c>
      <c r="T407" s="195">
        <v>37970</v>
      </c>
      <c r="U407" s="194">
        <v>6934</v>
      </c>
      <c r="V407" s="194"/>
      <c r="W407" s="197">
        <v>21512314</v>
      </c>
      <c r="X407" s="197">
        <v>70024162</v>
      </c>
      <c r="Y407" s="198">
        <v>44561</v>
      </c>
      <c r="Z407" s="195" t="s">
        <v>40</v>
      </c>
      <c r="AA407" s="194" t="s">
        <v>9203</v>
      </c>
      <c r="AB407" s="194" t="s">
        <v>206</v>
      </c>
      <c r="AC407" s="199" t="s">
        <v>9669</v>
      </c>
    </row>
    <row r="408" spans="2:29" ht="15.75" customHeight="1" x14ac:dyDescent="0.2">
      <c r="B408" s="191" t="s">
        <v>947</v>
      </c>
      <c r="C408" s="192" t="s">
        <v>8222</v>
      </c>
      <c r="D408" s="193" t="s">
        <v>29</v>
      </c>
      <c r="E408" s="193" t="s">
        <v>948</v>
      </c>
      <c r="F408" s="194" t="s">
        <v>949</v>
      </c>
      <c r="G408" s="193" t="s">
        <v>950</v>
      </c>
      <c r="H408" s="193" t="s">
        <v>951</v>
      </c>
      <c r="I408" s="194" t="s">
        <v>291</v>
      </c>
      <c r="J408" s="195" t="s">
        <v>952</v>
      </c>
      <c r="K408" s="194" t="s">
        <v>9605</v>
      </c>
      <c r="L408" s="194" t="s">
        <v>953</v>
      </c>
      <c r="M408" s="194" t="s">
        <v>93</v>
      </c>
      <c r="N408" s="194" t="s">
        <v>954</v>
      </c>
      <c r="O408" s="194" t="s">
        <v>955</v>
      </c>
      <c r="P408" s="194" t="s">
        <v>956</v>
      </c>
      <c r="Q408" s="194">
        <v>0</v>
      </c>
      <c r="R408" s="194">
        <v>93401</v>
      </c>
      <c r="S408" s="194" t="s">
        <v>8013</v>
      </c>
      <c r="T408" s="195">
        <v>37970</v>
      </c>
      <c r="U408" s="194">
        <v>6935</v>
      </c>
      <c r="V408" s="194" t="s">
        <v>9648</v>
      </c>
      <c r="W408" s="197">
        <v>29018024</v>
      </c>
      <c r="X408" s="197">
        <v>70793415</v>
      </c>
      <c r="Y408" s="198">
        <v>44561</v>
      </c>
      <c r="Z408" s="195" t="s">
        <v>40</v>
      </c>
      <c r="AA408" s="194" t="s">
        <v>9203</v>
      </c>
      <c r="AB408" s="194" t="s">
        <v>9535</v>
      </c>
      <c r="AC408" s="199" t="s">
        <v>9669</v>
      </c>
    </row>
    <row r="409" spans="2:29" ht="15.75" customHeight="1" x14ac:dyDescent="0.2">
      <c r="B409" s="191" t="s">
        <v>8881</v>
      </c>
      <c r="C409" s="192" t="s">
        <v>8225</v>
      </c>
      <c r="D409" s="193" t="s">
        <v>189</v>
      </c>
      <c r="E409" s="193" t="s">
        <v>957</v>
      </c>
      <c r="F409" s="194" t="s">
        <v>958</v>
      </c>
      <c r="G409" s="193" t="s">
        <v>959</v>
      </c>
      <c r="H409" s="193" t="s">
        <v>960</v>
      </c>
      <c r="I409" s="194" t="s">
        <v>961</v>
      </c>
      <c r="J409" s="195" t="s">
        <v>962</v>
      </c>
      <c r="K409" s="194" t="s">
        <v>963</v>
      </c>
      <c r="L409" s="194" t="s">
        <v>964</v>
      </c>
      <c r="M409" s="194" t="s">
        <v>93</v>
      </c>
      <c r="N409" s="194" t="s">
        <v>198</v>
      </c>
      <c r="O409" s="194" t="s">
        <v>965</v>
      </c>
      <c r="P409" s="194" t="s">
        <v>966</v>
      </c>
      <c r="Q409" s="194">
        <v>0</v>
      </c>
      <c r="R409" s="194" t="s">
        <v>201</v>
      </c>
      <c r="S409" s="194" t="s">
        <v>967</v>
      </c>
      <c r="T409" s="195">
        <v>37970</v>
      </c>
      <c r="U409" s="194">
        <v>6938</v>
      </c>
      <c r="V409" s="194"/>
      <c r="W409" s="197">
        <v>4274658</v>
      </c>
      <c r="X409" s="197">
        <v>8549316</v>
      </c>
      <c r="Y409" s="198">
        <v>44561</v>
      </c>
      <c r="Z409" s="195" t="s">
        <v>40</v>
      </c>
      <c r="AA409" s="194" t="s">
        <v>9203</v>
      </c>
      <c r="AB409" s="194" t="s">
        <v>252</v>
      </c>
      <c r="AC409" s="199" t="s">
        <v>9669</v>
      </c>
    </row>
    <row r="410" spans="2:29" ht="15.75" customHeight="1" x14ac:dyDescent="0.2">
      <c r="B410" s="191" t="s">
        <v>968</v>
      </c>
      <c r="C410" s="192" t="s">
        <v>8230</v>
      </c>
      <c r="D410" s="193" t="s">
        <v>29</v>
      </c>
      <c r="E410" s="193" t="s">
        <v>969</v>
      </c>
      <c r="F410" s="194" t="s">
        <v>970</v>
      </c>
      <c r="G410" s="193" t="s">
        <v>971</v>
      </c>
      <c r="H410" s="193" t="s">
        <v>972</v>
      </c>
      <c r="I410" s="194" t="s">
        <v>973</v>
      </c>
      <c r="J410" s="195" t="s">
        <v>974</v>
      </c>
      <c r="K410" s="194" t="s">
        <v>975</v>
      </c>
      <c r="L410" s="194" t="s">
        <v>976</v>
      </c>
      <c r="M410" s="194" t="s">
        <v>178</v>
      </c>
      <c r="N410" s="194" t="s">
        <v>977</v>
      </c>
      <c r="O410" s="194" t="s">
        <v>978</v>
      </c>
      <c r="P410" s="194" t="s">
        <v>979</v>
      </c>
      <c r="Q410" s="194">
        <v>0</v>
      </c>
      <c r="R410" s="194" t="s">
        <v>201</v>
      </c>
      <c r="S410" s="194" t="s">
        <v>980</v>
      </c>
      <c r="T410" s="195">
        <v>37970</v>
      </c>
      <c r="U410" s="194">
        <v>6943</v>
      </c>
      <c r="V410" s="194"/>
      <c r="W410" s="197">
        <v>90292568</v>
      </c>
      <c r="X410" s="197">
        <v>104000954</v>
      </c>
      <c r="Y410" s="198">
        <v>44561</v>
      </c>
      <c r="Z410" s="195" t="s">
        <v>40</v>
      </c>
      <c r="AA410" s="194" t="s">
        <v>9203</v>
      </c>
      <c r="AB410" s="194" t="s">
        <v>9462</v>
      </c>
      <c r="AC410" s="199" t="s">
        <v>9669</v>
      </c>
    </row>
    <row r="411" spans="2:29" ht="15.75" customHeight="1" x14ac:dyDescent="0.2">
      <c r="B411" s="191" t="s">
        <v>968</v>
      </c>
      <c r="C411" s="192" t="s">
        <v>8230</v>
      </c>
      <c r="D411" s="193" t="s">
        <v>29</v>
      </c>
      <c r="E411" s="193" t="s">
        <v>969</v>
      </c>
      <c r="F411" s="194" t="s">
        <v>970</v>
      </c>
      <c r="G411" s="193" t="s">
        <v>971</v>
      </c>
      <c r="H411" s="193" t="s">
        <v>972</v>
      </c>
      <c r="I411" s="194" t="s">
        <v>973</v>
      </c>
      <c r="J411" s="195" t="s">
        <v>974</v>
      </c>
      <c r="K411" s="194" t="s">
        <v>975</v>
      </c>
      <c r="L411" s="194" t="s">
        <v>976</v>
      </c>
      <c r="M411" s="194" t="s">
        <v>178</v>
      </c>
      <c r="N411" s="194" t="s">
        <v>977</v>
      </c>
      <c r="O411" s="194" t="s">
        <v>978</v>
      </c>
      <c r="P411" s="194" t="s">
        <v>979</v>
      </c>
      <c r="Q411" s="194">
        <v>0</v>
      </c>
      <c r="R411" s="194" t="s">
        <v>201</v>
      </c>
      <c r="S411" s="194" t="s">
        <v>980</v>
      </c>
      <c r="T411" s="195">
        <v>37970</v>
      </c>
      <c r="U411" s="194">
        <v>6943</v>
      </c>
      <c r="V411" s="194"/>
      <c r="W411" s="197">
        <v>5439134</v>
      </c>
      <c r="X411" s="197">
        <v>10789827</v>
      </c>
      <c r="Y411" s="198">
        <v>44561</v>
      </c>
      <c r="Z411" s="195" t="s">
        <v>40</v>
      </c>
      <c r="AA411" s="194" t="s">
        <v>9203</v>
      </c>
      <c r="AB411" s="194" t="s">
        <v>205</v>
      </c>
      <c r="AC411" s="199" t="s">
        <v>9669</v>
      </c>
    </row>
    <row r="412" spans="2:29" ht="15.75" customHeight="1" x14ac:dyDescent="0.2">
      <c r="B412" s="191" t="s">
        <v>968</v>
      </c>
      <c r="C412" s="192" t="s">
        <v>8230</v>
      </c>
      <c r="D412" s="193" t="s">
        <v>29</v>
      </c>
      <c r="E412" s="193" t="s">
        <v>969</v>
      </c>
      <c r="F412" s="194" t="s">
        <v>970</v>
      </c>
      <c r="G412" s="193" t="s">
        <v>971</v>
      </c>
      <c r="H412" s="193" t="s">
        <v>972</v>
      </c>
      <c r="I412" s="194" t="s">
        <v>973</v>
      </c>
      <c r="J412" s="195" t="s">
        <v>974</v>
      </c>
      <c r="K412" s="194" t="s">
        <v>975</v>
      </c>
      <c r="L412" s="194" t="s">
        <v>976</v>
      </c>
      <c r="M412" s="194" t="s">
        <v>178</v>
      </c>
      <c r="N412" s="194" t="s">
        <v>977</v>
      </c>
      <c r="O412" s="194" t="s">
        <v>978</v>
      </c>
      <c r="P412" s="194" t="s">
        <v>979</v>
      </c>
      <c r="Q412" s="194">
        <v>0</v>
      </c>
      <c r="R412" s="194" t="s">
        <v>201</v>
      </c>
      <c r="S412" s="194" t="s">
        <v>980</v>
      </c>
      <c r="T412" s="195">
        <v>37970</v>
      </c>
      <c r="U412" s="194">
        <v>6943</v>
      </c>
      <c r="V412" s="194"/>
      <c r="W412" s="197">
        <v>52386669</v>
      </c>
      <c r="X412" s="197">
        <v>74290606</v>
      </c>
      <c r="Y412" s="198">
        <v>44561</v>
      </c>
      <c r="Z412" s="195" t="s">
        <v>40</v>
      </c>
      <c r="AA412" s="194" t="s">
        <v>9203</v>
      </c>
      <c r="AB412" s="194" t="s">
        <v>100</v>
      </c>
      <c r="AC412" s="199" t="s">
        <v>9669</v>
      </c>
    </row>
    <row r="413" spans="2:29" ht="15.75" customHeight="1" x14ac:dyDescent="0.2">
      <c r="B413" s="191" t="s">
        <v>968</v>
      </c>
      <c r="C413" s="192" t="s">
        <v>8230</v>
      </c>
      <c r="D413" s="193" t="s">
        <v>29</v>
      </c>
      <c r="E413" s="193" t="s">
        <v>969</v>
      </c>
      <c r="F413" s="194" t="s">
        <v>970</v>
      </c>
      <c r="G413" s="193" t="s">
        <v>971</v>
      </c>
      <c r="H413" s="193" t="s">
        <v>972</v>
      </c>
      <c r="I413" s="194" t="s">
        <v>973</v>
      </c>
      <c r="J413" s="195" t="s">
        <v>974</v>
      </c>
      <c r="K413" s="194" t="s">
        <v>975</v>
      </c>
      <c r="L413" s="194" t="s">
        <v>976</v>
      </c>
      <c r="M413" s="194" t="s">
        <v>178</v>
      </c>
      <c r="N413" s="194" t="s">
        <v>977</v>
      </c>
      <c r="O413" s="194" t="s">
        <v>978</v>
      </c>
      <c r="P413" s="194" t="s">
        <v>979</v>
      </c>
      <c r="Q413" s="194">
        <v>0</v>
      </c>
      <c r="R413" s="194" t="s">
        <v>201</v>
      </c>
      <c r="S413" s="194" t="s">
        <v>980</v>
      </c>
      <c r="T413" s="195">
        <v>37970</v>
      </c>
      <c r="U413" s="194">
        <v>6943</v>
      </c>
      <c r="V413" s="194"/>
      <c r="W413" s="197">
        <v>93765360</v>
      </c>
      <c r="X413" s="197">
        <v>107473746</v>
      </c>
      <c r="Y413" s="198">
        <v>44561</v>
      </c>
      <c r="Z413" s="195" t="s">
        <v>40</v>
      </c>
      <c r="AA413" s="194" t="s">
        <v>9203</v>
      </c>
      <c r="AB413" s="194" t="s">
        <v>185</v>
      </c>
      <c r="AC413" s="199" t="s">
        <v>9669</v>
      </c>
    </row>
    <row r="414" spans="2:29" ht="15.75" customHeight="1" x14ac:dyDescent="0.2">
      <c r="B414" s="191" t="s">
        <v>968</v>
      </c>
      <c r="C414" s="192" t="s">
        <v>8230</v>
      </c>
      <c r="D414" s="193" t="s">
        <v>29</v>
      </c>
      <c r="E414" s="193" t="s">
        <v>969</v>
      </c>
      <c r="F414" s="194" t="s">
        <v>970</v>
      </c>
      <c r="G414" s="193" t="s">
        <v>971</v>
      </c>
      <c r="H414" s="193" t="s">
        <v>972</v>
      </c>
      <c r="I414" s="194" t="s">
        <v>973</v>
      </c>
      <c r="J414" s="195" t="s">
        <v>974</v>
      </c>
      <c r="K414" s="194" t="s">
        <v>975</v>
      </c>
      <c r="L414" s="194" t="s">
        <v>976</v>
      </c>
      <c r="M414" s="194" t="s">
        <v>178</v>
      </c>
      <c r="N414" s="194" t="s">
        <v>977</v>
      </c>
      <c r="O414" s="194" t="s">
        <v>978</v>
      </c>
      <c r="P414" s="194" t="s">
        <v>979</v>
      </c>
      <c r="Q414" s="194">
        <v>0</v>
      </c>
      <c r="R414" s="194" t="s">
        <v>201</v>
      </c>
      <c r="S414" s="194" t="s">
        <v>980</v>
      </c>
      <c r="T414" s="195">
        <v>37970</v>
      </c>
      <c r="U414" s="194">
        <v>6943</v>
      </c>
      <c r="V414" s="194"/>
      <c r="W414" s="197">
        <v>74408531</v>
      </c>
      <c r="X414" s="197">
        <v>99909077</v>
      </c>
      <c r="Y414" s="198">
        <v>44561</v>
      </c>
      <c r="Z414" s="195" t="s">
        <v>40</v>
      </c>
      <c r="AA414" s="194" t="s">
        <v>9203</v>
      </c>
      <c r="AB414" s="194" t="s">
        <v>9518</v>
      </c>
      <c r="AC414" s="199" t="s">
        <v>9669</v>
      </c>
    </row>
    <row r="415" spans="2:29" ht="15.75" customHeight="1" x14ac:dyDescent="0.2">
      <c r="B415" s="191" t="s">
        <v>968</v>
      </c>
      <c r="C415" s="192" t="s">
        <v>8230</v>
      </c>
      <c r="D415" s="193" t="s">
        <v>29</v>
      </c>
      <c r="E415" s="193" t="s">
        <v>969</v>
      </c>
      <c r="F415" s="194" t="s">
        <v>970</v>
      </c>
      <c r="G415" s="193" t="s">
        <v>971</v>
      </c>
      <c r="H415" s="193" t="s">
        <v>972</v>
      </c>
      <c r="I415" s="194" t="s">
        <v>973</v>
      </c>
      <c r="J415" s="195" t="s">
        <v>974</v>
      </c>
      <c r="K415" s="194" t="s">
        <v>975</v>
      </c>
      <c r="L415" s="194" t="s">
        <v>976</v>
      </c>
      <c r="M415" s="194" t="s">
        <v>178</v>
      </c>
      <c r="N415" s="194" t="s">
        <v>977</v>
      </c>
      <c r="O415" s="194" t="s">
        <v>978</v>
      </c>
      <c r="P415" s="194" t="s">
        <v>979</v>
      </c>
      <c r="Q415" s="194">
        <v>0</v>
      </c>
      <c r="R415" s="194" t="s">
        <v>201</v>
      </c>
      <c r="S415" s="194" t="s">
        <v>980</v>
      </c>
      <c r="T415" s="195">
        <v>37970</v>
      </c>
      <c r="U415" s="194">
        <v>6943</v>
      </c>
      <c r="V415" s="194"/>
      <c r="W415" s="197">
        <v>30513559</v>
      </c>
      <c r="X415" s="197">
        <v>60901144</v>
      </c>
      <c r="Y415" s="198">
        <v>44561</v>
      </c>
      <c r="Z415" s="195" t="s">
        <v>40</v>
      </c>
      <c r="AA415" s="194" t="s">
        <v>9203</v>
      </c>
      <c r="AB415" s="194" t="s">
        <v>9578</v>
      </c>
      <c r="AC415" s="199" t="s">
        <v>9669</v>
      </c>
    </row>
    <row r="416" spans="2:29" ht="15.75" customHeight="1" x14ac:dyDescent="0.2">
      <c r="B416" s="191" t="s">
        <v>968</v>
      </c>
      <c r="C416" s="192" t="s">
        <v>8230</v>
      </c>
      <c r="D416" s="193" t="s">
        <v>29</v>
      </c>
      <c r="E416" s="193" t="s">
        <v>969</v>
      </c>
      <c r="F416" s="194" t="s">
        <v>970</v>
      </c>
      <c r="G416" s="193" t="s">
        <v>971</v>
      </c>
      <c r="H416" s="193" t="s">
        <v>972</v>
      </c>
      <c r="I416" s="194" t="s">
        <v>973</v>
      </c>
      <c r="J416" s="195" t="s">
        <v>974</v>
      </c>
      <c r="K416" s="194" t="s">
        <v>975</v>
      </c>
      <c r="L416" s="194" t="s">
        <v>976</v>
      </c>
      <c r="M416" s="194" t="s">
        <v>178</v>
      </c>
      <c r="N416" s="194" t="s">
        <v>977</v>
      </c>
      <c r="O416" s="194" t="s">
        <v>978</v>
      </c>
      <c r="P416" s="194" t="s">
        <v>979</v>
      </c>
      <c r="Q416" s="194">
        <v>0</v>
      </c>
      <c r="R416" s="194" t="s">
        <v>201</v>
      </c>
      <c r="S416" s="194" t="s">
        <v>980</v>
      </c>
      <c r="T416" s="195">
        <v>37970</v>
      </c>
      <c r="U416" s="194">
        <v>6943</v>
      </c>
      <c r="V416" s="194"/>
      <c r="W416" s="197">
        <v>109829232</v>
      </c>
      <c r="X416" s="197">
        <v>143805393</v>
      </c>
      <c r="Y416" s="198">
        <v>44561</v>
      </c>
      <c r="Z416" s="195" t="s">
        <v>40</v>
      </c>
      <c r="AA416" s="194" t="s">
        <v>9203</v>
      </c>
      <c r="AB416" s="194" t="s">
        <v>9590</v>
      </c>
      <c r="AC416" s="199" t="s">
        <v>9669</v>
      </c>
    </row>
    <row r="417" spans="2:29" ht="15.75" customHeight="1" x14ac:dyDescent="0.2">
      <c r="B417" s="191" t="s">
        <v>8884</v>
      </c>
      <c r="C417" s="192" t="s">
        <v>7901</v>
      </c>
      <c r="D417" s="193" t="s">
        <v>29</v>
      </c>
      <c r="E417" s="193" t="s">
        <v>990</v>
      </c>
      <c r="F417" s="194" t="s">
        <v>991</v>
      </c>
      <c r="G417" s="193" t="s">
        <v>992</v>
      </c>
      <c r="H417" s="193" t="s">
        <v>993</v>
      </c>
      <c r="I417" s="194" t="s">
        <v>994</v>
      </c>
      <c r="J417" s="195" t="s">
        <v>995</v>
      </c>
      <c r="K417" s="194" t="s">
        <v>996</v>
      </c>
      <c r="L417" s="194" t="s">
        <v>997</v>
      </c>
      <c r="M417" s="194" t="s">
        <v>64</v>
      </c>
      <c r="N417" s="194" t="s">
        <v>998</v>
      </c>
      <c r="O417" s="194" t="s">
        <v>999</v>
      </c>
      <c r="P417" s="194" t="s">
        <v>1000</v>
      </c>
      <c r="Q417" s="194">
        <v>0</v>
      </c>
      <c r="R417" s="194" t="s">
        <v>201</v>
      </c>
      <c r="S417" s="194" t="s">
        <v>1001</v>
      </c>
      <c r="T417" s="195">
        <v>37970</v>
      </c>
      <c r="U417" s="194">
        <v>6950</v>
      </c>
      <c r="V417" s="194"/>
      <c r="W417" s="197">
        <v>35860062</v>
      </c>
      <c r="X417" s="197">
        <v>60134844</v>
      </c>
      <c r="Y417" s="198">
        <v>44561</v>
      </c>
      <c r="Z417" s="195" t="s">
        <v>40</v>
      </c>
      <c r="AA417" s="194" t="s">
        <v>9203</v>
      </c>
      <c r="AB417" s="194" t="s">
        <v>623</v>
      </c>
      <c r="AC417" s="199" t="s">
        <v>9669</v>
      </c>
    </row>
    <row r="418" spans="2:29" ht="15.75" customHeight="1" x14ac:dyDescent="0.2">
      <c r="B418" s="191" t="s">
        <v>8884</v>
      </c>
      <c r="C418" s="192" t="s">
        <v>7901</v>
      </c>
      <c r="D418" s="193" t="s">
        <v>29</v>
      </c>
      <c r="E418" s="193" t="s">
        <v>990</v>
      </c>
      <c r="F418" s="194" t="s">
        <v>991</v>
      </c>
      <c r="G418" s="193" t="s">
        <v>992</v>
      </c>
      <c r="H418" s="193" t="s">
        <v>993</v>
      </c>
      <c r="I418" s="194" t="s">
        <v>994</v>
      </c>
      <c r="J418" s="195" t="s">
        <v>995</v>
      </c>
      <c r="K418" s="194" t="s">
        <v>996</v>
      </c>
      <c r="L418" s="194" t="s">
        <v>997</v>
      </c>
      <c r="M418" s="194" t="s">
        <v>64</v>
      </c>
      <c r="N418" s="194" t="s">
        <v>998</v>
      </c>
      <c r="O418" s="194" t="s">
        <v>999</v>
      </c>
      <c r="P418" s="194" t="s">
        <v>1000</v>
      </c>
      <c r="Q418" s="194">
        <v>0</v>
      </c>
      <c r="R418" s="194" t="s">
        <v>201</v>
      </c>
      <c r="S418" s="194" t="s">
        <v>1001</v>
      </c>
      <c r="T418" s="195">
        <v>37970</v>
      </c>
      <c r="U418" s="194">
        <v>6950</v>
      </c>
      <c r="V418" s="194"/>
      <c r="W418" s="197">
        <v>9889726</v>
      </c>
      <c r="X418" s="197">
        <v>21776706</v>
      </c>
      <c r="Y418" s="198">
        <v>44561</v>
      </c>
      <c r="Z418" s="195" t="s">
        <v>40</v>
      </c>
      <c r="AA418" s="194" t="s">
        <v>9203</v>
      </c>
      <c r="AB418" s="194" t="s">
        <v>9560</v>
      </c>
      <c r="AC418" s="199" t="s">
        <v>9669</v>
      </c>
    </row>
    <row r="419" spans="2:29" ht="15.75" customHeight="1" x14ac:dyDescent="0.2">
      <c r="B419" s="191" t="s">
        <v>8884</v>
      </c>
      <c r="C419" s="192" t="s">
        <v>7901</v>
      </c>
      <c r="D419" s="193" t="s">
        <v>29</v>
      </c>
      <c r="E419" s="193" t="s">
        <v>990</v>
      </c>
      <c r="F419" s="194" t="s">
        <v>991</v>
      </c>
      <c r="G419" s="193" t="s">
        <v>992</v>
      </c>
      <c r="H419" s="193" t="s">
        <v>993</v>
      </c>
      <c r="I419" s="194" t="s">
        <v>994</v>
      </c>
      <c r="J419" s="195" t="s">
        <v>995</v>
      </c>
      <c r="K419" s="194" t="s">
        <v>996</v>
      </c>
      <c r="L419" s="194" t="s">
        <v>997</v>
      </c>
      <c r="M419" s="194" t="s">
        <v>64</v>
      </c>
      <c r="N419" s="194" t="s">
        <v>998</v>
      </c>
      <c r="O419" s="194" t="s">
        <v>999</v>
      </c>
      <c r="P419" s="194" t="s">
        <v>1000</v>
      </c>
      <c r="Q419" s="194">
        <v>0</v>
      </c>
      <c r="R419" s="194" t="s">
        <v>201</v>
      </c>
      <c r="S419" s="194" t="s">
        <v>1001</v>
      </c>
      <c r="T419" s="195">
        <v>37970</v>
      </c>
      <c r="U419" s="194">
        <v>6950</v>
      </c>
      <c r="V419" s="194"/>
      <c r="W419" s="197">
        <v>60589980</v>
      </c>
      <c r="X419" s="197">
        <v>106576818</v>
      </c>
      <c r="Y419" s="198">
        <v>44561</v>
      </c>
      <c r="Z419" s="195" t="s">
        <v>40</v>
      </c>
      <c r="AA419" s="194" t="s">
        <v>9203</v>
      </c>
      <c r="AB419" s="194" t="s">
        <v>71</v>
      </c>
      <c r="AC419" s="199" t="s">
        <v>9669</v>
      </c>
    </row>
    <row r="420" spans="2:29" ht="15.75" customHeight="1" x14ac:dyDescent="0.2">
      <c r="B420" s="191" t="s">
        <v>8884</v>
      </c>
      <c r="C420" s="192" t="s">
        <v>7901</v>
      </c>
      <c r="D420" s="193" t="s">
        <v>29</v>
      </c>
      <c r="E420" s="193" t="s">
        <v>990</v>
      </c>
      <c r="F420" s="194" t="s">
        <v>991</v>
      </c>
      <c r="G420" s="193" t="s">
        <v>992</v>
      </c>
      <c r="H420" s="193" t="s">
        <v>993</v>
      </c>
      <c r="I420" s="194" t="s">
        <v>994</v>
      </c>
      <c r="J420" s="195" t="s">
        <v>995</v>
      </c>
      <c r="K420" s="194" t="s">
        <v>996</v>
      </c>
      <c r="L420" s="194" t="s">
        <v>997</v>
      </c>
      <c r="M420" s="194" t="s">
        <v>64</v>
      </c>
      <c r="N420" s="194" t="s">
        <v>998</v>
      </c>
      <c r="O420" s="194" t="s">
        <v>999</v>
      </c>
      <c r="P420" s="194" t="s">
        <v>1000</v>
      </c>
      <c r="Q420" s="194">
        <v>0</v>
      </c>
      <c r="R420" s="194" t="s">
        <v>201</v>
      </c>
      <c r="S420" s="194" t="s">
        <v>1001</v>
      </c>
      <c r="T420" s="195">
        <v>37970</v>
      </c>
      <c r="U420" s="194">
        <v>6950</v>
      </c>
      <c r="V420" s="194"/>
      <c r="W420" s="197">
        <v>47778936</v>
      </c>
      <c r="X420" s="197">
        <v>81301254</v>
      </c>
      <c r="Y420" s="198">
        <v>44561</v>
      </c>
      <c r="Z420" s="195" t="s">
        <v>40</v>
      </c>
      <c r="AA420" s="194" t="s">
        <v>9203</v>
      </c>
      <c r="AB420" s="194" t="s">
        <v>221</v>
      </c>
      <c r="AC420" s="199" t="s">
        <v>9669</v>
      </c>
    </row>
    <row r="421" spans="2:29" ht="15.75" customHeight="1" x14ac:dyDescent="0.2">
      <c r="B421" s="191" t="s">
        <v>8884</v>
      </c>
      <c r="C421" s="192" t="s">
        <v>7901</v>
      </c>
      <c r="D421" s="193" t="s">
        <v>29</v>
      </c>
      <c r="E421" s="193" t="s">
        <v>990</v>
      </c>
      <c r="F421" s="194" t="s">
        <v>991</v>
      </c>
      <c r="G421" s="193" t="s">
        <v>992</v>
      </c>
      <c r="H421" s="193" t="s">
        <v>993</v>
      </c>
      <c r="I421" s="194" t="s">
        <v>994</v>
      </c>
      <c r="J421" s="195" t="s">
        <v>995</v>
      </c>
      <c r="K421" s="194" t="s">
        <v>996</v>
      </c>
      <c r="L421" s="194" t="s">
        <v>997</v>
      </c>
      <c r="M421" s="194" t="s">
        <v>64</v>
      </c>
      <c r="N421" s="194" t="s">
        <v>998</v>
      </c>
      <c r="O421" s="194" t="s">
        <v>999</v>
      </c>
      <c r="P421" s="194" t="s">
        <v>1000</v>
      </c>
      <c r="Q421" s="194">
        <v>0</v>
      </c>
      <c r="R421" s="194" t="s">
        <v>201</v>
      </c>
      <c r="S421" s="194" t="s">
        <v>1001</v>
      </c>
      <c r="T421" s="195">
        <v>37970</v>
      </c>
      <c r="U421" s="194">
        <v>6950</v>
      </c>
      <c r="V421" s="194"/>
      <c r="W421" s="197">
        <v>6413280</v>
      </c>
      <c r="X421" s="197">
        <v>12986892</v>
      </c>
      <c r="Y421" s="198">
        <v>44561</v>
      </c>
      <c r="Z421" s="195" t="s">
        <v>40</v>
      </c>
      <c r="AA421" s="194" t="s">
        <v>9203</v>
      </c>
      <c r="AB421" s="194" t="s">
        <v>72</v>
      </c>
      <c r="AC421" s="199" t="s">
        <v>9669</v>
      </c>
    </row>
    <row r="422" spans="2:29" ht="15.75" customHeight="1" x14ac:dyDescent="0.2">
      <c r="B422" s="191" t="s">
        <v>1002</v>
      </c>
      <c r="C422" s="192" t="s">
        <v>8238</v>
      </c>
      <c r="D422" s="193" t="s">
        <v>1003</v>
      </c>
      <c r="E422" s="193" t="s">
        <v>1004</v>
      </c>
      <c r="F422" s="194" t="s">
        <v>1005</v>
      </c>
      <c r="G422" s="193" t="s">
        <v>1006</v>
      </c>
      <c r="H422" s="193" t="s">
        <v>1007</v>
      </c>
      <c r="I422" s="194" t="s">
        <v>1008</v>
      </c>
      <c r="J422" s="195" t="s">
        <v>1009</v>
      </c>
      <c r="K422" s="194" t="s">
        <v>1010</v>
      </c>
      <c r="L422" s="194" t="s">
        <v>1011</v>
      </c>
      <c r="M422" s="194" t="s">
        <v>93</v>
      </c>
      <c r="N422" s="194" t="s">
        <v>1012</v>
      </c>
      <c r="O422" s="194">
        <v>0</v>
      </c>
      <c r="P422" s="194" t="s">
        <v>1013</v>
      </c>
      <c r="Q422" s="194">
        <v>0</v>
      </c>
      <c r="R422" s="194">
        <v>93401</v>
      </c>
      <c r="S422" s="194" t="s">
        <v>1014</v>
      </c>
      <c r="T422" s="195">
        <v>37970</v>
      </c>
      <c r="U422" s="194">
        <v>6959</v>
      </c>
      <c r="V422" s="194" t="s">
        <v>9650</v>
      </c>
      <c r="W422" s="197">
        <v>17949426</v>
      </c>
      <c r="X422" s="197">
        <v>39827019</v>
      </c>
      <c r="Y422" s="198">
        <v>44561</v>
      </c>
      <c r="Z422" s="195" t="s">
        <v>40</v>
      </c>
      <c r="AA422" s="194" t="s">
        <v>9203</v>
      </c>
      <c r="AB422" s="194" t="s">
        <v>94</v>
      </c>
      <c r="AC422" s="199" t="s">
        <v>9669</v>
      </c>
    </row>
    <row r="423" spans="2:29" ht="15.75" customHeight="1" x14ac:dyDescent="0.2">
      <c r="B423" s="191" t="s">
        <v>1015</v>
      </c>
      <c r="C423" s="192" t="s">
        <v>8243</v>
      </c>
      <c r="D423" s="193" t="s">
        <v>55</v>
      </c>
      <c r="E423" s="193" t="s">
        <v>1016</v>
      </c>
      <c r="F423" s="194" t="s">
        <v>1017</v>
      </c>
      <c r="G423" s="193" t="s">
        <v>1018</v>
      </c>
      <c r="H423" s="193" t="s">
        <v>1019</v>
      </c>
      <c r="I423" s="194" t="s">
        <v>737</v>
      </c>
      <c r="J423" s="195" t="s">
        <v>1020</v>
      </c>
      <c r="K423" s="194" t="s">
        <v>1021</v>
      </c>
      <c r="L423" s="194" t="s">
        <v>1022</v>
      </c>
      <c r="M423" s="194" t="s">
        <v>591</v>
      </c>
      <c r="N423" s="194" t="s">
        <v>1023</v>
      </c>
      <c r="O423" s="194">
        <v>956984100</v>
      </c>
      <c r="P423" s="194" t="s">
        <v>1024</v>
      </c>
      <c r="Q423" s="194">
        <v>0</v>
      </c>
      <c r="R423" s="194">
        <v>93401</v>
      </c>
      <c r="S423" s="194" t="s">
        <v>1025</v>
      </c>
      <c r="T423" s="195">
        <v>37970</v>
      </c>
      <c r="U423" s="194">
        <v>6968</v>
      </c>
      <c r="V423" s="194"/>
      <c r="W423" s="197">
        <v>19202891</v>
      </c>
      <c r="X423" s="197">
        <v>22675683</v>
      </c>
      <c r="Y423" s="198">
        <v>44561</v>
      </c>
      <c r="Z423" s="195" t="s">
        <v>40</v>
      </c>
      <c r="AA423" s="194" t="s">
        <v>9203</v>
      </c>
      <c r="AB423" s="194" t="s">
        <v>9524</v>
      </c>
      <c r="AC423" s="199" t="s">
        <v>9669</v>
      </c>
    </row>
    <row r="424" spans="2:29" ht="15.75" customHeight="1" x14ac:dyDescent="0.2">
      <c r="B424" s="191" t="s">
        <v>1026</v>
      </c>
      <c r="C424" s="192" t="s">
        <v>7902</v>
      </c>
      <c r="D424" s="193" t="s">
        <v>55</v>
      </c>
      <c r="E424" s="193" t="s">
        <v>1027</v>
      </c>
      <c r="F424" s="194" t="s">
        <v>1028</v>
      </c>
      <c r="G424" s="193" t="s">
        <v>1029</v>
      </c>
      <c r="H424" s="193" t="s">
        <v>1030</v>
      </c>
      <c r="I424" s="194" t="s">
        <v>1031</v>
      </c>
      <c r="J424" s="195" t="s">
        <v>1032</v>
      </c>
      <c r="K424" s="194" t="s">
        <v>1033</v>
      </c>
      <c r="L424" s="194" t="s">
        <v>1034</v>
      </c>
      <c r="M424" s="194" t="s">
        <v>64</v>
      </c>
      <c r="N424" s="194" t="s">
        <v>1035</v>
      </c>
      <c r="O424" s="194" t="s">
        <v>1036</v>
      </c>
      <c r="P424" s="194" t="s">
        <v>1037</v>
      </c>
      <c r="Q424" s="194">
        <v>0</v>
      </c>
      <c r="R424" s="194" t="s">
        <v>1038</v>
      </c>
      <c r="S424" s="194" t="s">
        <v>1039</v>
      </c>
      <c r="T424" s="195">
        <v>37970</v>
      </c>
      <c r="U424" s="194">
        <v>6969</v>
      </c>
      <c r="V424" s="194"/>
      <c r="W424" s="197">
        <v>19751868</v>
      </c>
      <c r="X424" s="197">
        <v>38592430</v>
      </c>
      <c r="Y424" s="198">
        <v>44561</v>
      </c>
      <c r="Z424" s="195" t="s">
        <v>40</v>
      </c>
      <c r="AA424" s="194" t="s">
        <v>9203</v>
      </c>
      <c r="AB424" s="194" t="s">
        <v>69</v>
      </c>
      <c r="AC424" s="199" t="s">
        <v>9669</v>
      </c>
    </row>
    <row r="425" spans="2:29" ht="15.75" customHeight="1" x14ac:dyDescent="0.2">
      <c r="B425" s="191" t="s">
        <v>1040</v>
      </c>
      <c r="C425" s="192" t="s">
        <v>8245</v>
      </c>
      <c r="D425" s="193" t="s">
        <v>55</v>
      </c>
      <c r="E425" s="193" t="s">
        <v>1041</v>
      </c>
      <c r="F425" s="194" t="s">
        <v>1042</v>
      </c>
      <c r="G425" s="193" t="s">
        <v>1043</v>
      </c>
      <c r="H425" s="193" t="s">
        <v>1044</v>
      </c>
      <c r="I425" s="194" t="s">
        <v>1045</v>
      </c>
      <c r="J425" s="195" t="s">
        <v>1046</v>
      </c>
      <c r="K425" s="194" t="s">
        <v>1047</v>
      </c>
      <c r="L425" s="194" t="s">
        <v>1048</v>
      </c>
      <c r="M425" s="194" t="s">
        <v>865</v>
      </c>
      <c r="N425" s="194" t="s">
        <v>1049</v>
      </c>
      <c r="O425" s="194" t="s">
        <v>1050</v>
      </c>
      <c r="P425" s="194" t="s">
        <v>1051</v>
      </c>
      <c r="Q425" s="194">
        <v>0</v>
      </c>
      <c r="R425" s="194" t="s">
        <v>280</v>
      </c>
      <c r="S425" s="194" t="s">
        <v>1052</v>
      </c>
      <c r="T425" s="195">
        <v>37970</v>
      </c>
      <c r="U425" s="194">
        <v>6971</v>
      </c>
      <c r="V425" s="194"/>
      <c r="W425" s="197">
        <v>7989188</v>
      </c>
      <c r="X425" s="197">
        <v>15359288</v>
      </c>
      <c r="Y425" s="198">
        <v>44561</v>
      </c>
      <c r="Z425" s="195" t="s">
        <v>40</v>
      </c>
      <c r="AA425" s="194" t="s">
        <v>9203</v>
      </c>
      <c r="AB425" s="194" t="s">
        <v>9484</v>
      </c>
      <c r="AC425" s="199" t="s">
        <v>9669</v>
      </c>
    </row>
    <row r="426" spans="2:29" ht="15.75" customHeight="1" x14ac:dyDescent="0.2">
      <c r="B426" s="191" t="s">
        <v>1040</v>
      </c>
      <c r="C426" s="192" t="s">
        <v>8245</v>
      </c>
      <c r="D426" s="193" t="s">
        <v>55</v>
      </c>
      <c r="E426" s="193" t="s">
        <v>1041</v>
      </c>
      <c r="F426" s="194" t="s">
        <v>1042</v>
      </c>
      <c r="G426" s="193" t="s">
        <v>1043</v>
      </c>
      <c r="H426" s="193" t="s">
        <v>1044</v>
      </c>
      <c r="I426" s="194" t="s">
        <v>1045</v>
      </c>
      <c r="J426" s="195" t="s">
        <v>1046</v>
      </c>
      <c r="K426" s="194" t="s">
        <v>1047</v>
      </c>
      <c r="L426" s="194" t="s">
        <v>1048</v>
      </c>
      <c r="M426" s="194" t="s">
        <v>865</v>
      </c>
      <c r="N426" s="194" t="s">
        <v>1049</v>
      </c>
      <c r="O426" s="194" t="s">
        <v>1050</v>
      </c>
      <c r="P426" s="194" t="s">
        <v>1051</v>
      </c>
      <c r="Q426" s="194">
        <v>0</v>
      </c>
      <c r="R426" s="194" t="s">
        <v>280</v>
      </c>
      <c r="S426" s="194" t="s">
        <v>1052</v>
      </c>
      <c r="T426" s="195">
        <v>37970</v>
      </c>
      <c r="U426" s="194">
        <v>6971</v>
      </c>
      <c r="V426" s="194"/>
      <c r="W426" s="197">
        <v>11232032</v>
      </c>
      <c r="X426" s="197">
        <v>19722387</v>
      </c>
      <c r="Y426" s="198">
        <v>44561</v>
      </c>
      <c r="Z426" s="195" t="s">
        <v>40</v>
      </c>
      <c r="AA426" s="194" t="s">
        <v>9203</v>
      </c>
      <c r="AB426" s="194" t="s">
        <v>9517</v>
      </c>
      <c r="AC426" s="199" t="s">
        <v>9669</v>
      </c>
    </row>
    <row r="427" spans="2:29" ht="15.75" customHeight="1" x14ac:dyDescent="0.2">
      <c r="B427" s="191" t="s">
        <v>1040</v>
      </c>
      <c r="C427" s="192" t="s">
        <v>8245</v>
      </c>
      <c r="D427" s="193" t="s">
        <v>55</v>
      </c>
      <c r="E427" s="193" t="s">
        <v>1041</v>
      </c>
      <c r="F427" s="194" t="s">
        <v>1042</v>
      </c>
      <c r="G427" s="193" t="s">
        <v>1043</v>
      </c>
      <c r="H427" s="193" t="s">
        <v>1044</v>
      </c>
      <c r="I427" s="194" t="s">
        <v>1045</v>
      </c>
      <c r="J427" s="195" t="s">
        <v>1046</v>
      </c>
      <c r="K427" s="194" t="s">
        <v>1047</v>
      </c>
      <c r="L427" s="194" t="s">
        <v>1048</v>
      </c>
      <c r="M427" s="194" t="s">
        <v>865</v>
      </c>
      <c r="N427" s="194" t="s">
        <v>1049</v>
      </c>
      <c r="O427" s="194" t="s">
        <v>1050</v>
      </c>
      <c r="P427" s="194" t="s">
        <v>1051</v>
      </c>
      <c r="Q427" s="194">
        <v>0</v>
      </c>
      <c r="R427" s="194" t="s">
        <v>280</v>
      </c>
      <c r="S427" s="194" t="s">
        <v>1052</v>
      </c>
      <c r="T427" s="195">
        <v>37970</v>
      </c>
      <c r="U427" s="194">
        <v>6971</v>
      </c>
      <c r="V427" s="194"/>
      <c r="W427" s="197">
        <v>44354246</v>
      </c>
      <c r="X427" s="197">
        <v>70247864</v>
      </c>
      <c r="Y427" s="198">
        <v>44561</v>
      </c>
      <c r="Z427" s="195" t="s">
        <v>40</v>
      </c>
      <c r="AA427" s="194" t="s">
        <v>9203</v>
      </c>
      <c r="AB427" s="194" t="s">
        <v>1053</v>
      </c>
      <c r="AC427" s="199" t="s">
        <v>9669</v>
      </c>
    </row>
    <row r="428" spans="2:29" ht="15.75" customHeight="1" x14ac:dyDescent="0.2">
      <c r="B428" s="191" t="s">
        <v>1040</v>
      </c>
      <c r="C428" s="192" t="s">
        <v>8245</v>
      </c>
      <c r="D428" s="193" t="s">
        <v>55</v>
      </c>
      <c r="E428" s="193" t="s">
        <v>1041</v>
      </c>
      <c r="F428" s="194" t="s">
        <v>1042</v>
      </c>
      <c r="G428" s="193" t="s">
        <v>1043</v>
      </c>
      <c r="H428" s="193" t="s">
        <v>1044</v>
      </c>
      <c r="I428" s="194" t="s">
        <v>1045</v>
      </c>
      <c r="J428" s="195" t="s">
        <v>1046</v>
      </c>
      <c r="K428" s="194" t="s">
        <v>1047</v>
      </c>
      <c r="L428" s="194" t="s">
        <v>1048</v>
      </c>
      <c r="M428" s="194" t="s">
        <v>865</v>
      </c>
      <c r="N428" s="194" t="s">
        <v>1049</v>
      </c>
      <c r="O428" s="194" t="s">
        <v>1050</v>
      </c>
      <c r="P428" s="194" t="s">
        <v>1051</v>
      </c>
      <c r="Q428" s="194">
        <v>0</v>
      </c>
      <c r="R428" s="194" t="s">
        <v>280</v>
      </c>
      <c r="S428" s="194" t="s">
        <v>1052</v>
      </c>
      <c r="T428" s="195">
        <v>37970</v>
      </c>
      <c r="U428" s="194">
        <v>6971</v>
      </c>
      <c r="V428" s="194"/>
      <c r="W428" s="197">
        <v>53700433</v>
      </c>
      <c r="X428" s="197">
        <v>89065276</v>
      </c>
      <c r="Y428" s="198">
        <v>44561</v>
      </c>
      <c r="Z428" s="195" t="s">
        <v>40</v>
      </c>
      <c r="AA428" s="194" t="s">
        <v>9203</v>
      </c>
      <c r="AB428" s="194" t="s">
        <v>9595</v>
      </c>
      <c r="AC428" s="199" t="s">
        <v>9669</v>
      </c>
    </row>
    <row r="429" spans="2:29" ht="15.75" customHeight="1" x14ac:dyDescent="0.2">
      <c r="B429" s="191" t="s">
        <v>1054</v>
      </c>
      <c r="C429" s="192" t="s">
        <v>8246</v>
      </c>
      <c r="D429" s="193" t="s">
        <v>55</v>
      </c>
      <c r="E429" s="193" t="s">
        <v>1055</v>
      </c>
      <c r="F429" s="194" t="s">
        <v>1056</v>
      </c>
      <c r="G429" s="193" t="s">
        <v>1057</v>
      </c>
      <c r="H429" s="193" t="s">
        <v>1058</v>
      </c>
      <c r="I429" s="194" t="s">
        <v>1059</v>
      </c>
      <c r="J429" s="195" t="s">
        <v>1060</v>
      </c>
      <c r="K429" s="194" t="s">
        <v>1061</v>
      </c>
      <c r="L429" s="194" t="s">
        <v>1062</v>
      </c>
      <c r="M429" s="194" t="s">
        <v>93</v>
      </c>
      <c r="N429" s="194" t="s">
        <v>1063</v>
      </c>
      <c r="O429" s="194" t="s">
        <v>1064</v>
      </c>
      <c r="P429" s="194" t="s">
        <v>1065</v>
      </c>
      <c r="Q429" s="194">
        <v>0</v>
      </c>
      <c r="R429" s="194">
        <v>93401</v>
      </c>
      <c r="S429" s="194" t="s">
        <v>1066</v>
      </c>
      <c r="T429" s="195">
        <v>37970</v>
      </c>
      <c r="U429" s="194">
        <v>6972</v>
      </c>
      <c r="V429" s="194"/>
      <c r="W429" s="197">
        <v>7214940</v>
      </c>
      <c r="X429" s="197">
        <v>7214940</v>
      </c>
      <c r="Y429" s="198">
        <v>44561</v>
      </c>
      <c r="Z429" s="195" t="s">
        <v>40</v>
      </c>
      <c r="AA429" s="194" t="s">
        <v>9203</v>
      </c>
      <c r="AB429" s="194" t="s">
        <v>375</v>
      </c>
      <c r="AC429" s="199" t="s">
        <v>9669</v>
      </c>
    </row>
    <row r="430" spans="2:29" ht="15.75" customHeight="1" x14ac:dyDescent="0.2">
      <c r="B430" s="191" t="s">
        <v>1054</v>
      </c>
      <c r="C430" s="192" t="s">
        <v>8246</v>
      </c>
      <c r="D430" s="193" t="s">
        <v>55</v>
      </c>
      <c r="E430" s="193" t="s">
        <v>1055</v>
      </c>
      <c r="F430" s="194" t="s">
        <v>1056</v>
      </c>
      <c r="G430" s="193" t="s">
        <v>1057</v>
      </c>
      <c r="H430" s="193" t="s">
        <v>1058</v>
      </c>
      <c r="I430" s="194" t="s">
        <v>1059</v>
      </c>
      <c r="J430" s="195" t="s">
        <v>1060</v>
      </c>
      <c r="K430" s="194" t="s">
        <v>1061</v>
      </c>
      <c r="L430" s="194" t="s">
        <v>1062</v>
      </c>
      <c r="M430" s="194" t="s">
        <v>93</v>
      </c>
      <c r="N430" s="194" t="s">
        <v>1063</v>
      </c>
      <c r="O430" s="194" t="s">
        <v>1064</v>
      </c>
      <c r="P430" s="194" t="s">
        <v>1065</v>
      </c>
      <c r="Q430" s="194">
        <v>0</v>
      </c>
      <c r="R430" s="194">
        <v>93401</v>
      </c>
      <c r="S430" s="194" t="s">
        <v>1066</v>
      </c>
      <c r="T430" s="195">
        <v>37970</v>
      </c>
      <c r="U430" s="194">
        <v>6972</v>
      </c>
      <c r="V430" s="194"/>
      <c r="W430" s="197">
        <v>20960564</v>
      </c>
      <c r="X430" s="197">
        <v>20960564</v>
      </c>
      <c r="Y430" s="198">
        <v>44561</v>
      </c>
      <c r="Z430" s="195" t="s">
        <v>40</v>
      </c>
      <c r="AA430" s="194" t="s">
        <v>9203</v>
      </c>
      <c r="AB430" s="194" t="s">
        <v>219</v>
      </c>
      <c r="AC430" s="199" t="s">
        <v>9669</v>
      </c>
    </row>
    <row r="431" spans="2:29" ht="15.75" customHeight="1" x14ac:dyDescent="0.2">
      <c r="B431" s="191" t="s">
        <v>1067</v>
      </c>
      <c r="C431" s="192" t="s">
        <v>8247</v>
      </c>
      <c r="D431" s="193" t="s">
        <v>55</v>
      </c>
      <c r="E431" s="193" t="s">
        <v>1068</v>
      </c>
      <c r="F431" s="194" t="s">
        <v>1069</v>
      </c>
      <c r="G431" s="193" t="s">
        <v>1070</v>
      </c>
      <c r="H431" s="193" t="s">
        <v>1071</v>
      </c>
      <c r="I431" s="194" t="s">
        <v>1072</v>
      </c>
      <c r="J431" s="195" t="s">
        <v>1073</v>
      </c>
      <c r="K431" s="194" t="s">
        <v>1074</v>
      </c>
      <c r="L431" s="194" t="s">
        <v>1075</v>
      </c>
      <c r="M431" s="194" t="s">
        <v>415</v>
      </c>
      <c r="N431" s="194" t="s">
        <v>416</v>
      </c>
      <c r="O431" s="194" t="s">
        <v>1076</v>
      </c>
      <c r="P431" s="194" t="s">
        <v>1077</v>
      </c>
      <c r="Q431" s="194">
        <v>0</v>
      </c>
      <c r="R431" s="194" t="s">
        <v>280</v>
      </c>
      <c r="S431" s="194" t="s">
        <v>1078</v>
      </c>
      <c r="T431" s="195">
        <v>37970</v>
      </c>
      <c r="U431" s="194">
        <v>6973</v>
      </c>
      <c r="V431" s="194"/>
      <c r="W431" s="197">
        <v>14841054</v>
      </c>
      <c r="X431" s="197">
        <v>29503507</v>
      </c>
      <c r="Y431" s="198">
        <v>44561</v>
      </c>
      <c r="Z431" s="195" t="s">
        <v>40</v>
      </c>
      <c r="AA431" s="194" t="s">
        <v>9203</v>
      </c>
      <c r="AB431" s="194" t="s">
        <v>160</v>
      </c>
      <c r="AC431" s="199" t="s">
        <v>9669</v>
      </c>
    </row>
    <row r="432" spans="2:29" ht="15.75" customHeight="1" x14ac:dyDescent="0.2">
      <c r="B432" s="191" t="s">
        <v>9597</v>
      </c>
      <c r="C432" s="192" t="s">
        <v>9323</v>
      </c>
      <c r="D432" s="193" t="s">
        <v>1087</v>
      </c>
      <c r="E432" s="193" t="s">
        <v>1088</v>
      </c>
      <c r="F432" s="194" t="s">
        <v>1089</v>
      </c>
      <c r="G432" s="193" t="s">
        <v>1090</v>
      </c>
      <c r="H432" s="193" t="s">
        <v>1091</v>
      </c>
      <c r="I432" s="194" t="s">
        <v>1092</v>
      </c>
      <c r="J432" s="195" t="s">
        <v>1093</v>
      </c>
      <c r="K432" s="194" t="s">
        <v>1094</v>
      </c>
      <c r="L432" s="194" t="s">
        <v>1095</v>
      </c>
      <c r="M432" s="194" t="s">
        <v>64</v>
      </c>
      <c r="N432" s="194" t="s">
        <v>1096</v>
      </c>
      <c r="O432" s="194" t="s">
        <v>1097</v>
      </c>
      <c r="P432" s="194" t="s">
        <v>1098</v>
      </c>
      <c r="Q432" s="194">
        <v>0</v>
      </c>
      <c r="R432" s="194" t="s">
        <v>280</v>
      </c>
      <c r="S432" s="194" t="s">
        <v>1099</v>
      </c>
      <c r="T432" s="195">
        <v>37970</v>
      </c>
      <c r="U432" s="194">
        <v>6975</v>
      </c>
      <c r="V432" s="194"/>
      <c r="W432" s="197">
        <v>33576624</v>
      </c>
      <c r="X432" s="197">
        <v>52195824</v>
      </c>
      <c r="Y432" s="198">
        <v>44561</v>
      </c>
      <c r="Z432" s="195" t="s">
        <v>40</v>
      </c>
      <c r="AA432" s="194" t="s">
        <v>9203</v>
      </c>
      <c r="AB432" s="194" t="s">
        <v>623</v>
      </c>
      <c r="AC432" s="199" t="s">
        <v>9669</v>
      </c>
    </row>
    <row r="433" spans="2:29" ht="15.75" customHeight="1" x14ac:dyDescent="0.2">
      <c r="B433" s="191" t="s">
        <v>9597</v>
      </c>
      <c r="C433" s="192" t="s">
        <v>9323</v>
      </c>
      <c r="D433" s="193" t="s">
        <v>1087</v>
      </c>
      <c r="E433" s="193" t="s">
        <v>1088</v>
      </c>
      <c r="F433" s="194" t="s">
        <v>1089</v>
      </c>
      <c r="G433" s="193" t="s">
        <v>1090</v>
      </c>
      <c r="H433" s="193" t="s">
        <v>1091</v>
      </c>
      <c r="I433" s="194" t="s">
        <v>1092</v>
      </c>
      <c r="J433" s="195" t="s">
        <v>1093</v>
      </c>
      <c r="K433" s="194" t="s">
        <v>1094</v>
      </c>
      <c r="L433" s="194" t="s">
        <v>1095</v>
      </c>
      <c r="M433" s="194" t="s">
        <v>64</v>
      </c>
      <c r="N433" s="194" t="s">
        <v>1096</v>
      </c>
      <c r="O433" s="194" t="s">
        <v>1097</v>
      </c>
      <c r="P433" s="194" t="s">
        <v>1098</v>
      </c>
      <c r="Q433" s="194">
        <v>0</v>
      </c>
      <c r="R433" s="194" t="s">
        <v>280</v>
      </c>
      <c r="S433" s="194" t="s">
        <v>1099</v>
      </c>
      <c r="T433" s="195">
        <v>37970</v>
      </c>
      <c r="U433" s="194">
        <v>6975</v>
      </c>
      <c r="V433" s="194"/>
      <c r="W433" s="197">
        <v>25523820</v>
      </c>
      <c r="X433" s="197">
        <v>31988820</v>
      </c>
      <c r="Y433" s="198">
        <v>44561</v>
      </c>
      <c r="Z433" s="195" t="s">
        <v>40</v>
      </c>
      <c r="AA433" s="194" t="s">
        <v>9203</v>
      </c>
      <c r="AB433" s="194" t="s">
        <v>70</v>
      </c>
      <c r="AC433" s="199" t="s">
        <v>9669</v>
      </c>
    </row>
    <row r="434" spans="2:29" ht="15.75" customHeight="1" x14ac:dyDescent="0.2">
      <c r="B434" s="191" t="s">
        <v>1100</v>
      </c>
      <c r="C434" s="192" t="s">
        <v>8250</v>
      </c>
      <c r="D434" s="193" t="s">
        <v>162</v>
      </c>
      <c r="E434" s="193" t="s">
        <v>1101</v>
      </c>
      <c r="F434" s="194" t="s">
        <v>1102</v>
      </c>
      <c r="G434" s="193" t="s">
        <v>1103</v>
      </c>
      <c r="H434" s="193" t="s">
        <v>1104</v>
      </c>
      <c r="I434" s="194" t="s">
        <v>1105</v>
      </c>
      <c r="J434" s="195" t="s">
        <v>1106</v>
      </c>
      <c r="K434" s="194" t="s">
        <v>1107</v>
      </c>
      <c r="L434" s="194" t="s">
        <v>1108</v>
      </c>
      <c r="M434" s="194" t="s">
        <v>178</v>
      </c>
      <c r="N434" s="194" t="s">
        <v>1109</v>
      </c>
      <c r="O434" s="194" t="s">
        <v>1110</v>
      </c>
      <c r="P434" s="194" t="s">
        <v>1111</v>
      </c>
      <c r="Q434" s="194">
        <v>0</v>
      </c>
      <c r="R434" s="194" t="s">
        <v>1112</v>
      </c>
      <c r="S434" s="194" t="s">
        <v>183</v>
      </c>
      <c r="T434" s="195">
        <v>37970</v>
      </c>
      <c r="U434" s="194">
        <v>6979</v>
      </c>
      <c r="V434" s="194"/>
      <c r="W434" s="197">
        <v>26268795</v>
      </c>
      <c r="X434" s="197">
        <v>51921915</v>
      </c>
      <c r="Y434" s="198">
        <v>44561</v>
      </c>
      <c r="Z434" s="195" t="s">
        <v>40</v>
      </c>
      <c r="AA434" s="194" t="s">
        <v>9203</v>
      </c>
      <c r="AB434" s="194" t="s">
        <v>658</v>
      </c>
      <c r="AC434" s="199" t="s">
        <v>9669</v>
      </c>
    </row>
    <row r="435" spans="2:29" ht="15.75" customHeight="1" x14ac:dyDescent="0.2">
      <c r="B435" s="191" t="s">
        <v>1100</v>
      </c>
      <c r="C435" s="192" t="s">
        <v>8250</v>
      </c>
      <c r="D435" s="193" t="s">
        <v>162</v>
      </c>
      <c r="E435" s="193" t="s">
        <v>1101</v>
      </c>
      <c r="F435" s="194" t="s">
        <v>1102</v>
      </c>
      <c r="G435" s="193" t="s">
        <v>1103</v>
      </c>
      <c r="H435" s="193" t="s">
        <v>1104</v>
      </c>
      <c r="I435" s="194" t="s">
        <v>1105</v>
      </c>
      <c r="J435" s="195" t="s">
        <v>1106</v>
      </c>
      <c r="K435" s="194" t="s">
        <v>1107</v>
      </c>
      <c r="L435" s="194" t="s">
        <v>1108</v>
      </c>
      <c r="M435" s="194" t="s">
        <v>178</v>
      </c>
      <c r="N435" s="194" t="s">
        <v>1109</v>
      </c>
      <c r="O435" s="194" t="s">
        <v>1110</v>
      </c>
      <c r="P435" s="194" t="s">
        <v>1111</v>
      </c>
      <c r="Q435" s="194">
        <v>0</v>
      </c>
      <c r="R435" s="194" t="s">
        <v>1112</v>
      </c>
      <c r="S435" s="194" t="s">
        <v>183</v>
      </c>
      <c r="T435" s="195">
        <v>37970</v>
      </c>
      <c r="U435" s="194">
        <v>6979</v>
      </c>
      <c r="V435" s="194"/>
      <c r="W435" s="197">
        <v>218751022</v>
      </c>
      <c r="X435" s="197">
        <v>343862115</v>
      </c>
      <c r="Y435" s="198">
        <v>44561</v>
      </c>
      <c r="Z435" s="195" t="s">
        <v>40</v>
      </c>
      <c r="AA435" s="194" t="s">
        <v>9203</v>
      </c>
      <c r="AB435" s="194" t="s">
        <v>9453</v>
      </c>
      <c r="AC435" s="199" t="s">
        <v>9669</v>
      </c>
    </row>
    <row r="436" spans="2:29" ht="15.75" customHeight="1" x14ac:dyDescent="0.2">
      <c r="B436" s="191" t="s">
        <v>1100</v>
      </c>
      <c r="C436" s="192" t="s">
        <v>8250</v>
      </c>
      <c r="D436" s="193" t="s">
        <v>162</v>
      </c>
      <c r="E436" s="193" t="s">
        <v>1101</v>
      </c>
      <c r="F436" s="194" t="s">
        <v>1102</v>
      </c>
      <c r="G436" s="193" t="s">
        <v>1103</v>
      </c>
      <c r="H436" s="193" t="s">
        <v>1104</v>
      </c>
      <c r="I436" s="194" t="s">
        <v>1105</v>
      </c>
      <c r="J436" s="195" t="s">
        <v>1106</v>
      </c>
      <c r="K436" s="194" t="s">
        <v>1107</v>
      </c>
      <c r="L436" s="194" t="s">
        <v>1108</v>
      </c>
      <c r="M436" s="194" t="s">
        <v>178</v>
      </c>
      <c r="N436" s="194" t="s">
        <v>1109</v>
      </c>
      <c r="O436" s="194" t="s">
        <v>1110</v>
      </c>
      <c r="P436" s="194" t="s">
        <v>1111</v>
      </c>
      <c r="Q436" s="194">
        <v>0</v>
      </c>
      <c r="R436" s="194" t="s">
        <v>1112</v>
      </c>
      <c r="S436" s="194" t="s">
        <v>183</v>
      </c>
      <c r="T436" s="195">
        <v>37970</v>
      </c>
      <c r="U436" s="194">
        <v>6979</v>
      </c>
      <c r="V436" s="194"/>
      <c r="W436" s="197">
        <v>124020354</v>
      </c>
      <c r="X436" s="197">
        <v>228951993</v>
      </c>
      <c r="Y436" s="198">
        <v>44561</v>
      </c>
      <c r="Z436" s="195" t="s">
        <v>40</v>
      </c>
      <c r="AA436" s="194" t="s">
        <v>9203</v>
      </c>
      <c r="AB436" s="194" t="s">
        <v>9457</v>
      </c>
      <c r="AC436" s="199" t="s">
        <v>9669</v>
      </c>
    </row>
    <row r="437" spans="2:29" ht="15.75" customHeight="1" x14ac:dyDescent="0.2">
      <c r="B437" s="191" t="s">
        <v>1100</v>
      </c>
      <c r="C437" s="192" t="s">
        <v>8250</v>
      </c>
      <c r="D437" s="193" t="s">
        <v>162</v>
      </c>
      <c r="E437" s="193" t="s">
        <v>1101</v>
      </c>
      <c r="F437" s="194" t="s">
        <v>1102</v>
      </c>
      <c r="G437" s="193" t="s">
        <v>1103</v>
      </c>
      <c r="H437" s="193" t="s">
        <v>1104</v>
      </c>
      <c r="I437" s="194" t="s">
        <v>1105</v>
      </c>
      <c r="J437" s="195" t="s">
        <v>1106</v>
      </c>
      <c r="K437" s="194" t="s">
        <v>1107</v>
      </c>
      <c r="L437" s="194" t="s">
        <v>1108</v>
      </c>
      <c r="M437" s="194" t="s">
        <v>178</v>
      </c>
      <c r="N437" s="194" t="s">
        <v>1109</v>
      </c>
      <c r="O437" s="194" t="s">
        <v>1110</v>
      </c>
      <c r="P437" s="194" t="s">
        <v>1111</v>
      </c>
      <c r="Q437" s="194">
        <v>0</v>
      </c>
      <c r="R437" s="194" t="s">
        <v>1112</v>
      </c>
      <c r="S437" s="194" t="s">
        <v>183</v>
      </c>
      <c r="T437" s="195">
        <v>37970</v>
      </c>
      <c r="U437" s="194">
        <v>6979</v>
      </c>
      <c r="V437" s="194"/>
      <c r="W437" s="197">
        <v>6235105</v>
      </c>
      <c r="X437" s="197">
        <v>11497356</v>
      </c>
      <c r="Y437" s="198">
        <v>44561</v>
      </c>
      <c r="Z437" s="195" t="s">
        <v>40</v>
      </c>
      <c r="AA437" s="194" t="s">
        <v>9203</v>
      </c>
      <c r="AB437" s="194" t="s">
        <v>205</v>
      </c>
      <c r="AC437" s="199" t="s">
        <v>9669</v>
      </c>
    </row>
    <row r="438" spans="2:29" ht="15.75" customHeight="1" x14ac:dyDescent="0.2">
      <c r="B438" s="191" t="s">
        <v>1100</v>
      </c>
      <c r="C438" s="192" t="s">
        <v>8250</v>
      </c>
      <c r="D438" s="193" t="s">
        <v>162</v>
      </c>
      <c r="E438" s="193" t="s">
        <v>1101</v>
      </c>
      <c r="F438" s="194" t="s">
        <v>1102</v>
      </c>
      <c r="G438" s="193" t="s">
        <v>1103</v>
      </c>
      <c r="H438" s="193" t="s">
        <v>1104</v>
      </c>
      <c r="I438" s="194" t="s">
        <v>1105</v>
      </c>
      <c r="J438" s="195" t="s">
        <v>1106</v>
      </c>
      <c r="K438" s="194" t="s">
        <v>1107</v>
      </c>
      <c r="L438" s="194" t="s">
        <v>1108</v>
      </c>
      <c r="M438" s="194" t="s">
        <v>178</v>
      </c>
      <c r="N438" s="194" t="s">
        <v>1109</v>
      </c>
      <c r="O438" s="194" t="s">
        <v>1110</v>
      </c>
      <c r="P438" s="194" t="s">
        <v>1111</v>
      </c>
      <c r="Q438" s="194">
        <v>0</v>
      </c>
      <c r="R438" s="194" t="s">
        <v>1112</v>
      </c>
      <c r="S438" s="194" t="s">
        <v>183</v>
      </c>
      <c r="T438" s="195">
        <v>37970</v>
      </c>
      <c r="U438" s="194">
        <v>6979</v>
      </c>
      <c r="V438" s="194"/>
      <c r="W438" s="197">
        <v>17393436</v>
      </c>
      <c r="X438" s="197">
        <v>35081676</v>
      </c>
      <c r="Y438" s="198">
        <v>44561</v>
      </c>
      <c r="Z438" s="195" t="s">
        <v>40</v>
      </c>
      <c r="AA438" s="194" t="s">
        <v>9203</v>
      </c>
      <c r="AB438" s="194" t="s">
        <v>100</v>
      </c>
      <c r="AC438" s="199" t="s">
        <v>9669</v>
      </c>
    </row>
    <row r="439" spans="2:29" ht="15.75" customHeight="1" x14ac:dyDescent="0.2">
      <c r="B439" s="191" t="s">
        <v>1100</v>
      </c>
      <c r="C439" s="192" t="s">
        <v>8250</v>
      </c>
      <c r="D439" s="193" t="s">
        <v>162</v>
      </c>
      <c r="E439" s="193" t="s">
        <v>1101</v>
      </c>
      <c r="F439" s="194" t="s">
        <v>1102</v>
      </c>
      <c r="G439" s="193" t="s">
        <v>1103</v>
      </c>
      <c r="H439" s="193" t="s">
        <v>1104</v>
      </c>
      <c r="I439" s="194" t="s">
        <v>1105</v>
      </c>
      <c r="J439" s="195" t="s">
        <v>1106</v>
      </c>
      <c r="K439" s="194" t="s">
        <v>1107</v>
      </c>
      <c r="L439" s="194" t="s">
        <v>1108</v>
      </c>
      <c r="M439" s="194" t="s">
        <v>178</v>
      </c>
      <c r="N439" s="194" t="s">
        <v>1109</v>
      </c>
      <c r="O439" s="194" t="s">
        <v>1110</v>
      </c>
      <c r="P439" s="194" t="s">
        <v>1111</v>
      </c>
      <c r="Q439" s="194">
        <v>0</v>
      </c>
      <c r="R439" s="194" t="s">
        <v>1112</v>
      </c>
      <c r="S439" s="194" t="s">
        <v>183</v>
      </c>
      <c r="T439" s="195">
        <v>37970</v>
      </c>
      <c r="U439" s="194">
        <v>6979</v>
      </c>
      <c r="V439" s="194"/>
      <c r="W439" s="197">
        <v>2376120</v>
      </c>
      <c r="X439" s="197">
        <v>4569462</v>
      </c>
      <c r="Y439" s="198">
        <v>44561</v>
      </c>
      <c r="Z439" s="195" t="s">
        <v>40</v>
      </c>
      <c r="AA439" s="194" t="s">
        <v>9203</v>
      </c>
      <c r="AB439" s="194" t="s">
        <v>282</v>
      </c>
      <c r="AC439" s="199" t="s">
        <v>9669</v>
      </c>
    </row>
    <row r="440" spans="2:29" ht="15.75" customHeight="1" x14ac:dyDescent="0.2">
      <c r="B440" s="191" t="s">
        <v>1100</v>
      </c>
      <c r="C440" s="192" t="s">
        <v>8250</v>
      </c>
      <c r="D440" s="193" t="s">
        <v>162</v>
      </c>
      <c r="E440" s="193" t="s">
        <v>1101</v>
      </c>
      <c r="F440" s="194" t="s">
        <v>1102</v>
      </c>
      <c r="G440" s="193" t="s">
        <v>1103</v>
      </c>
      <c r="H440" s="193" t="s">
        <v>1104</v>
      </c>
      <c r="I440" s="194" t="s">
        <v>1105</v>
      </c>
      <c r="J440" s="195" t="s">
        <v>1106</v>
      </c>
      <c r="K440" s="194" t="s">
        <v>1107</v>
      </c>
      <c r="L440" s="194" t="s">
        <v>1108</v>
      </c>
      <c r="M440" s="194" t="s">
        <v>178</v>
      </c>
      <c r="N440" s="194" t="s">
        <v>1109</v>
      </c>
      <c r="O440" s="194" t="s">
        <v>1110</v>
      </c>
      <c r="P440" s="194" t="s">
        <v>1111</v>
      </c>
      <c r="Q440" s="194">
        <v>0</v>
      </c>
      <c r="R440" s="194" t="s">
        <v>1112</v>
      </c>
      <c r="S440" s="194" t="s">
        <v>183</v>
      </c>
      <c r="T440" s="195">
        <v>37970</v>
      </c>
      <c r="U440" s="194">
        <v>6979</v>
      </c>
      <c r="V440" s="194"/>
      <c r="W440" s="197">
        <v>73919436</v>
      </c>
      <c r="X440" s="197">
        <v>140460319</v>
      </c>
      <c r="Y440" s="198">
        <v>44561</v>
      </c>
      <c r="Z440" s="195" t="s">
        <v>40</v>
      </c>
      <c r="AA440" s="194" t="s">
        <v>9203</v>
      </c>
      <c r="AB440" s="194" t="s">
        <v>186</v>
      </c>
      <c r="AC440" s="199" t="s">
        <v>9669</v>
      </c>
    </row>
    <row r="441" spans="2:29" ht="15.75" customHeight="1" x14ac:dyDescent="0.2">
      <c r="B441" s="191" t="s">
        <v>1100</v>
      </c>
      <c r="C441" s="192" t="s">
        <v>8250</v>
      </c>
      <c r="D441" s="193" t="s">
        <v>162</v>
      </c>
      <c r="E441" s="193" t="s">
        <v>1101</v>
      </c>
      <c r="F441" s="194" t="s">
        <v>1102</v>
      </c>
      <c r="G441" s="193" t="s">
        <v>1103</v>
      </c>
      <c r="H441" s="193" t="s">
        <v>1104</v>
      </c>
      <c r="I441" s="194" t="s">
        <v>1105</v>
      </c>
      <c r="J441" s="195" t="s">
        <v>1106</v>
      </c>
      <c r="K441" s="194" t="s">
        <v>1107</v>
      </c>
      <c r="L441" s="194" t="s">
        <v>1108</v>
      </c>
      <c r="M441" s="194" t="s">
        <v>178</v>
      </c>
      <c r="N441" s="194" t="s">
        <v>1109</v>
      </c>
      <c r="O441" s="194" t="s">
        <v>1110</v>
      </c>
      <c r="P441" s="194" t="s">
        <v>1111</v>
      </c>
      <c r="Q441" s="194">
        <v>0</v>
      </c>
      <c r="R441" s="194" t="s">
        <v>1112</v>
      </c>
      <c r="S441" s="194" t="s">
        <v>183</v>
      </c>
      <c r="T441" s="195">
        <v>37970</v>
      </c>
      <c r="U441" s="194">
        <v>6979</v>
      </c>
      <c r="V441" s="194"/>
      <c r="W441" s="197">
        <v>7695936</v>
      </c>
      <c r="X441" s="197">
        <v>15231540</v>
      </c>
      <c r="Y441" s="198">
        <v>44561</v>
      </c>
      <c r="Z441" s="195" t="s">
        <v>40</v>
      </c>
      <c r="AA441" s="194" t="s">
        <v>9203</v>
      </c>
      <c r="AB441" s="194" t="s">
        <v>9506</v>
      </c>
      <c r="AC441" s="199" t="s">
        <v>9669</v>
      </c>
    </row>
    <row r="442" spans="2:29" ht="15.75" customHeight="1" x14ac:dyDescent="0.2">
      <c r="B442" s="191" t="s">
        <v>1100</v>
      </c>
      <c r="C442" s="192" t="s">
        <v>8250</v>
      </c>
      <c r="D442" s="193" t="s">
        <v>162</v>
      </c>
      <c r="E442" s="193" t="s">
        <v>1101</v>
      </c>
      <c r="F442" s="194" t="s">
        <v>1102</v>
      </c>
      <c r="G442" s="193" t="s">
        <v>1103</v>
      </c>
      <c r="H442" s="193" t="s">
        <v>1104</v>
      </c>
      <c r="I442" s="194" t="s">
        <v>1105</v>
      </c>
      <c r="J442" s="195" t="s">
        <v>1106</v>
      </c>
      <c r="K442" s="194" t="s">
        <v>1107</v>
      </c>
      <c r="L442" s="194" t="s">
        <v>1108</v>
      </c>
      <c r="M442" s="194" t="s">
        <v>178</v>
      </c>
      <c r="N442" s="194" t="s">
        <v>1109</v>
      </c>
      <c r="O442" s="194" t="s">
        <v>1110</v>
      </c>
      <c r="P442" s="194" t="s">
        <v>1111</v>
      </c>
      <c r="Q442" s="194">
        <v>0</v>
      </c>
      <c r="R442" s="194" t="s">
        <v>1112</v>
      </c>
      <c r="S442" s="194" t="s">
        <v>183</v>
      </c>
      <c r="T442" s="195">
        <v>37970</v>
      </c>
      <c r="U442" s="194">
        <v>6979</v>
      </c>
      <c r="V442" s="194"/>
      <c r="W442" s="197">
        <v>8016600</v>
      </c>
      <c r="X442" s="197">
        <v>16033200</v>
      </c>
      <c r="Y442" s="198">
        <v>44561</v>
      </c>
      <c r="Z442" s="195" t="s">
        <v>40</v>
      </c>
      <c r="AA442" s="194" t="s">
        <v>9203</v>
      </c>
      <c r="AB442" s="194" t="s">
        <v>9515</v>
      </c>
      <c r="AC442" s="199" t="s">
        <v>9669</v>
      </c>
    </row>
    <row r="443" spans="2:29" ht="15.75" customHeight="1" x14ac:dyDescent="0.2">
      <c r="B443" s="191" t="s">
        <v>1100</v>
      </c>
      <c r="C443" s="192" t="s">
        <v>8250</v>
      </c>
      <c r="D443" s="193" t="s">
        <v>162</v>
      </c>
      <c r="E443" s="193" t="s">
        <v>1101</v>
      </c>
      <c r="F443" s="194" t="s">
        <v>1102</v>
      </c>
      <c r="G443" s="193" t="s">
        <v>1103</v>
      </c>
      <c r="H443" s="193" t="s">
        <v>1104</v>
      </c>
      <c r="I443" s="194" t="s">
        <v>1105</v>
      </c>
      <c r="J443" s="195" t="s">
        <v>1106</v>
      </c>
      <c r="K443" s="194" t="s">
        <v>1107</v>
      </c>
      <c r="L443" s="194" t="s">
        <v>1108</v>
      </c>
      <c r="M443" s="194" t="s">
        <v>178</v>
      </c>
      <c r="N443" s="194" t="s">
        <v>1109</v>
      </c>
      <c r="O443" s="194" t="s">
        <v>1110</v>
      </c>
      <c r="P443" s="194" t="s">
        <v>1111</v>
      </c>
      <c r="Q443" s="194">
        <v>0</v>
      </c>
      <c r="R443" s="194" t="s">
        <v>1112</v>
      </c>
      <c r="S443" s="194" t="s">
        <v>183</v>
      </c>
      <c r="T443" s="195">
        <v>37970</v>
      </c>
      <c r="U443" s="194">
        <v>6979</v>
      </c>
      <c r="V443" s="194"/>
      <c r="W443" s="197">
        <v>7798548</v>
      </c>
      <c r="X443" s="197">
        <v>15231540</v>
      </c>
      <c r="Y443" s="198">
        <v>44561</v>
      </c>
      <c r="Z443" s="195" t="s">
        <v>40</v>
      </c>
      <c r="AA443" s="194" t="s">
        <v>9203</v>
      </c>
      <c r="AB443" s="194" t="s">
        <v>9518</v>
      </c>
      <c r="AC443" s="199" t="s">
        <v>9669</v>
      </c>
    </row>
    <row r="444" spans="2:29" ht="15.75" customHeight="1" x14ac:dyDescent="0.2">
      <c r="B444" s="191" t="s">
        <v>1100</v>
      </c>
      <c r="C444" s="192" t="s">
        <v>8250</v>
      </c>
      <c r="D444" s="193" t="s">
        <v>162</v>
      </c>
      <c r="E444" s="193" t="s">
        <v>1101</v>
      </c>
      <c r="F444" s="194" t="s">
        <v>1102</v>
      </c>
      <c r="G444" s="193" t="s">
        <v>1103</v>
      </c>
      <c r="H444" s="193" t="s">
        <v>1104</v>
      </c>
      <c r="I444" s="194" t="s">
        <v>1105</v>
      </c>
      <c r="J444" s="195" t="s">
        <v>1106</v>
      </c>
      <c r="K444" s="194" t="s">
        <v>1107</v>
      </c>
      <c r="L444" s="194" t="s">
        <v>1108</v>
      </c>
      <c r="M444" s="194" t="s">
        <v>178</v>
      </c>
      <c r="N444" s="194" t="s">
        <v>1109</v>
      </c>
      <c r="O444" s="194" t="s">
        <v>1110</v>
      </c>
      <c r="P444" s="194" t="s">
        <v>1111</v>
      </c>
      <c r="Q444" s="194">
        <v>0</v>
      </c>
      <c r="R444" s="194" t="s">
        <v>1112</v>
      </c>
      <c r="S444" s="194" t="s">
        <v>183</v>
      </c>
      <c r="T444" s="195">
        <v>37970</v>
      </c>
      <c r="U444" s="194">
        <v>6979</v>
      </c>
      <c r="V444" s="194"/>
      <c r="W444" s="197">
        <v>22125816</v>
      </c>
      <c r="X444" s="197">
        <v>34150716</v>
      </c>
      <c r="Y444" s="198">
        <v>44561</v>
      </c>
      <c r="Z444" s="195" t="s">
        <v>40</v>
      </c>
      <c r="AA444" s="194" t="s">
        <v>9203</v>
      </c>
      <c r="AB444" s="194" t="s">
        <v>211</v>
      </c>
      <c r="AC444" s="199" t="s">
        <v>9669</v>
      </c>
    </row>
    <row r="445" spans="2:29" ht="15.75" customHeight="1" x14ac:dyDescent="0.2">
      <c r="B445" s="191" t="s">
        <v>1100</v>
      </c>
      <c r="C445" s="192" t="s">
        <v>8250</v>
      </c>
      <c r="D445" s="193" t="s">
        <v>162</v>
      </c>
      <c r="E445" s="193" t="s">
        <v>1101</v>
      </c>
      <c r="F445" s="194" t="s">
        <v>1102</v>
      </c>
      <c r="G445" s="193" t="s">
        <v>1103</v>
      </c>
      <c r="H445" s="193" t="s">
        <v>1104</v>
      </c>
      <c r="I445" s="194" t="s">
        <v>1105</v>
      </c>
      <c r="J445" s="195" t="s">
        <v>1106</v>
      </c>
      <c r="K445" s="194" t="s">
        <v>1107</v>
      </c>
      <c r="L445" s="194" t="s">
        <v>1108</v>
      </c>
      <c r="M445" s="194" t="s">
        <v>178</v>
      </c>
      <c r="N445" s="194" t="s">
        <v>1109</v>
      </c>
      <c r="O445" s="194" t="s">
        <v>1110</v>
      </c>
      <c r="P445" s="194" t="s">
        <v>1111</v>
      </c>
      <c r="Q445" s="194">
        <v>0</v>
      </c>
      <c r="R445" s="194" t="s">
        <v>1112</v>
      </c>
      <c r="S445" s="194" t="s">
        <v>183</v>
      </c>
      <c r="T445" s="195">
        <v>37970</v>
      </c>
      <c r="U445" s="194">
        <v>6979</v>
      </c>
      <c r="V445" s="194"/>
      <c r="W445" s="197">
        <v>17425812</v>
      </c>
      <c r="X445" s="197">
        <v>34204160</v>
      </c>
      <c r="Y445" s="198">
        <v>44561</v>
      </c>
      <c r="Z445" s="195" t="s">
        <v>40</v>
      </c>
      <c r="AA445" s="194" t="s">
        <v>9203</v>
      </c>
      <c r="AB445" s="194" t="s">
        <v>9528</v>
      </c>
      <c r="AC445" s="199" t="s">
        <v>9669</v>
      </c>
    </row>
    <row r="446" spans="2:29" ht="15.75" customHeight="1" x14ac:dyDescent="0.2">
      <c r="B446" s="191" t="s">
        <v>1100</v>
      </c>
      <c r="C446" s="192" t="s">
        <v>8250</v>
      </c>
      <c r="D446" s="193" t="s">
        <v>162</v>
      </c>
      <c r="E446" s="193" t="s">
        <v>1101</v>
      </c>
      <c r="F446" s="194" t="s">
        <v>1102</v>
      </c>
      <c r="G446" s="193" t="s">
        <v>1103</v>
      </c>
      <c r="H446" s="193" t="s">
        <v>1104</v>
      </c>
      <c r="I446" s="194" t="s">
        <v>1105</v>
      </c>
      <c r="J446" s="195" t="s">
        <v>1106</v>
      </c>
      <c r="K446" s="194" t="s">
        <v>1107</v>
      </c>
      <c r="L446" s="194" t="s">
        <v>1108</v>
      </c>
      <c r="M446" s="194" t="s">
        <v>178</v>
      </c>
      <c r="N446" s="194" t="s">
        <v>1109</v>
      </c>
      <c r="O446" s="194" t="s">
        <v>1110</v>
      </c>
      <c r="P446" s="194" t="s">
        <v>1111</v>
      </c>
      <c r="Q446" s="194">
        <v>0</v>
      </c>
      <c r="R446" s="194" t="s">
        <v>1112</v>
      </c>
      <c r="S446" s="194" t="s">
        <v>183</v>
      </c>
      <c r="T446" s="195">
        <v>37970</v>
      </c>
      <c r="U446" s="194">
        <v>6979</v>
      </c>
      <c r="V446" s="194"/>
      <c r="W446" s="197">
        <v>22817829</v>
      </c>
      <c r="X446" s="197">
        <v>30865978</v>
      </c>
      <c r="Y446" s="198">
        <v>44561</v>
      </c>
      <c r="Z446" s="195" t="s">
        <v>40</v>
      </c>
      <c r="AA446" s="194" t="s">
        <v>9203</v>
      </c>
      <c r="AB446" s="194" t="s">
        <v>869</v>
      </c>
      <c r="AC446" s="199" t="s">
        <v>9669</v>
      </c>
    </row>
    <row r="447" spans="2:29" ht="15.75" customHeight="1" x14ac:dyDescent="0.2">
      <c r="B447" s="191" t="s">
        <v>1100</v>
      </c>
      <c r="C447" s="192" t="s">
        <v>8250</v>
      </c>
      <c r="D447" s="193" t="s">
        <v>162</v>
      </c>
      <c r="E447" s="193" t="s">
        <v>1101</v>
      </c>
      <c r="F447" s="194" t="s">
        <v>1102</v>
      </c>
      <c r="G447" s="193" t="s">
        <v>1103</v>
      </c>
      <c r="H447" s="193" t="s">
        <v>1104</v>
      </c>
      <c r="I447" s="194" t="s">
        <v>1105</v>
      </c>
      <c r="J447" s="195" t="s">
        <v>1106</v>
      </c>
      <c r="K447" s="194" t="s">
        <v>1107</v>
      </c>
      <c r="L447" s="194" t="s">
        <v>1108</v>
      </c>
      <c r="M447" s="194" t="s">
        <v>178</v>
      </c>
      <c r="N447" s="194" t="s">
        <v>1109</v>
      </c>
      <c r="O447" s="194" t="s">
        <v>1110</v>
      </c>
      <c r="P447" s="194" t="s">
        <v>1111</v>
      </c>
      <c r="Q447" s="194">
        <v>0</v>
      </c>
      <c r="R447" s="194" t="s">
        <v>1112</v>
      </c>
      <c r="S447" s="194" t="s">
        <v>183</v>
      </c>
      <c r="T447" s="195">
        <v>37970</v>
      </c>
      <c r="U447" s="194">
        <v>6979</v>
      </c>
      <c r="V447" s="194"/>
      <c r="W447" s="197">
        <v>35045472</v>
      </c>
      <c r="X447" s="197">
        <v>47070372</v>
      </c>
      <c r="Y447" s="198">
        <v>44561</v>
      </c>
      <c r="Z447" s="195" t="s">
        <v>40</v>
      </c>
      <c r="AA447" s="194" t="s">
        <v>9203</v>
      </c>
      <c r="AB447" s="194" t="s">
        <v>252</v>
      </c>
      <c r="AC447" s="199" t="s">
        <v>9669</v>
      </c>
    </row>
    <row r="448" spans="2:29" ht="15.75" customHeight="1" x14ac:dyDescent="0.2">
      <c r="B448" s="191" t="s">
        <v>1100</v>
      </c>
      <c r="C448" s="192" t="s">
        <v>8250</v>
      </c>
      <c r="D448" s="193" t="s">
        <v>162</v>
      </c>
      <c r="E448" s="193" t="s">
        <v>1101</v>
      </c>
      <c r="F448" s="194" t="s">
        <v>1102</v>
      </c>
      <c r="G448" s="193" t="s">
        <v>1103</v>
      </c>
      <c r="H448" s="193" t="s">
        <v>1104</v>
      </c>
      <c r="I448" s="194" t="s">
        <v>1105</v>
      </c>
      <c r="J448" s="195" t="s">
        <v>1106</v>
      </c>
      <c r="K448" s="194" t="s">
        <v>1107</v>
      </c>
      <c r="L448" s="194" t="s">
        <v>1108</v>
      </c>
      <c r="M448" s="194" t="s">
        <v>178</v>
      </c>
      <c r="N448" s="194" t="s">
        <v>1109</v>
      </c>
      <c r="O448" s="194" t="s">
        <v>1110</v>
      </c>
      <c r="P448" s="194" t="s">
        <v>1111</v>
      </c>
      <c r="Q448" s="194">
        <v>0</v>
      </c>
      <c r="R448" s="194" t="s">
        <v>1112</v>
      </c>
      <c r="S448" s="194" t="s">
        <v>183</v>
      </c>
      <c r="T448" s="195">
        <v>37970</v>
      </c>
      <c r="U448" s="194">
        <v>6979</v>
      </c>
      <c r="V448" s="194"/>
      <c r="W448" s="197">
        <v>6573612</v>
      </c>
      <c r="X448" s="197">
        <v>12505896</v>
      </c>
      <c r="Y448" s="198">
        <v>44561</v>
      </c>
      <c r="Z448" s="195" t="s">
        <v>40</v>
      </c>
      <c r="AA448" s="194" t="s">
        <v>9203</v>
      </c>
      <c r="AB448" s="194" t="s">
        <v>9548</v>
      </c>
      <c r="AC448" s="199" t="s">
        <v>9669</v>
      </c>
    </row>
    <row r="449" spans="2:29" ht="15.75" customHeight="1" x14ac:dyDescent="0.2">
      <c r="B449" s="191" t="s">
        <v>1100</v>
      </c>
      <c r="C449" s="192" t="s">
        <v>8250</v>
      </c>
      <c r="D449" s="193" t="s">
        <v>162</v>
      </c>
      <c r="E449" s="193" t="s">
        <v>1101</v>
      </c>
      <c r="F449" s="194" t="s">
        <v>1102</v>
      </c>
      <c r="G449" s="193" t="s">
        <v>1103</v>
      </c>
      <c r="H449" s="193" t="s">
        <v>1104</v>
      </c>
      <c r="I449" s="194" t="s">
        <v>1105</v>
      </c>
      <c r="J449" s="195" t="s">
        <v>1106</v>
      </c>
      <c r="K449" s="194" t="s">
        <v>1107</v>
      </c>
      <c r="L449" s="194" t="s">
        <v>1108</v>
      </c>
      <c r="M449" s="194" t="s">
        <v>178</v>
      </c>
      <c r="N449" s="194" t="s">
        <v>1109</v>
      </c>
      <c r="O449" s="194" t="s">
        <v>1110</v>
      </c>
      <c r="P449" s="194" t="s">
        <v>1111</v>
      </c>
      <c r="Q449" s="194">
        <v>0</v>
      </c>
      <c r="R449" s="194" t="s">
        <v>1112</v>
      </c>
      <c r="S449" s="194" t="s">
        <v>183</v>
      </c>
      <c r="T449" s="195">
        <v>37970</v>
      </c>
      <c r="U449" s="194">
        <v>6979</v>
      </c>
      <c r="V449" s="194"/>
      <c r="W449" s="197">
        <v>17155524</v>
      </c>
      <c r="X449" s="197">
        <v>30623412</v>
      </c>
      <c r="Y449" s="198">
        <v>44561</v>
      </c>
      <c r="Z449" s="195" t="s">
        <v>40</v>
      </c>
      <c r="AA449" s="194" t="s">
        <v>9203</v>
      </c>
      <c r="AB449" s="194" t="s">
        <v>374</v>
      </c>
      <c r="AC449" s="199" t="s">
        <v>9669</v>
      </c>
    </row>
    <row r="450" spans="2:29" ht="15.75" customHeight="1" x14ac:dyDescent="0.2">
      <c r="B450" s="191" t="s">
        <v>1100</v>
      </c>
      <c r="C450" s="192" t="s">
        <v>8250</v>
      </c>
      <c r="D450" s="193" t="s">
        <v>162</v>
      </c>
      <c r="E450" s="193" t="s">
        <v>1101</v>
      </c>
      <c r="F450" s="194" t="s">
        <v>1102</v>
      </c>
      <c r="G450" s="193" t="s">
        <v>1103</v>
      </c>
      <c r="H450" s="193" t="s">
        <v>1104</v>
      </c>
      <c r="I450" s="194" t="s">
        <v>1105</v>
      </c>
      <c r="J450" s="195" t="s">
        <v>1106</v>
      </c>
      <c r="K450" s="194" t="s">
        <v>1107</v>
      </c>
      <c r="L450" s="194" t="s">
        <v>1108</v>
      </c>
      <c r="M450" s="194" t="s">
        <v>178</v>
      </c>
      <c r="N450" s="194" t="s">
        <v>1109</v>
      </c>
      <c r="O450" s="194" t="s">
        <v>1110</v>
      </c>
      <c r="P450" s="194" t="s">
        <v>1111</v>
      </c>
      <c r="Q450" s="194">
        <v>0</v>
      </c>
      <c r="R450" s="194" t="s">
        <v>1112</v>
      </c>
      <c r="S450" s="194" t="s">
        <v>183</v>
      </c>
      <c r="T450" s="195">
        <v>37970</v>
      </c>
      <c r="U450" s="194">
        <v>6979</v>
      </c>
      <c r="V450" s="194"/>
      <c r="W450" s="197">
        <v>59369646</v>
      </c>
      <c r="X450" s="197">
        <v>83322471</v>
      </c>
      <c r="Y450" s="198">
        <v>44561</v>
      </c>
      <c r="Z450" s="195" t="s">
        <v>40</v>
      </c>
      <c r="AA450" s="194" t="s">
        <v>9203</v>
      </c>
      <c r="AB450" s="194" t="s">
        <v>219</v>
      </c>
      <c r="AC450" s="199" t="s">
        <v>9669</v>
      </c>
    </row>
    <row r="451" spans="2:29" ht="15.75" customHeight="1" x14ac:dyDescent="0.2">
      <c r="B451" s="191" t="s">
        <v>1100</v>
      </c>
      <c r="C451" s="192" t="s">
        <v>8250</v>
      </c>
      <c r="D451" s="193" t="s">
        <v>162</v>
      </c>
      <c r="E451" s="193" t="s">
        <v>1101</v>
      </c>
      <c r="F451" s="194" t="s">
        <v>1102</v>
      </c>
      <c r="G451" s="193" t="s">
        <v>1103</v>
      </c>
      <c r="H451" s="193" t="s">
        <v>1104</v>
      </c>
      <c r="I451" s="194" t="s">
        <v>1105</v>
      </c>
      <c r="J451" s="195" t="s">
        <v>1106</v>
      </c>
      <c r="K451" s="194" t="s">
        <v>1107</v>
      </c>
      <c r="L451" s="194" t="s">
        <v>1108</v>
      </c>
      <c r="M451" s="194" t="s">
        <v>178</v>
      </c>
      <c r="N451" s="194" t="s">
        <v>1109</v>
      </c>
      <c r="O451" s="194" t="s">
        <v>1110</v>
      </c>
      <c r="P451" s="194" t="s">
        <v>1111</v>
      </c>
      <c r="Q451" s="194">
        <v>0</v>
      </c>
      <c r="R451" s="194" t="s">
        <v>1112</v>
      </c>
      <c r="S451" s="194" t="s">
        <v>183</v>
      </c>
      <c r="T451" s="195">
        <v>37970</v>
      </c>
      <c r="U451" s="194">
        <v>6979</v>
      </c>
      <c r="V451" s="194"/>
      <c r="W451" s="197">
        <v>48791043</v>
      </c>
      <c r="X451" s="197">
        <v>92888808</v>
      </c>
      <c r="Y451" s="198">
        <v>44561</v>
      </c>
      <c r="Z451" s="195" t="s">
        <v>40</v>
      </c>
      <c r="AA451" s="194" t="s">
        <v>9203</v>
      </c>
      <c r="AB451" s="194" t="s">
        <v>220</v>
      </c>
      <c r="AC451" s="199" t="s">
        <v>9669</v>
      </c>
    </row>
    <row r="452" spans="2:29" ht="15.75" customHeight="1" x14ac:dyDescent="0.2">
      <c r="B452" s="191" t="s">
        <v>1100</v>
      </c>
      <c r="C452" s="192" t="s">
        <v>8250</v>
      </c>
      <c r="D452" s="193" t="s">
        <v>162</v>
      </c>
      <c r="E452" s="193" t="s">
        <v>1101</v>
      </c>
      <c r="F452" s="194" t="s">
        <v>1102</v>
      </c>
      <c r="G452" s="193" t="s">
        <v>1103</v>
      </c>
      <c r="H452" s="193" t="s">
        <v>1104</v>
      </c>
      <c r="I452" s="194" t="s">
        <v>1105</v>
      </c>
      <c r="J452" s="195" t="s">
        <v>1106</v>
      </c>
      <c r="K452" s="194" t="s">
        <v>1107</v>
      </c>
      <c r="L452" s="194" t="s">
        <v>1108</v>
      </c>
      <c r="M452" s="194" t="s">
        <v>178</v>
      </c>
      <c r="N452" s="194" t="s">
        <v>1109</v>
      </c>
      <c r="O452" s="194" t="s">
        <v>1110</v>
      </c>
      <c r="P452" s="194" t="s">
        <v>1111</v>
      </c>
      <c r="Q452" s="194">
        <v>0</v>
      </c>
      <c r="R452" s="194" t="s">
        <v>1112</v>
      </c>
      <c r="S452" s="194" t="s">
        <v>183</v>
      </c>
      <c r="T452" s="195">
        <v>37970</v>
      </c>
      <c r="U452" s="194">
        <v>6979</v>
      </c>
      <c r="V452" s="194"/>
      <c r="W452" s="197">
        <v>13220977</v>
      </c>
      <c r="X452" s="197">
        <v>26076397</v>
      </c>
      <c r="Y452" s="198">
        <v>44561</v>
      </c>
      <c r="Z452" s="195" t="s">
        <v>40</v>
      </c>
      <c r="AA452" s="194" t="s">
        <v>9203</v>
      </c>
      <c r="AB452" s="194" t="s">
        <v>9595</v>
      </c>
      <c r="AC452" s="199" t="s">
        <v>9669</v>
      </c>
    </row>
    <row r="453" spans="2:29" ht="15.75" customHeight="1" x14ac:dyDescent="0.2">
      <c r="B453" s="191" t="s">
        <v>8887</v>
      </c>
      <c r="C453" s="192" t="s">
        <v>7951</v>
      </c>
      <c r="D453" s="193" t="s">
        <v>502</v>
      </c>
      <c r="E453" s="193" t="s">
        <v>503</v>
      </c>
      <c r="F453" s="194" t="s">
        <v>103</v>
      </c>
      <c r="G453" s="193" t="s">
        <v>504</v>
      </c>
      <c r="H453" s="193" t="s">
        <v>90</v>
      </c>
      <c r="I453" s="194">
        <v>0</v>
      </c>
      <c r="J453" s="195">
        <v>0</v>
      </c>
      <c r="K453" s="194" t="s">
        <v>1114</v>
      </c>
      <c r="L453" s="194" t="s">
        <v>1115</v>
      </c>
      <c r="M453" s="194" t="s">
        <v>35</v>
      </c>
      <c r="N453" s="194" t="s">
        <v>1116</v>
      </c>
      <c r="O453" s="194" t="s">
        <v>1117</v>
      </c>
      <c r="P453" s="194" t="s">
        <v>1118</v>
      </c>
      <c r="Q453" s="194">
        <v>0</v>
      </c>
      <c r="R453" s="194">
        <v>91001</v>
      </c>
      <c r="S453" s="194" t="s">
        <v>511</v>
      </c>
      <c r="T453" s="195">
        <v>37970</v>
      </c>
      <c r="U453" s="194">
        <v>6982</v>
      </c>
      <c r="V453" s="194"/>
      <c r="W453" s="197">
        <v>4578944</v>
      </c>
      <c r="X453" s="197">
        <v>13736832</v>
      </c>
      <c r="Y453" s="198">
        <v>44561</v>
      </c>
      <c r="Z453" s="195" t="s">
        <v>40</v>
      </c>
      <c r="AA453" s="194" t="s">
        <v>9203</v>
      </c>
      <c r="AB453" s="194" t="s">
        <v>214</v>
      </c>
      <c r="AC453" s="199" t="s">
        <v>9669</v>
      </c>
    </row>
    <row r="454" spans="2:29" ht="15.75" customHeight="1" x14ac:dyDescent="0.2">
      <c r="B454" s="191" t="s">
        <v>1119</v>
      </c>
      <c r="C454" s="192" t="s">
        <v>8252</v>
      </c>
      <c r="D454" s="193" t="s">
        <v>1120</v>
      </c>
      <c r="E454" s="193" t="s">
        <v>1121</v>
      </c>
      <c r="F454" s="194" t="s">
        <v>1122</v>
      </c>
      <c r="G454" s="193" t="s">
        <v>1123</v>
      </c>
      <c r="H454" s="193" t="s">
        <v>1124</v>
      </c>
      <c r="I454" s="194" t="s">
        <v>1125</v>
      </c>
      <c r="J454" s="195" t="s">
        <v>1126</v>
      </c>
      <c r="K454" s="194" t="s">
        <v>1127</v>
      </c>
      <c r="L454" s="194" t="s">
        <v>1128</v>
      </c>
      <c r="M454" s="194" t="s">
        <v>1129</v>
      </c>
      <c r="N454" s="194" t="s">
        <v>50</v>
      </c>
      <c r="O454" s="194" t="s">
        <v>9606</v>
      </c>
      <c r="P454" s="194" t="s">
        <v>1130</v>
      </c>
      <c r="Q454" s="194">
        <v>0</v>
      </c>
      <c r="R454" s="194">
        <v>93401</v>
      </c>
      <c r="S454" s="194" t="s">
        <v>1131</v>
      </c>
      <c r="T454" s="195">
        <v>37970</v>
      </c>
      <c r="U454" s="194">
        <v>6983</v>
      </c>
      <c r="V454" s="194"/>
      <c r="W454" s="197">
        <v>22530886</v>
      </c>
      <c r="X454" s="197">
        <v>43422663</v>
      </c>
      <c r="Y454" s="198">
        <v>44561</v>
      </c>
      <c r="Z454" s="195" t="s">
        <v>40</v>
      </c>
      <c r="AA454" s="194" t="s">
        <v>9203</v>
      </c>
      <c r="AB454" s="194" t="s">
        <v>909</v>
      </c>
      <c r="AC454" s="199" t="s">
        <v>9669</v>
      </c>
    </row>
    <row r="455" spans="2:29" ht="15.75" customHeight="1" x14ac:dyDescent="0.2">
      <c r="B455" s="191" t="s">
        <v>1119</v>
      </c>
      <c r="C455" s="192" t="s">
        <v>8252</v>
      </c>
      <c r="D455" s="193" t="s">
        <v>1120</v>
      </c>
      <c r="E455" s="193" t="s">
        <v>1121</v>
      </c>
      <c r="F455" s="194" t="s">
        <v>1122</v>
      </c>
      <c r="G455" s="193" t="s">
        <v>1123</v>
      </c>
      <c r="H455" s="193" t="s">
        <v>1124</v>
      </c>
      <c r="I455" s="194" t="s">
        <v>1125</v>
      </c>
      <c r="J455" s="195" t="s">
        <v>1126</v>
      </c>
      <c r="K455" s="194" t="s">
        <v>1127</v>
      </c>
      <c r="L455" s="194" t="s">
        <v>1128</v>
      </c>
      <c r="M455" s="194" t="s">
        <v>1129</v>
      </c>
      <c r="N455" s="194" t="s">
        <v>50</v>
      </c>
      <c r="O455" s="194" t="s">
        <v>9606</v>
      </c>
      <c r="P455" s="194" t="s">
        <v>1130</v>
      </c>
      <c r="Q455" s="194">
        <v>0</v>
      </c>
      <c r="R455" s="194">
        <v>93401</v>
      </c>
      <c r="S455" s="194" t="s">
        <v>1131</v>
      </c>
      <c r="T455" s="195">
        <v>37970</v>
      </c>
      <c r="U455" s="194">
        <v>6983</v>
      </c>
      <c r="V455" s="194"/>
      <c r="W455" s="197">
        <v>163334846</v>
      </c>
      <c r="X455" s="197">
        <v>224357194</v>
      </c>
      <c r="Y455" s="198">
        <v>44561</v>
      </c>
      <c r="Z455" s="195" t="s">
        <v>40</v>
      </c>
      <c r="AA455" s="194" t="s">
        <v>9203</v>
      </c>
      <c r="AB455" s="194" t="s">
        <v>282</v>
      </c>
      <c r="AC455" s="199" t="s">
        <v>9669</v>
      </c>
    </row>
    <row r="456" spans="2:29" ht="15.75" customHeight="1" x14ac:dyDescent="0.2">
      <c r="B456" s="191" t="s">
        <v>1119</v>
      </c>
      <c r="C456" s="192" t="s">
        <v>8252</v>
      </c>
      <c r="D456" s="193" t="s">
        <v>1120</v>
      </c>
      <c r="E456" s="193" t="s">
        <v>1121</v>
      </c>
      <c r="F456" s="194" t="s">
        <v>1122</v>
      </c>
      <c r="G456" s="193" t="s">
        <v>1123</v>
      </c>
      <c r="H456" s="193" t="s">
        <v>1124</v>
      </c>
      <c r="I456" s="194" t="s">
        <v>1125</v>
      </c>
      <c r="J456" s="195" t="s">
        <v>1126</v>
      </c>
      <c r="K456" s="194" t="s">
        <v>1127</v>
      </c>
      <c r="L456" s="194" t="s">
        <v>1128</v>
      </c>
      <c r="M456" s="194" t="s">
        <v>1129</v>
      </c>
      <c r="N456" s="194" t="s">
        <v>50</v>
      </c>
      <c r="O456" s="194" t="s">
        <v>9606</v>
      </c>
      <c r="P456" s="194" t="s">
        <v>1130</v>
      </c>
      <c r="Q456" s="194">
        <v>0</v>
      </c>
      <c r="R456" s="194">
        <v>93401</v>
      </c>
      <c r="S456" s="194" t="s">
        <v>1131</v>
      </c>
      <c r="T456" s="195">
        <v>37970</v>
      </c>
      <c r="U456" s="194">
        <v>6983</v>
      </c>
      <c r="V456" s="194"/>
      <c r="W456" s="197">
        <v>11088560</v>
      </c>
      <c r="X456" s="197">
        <v>18704330</v>
      </c>
      <c r="Y456" s="198">
        <v>44561</v>
      </c>
      <c r="Z456" s="195" t="s">
        <v>40</v>
      </c>
      <c r="AA456" s="194" t="s">
        <v>9203</v>
      </c>
      <c r="AB456" s="194" t="s">
        <v>9486</v>
      </c>
      <c r="AC456" s="199" t="s">
        <v>9669</v>
      </c>
    </row>
    <row r="457" spans="2:29" ht="15.75" customHeight="1" x14ac:dyDescent="0.2">
      <c r="B457" s="191" t="s">
        <v>1132</v>
      </c>
      <c r="C457" s="192" t="s">
        <v>8253</v>
      </c>
      <c r="D457" s="193" t="s">
        <v>502</v>
      </c>
      <c r="E457" s="193" t="s">
        <v>1133</v>
      </c>
      <c r="F457" s="194" t="s">
        <v>352</v>
      </c>
      <c r="G457" s="193" t="s">
        <v>1134</v>
      </c>
      <c r="H457" s="193" t="s">
        <v>90</v>
      </c>
      <c r="I457" s="194">
        <v>0</v>
      </c>
      <c r="J457" s="195">
        <v>0</v>
      </c>
      <c r="K457" s="194" t="s">
        <v>1135</v>
      </c>
      <c r="L457" s="194" t="s">
        <v>1136</v>
      </c>
      <c r="M457" s="194" t="s">
        <v>35</v>
      </c>
      <c r="N457" s="194" t="s">
        <v>702</v>
      </c>
      <c r="O457" s="194" t="s">
        <v>1137</v>
      </c>
      <c r="P457" s="194" t="s">
        <v>1138</v>
      </c>
      <c r="Q457" s="194">
        <v>0</v>
      </c>
      <c r="R457" s="194">
        <v>91001</v>
      </c>
      <c r="S457" s="194" t="s">
        <v>1139</v>
      </c>
      <c r="T457" s="195">
        <v>37970</v>
      </c>
      <c r="U457" s="194">
        <v>6984</v>
      </c>
      <c r="V457" s="194"/>
      <c r="W457" s="197">
        <v>5709371</v>
      </c>
      <c r="X457" s="197">
        <v>11418742</v>
      </c>
      <c r="Y457" s="198">
        <v>44561</v>
      </c>
      <c r="Z457" s="195" t="s">
        <v>40</v>
      </c>
      <c r="AA457" s="194" t="s">
        <v>9203</v>
      </c>
      <c r="AB457" s="194" t="s">
        <v>9550</v>
      </c>
      <c r="AC457" s="199" t="s">
        <v>9669</v>
      </c>
    </row>
    <row r="458" spans="2:29" ht="15.75" customHeight="1" x14ac:dyDescent="0.2">
      <c r="B458" s="191" t="s">
        <v>1140</v>
      </c>
      <c r="C458" s="192" t="s">
        <v>8254</v>
      </c>
      <c r="D458" s="193" t="s">
        <v>55</v>
      </c>
      <c r="E458" s="193" t="s">
        <v>1141</v>
      </c>
      <c r="F458" s="194" t="s">
        <v>1142</v>
      </c>
      <c r="G458" s="193" t="s">
        <v>1143</v>
      </c>
      <c r="H458" s="193" t="s">
        <v>1144</v>
      </c>
      <c r="I458" s="194" t="s">
        <v>1145</v>
      </c>
      <c r="J458" s="195" t="s">
        <v>1146</v>
      </c>
      <c r="K458" s="194" t="s">
        <v>1147</v>
      </c>
      <c r="L458" s="194" t="s">
        <v>1148</v>
      </c>
      <c r="M458" s="194" t="s">
        <v>64</v>
      </c>
      <c r="N458" s="194" t="s">
        <v>555</v>
      </c>
      <c r="O458" s="194" t="s">
        <v>1149</v>
      </c>
      <c r="P458" s="194" t="s">
        <v>1150</v>
      </c>
      <c r="Q458" s="194">
        <v>0</v>
      </c>
      <c r="R458" s="194" t="s">
        <v>280</v>
      </c>
      <c r="S458" s="194" t="s">
        <v>1151</v>
      </c>
      <c r="T458" s="195">
        <v>37971</v>
      </c>
      <c r="U458" s="194">
        <v>6988</v>
      </c>
      <c r="V458" s="194"/>
      <c r="W458" s="197">
        <v>3914773</v>
      </c>
      <c r="X458" s="197">
        <v>7874973</v>
      </c>
      <c r="Y458" s="198">
        <v>44561</v>
      </c>
      <c r="Z458" s="195" t="s">
        <v>40</v>
      </c>
      <c r="AA458" s="194" t="s">
        <v>9203</v>
      </c>
      <c r="AB458" s="194" t="s">
        <v>72</v>
      </c>
      <c r="AC458" s="199" t="s">
        <v>9669</v>
      </c>
    </row>
    <row r="459" spans="2:29" ht="15.75" customHeight="1" x14ac:dyDescent="0.2">
      <c r="B459" s="191" t="s">
        <v>8891</v>
      </c>
      <c r="C459" s="192" t="s">
        <v>8260</v>
      </c>
      <c r="D459" s="193" t="s">
        <v>502</v>
      </c>
      <c r="E459" s="193" t="s">
        <v>503</v>
      </c>
      <c r="F459" s="194" t="s">
        <v>103</v>
      </c>
      <c r="G459" s="193" t="s">
        <v>504</v>
      </c>
      <c r="H459" s="193" t="s">
        <v>90</v>
      </c>
      <c r="I459" s="194">
        <v>0</v>
      </c>
      <c r="J459" s="195">
        <v>0</v>
      </c>
      <c r="K459" s="194" t="s">
        <v>1152</v>
      </c>
      <c r="L459" s="194" t="s">
        <v>1153</v>
      </c>
      <c r="M459" s="194" t="s">
        <v>93</v>
      </c>
      <c r="N459" s="194" t="s">
        <v>1154</v>
      </c>
      <c r="O459" s="194" t="s">
        <v>1155</v>
      </c>
      <c r="P459" s="194">
        <v>0</v>
      </c>
      <c r="Q459" s="194">
        <v>0</v>
      </c>
      <c r="R459" s="194">
        <v>91001</v>
      </c>
      <c r="S459" s="194" t="s">
        <v>511</v>
      </c>
      <c r="T459" s="195">
        <v>37970</v>
      </c>
      <c r="U459" s="194">
        <v>6997</v>
      </c>
      <c r="V459" s="194"/>
      <c r="W459" s="197">
        <v>37218195</v>
      </c>
      <c r="X459" s="197">
        <v>59934102</v>
      </c>
      <c r="Y459" s="198">
        <v>44561</v>
      </c>
      <c r="Z459" s="195" t="s">
        <v>40</v>
      </c>
      <c r="AA459" s="194" t="s">
        <v>9203</v>
      </c>
      <c r="AB459" s="194" t="s">
        <v>9507</v>
      </c>
      <c r="AC459" s="199" t="s">
        <v>9669</v>
      </c>
    </row>
    <row r="460" spans="2:29" ht="15.75" customHeight="1" x14ac:dyDescent="0.2">
      <c r="B460" s="191" t="s">
        <v>8892</v>
      </c>
      <c r="C460" s="192" t="s">
        <v>8261</v>
      </c>
      <c r="D460" s="193" t="s">
        <v>502</v>
      </c>
      <c r="E460" s="193" t="s">
        <v>503</v>
      </c>
      <c r="F460" s="194" t="s">
        <v>103</v>
      </c>
      <c r="G460" s="193" t="s">
        <v>504</v>
      </c>
      <c r="H460" s="193" t="s">
        <v>90</v>
      </c>
      <c r="I460" s="194">
        <v>0</v>
      </c>
      <c r="J460" s="195">
        <v>0</v>
      </c>
      <c r="K460" s="194" t="s">
        <v>1156</v>
      </c>
      <c r="L460" s="194" t="s">
        <v>1157</v>
      </c>
      <c r="M460" s="194" t="s">
        <v>93</v>
      </c>
      <c r="N460" s="194" t="s">
        <v>403</v>
      </c>
      <c r="O460" s="194">
        <v>226773400</v>
      </c>
      <c r="P460" s="194" t="s">
        <v>1158</v>
      </c>
      <c r="Q460" s="194">
        <v>0</v>
      </c>
      <c r="R460" s="194">
        <v>91001</v>
      </c>
      <c r="S460" s="194" t="s">
        <v>511</v>
      </c>
      <c r="T460" s="195">
        <v>37970</v>
      </c>
      <c r="U460" s="194">
        <v>6998</v>
      </c>
      <c r="V460" s="194"/>
      <c r="W460" s="197">
        <v>18029592</v>
      </c>
      <c r="X460" s="197">
        <v>27044388</v>
      </c>
      <c r="Y460" s="198">
        <v>44561</v>
      </c>
      <c r="Z460" s="195" t="s">
        <v>40</v>
      </c>
      <c r="AA460" s="194" t="s">
        <v>9203</v>
      </c>
      <c r="AB460" s="194" t="s">
        <v>9490</v>
      </c>
      <c r="AC460" s="199" t="s">
        <v>9669</v>
      </c>
    </row>
    <row r="461" spans="2:29" ht="15.75" customHeight="1" x14ac:dyDescent="0.2">
      <c r="B461" s="191" t="s">
        <v>1159</v>
      </c>
      <c r="C461" s="192" t="s">
        <v>8262</v>
      </c>
      <c r="D461" s="193" t="s">
        <v>55</v>
      </c>
      <c r="E461" s="193" t="s">
        <v>1160</v>
      </c>
      <c r="F461" s="194" t="s">
        <v>1161</v>
      </c>
      <c r="G461" s="193" t="s">
        <v>280</v>
      </c>
      <c r="H461" s="193" t="s">
        <v>1162</v>
      </c>
      <c r="I461" s="194" t="s">
        <v>1163</v>
      </c>
      <c r="J461" s="195" t="s">
        <v>1164</v>
      </c>
      <c r="K461" s="194" t="s">
        <v>1165</v>
      </c>
      <c r="L461" s="194" t="s">
        <v>1166</v>
      </c>
      <c r="M461" s="194" t="s">
        <v>865</v>
      </c>
      <c r="N461" s="194" t="s">
        <v>1167</v>
      </c>
      <c r="O461" s="194">
        <v>0</v>
      </c>
      <c r="P461" s="194" t="s">
        <v>1168</v>
      </c>
      <c r="Q461" s="194">
        <v>0</v>
      </c>
      <c r="R461" s="194" t="s">
        <v>280</v>
      </c>
      <c r="S461" s="194" t="s">
        <v>1169</v>
      </c>
      <c r="T461" s="195">
        <v>37970</v>
      </c>
      <c r="U461" s="194">
        <v>6999</v>
      </c>
      <c r="V461" s="194"/>
      <c r="W461" s="197">
        <v>30783744</v>
      </c>
      <c r="X461" s="197">
        <v>41508403</v>
      </c>
      <c r="Y461" s="198">
        <v>44561</v>
      </c>
      <c r="Z461" s="195" t="s">
        <v>40</v>
      </c>
      <c r="AA461" s="194" t="s">
        <v>9203</v>
      </c>
      <c r="AB461" s="194" t="s">
        <v>203</v>
      </c>
      <c r="AC461" s="199" t="s">
        <v>9669</v>
      </c>
    </row>
    <row r="462" spans="2:29" ht="15.75" customHeight="1" x14ac:dyDescent="0.2">
      <c r="B462" s="191" t="s">
        <v>1159</v>
      </c>
      <c r="C462" s="192" t="s">
        <v>8262</v>
      </c>
      <c r="D462" s="193" t="s">
        <v>55</v>
      </c>
      <c r="E462" s="193" t="s">
        <v>1160</v>
      </c>
      <c r="F462" s="194" t="s">
        <v>1161</v>
      </c>
      <c r="G462" s="193" t="s">
        <v>280</v>
      </c>
      <c r="H462" s="193" t="s">
        <v>1162</v>
      </c>
      <c r="I462" s="194" t="s">
        <v>1163</v>
      </c>
      <c r="J462" s="195" t="s">
        <v>1164</v>
      </c>
      <c r="K462" s="194" t="s">
        <v>1165</v>
      </c>
      <c r="L462" s="194" t="s">
        <v>1166</v>
      </c>
      <c r="M462" s="194" t="s">
        <v>865</v>
      </c>
      <c r="N462" s="194" t="s">
        <v>1167</v>
      </c>
      <c r="O462" s="194">
        <v>0</v>
      </c>
      <c r="P462" s="194" t="s">
        <v>1168</v>
      </c>
      <c r="Q462" s="194">
        <v>0</v>
      </c>
      <c r="R462" s="194" t="s">
        <v>280</v>
      </c>
      <c r="S462" s="194" t="s">
        <v>1169</v>
      </c>
      <c r="T462" s="195">
        <v>37970</v>
      </c>
      <c r="U462" s="194">
        <v>6999</v>
      </c>
      <c r="V462" s="194"/>
      <c r="W462" s="197">
        <v>13366105</v>
      </c>
      <c r="X462" s="197">
        <v>27421532</v>
      </c>
      <c r="Y462" s="198">
        <v>44561</v>
      </c>
      <c r="Z462" s="195" t="s">
        <v>40</v>
      </c>
      <c r="AA462" s="194" t="s">
        <v>9203</v>
      </c>
      <c r="AB462" s="194" t="s">
        <v>220</v>
      </c>
      <c r="AC462" s="199" t="s">
        <v>9669</v>
      </c>
    </row>
    <row r="463" spans="2:29" ht="15.75" customHeight="1" x14ac:dyDescent="0.2">
      <c r="B463" s="191" t="s">
        <v>1182</v>
      </c>
      <c r="C463" s="192" t="s">
        <v>8265</v>
      </c>
      <c r="D463" s="193" t="s">
        <v>189</v>
      </c>
      <c r="E463" s="193" t="s">
        <v>1183</v>
      </c>
      <c r="F463" s="194" t="s">
        <v>1184</v>
      </c>
      <c r="G463" s="193" t="s">
        <v>1185</v>
      </c>
      <c r="H463" s="193" t="s">
        <v>1186</v>
      </c>
      <c r="I463" s="194" t="s">
        <v>1187</v>
      </c>
      <c r="J463" s="195" t="s">
        <v>1188</v>
      </c>
      <c r="K463" s="194" t="s">
        <v>1189</v>
      </c>
      <c r="L463" s="194" t="s">
        <v>1190</v>
      </c>
      <c r="M463" s="194" t="s">
        <v>93</v>
      </c>
      <c r="N463" s="194" t="s">
        <v>1191</v>
      </c>
      <c r="O463" s="194" t="s">
        <v>1192</v>
      </c>
      <c r="P463" s="194" t="s">
        <v>1193</v>
      </c>
      <c r="Q463" s="194">
        <v>0</v>
      </c>
      <c r="R463" s="194">
        <v>93401</v>
      </c>
      <c r="S463" s="194" t="s">
        <v>1194</v>
      </c>
      <c r="T463" s="195">
        <v>37970</v>
      </c>
      <c r="U463" s="194">
        <v>7004</v>
      </c>
      <c r="V463" s="194" t="s">
        <v>9655</v>
      </c>
      <c r="W463" s="197">
        <v>27280578</v>
      </c>
      <c r="X463" s="197">
        <v>55471648</v>
      </c>
      <c r="Y463" s="198">
        <v>44561</v>
      </c>
      <c r="Z463" s="195" t="s">
        <v>40</v>
      </c>
      <c r="AA463" s="194" t="s">
        <v>9203</v>
      </c>
      <c r="AB463" s="194" t="s">
        <v>138</v>
      </c>
      <c r="AC463" s="199" t="s">
        <v>9669</v>
      </c>
    </row>
    <row r="464" spans="2:29" ht="15.75" customHeight="1" x14ac:dyDescent="0.2">
      <c r="B464" s="191" t="s">
        <v>8893</v>
      </c>
      <c r="C464" s="192" t="s">
        <v>8268</v>
      </c>
      <c r="D464" s="193" t="s">
        <v>1195</v>
      </c>
      <c r="E464" s="193" t="s">
        <v>1196</v>
      </c>
      <c r="F464" s="194" t="s">
        <v>1197</v>
      </c>
      <c r="G464" s="193" t="s">
        <v>1198</v>
      </c>
      <c r="H464" s="193" t="s">
        <v>1199</v>
      </c>
      <c r="I464" s="194" t="s">
        <v>961</v>
      </c>
      <c r="J464" s="195" t="s">
        <v>1200</v>
      </c>
      <c r="K464" s="194" t="s">
        <v>1201</v>
      </c>
      <c r="L464" s="194" t="s">
        <v>1202</v>
      </c>
      <c r="M464" s="194" t="s">
        <v>64</v>
      </c>
      <c r="N464" s="194" t="s">
        <v>1203</v>
      </c>
      <c r="O464" s="194" t="s">
        <v>1204</v>
      </c>
      <c r="P464" s="194" t="s">
        <v>1205</v>
      </c>
      <c r="Q464" s="194">
        <v>0</v>
      </c>
      <c r="R464" s="194" t="s">
        <v>1206</v>
      </c>
      <c r="S464" s="194" t="s">
        <v>432</v>
      </c>
      <c r="T464" s="195">
        <v>37970</v>
      </c>
      <c r="U464" s="194">
        <v>7010</v>
      </c>
      <c r="V464" s="194"/>
      <c r="W464" s="197">
        <v>10033680</v>
      </c>
      <c r="X464" s="197">
        <v>16498680</v>
      </c>
      <c r="Y464" s="198">
        <v>44561</v>
      </c>
      <c r="Z464" s="195" t="s">
        <v>40</v>
      </c>
      <c r="AA464" s="194" t="s">
        <v>9203</v>
      </c>
      <c r="AB464" s="194" t="s">
        <v>458</v>
      </c>
      <c r="AC464" s="199" t="s">
        <v>9669</v>
      </c>
    </row>
    <row r="465" spans="2:29" ht="15.75" customHeight="1" x14ac:dyDescent="0.2">
      <c r="B465" s="191" t="s">
        <v>9194</v>
      </c>
      <c r="C465" s="192" t="s">
        <v>7952</v>
      </c>
      <c r="D465" s="193" t="s">
        <v>502</v>
      </c>
      <c r="E465" s="193" t="s">
        <v>503</v>
      </c>
      <c r="F465" s="194" t="s">
        <v>103</v>
      </c>
      <c r="G465" s="193" t="s">
        <v>504</v>
      </c>
      <c r="H465" s="193" t="s">
        <v>90</v>
      </c>
      <c r="I465" s="194">
        <v>0</v>
      </c>
      <c r="J465" s="195">
        <v>0</v>
      </c>
      <c r="K465" s="194" t="s">
        <v>1215</v>
      </c>
      <c r="L465" s="194" t="s">
        <v>1216</v>
      </c>
      <c r="M465" s="194" t="s">
        <v>35</v>
      </c>
      <c r="N465" s="194" t="s">
        <v>1217</v>
      </c>
      <c r="O465" s="194" t="s">
        <v>1218</v>
      </c>
      <c r="P465" s="194" t="s">
        <v>1219</v>
      </c>
      <c r="Q465" s="194">
        <v>0</v>
      </c>
      <c r="R465" s="194">
        <v>91001</v>
      </c>
      <c r="S465" s="194" t="s">
        <v>511</v>
      </c>
      <c r="T465" s="195">
        <v>37970</v>
      </c>
      <c r="U465" s="194">
        <v>7018</v>
      </c>
      <c r="V465" s="194"/>
      <c r="W465" s="197">
        <v>4078122</v>
      </c>
      <c r="X465" s="197">
        <v>17943736</v>
      </c>
      <c r="Y465" s="198">
        <v>44561</v>
      </c>
      <c r="Z465" s="195" t="s">
        <v>40</v>
      </c>
      <c r="AA465" s="194" t="s">
        <v>9203</v>
      </c>
      <c r="AB465" s="194" t="s">
        <v>433</v>
      </c>
      <c r="AC465" s="199" t="s">
        <v>9669</v>
      </c>
    </row>
    <row r="466" spans="2:29" ht="15.75" customHeight="1" x14ac:dyDescent="0.2">
      <c r="B466" s="191" t="s">
        <v>8985</v>
      </c>
      <c r="C466" s="192" t="s">
        <v>8275</v>
      </c>
      <c r="D466" s="193" t="s">
        <v>502</v>
      </c>
      <c r="E466" s="193" t="s">
        <v>503</v>
      </c>
      <c r="F466" s="194" t="s">
        <v>103</v>
      </c>
      <c r="G466" s="193" t="s">
        <v>504</v>
      </c>
      <c r="H466" s="193" t="s">
        <v>90</v>
      </c>
      <c r="I466" s="194">
        <v>0</v>
      </c>
      <c r="J466" s="195">
        <v>0</v>
      </c>
      <c r="K466" s="194" t="s">
        <v>1220</v>
      </c>
      <c r="L466" s="194" t="s">
        <v>1221</v>
      </c>
      <c r="M466" s="194" t="s">
        <v>507</v>
      </c>
      <c r="N466" s="194" t="s">
        <v>1222</v>
      </c>
      <c r="O466" s="194" t="s">
        <v>1223</v>
      </c>
      <c r="P466" s="194" t="s">
        <v>1224</v>
      </c>
      <c r="Q466" s="194">
        <v>0</v>
      </c>
      <c r="R466" s="194">
        <v>91001</v>
      </c>
      <c r="S466" s="194" t="s">
        <v>511</v>
      </c>
      <c r="T466" s="195">
        <v>37970</v>
      </c>
      <c r="U466" s="194">
        <v>7021</v>
      </c>
      <c r="V466" s="194"/>
      <c r="W466" s="197">
        <v>5265786</v>
      </c>
      <c r="X466" s="197">
        <v>10531572</v>
      </c>
      <c r="Y466" s="198">
        <v>44561</v>
      </c>
      <c r="Z466" s="195" t="s">
        <v>40</v>
      </c>
      <c r="AA466" s="194" t="s">
        <v>9203</v>
      </c>
      <c r="AB466" s="194" t="s">
        <v>9454</v>
      </c>
      <c r="AC466" s="199" t="s">
        <v>9669</v>
      </c>
    </row>
    <row r="467" spans="2:29" ht="15.75" customHeight="1" x14ac:dyDescent="0.2">
      <c r="B467" s="191" t="s">
        <v>8987</v>
      </c>
      <c r="C467" s="192" t="s">
        <v>7913</v>
      </c>
      <c r="D467" s="193" t="s">
        <v>55</v>
      </c>
      <c r="E467" s="193" t="s">
        <v>1225</v>
      </c>
      <c r="F467" s="194" t="s">
        <v>1226</v>
      </c>
      <c r="G467" s="193" t="s">
        <v>1090</v>
      </c>
      <c r="H467" s="193" t="s">
        <v>1227</v>
      </c>
      <c r="I467" s="194" t="s">
        <v>1228</v>
      </c>
      <c r="J467" s="195" t="s">
        <v>1229</v>
      </c>
      <c r="K467" s="194" t="s">
        <v>1230</v>
      </c>
      <c r="L467" s="194" t="s">
        <v>1231</v>
      </c>
      <c r="M467" s="194" t="s">
        <v>64</v>
      </c>
      <c r="N467" s="194" t="s">
        <v>1232</v>
      </c>
      <c r="O467" s="194" t="s">
        <v>1233</v>
      </c>
      <c r="P467" s="194" t="s">
        <v>1234</v>
      </c>
      <c r="Q467" s="194">
        <v>0</v>
      </c>
      <c r="R467" s="194" t="s">
        <v>280</v>
      </c>
      <c r="S467" s="194" t="s">
        <v>1235</v>
      </c>
      <c r="T467" s="195">
        <v>37970</v>
      </c>
      <c r="U467" s="194">
        <v>7027</v>
      </c>
      <c r="V467" s="194"/>
      <c r="W467" s="197">
        <v>22473202</v>
      </c>
      <c r="X467" s="197">
        <v>39174452</v>
      </c>
      <c r="Y467" s="198">
        <v>44561</v>
      </c>
      <c r="Z467" s="195" t="s">
        <v>40</v>
      </c>
      <c r="AA467" s="194" t="s">
        <v>9203</v>
      </c>
      <c r="AB467" s="194" t="s">
        <v>9459</v>
      </c>
      <c r="AC467" s="199" t="s">
        <v>9669</v>
      </c>
    </row>
    <row r="468" spans="2:29" ht="15.75" customHeight="1" x14ac:dyDescent="0.2">
      <c r="B468" s="191" t="s">
        <v>8987</v>
      </c>
      <c r="C468" s="192" t="s">
        <v>7913</v>
      </c>
      <c r="D468" s="193" t="s">
        <v>55</v>
      </c>
      <c r="E468" s="193" t="s">
        <v>1225</v>
      </c>
      <c r="F468" s="194" t="s">
        <v>1226</v>
      </c>
      <c r="G468" s="193" t="s">
        <v>1090</v>
      </c>
      <c r="H468" s="193" t="s">
        <v>1227</v>
      </c>
      <c r="I468" s="194" t="s">
        <v>1228</v>
      </c>
      <c r="J468" s="195" t="s">
        <v>1229</v>
      </c>
      <c r="K468" s="194" t="s">
        <v>1230</v>
      </c>
      <c r="L468" s="194" t="s">
        <v>1231</v>
      </c>
      <c r="M468" s="194" t="s">
        <v>64</v>
      </c>
      <c r="N468" s="194" t="s">
        <v>1232</v>
      </c>
      <c r="O468" s="194" t="s">
        <v>1233</v>
      </c>
      <c r="P468" s="194" t="s">
        <v>1234</v>
      </c>
      <c r="Q468" s="194">
        <v>0</v>
      </c>
      <c r="R468" s="194" t="s">
        <v>280</v>
      </c>
      <c r="S468" s="194" t="s">
        <v>1235</v>
      </c>
      <c r="T468" s="195">
        <v>37970</v>
      </c>
      <c r="U468" s="194">
        <v>7027</v>
      </c>
      <c r="V468" s="194"/>
      <c r="W468" s="197">
        <v>72380272</v>
      </c>
      <c r="X468" s="197">
        <v>127213816</v>
      </c>
      <c r="Y468" s="198">
        <v>44561</v>
      </c>
      <c r="Z468" s="195" t="s">
        <v>40</v>
      </c>
      <c r="AA468" s="194" t="s">
        <v>9203</v>
      </c>
      <c r="AB468" s="194" t="s">
        <v>111</v>
      </c>
      <c r="AC468" s="199" t="s">
        <v>9669</v>
      </c>
    </row>
    <row r="469" spans="2:29" ht="15.75" customHeight="1" x14ac:dyDescent="0.2">
      <c r="B469" s="191" t="s">
        <v>8987</v>
      </c>
      <c r="C469" s="192" t="s">
        <v>7913</v>
      </c>
      <c r="D469" s="193" t="s">
        <v>55</v>
      </c>
      <c r="E469" s="193" t="s">
        <v>1225</v>
      </c>
      <c r="F469" s="194" t="s">
        <v>1226</v>
      </c>
      <c r="G469" s="193" t="s">
        <v>1090</v>
      </c>
      <c r="H469" s="193" t="s">
        <v>1227</v>
      </c>
      <c r="I469" s="194" t="s">
        <v>1228</v>
      </c>
      <c r="J469" s="195" t="s">
        <v>1229</v>
      </c>
      <c r="K469" s="194" t="s">
        <v>1230</v>
      </c>
      <c r="L469" s="194" t="s">
        <v>1231</v>
      </c>
      <c r="M469" s="194" t="s">
        <v>64</v>
      </c>
      <c r="N469" s="194" t="s">
        <v>1232</v>
      </c>
      <c r="O469" s="194" t="s">
        <v>1233</v>
      </c>
      <c r="P469" s="194" t="s">
        <v>1234</v>
      </c>
      <c r="Q469" s="194">
        <v>0</v>
      </c>
      <c r="R469" s="194" t="s">
        <v>280</v>
      </c>
      <c r="S469" s="194" t="s">
        <v>1235</v>
      </c>
      <c r="T469" s="195">
        <v>37970</v>
      </c>
      <c r="U469" s="194">
        <v>7027</v>
      </c>
      <c r="V469" s="194"/>
      <c r="W469" s="197">
        <v>28859760</v>
      </c>
      <c r="X469" s="197">
        <v>36876360</v>
      </c>
      <c r="Y469" s="198">
        <v>44561</v>
      </c>
      <c r="Z469" s="195" t="s">
        <v>40</v>
      </c>
      <c r="AA469" s="194" t="s">
        <v>9203</v>
      </c>
      <c r="AB469" s="194" t="s">
        <v>348</v>
      </c>
      <c r="AC469" s="199" t="s">
        <v>9669</v>
      </c>
    </row>
    <row r="470" spans="2:29" ht="15.75" customHeight="1" x14ac:dyDescent="0.2">
      <c r="B470" s="191" t="s">
        <v>8987</v>
      </c>
      <c r="C470" s="192" t="s">
        <v>7913</v>
      </c>
      <c r="D470" s="193" t="s">
        <v>55</v>
      </c>
      <c r="E470" s="193" t="s">
        <v>1225</v>
      </c>
      <c r="F470" s="194" t="s">
        <v>1226</v>
      </c>
      <c r="G470" s="193" t="s">
        <v>1090</v>
      </c>
      <c r="H470" s="193" t="s">
        <v>1227</v>
      </c>
      <c r="I470" s="194" t="s">
        <v>1228</v>
      </c>
      <c r="J470" s="195" t="s">
        <v>1229</v>
      </c>
      <c r="K470" s="194" t="s">
        <v>1230</v>
      </c>
      <c r="L470" s="194" t="s">
        <v>1231</v>
      </c>
      <c r="M470" s="194" t="s">
        <v>64</v>
      </c>
      <c r="N470" s="194" t="s">
        <v>1232</v>
      </c>
      <c r="O470" s="194" t="s">
        <v>1233</v>
      </c>
      <c r="P470" s="194" t="s">
        <v>1234</v>
      </c>
      <c r="Q470" s="194">
        <v>0</v>
      </c>
      <c r="R470" s="194" t="s">
        <v>280</v>
      </c>
      <c r="S470" s="194" t="s">
        <v>1235</v>
      </c>
      <c r="T470" s="195">
        <v>37970</v>
      </c>
      <c r="U470" s="194">
        <v>7027</v>
      </c>
      <c r="V470" s="194"/>
      <c r="W470" s="197">
        <v>44411964</v>
      </c>
      <c r="X470" s="197">
        <v>57719520</v>
      </c>
      <c r="Y470" s="198">
        <v>44561</v>
      </c>
      <c r="Z470" s="195" t="s">
        <v>40</v>
      </c>
      <c r="AA470" s="194" t="s">
        <v>9203</v>
      </c>
      <c r="AB470" s="194" t="s">
        <v>9509</v>
      </c>
      <c r="AC470" s="199" t="s">
        <v>9669</v>
      </c>
    </row>
    <row r="471" spans="2:29" ht="15.75" customHeight="1" x14ac:dyDescent="0.2">
      <c r="B471" s="191" t="s">
        <v>8987</v>
      </c>
      <c r="C471" s="192" t="s">
        <v>7913</v>
      </c>
      <c r="D471" s="193" t="s">
        <v>55</v>
      </c>
      <c r="E471" s="193" t="s">
        <v>1225</v>
      </c>
      <c r="F471" s="194" t="s">
        <v>1226</v>
      </c>
      <c r="G471" s="193" t="s">
        <v>1090</v>
      </c>
      <c r="H471" s="193" t="s">
        <v>1227</v>
      </c>
      <c r="I471" s="194" t="s">
        <v>1228</v>
      </c>
      <c r="J471" s="195" t="s">
        <v>1229</v>
      </c>
      <c r="K471" s="194" t="s">
        <v>1230</v>
      </c>
      <c r="L471" s="194" t="s">
        <v>1231</v>
      </c>
      <c r="M471" s="194" t="s">
        <v>64</v>
      </c>
      <c r="N471" s="194" t="s">
        <v>1232</v>
      </c>
      <c r="O471" s="194" t="s">
        <v>1233</v>
      </c>
      <c r="P471" s="194" t="s">
        <v>1234</v>
      </c>
      <c r="Q471" s="194">
        <v>0</v>
      </c>
      <c r="R471" s="194" t="s">
        <v>280</v>
      </c>
      <c r="S471" s="194" t="s">
        <v>1235</v>
      </c>
      <c r="T471" s="195">
        <v>37970</v>
      </c>
      <c r="U471" s="194">
        <v>7027</v>
      </c>
      <c r="V471" s="194"/>
      <c r="W471" s="197">
        <v>67719428</v>
      </c>
      <c r="X471" s="197">
        <v>101990393</v>
      </c>
      <c r="Y471" s="198">
        <v>44561</v>
      </c>
      <c r="Z471" s="195" t="s">
        <v>40</v>
      </c>
      <c r="AA471" s="194" t="s">
        <v>9203</v>
      </c>
      <c r="AB471" s="194" t="s">
        <v>209</v>
      </c>
      <c r="AC471" s="199" t="s">
        <v>9669</v>
      </c>
    </row>
    <row r="472" spans="2:29" ht="15.75" customHeight="1" x14ac:dyDescent="0.2">
      <c r="B472" s="191" t="s">
        <v>8987</v>
      </c>
      <c r="C472" s="192" t="s">
        <v>7913</v>
      </c>
      <c r="D472" s="193" t="s">
        <v>55</v>
      </c>
      <c r="E472" s="193" t="s">
        <v>1225</v>
      </c>
      <c r="F472" s="194" t="s">
        <v>1226</v>
      </c>
      <c r="G472" s="193" t="s">
        <v>1090</v>
      </c>
      <c r="H472" s="193" t="s">
        <v>1227</v>
      </c>
      <c r="I472" s="194" t="s">
        <v>1228</v>
      </c>
      <c r="J472" s="195" t="s">
        <v>1229</v>
      </c>
      <c r="K472" s="194" t="s">
        <v>1230</v>
      </c>
      <c r="L472" s="194" t="s">
        <v>1231</v>
      </c>
      <c r="M472" s="194" t="s">
        <v>64</v>
      </c>
      <c r="N472" s="194" t="s">
        <v>1232</v>
      </c>
      <c r="O472" s="194" t="s">
        <v>1233</v>
      </c>
      <c r="P472" s="194" t="s">
        <v>1234</v>
      </c>
      <c r="Q472" s="194">
        <v>0</v>
      </c>
      <c r="R472" s="194" t="s">
        <v>280</v>
      </c>
      <c r="S472" s="194" t="s">
        <v>1235</v>
      </c>
      <c r="T472" s="195">
        <v>37970</v>
      </c>
      <c r="U472" s="194">
        <v>7027</v>
      </c>
      <c r="V472" s="194"/>
      <c r="W472" s="197">
        <v>53069892</v>
      </c>
      <c r="X472" s="197">
        <v>91709904</v>
      </c>
      <c r="Y472" s="198">
        <v>44561</v>
      </c>
      <c r="Z472" s="195" t="s">
        <v>40</v>
      </c>
      <c r="AA472" s="194" t="s">
        <v>9203</v>
      </c>
      <c r="AB472" s="194" t="s">
        <v>501</v>
      </c>
      <c r="AC472" s="199" t="s">
        <v>9669</v>
      </c>
    </row>
    <row r="473" spans="2:29" ht="15.75" customHeight="1" x14ac:dyDescent="0.2">
      <c r="B473" s="191" t="s">
        <v>8987</v>
      </c>
      <c r="C473" s="192" t="s">
        <v>7913</v>
      </c>
      <c r="D473" s="193" t="s">
        <v>55</v>
      </c>
      <c r="E473" s="193" t="s">
        <v>1225</v>
      </c>
      <c r="F473" s="194" t="s">
        <v>1226</v>
      </c>
      <c r="G473" s="193" t="s">
        <v>1090</v>
      </c>
      <c r="H473" s="193" t="s">
        <v>1227</v>
      </c>
      <c r="I473" s="194" t="s">
        <v>1228</v>
      </c>
      <c r="J473" s="195" t="s">
        <v>1229</v>
      </c>
      <c r="K473" s="194" t="s">
        <v>1230</v>
      </c>
      <c r="L473" s="194" t="s">
        <v>1231</v>
      </c>
      <c r="M473" s="194" t="s">
        <v>64</v>
      </c>
      <c r="N473" s="194" t="s">
        <v>1232</v>
      </c>
      <c r="O473" s="194" t="s">
        <v>1233</v>
      </c>
      <c r="P473" s="194" t="s">
        <v>1234</v>
      </c>
      <c r="Q473" s="194">
        <v>0</v>
      </c>
      <c r="R473" s="194" t="s">
        <v>280</v>
      </c>
      <c r="S473" s="194" t="s">
        <v>1235</v>
      </c>
      <c r="T473" s="195">
        <v>37970</v>
      </c>
      <c r="U473" s="194">
        <v>7027</v>
      </c>
      <c r="V473" s="194"/>
      <c r="W473" s="197">
        <v>43135721</v>
      </c>
      <c r="X473" s="197">
        <v>55016322</v>
      </c>
      <c r="Y473" s="198">
        <v>44561</v>
      </c>
      <c r="Z473" s="195" t="s">
        <v>40</v>
      </c>
      <c r="AA473" s="194" t="s">
        <v>9203</v>
      </c>
      <c r="AB473" s="194" t="s">
        <v>284</v>
      </c>
      <c r="AC473" s="199" t="s">
        <v>9669</v>
      </c>
    </row>
    <row r="474" spans="2:29" ht="15.75" customHeight="1" x14ac:dyDescent="0.2">
      <c r="B474" s="191" t="s">
        <v>8987</v>
      </c>
      <c r="C474" s="192" t="s">
        <v>7913</v>
      </c>
      <c r="D474" s="193" t="s">
        <v>55</v>
      </c>
      <c r="E474" s="193" t="s">
        <v>1225</v>
      </c>
      <c r="F474" s="194" t="s">
        <v>1226</v>
      </c>
      <c r="G474" s="193" t="s">
        <v>1090</v>
      </c>
      <c r="H474" s="193" t="s">
        <v>1227</v>
      </c>
      <c r="I474" s="194" t="s">
        <v>1228</v>
      </c>
      <c r="J474" s="195" t="s">
        <v>1229</v>
      </c>
      <c r="K474" s="194" t="s">
        <v>1230</v>
      </c>
      <c r="L474" s="194" t="s">
        <v>1231</v>
      </c>
      <c r="M474" s="194" t="s">
        <v>64</v>
      </c>
      <c r="N474" s="194" t="s">
        <v>1232</v>
      </c>
      <c r="O474" s="194" t="s">
        <v>1233</v>
      </c>
      <c r="P474" s="194" t="s">
        <v>1234</v>
      </c>
      <c r="Q474" s="194">
        <v>0</v>
      </c>
      <c r="R474" s="194" t="s">
        <v>280</v>
      </c>
      <c r="S474" s="194" t="s">
        <v>1235</v>
      </c>
      <c r="T474" s="195">
        <v>37970</v>
      </c>
      <c r="U474" s="194">
        <v>7027</v>
      </c>
      <c r="V474" s="194"/>
      <c r="W474" s="197">
        <v>41739764</v>
      </c>
      <c r="X474" s="197">
        <v>55100764</v>
      </c>
      <c r="Y474" s="198">
        <v>44561</v>
      </c>
      <c r="Z474" s="195" t="s">
        <v>40</v>
      </c>
      <c r="AA474" s="194" t="s">
        <v>9203</v>
      </c>
      <c r="AB474" s="194" t="s">
        <v>69</v>
      </c>
      <c r="AC474" s="199" t="s">
        <v>9669</v>
      </c>
    </row>
    <row r="475" spans="2:29" ht="15.75" customHeight="1" x14ac:dyDescent="0.2">
      <c r="B475" s="191" t="s">
        <v>8987</v>
      </c>
      <c r="C475" s="192" t="s">
        <v>7913</v>
      </c>
      <c r="D475" s="193" t="s">
        <v>55</v>
      </c>
      <c r="E475" s="193" t="s">
        <v>1225</v>
      </c>
      <c r="F475" s="194" t="s">
        <v>1226</v>
      </c>
      <c r="G475" s="193" t="s">
        <v>1090</v>
      </c>
      <c r="H475" s="193" t="s">
        <v>1227</v>
      </c>
      <c r="I475" s="194" t="s">
        <v>1228</v>
      </c>
      <c r="J475" s="195" t="s">
        <v>1229</v>
      </c>
      <c r="K475" s="194" t="s">
        <v>1230</v>
      </c>
      <c r="L475" s="194" t="s">
        <v>1231</v>
      </c>
      <c r="M475" s="194" t="s">
        <v>64</v>
      </c>
      <c r="N475" s="194" t="s">
        <v>1232</v>
      </c>
      <c r="O475" s="194" t="s">
        <v>1233</v>
      </c>
      <c r="P475" s="194" t="s">
        <v>1234</v>
      </c>
      <c r="Q475" s="194">
        <v>0</v>
      </c>
      <c r="R475" s="194" t="s">
        <v>280</v>
      </c>
      <c r="S475" s="194" t="s">
        <v>1235</v>
      </c>
      <c r="T475" s="195">
        <v>37970</v>
      </c>
      <c r="U475" s="194">
        <v>7027</v>
      </c>
      <c r="V475" s="194"/>
      <c r="W475" s="197">
        <v>63144086</v>
      </c>
      <c r="X475" s="197">
        <v>106567336</v>
      </c>
      <c r="Y475" s="198">
        <v>44561</v>
      </c>
      <c r="Z475" s="195" t="s">
        <v>40</v>
      </c>
      <c r="AA475" s="194" t="s">
        <v>9203</v>
      </c>
      <c r="AB475" s="194" t="s">
        <v>9556</v>
      </c>
      <c r="AC475" s="199" t="s">
        <v>9669</v>
      </c>
    </row>
    <row r="476" spans="2:29" ht="15.75" customHeight="1" x14ac:dyDescent="0.2">
      <c r="B476" s="191" t="s">
        <v>8987</v>
      </c>
      <c r="C476" s="192" t="s">
        <v>7913</v>
      </c>
      <c r="D476" s="193" t="s">
        <v>55</v>
      </c>
      <c r="E476" s="193" t="s">
        <v>1225</v>
      </c>
      <c r="F476" s="194" t="s">
        <v>1226</v>
      </c>
      <c r="G476" s="193" t="s">
        <v>1090</v>
      </c>
      <c r="H476" s="193" t="s">
        <v>1227</v>
      </c>
      <c r="I476" s="194" t="s">
        <v>1228</v>
      </c>
      <c r="J476" s="195" t="s">
        <v>1229</v>
      </c>
      <c r="K476" s="194" t="s">
        <v>1230</v>
      </c>
      <c r="L476" s="194" t="s">
        <v>1231</v>
      </c>
      <c r="M476" s="194" t="s">
        <v>64</v>
      </c>
      <c r="N476" s="194" t="s">
        <v>1232</v>
      </c>
      <c r="O476" s="194" t="s">
        <v>1233</v>
      </c>
      <c r="P476" s="194" t="s">
        <v>1234</v>
      </c>
      <c r="Q476" s="194">
        <v>0</v>
      </c>
      <c r="R476" s="194" t="s">
        <v>280</v>
      </c>
      <c r="S476" s="194" t="s">
        <v>1235</v>
      </c>
      <c r="T476" s="195">
        <v>37970</v>
      </c>
      <c r="U476" s="194">
        <v>7027</v>
      </c>
      <c r="V476" s="194"/>
      <c r="W476" s="197">
        <v>48587145</v>
      </c>
      <c r="X476" s="197">
        <v>59478000</v>
      </c>
      <c r="Y476" s="198">
        <v>44561</v>
      </c>
      <c r="Z476" s="195" t="s">
        <v>40</v>
      </c>
      <c r="AA476" s="194" t="s">
        <v>9203</v>
      </c>
      <c r="AB476" s="194" t="s">
        <v>217</v>
      </c>
      <c r="AC476" s="199" t="s">
        <v>9669</v>
      </c>
    </row>
    <row r="477" spans="2:29" ht="15.75" customHeight="1" x14ac:dyDescent="0.2">
      <c r="B477" s="191" t="s">
        <v>8987</v>
      </c>
      <c r="C477" s="192" t="s">
        <v>7913</v>
      </c>
      <c r="D477" s="193" t="s">
        <v>55</v>
      </c>
      <c r="E477" s="193" t="s">
        <v>1225</v>
      </c>
      <c r="F477" s="194" t="s">
        <v>1226</v>
      </c>
      <c r="G477" s="193" t="s">
        <v>1090</v>
      </c>
      <c r="H477" s="193" t="s">
        <v>1227</v>
      </c>
      <c r="I477" s="194" t="s">
        <v>1228</v>
      </c>
      <c r="J477" s="195" t="s">
        <v>1229</v>
      </c>
      <c r="K477" s="194" t="s">
        <v>1230</v>
      </c>
      <c r="L477" s="194" t="s">
        <v>1231</v>
      </c>
      <c r="M477" s="194" t="s">
        <v>64</v>
      </c>
      <c r="N477" s="194" t="s">
        <v>1232</v>
      </c>
      <c r="O477" s="194" t="s">
        <v>1233</v>
      </c>
      <c r="P477" s="194" t="s">
        <v>1234</v>
      </c>
      <c r="Q477" s="194">
        <v>0</v>
      </c>
      <c r="R477" s="194" t="s">
        <v>280</v>
      </c>
      <c r="S477" s="194" t="s">
        <v>1235</v>
      </c>
      <c r="T477" s="195">
        <v>37970</v>
      </c>
      <c r="U477" s="194">
        <v>7027</v>
      </c>
      <c r="V477" s="194"/>
      <c r="W477" s="197">
        <v>115706260</v>
      </c>
      <c r="X477" s="197">
        <v>202071764</v>
      </c>
      <c r="Y477" s="198">
        <v>44561</v>
      </c>
      <c r="Z477" s="195" t="s">
        <v>40</v>
      </c>
      <c r="AA477" s="194" t="s">
        <v>9203</v>
      </c>
      <c r="AB477" s="194" t="s">
        <v>71</v>
      </c>
      <c r="AC477" s="199" t="s">
        <v>9669</v>
      </c>
    </row>
    <row r="478" spans="2:29" ht="15.75" customHeight="1" x14ac:dyDescent="0.2">
      <c r="B478" s="191" t="s">
        <v>8987</v>
      </c>
      <c r="C478" s="192" t="s">
        <v>7913</v>
      </c>
      <c r="D478" s="193" t="s">
        <v>55</v>
      </c>
      <c r="E478" s="193" t="s">
        <v>1225</v>
      </c>
      <c r="F478" s="194" t="s">
        <v>1226</v>
      </c>
      <c r="G478" s="193" t="s">
        <v>1090</v>
      </c>
      <c r="H478" s="193" t="s">
        <v>1227</v>
      </c>
      <c r="I478" s="194" t="s">
        <v>1228</v>
      </c>
      <c r="J478" s="195" t="s">
        <v>1229</v>
      </c>
      <c r="K478" s="194" t="s">
        <v>1230</v>
      </c>
      <c r="L478" s="194" t="s">
        <v>1231</v>
      </c>
      <c r="M478" s="194" t="s">
        <v>64</v>
      </c>
      <c r="N478" s="194" t="s">
        <v>1232</v>
      </c>
      <c r="O478" s="194" t="s">
        <v>1233</v>
      </c>
      <c r="P478" s="194" t="s">
        <v>1234</v>
      </c>
      <c r="Q478" s="194">
        <v>0</v>
      </c>
      <c r="R478" s="194" t="s">
        <v>280</v>
      </c>
      <c r="S478" s="194" t="s">
        <v>1235</v>
      </c>
      <c r="T478" s="195">
        <v>37970</v>
      </c>
      <c r="U478" s="194">
        <v>7027</v>
      </c>
      <c r="V478" s="194"/>
      <c r="W478" s="197">
        <v>9626332</v>
      </c>
      <c r="X478" s="197">
        <v>17242102</v>
      </c>
      <c r="Y478" s="198">
        <v>44561</v>
      </c>
      <c r="Z478" s="195" t="s">
        <v>40</v>
      </c>
      <c r="AA478" s="194" t="s">
        <v>9203</v>
      </c>
      <c r="AB478" s="194" t="s">
        <v>285</v>
      </c>
      <c r="AC478" s="199" t="s">
        <v>9669</v>
      </c>
    </row>
    <row r="479" spans="2:29" ht="15.75" customHeight="1" x14ac:dyDescent="0.2">
      <c r="B479" s="191" t="s">
        <v>8987</v>
      </c>
      <c r="C479" s="192" t="s">
        <v>7913</v>
      </c>
      <c r="D479" s="193" t="s">
        <v>55</v>
      </c>
      <c r="E479" s="193" t="s">
        <v>1225</v>
      </c>
      <c r="F479" s="194" t="s">
        <v>1226</v>
      </c>
      <c r="G479" s="193" t="s">
        <v>1090</v>
      </c>
      <c r="H479" s="193" t="s">
        <v>1227</v>
      </c>
      <c r="I479" s="194" t="s">
        <v>1228</v>
      </c>
      <c r="J479" s="195" t="s">
        <v>1229</v>
      </c>
      <c r="K479" s="194" t="s">
        <v>1230</v>
      </c>
      <c r="L479" s="194" t="s">
        <v>1231</v>
      </c>
      <c r="M479" s="194" t="s">
        <v>64</v>
      </c>
      <c r="N479" s="194" t="s">
        <v>1232</v>
      </c>
      <c r="O479" s="194" t="s">
        <v>1233</v>
      </c>
      <c r="P479" s="194" t="s">
        <v>1234</v>
      </c>
      <c r="Q479" s="194">
        <v>0</v>
      </c>
      <c r="R479" s="194" t="s">
        <v>280</v>
      </c>
      <c r="S479" s="194" t="s">
        <v>1235</v>
      </c>
      <c r="T479" s="195">
        <v>37970</v>
      </c>
      <c r="U479" s="194">
        <v>7027</v>
      </c>
      <c r="V479" s="194"/>
      <c r="W479" s="197">
        <v>82570980</v>
      </c>
      <c r="X479" s="197">
        <v>90587580</v>
      </c>
      <c r="Y479" s="198">
        <v>44561</v>
      </c>
      <c r="Z479" s="195" t="s">
        <v>40</v>
      </c>
      <c r="AA479" s="194" t="s">
        <v>9203</v>
      </c>
      <c r="AB479" s="194" t="s">
        <v>221</v>
      </c>
      <c r="AC479" s="199" t="s">
        <v>9669</v>
      </c>
    </row>
    <row r="480" spans="2:29" ht="15.75" customHeight="1" x14ac:dyDescent="0.2">
      <c r="B480" s="191" t="s">
        <v>8987</v>
      </c>
      <c r="C480" s="192" t="s">
        <v>7913</v>
      </c>
      <c r="D480" s="193" t="s">
        <v>55</v>
      </c>
      <c r="E480" s="193" t="s">
        <v>1225</v>
      </c>
      <c r="F480" s="194" t="s">
        <v>1226</v>
      </c>
      <c r="G480" s="193" t="s">
        <v>1090</v>
      </c>
      <c r="H480" s="193" t="s">
        <v>1227</v>
      </c>
      <c r="I480" s="194" t="s">
        <v>1228</v>
      </c>
      <c r="J480" s="195" t="s">
        <v>1229</v>
      </c>
      <c r="K480" s="194" t="s">
        <v>1230</v>
      </c>
      <c r="L480" s="194" t="s">
        <v>1231</v>
      </c>
      <c r="M480" s="194" t="s">
        <v>64</v>
      </c>
      <c r="N480" s="194" t="s">
        <v>1232</v>
      </c>
      <c r="O480" s="194" t="s">
        <v>1233</v>
      </c>
      <c r="P480" s="194" t="s">
        <v>1234</v>
      </c>
      <c r="Q480" s="194">
        <v>0</v>
      </c>
      <c r="R480" s="194" t="s">
        <v>280</v>
      </c>
      <c r="S480" s="194" t="s">
        <v>1235</v>
      </c>
      <c r="T480" s="195">
        <v>37970</v>
      </c>
      <c r="U480" s="194">
        <v>7027</v>
      </c>
      <c r="V480" s="194"/>
      <c r="W480" s="197">
        <v>56917860</v>
      </c>
      <c r="X480" s="197">
        <v>79845336</v>
      </c>
      <c r="Y480" s="198">
        <v>44561</v>
      </c>
      <c r="Z480" s="195" t="s">
        <v>40</v>
      </c>
      <c r="AA480" s="194" t="s">
        <v>9203</v>
      </c>
      <c r="AB480" s="194" t="s">
        <v>72</v>
      </c>
      <c r="AC480" s="199" t="s">
        <v>9669</v>
      </c>
    </row>
    <row r="481" spans="2:29" ht="15.75" customHeight="1" x14ac:dyDescent="0.2">
      <c r="B481" s="191" t="s">
        <v>8988</v>
      </c>
      <c r="C481" s="192" t="s">
        <v>8279</v>
      </c>
      <c r="D481" s="193" t="s">
        <v>55</v>
      </c>
      <c r="E481" s="193" t="s">
        <v>1236</v>
      </c>
      <c r="F481" s="194" t="s">
        <v>1237</v>
      </c>
      <c r="G481" s="193" t="s">
        <v>1238</v>
      </c>
      <c r="H481" s="193" t="s">
        <v>1239</v>
      </c>
      <c r="I481" s="194" t="s">
        <v>1240</v>
      </c>
      <c r="J481" s="195" t="s">
        <v>1241</v>
      </c>
      <c r="K481" s="194" t="s">
        <v>1242</v>
      </c>
      <c r="L481" s="194" t="s">
        <v>1243</v>
      </c>
      <c r="M481" s="194" t="s">
        <v>93</v>
      </c>
      <c r="N481" s="194" t="s">
        <v>244</v>
      </c>
      <c r="O481" s="194" t="s">
        <v>1244</v>
      </c>
      <c r="P481" s="194" t="s">
        <v>1245</v>
      </c>
      <c r="Q481" s="194">
        <v>0</v>
      </c>
      <c r="R481" s="194" t="s">
        <v>1246</v>
      </c>
      <c r="S481" s="194" t="s">
        <v>1247</v>
      </c>
      <c r="T481" s="195">
        <v>37970</v>
      </c>
      <c r="U481" s="194">
        <v>7031</v>
      </c>
      <c r="V481" s="194"/>
      <c r="W481" s="197">
        <v>17831504</v>
      </c>
      <c r="X481" s="197">
        <v>45076015</v>
      </c>
      <c r="Y481" s="198">
        <v>44561</v>
      </c>
      <c r="Z481" s="195" t="s">
        <v>40</v>
      </c>
      <c r="AA481" s="194" t="s">
        <v>9203</v>
      </c>
      <c r="AB481" s="194" t="s">
        <v>9535</v>
      </c>
      <c r="AC481" s="199" t="s">
        <v>9669</v>
      </c>
    </row>
    <row r="482" spans="2:29" ht="15.75" customHeight="1" x14ac:dyDescent="0.2">
      <c r="B482" s="191" t="s">
        <v>8989</v>
      </c>
      <c r="C482" s="192" t="s">
        <v>8280</v>
      </c>
      <c r="D482" s="193" t="s">
        <v>189</v>
      </c>
      <c r="E482" s="193" t="s">
        <v>1248</v>
      </c>
      <c r="F482" s="194" t="s">
        <v>1249</v>
      </c>
      <c r="G482" s="193" t="s">
        <v>1250</v>
      </c>
      <c r="H482" s="193" t="s">
        <v>1251</v>
      </c>
      <c r="I482" s="194" t="s">
        <v>1252</v>
      </c>
      <c r="J482" s="195" t="s">
        <v>1253</v>
      </c>
      <c r="K482" s="194" t="s">
        <v>1254</v>
      </c>
      <c r="L482" s="194" t="s">
        <v>1255</v>
      </c>
      <c r="M482" s="194" t="s">
        <v>93</v>
      </c>
      <c r="N482" s="194" t="s">
        <v>1256</v>
      </c>
      <c r="O482" s="194" t="s">
        <v>1257</v>
      </c>
      <c r="P482" s="194" t="s">
        <v>1258</v>
      </c>
      <c r="Q482" s="194">
        <v>0</v>
      </c>
      <c r="R482" s="194" t="s">
        <v>1259</v>
      </c>
      <c r="S482" s="194" t="s">
        <v>921</v>
      </c>
      <c r="T482" s="195">
        <v>37970</v>
      </c>
      <c r="U482" s="194">
        <v>7036</v>
      </c>
      <c r="V482" s="194"/>
      <c r="W482" s="197">
        <v>23126294</v>
      </c>
      <c r="X482" s="197">
        <v>46522350</v>
      </c>
      <c r="Y482" s="198">
        <v>44561</v>
      </c>
      <c r="Z482" s="195" t="s">
        <v>40</v>
      </c>
      <c r="AA482" s="194" t="s">
        <v>9203</v>
      </c>
      <c r="AB482" s="194" t="s">
        <v>9547</v>
      </c>
      <c r="AC482" s="199" t="s">
        <v>9669</v>
      </c>
    </row>
    <row r="483" spans="2:29" ht="15.75" customHeight="1" x14ac:dyDescent="0.2">
      <c r="B483" s="191" t="s">
        <v>8989</v>
      </c>
      <c r="C483" s="192" t="s">
        <v>8280</v>
      </c>
      <c r="D483" s="193" t="s">
        <v>189</v>
      </c>
      <c r="E483" s="193" t="s">
        <v>1248</v>
      </c>
      <c r="F483" s="194" t="s">
        <v>1249</v>
      </c>
      <c r="G483" s="193" t="s">
        <v>1250</v>
      </c>
      <c r="H483" s="193" t="s">
        <v>1251</v>
      </c>
      <c r="I483" s="194" t="s">
        <v>1252</v>
      </c>
      <c r="J483" s="195" t="s">
        <v>1253</v>
      </c>
      <c r="K483" s="194" t="s">
        <v>1254</v>
      </c>
      <c r="L483" s="194" t="s">
        <v>1255</v>
      </c>
      <c r="M483" s="194" t="s">
        <v>93</v>
      </c>
      <c r="N483" s="194" t="s">
        <v>1256</v>
      </c>
      <c r="O483" s="194" t="s">
        <v>1257</v>
      </c>
      <c r="P483" s="194" t="s">
        <v>1258</v>
      </c>
      <c r="Q483" s="194">
        <v>0</v>
      </c>
      <c r="R483" s="194" t="s">
        <v>1259</v>
      </c>
      <c r="S483" s="194" t="s">
        <v>921</v>
      </c>
      <c r="T483" s="195">
        <v>37970</v>
      </c>
      <c r="U483" s="194">
        <v>7036</v>
      </c>
      <c r="V483" s="194"/>
      <c r="W483" s="197">
        <v>29751068</v>
      </c>
      <c r="X483" s="197">
        <v>59331238</v>
      </c>
      <c r="Y483" s="198">
        <v>44561</v>
      </c>
      <c r="Z483" s="195" t="s">
        <v>40</v>
      </c>
      <c r="AA483" s="194" t="s">
        <v>9203</v>
      </c>
      <c r="AB483" s="194" t="s">
        <v>70</v>
      </c>
      <c r="AC483" s="199" t="s">
        <v>9669</v>
      </c>
    </row>
    <row r="484" spans="2:29" ht="15.75" customHeight="1" x14ac:dyDescent="0.2">
      <c r="B484" s="191" t="s">
        <v>8990</v>
      </c>
      <c r="C484" s="192" t="s">
        <v>8281</v>
      </c>
      <c r="D484" s="193" t="s">
        <v>55</v>
      </c>
      <c r="E484" s="193" t="s">
        <v>1260</v>
      </c>
      <c r="F484" s="194" t="s">
        <v>1261</v>
      </c>
      <c r="G484" s="193" t="s">
        <v>1262</v>
      </c>
      <c r="H484" s="193" t="s">
        <v>1263</v>
      </c>
      <c r="I484" s="194" t="s">
        <v>1264</v>
      </c>
      <c r="J484" s="195" t="s">
        <v>1265</v>
      </c>
      <c r="K484" s="194" t="s">
        <v>1266</v>
      </c>
      <c r="L484" s="194" t="s">
        <v>1267</v>
      </c>
      <c r="M484" s="194" t="s">
        <v>93</v>
      </c>
      <c r="N484" s="194" t="s">
        <v>294</v>
      </c>
      <c r="O484" s="194" t="s">
        <v>1268</v>
      </c>
      <c r="P484" s="194" t="s">
        <v>1269</v>
      </c>
      <c r="Q484" s="194">
        <v>0</v>
      </c>
      <c r="R484" s="194" t="s">
        <v>1206</v>
      </c>
      <c r="S484" s="194" t="s">
        <v>1270</v>
      </c>
      <c r="T484" s="195">
        <v>37970</v>
      </c>
      <c r="U484" s="194">
        <v>7037</v>
      </c>
      <c r="V484" s="194"/>
      <c r="W484" s="197">
        <v>6361560</v>
      </c>
      <c r="X484" s="197">
        <v>12567960</v>
      </c>
      <c r="Y484" s="198">
        <v>44561</v>
      </c>
      <c r="Z484" s="195" t="s">
        <v>40</v>
      </c>
      <c r="AA484" s="194" t="s">
        <v>9203</v>
      </c>
      <c r="AB484" s="194" t="s">
        <v>9487</v>
      </c>
      <c r="AC484" s="199" t="s">
        <v>9669</v>
      </c>
    </row>
    <row r="485" spans="2:29" ht="15.75" customHeight="1" x14ac:dyDescent="0.2">
      <c r="B485" s="191" t="s">
        <v>8990</v>
      </c>
      <c r="C485" s="192" t="s">
        <v>8281</v>
      </c>
      <c r="D485" s="193" t="s">
        <v>55</v>
      </c>
      <c r="E485" s="193" t="s">
        <v>1260</v>
      </c>
      <c r="F485" s="194" t="s">
        <v>1261</v>
      </c>
      <c r="G485" s="193" t="s">
        <v>1262</v>
      </c>
      <c r="H485" s="193" t="s">
        <v>1263</v>
      </c>
      <c r="I485" s="194" t="s">
        <v>1264</v>
      </c>
      <c r="J485" s="195" t="s">
        <v>1265</v>
      </c>
      <c r="K485" s="194" t="s">
        <v>1266</v>
      </c>
      <c r="L485" s="194" t="s">
        <v>1267</v>
      </c>
      <c r="M485" s="194" t="s">
        <v>93</v>
      </c>
      <c r="N485" s="194" t="s">
        <v>294</v>
      </c>
      <c r="O485" s="194" t="s">
        <v>1268</v>
      </c>
      <c r="P485" s="194" t="s">
        <v>1269</v>
      </c>
      <c r="Q485" s="194">
        <v>0</v>
      </c>
      <c r="R485" s="194" t="s">
        <v>1206</v>
      </c>
      <c r="S485" s="194" t="s">
        <v>1270</v>
      </c>
      <c r="T485" s="195">
        <v>37970</v>
      </c>
      <c r="U485" s="194">
        <v>7037</v>
      </c>
      <c r="V485" s="194"/>
      <c r="W485" s="197">
        <v>6206400</v>
      </c>
      <c r="X485" s="197">
        <v>12412800</v>
      </c>
      <c r="Y485" s="198">
        <v>44561</v>
      </c>
      <c r="Z485" s="195" t="s">
        <v>40</v>
      </c>
      <c r="AA485" s="194" t="s">
        <v>9203</v>
      </c>
      <c r="AB485" s="194" t="s">
        <v>9490</v>
      </c>
      <c r="AC485" s="199" t="s">
        <v>9669</v>
      </c>
    </row>
    <row r="486" spans="2:29" ht="15.75" customHeight="1" x14ac:dyDescent="0.2">
      <c r="B486" s="191" t="s">
        <v>8990</v>
      </c>
      <c r="C486" s="192" t="s">
        <v>8281</v>
      </c>
      <c r="D486" s="193" t="s">
        <v>55</v>
      </c>
      <c r="E486" s="193" t="s">
        <v>1260</v>
      </c>
      <c r="F486" s="194" t="s">
        <v>1261</v>
      </c>
      <c r="G486" s="193" t="s">
        <v>1262</v>
      </c>
      <c r="H486" s="193" t="s">
        <v>1263</v>
      </c>
      <c r="I486" s="194" t="s">
        <v>1264</v>
      </c>
      <c r="J486" s="195" t="s">
        <v>1265</v>
      </c>
      <c r="K486" s="194" t="s">
        <v>1266</v>
      </c>
      <c r="L486" s="194" t="s">
        <v>1267</v>
      </c>
      <c r="M486" s="194" t="s">
        <v>93</v>
      </c>
      <c r="N486" s="194" t="s">
        <v>294</v>
      </c>
      <c r="O486" s="194" t="s">
        <v>1268</v>
      </c>
      <c r="P486" s="194" t="s">
        <v>1269</v>
      </c>
      <c r="Q486" s="194">
        <v>0</v>
      </c>
      <c r="R486" s="194" t="s">
        <v>1206</v>
      </c>
      <c r="S486" s="194" t="s">
        <v>1270</v>
      </c>
      <c r="T486" s="195">
        <v>37970</v>
      </c>
      <c r="U486" s="194">
        <v>7037</v>
      </c>
      <c r="V486" s="194"/>
      <c r="W486" s="197">
        <v>8081250</v>
      </c>
      <c r="X486" s="197">
        <v>16162500</v>
      </c>
      <c r="Y486" s="198">
        <v>44561</v>
      </c>
      <c r="Z486" s="195" t="s">
        <v>40</v>
      </c>
      <c r="AA486" s="194" t="s">
        <v>9203</v>
      </c>
      <c r="AB486" s="194" t="s">
        <v>9515</v>
      </c>
      <c r="AC486" s="199" t="s">
        <v>9669</v>
      </c>
    </row>
    <row r="487" spans="2:29" ht="15.75" customHeight="1" x14ac:dyDescent="0.2">
      <c r="B487" s="191" t="s">
        <v>8990</v>
      </c>
      <c r="C487" s="192" t="s">
        <v>8281</v>
      </c>
      <c r="D487" s="193" t="s">
        <v>55</v>
      </c>
      <c r="E487" s="193" t="s">
        <v>1260</v>
      </c>
      <c r="F487" s="194" t="s">
        <v>1261</v>
      </c>
      <c r="G487" s="193" t="s">
        <v>1262</v>
      </c>
      <c r="H487" s="193" t="s">
        <v>1263</v>
      </c>
      <c r="I487" s="194" t="s">
        <v>1264</v>
      </c>
      <c r="J487" s="195" t="s">
        <v>1265</v>
      </c>
      <c r="K487" s="194" t="s">
        <v>1266</v>
      </c>
      <c r="L487" s="194" t="s">
        <v>1267</v>
      </c>
      <c r="M487" s="194" t="s">
        <v>93</v>
      </c>
      <c r="N487" s="194" t="s">
        <v>294</v>
      </c>
      <c r="O487" s="194" t="s">
        <v>1268</v>
      </c>
      <c r="P487" s="194" t="s">
        <v>1269</v>
      </c>
      <c r="Q487" s="194">
        <v>0</v>
      </c>
      <c r="R487" s="194" t="s">
        <v>1206</v>
      </c>
      <c r="S487" s="194" t="s">
        <v>1270</v>
      </c>
      <c r="T487" s="195">
        <v>37970</v>
      </c>
      <c r="U487" s="194">
        <v>7037</v>
      </c>
      <c r="V487" s="194"/>
      <c r="W487" s="197">
        <v>6542580</v>
      </c>
      <c r="X487" s="197">
        <v>13007580</v>
      </c>
      <c r="Y487" s="198">
        <v>44561</v>
      </c>
      <c r="Z487" s="195" t="s">
        <v>40</v>
      </c>
      <c r="AA487" s="194" t="s">
        <v>9203</v>
      </c>
      <c r="AB487" s="194" t="s">
        <v>9516</v>
      </c>
      <c r="AC487" s="199" t="s">
        <v>9669</v>
      </c>
    </row>
    <row r="488" spans="2:29" ht="15.75" customHeight="1" x14ac:dyDescent="0.2">
      <c r="B488" s="191" t="s">
        <v>8990</v>
      </c>
      <c r="C488" s="192" t="s">
        <v>8281</v>
      </c>
      <c r="D488" s="193" t="s">
        <v>55</v>
      </c>
      <c r="E488" s="193" t="s">
        <v>1260</v>
      </c>
      <c r="F488" s="194" t="s">
        <v>1261</v>
      </c>
      <c r="G488" s="193" t="s">
        <v>1262</v>
      </c>
      <c r="H488" s="193" t="s">
        <v>1263</v>
      </c>
      <c r="I488" s="194" t="s">
        <v>1264</v>
      </c>
      <c r="J488" s="195" t="s">
        <v>1265</v>
      </c>
      <c r="K488" s="194" t="s">
        <v>1266</v>
      </c>
      <c r="L488" s="194" t="s">
        <v>1267</v>
      </c>
      <c r="M488" s="194" t="s">
        <v>93</v>
      </c>
      <c r="N488" s="194" t="s">
        <v>294</v>
      </c>
      <c r="O488" s="194" t="s">
        <v>1268</v>
      </c>
      <c r="P488" s="194" t="s">
        <v>1269</v>
      </c>
      <c r="Q488" s="194">
        <v>0</v>
      </c>
      <c r="R488" s="194" t="s">
        <v>1206</v>
      </c>
      <c r="S488" s="194" t="s">
        <v>1270</v>
      </c>
      <c r="T488" s="195">
        <v>37970</v>
      </c>
      <c r="U488" s="194">
        <v>7037</v>
      </c>
      <c r="V488" s="194"/>
      <c r="W488" s="197">
        <v>15645300</v>
      </c>
      <c r="X488" s="197">
        <v>28575300</v>
      </c>
      <c r="Y488" s="198">
        <v>44561</v>
      </c>
      <c r="Z488" s="195" t="s">
        <v>40</v>
      </c>
      <c r="AA488" s="194" t="s">
        <v>9203</v>
      </c>
      <c r="AB488" s="194" t="s">
        <v>211</v>
      </c>
      <c r="AC488" s="199" t="s">
        <v>9669</v>
      </c>
    </row>
    <row r="489" spans="2:29" ht="15.75" customHeight="1" x14ac:dyDescent="0.2">
      <c r="B489" s="191" t="s">
        <v>8990</v>
      </c>
      <c r="C489" s="192" t="s">
        <v>8281</v>
      </c>
      <c r="D489" s="193" t="s">
        <v>55</v>
      </c>
      <c r="E489" s="193" t="s">
        <v>1260</v>
      </c>
      <c r="F489" s="194" t="s">
        <v>1261</v>
      </c>
      <c r="G489" s="193" t="s">
        <v>1262</v>
      </c>
      <c r="H489" s="193" t="s">
        <v>1263</v>
      </c>
      <c r="I489" s="194" t="s">
        <v>1264</v>
      </c>
      <c r="J489" s="195" t="s">
        <v>1265</v>
      </c>
      <c r="K489" s="194" t="s">
        <v>1266</v>
      </c>
      <c r="L489" s="194" t="s">
        <v>1267</v>
      </c>
      <c r="M489" s="194" t="s">
        <v>93</v>
      </c>
      <c r="N489" s="194" t="s">
        <v>294</v>
      </c>
      <c r="O489" s="194" t="s">
        <v>1268</v>
      </c>
      <c r="P489" s="194" t="s">
        <v>1269</v>
      </c>
      <c r="Q489" s="194">
        <v>0</v>
      </c>
      <c r="R489" s="194" t="s">
        <v>1206</v>
      </c>
      <c r="S489" s="194" t="s">
        <v>1270</v>
      </c>
      <c r="T489" s="195">
        <v>37970</v>
      </c>
      <c r="U489" s="194">
        <v>7037</v>
      </c>
      <c r="V489" s="194"/>
      <c r="W489" s="197">
        <v>6206400</v>
      </c>
      <c r="X489" s="197">
        <v>12412800</v>
      </c>
      <c r="Y489" s="198">
        <v>44561</v>
      </c>
      <c r="Z489" s="195" t="s">
        <v>40</v>
      </c>
      <c r="AA489" s="194" t="s">
        <v>9203</v>
      </c>
      <c r="AB489" s="194" t="s">
        <v>375</v>
      </c>
      <c r="AC489" s="199" t="s">
        <v>9669</v>
      </c>
    </row>
    <row r="490" spans="2:29" ht="15.75" customHeight="1" x14ac:dyDescent="0.2">
      <c r="B490" s="191" t="s">
        <v>8991</v>
      </c>
      <c r="C490" s="192" t="s">
        <v>8282</v>
      </c>
      <c r="D490" s="193" t="s">
        <v>55</v>
      </c>
      <c r="E490" s="193" t="s">
        <v>1271</v>
      </c>
      <c r="F490" s="194" t="s">
        <v>1272</v>
      </c>
      <c r="G490" s="193" t="s">
        <v>1273</v>
      </c>
      <c r="H490" s="193" t="s">
        <v>8084</v>
      </c>
      <c r="I490" s="194" t="s">
        <v>1274</v>
      </c>
      <c r="J490" s="195" t="s">
        <v>8085</v>
      </c>
      <c r="K490" s="194" t="s">
        <v>1275</v>
      </c>
      <c r="L490" s="194" t="s">
        <v>1276</v>
      </c>
      <c r="M490" s="194" t="s">
        <v>64</v>
      </c>
      <c r="N490" s="194" t="s">
        <v>555</v>
      </c>
      <c r="O490" s="194" t="s">
        <v>1277</v>
      </c>
      <c r="P490" s="194">
        <v>0</v>
      </c>
      <c r="Q490" s="194">
        <v>0</v>
      </c>
      <c r="R490" s="194" t="s">
        <v>1206</v>
      </c>
      <c r="S490" s="194" t="s">
        <v>1278</v>
      </c>
      <c r="T490" s="195">
        <v>37970</v>
      </c>
      <c r="U490" s="194">
        <v>7038</v>
      </c>
      <c r="V490" s="194"/>
      <c r="W490" s="197">
        <v>16855548</v>
      </c>
      <c r="X490" s="197">
        <v>34869958</v>
      </c>
      <c r="Y490" s="198">
        <v>44561</v>
      </c>
      <c r="Z490" s="195" t="s">
        <v>40</v>
      </c>
      <c r="AA490" s="194" t="s">
        <v>9203</v>
      </c>
      <c r="AB490" s="194" t="s">
        <v>72</v>
      </c>
      <c r="AC490" s="199" t="s">
        <v>9669</v>
      </c>
    </row>
    <row r="491" spans="2:29" ht="15.75" customHeight="1" x14ac:dyDescent="0.2">
      <c r="B491" s="191" t="s">
        <v>1279</v>
      </c>
      <c r="C491" s="192" t="s">
        <v>8283</v>
      </c>
      <c r="D491" s="193" t="s">
        <v>162</v>
      </c>
      <c r="E491" s="193" t="s">
        <v>1280</v>
      </c>
      <c r="F491" s="194" t="s">
        <v>1281</v>
      </c>
      <c r="G491" s="193" t="s">
        <v>1282</v>
      </c>
      <c r="H491" s="193" t="s">
        <v>1283</v>
      </c>
      <c r="I491" s="194" t="s">
        <v>1284</v>
      </c>
      <c r="J491" s="195" t="s">
        <v>1285</v>
      </c>
      <c r="K491" s="194" t="s">
        <v>1286</v>
      </c>
      <c r="L491" s="194" t="s">
        <v>1287</v>
      </c>
      <c r="M491" s="194" t="s">
        <v>93</v>
      </c>
      <c r="N491" s="194" t="s">
        <v>1288</v>
      </c>
      <c r="O491" s="194" t="s">
        <v>1289</v>
      </c>
      <c r="P491" s="194" t="s">
        <v>1290</v>
      </c>
      <c r="Q491" s="194">
        <v>0</v>
      </c>
      <c r="R491" s="194" t="s">
        <v>346</v>
      </c>
      <c r="S491" s="194" t="s">
        <v>1291</v>
      </c>
      <c r="T491" s="195">
        <v>37970</v>
      </c>
      <c r="U491" s="194">
        <v>7039</v>
      </c>
      <c r="V491" s="194" t="s">
        <v>9650</v>
      </c>
      <c r="W491" s="197">
        <v>44896409</v>
      </c>
      <c r="X491" s="197">
        <v>82893369</v>
      </c>
      <c r="Y491" s="198">
        <v>44561</v>
      </c>
      <c r="Z491" s="195" t="s">
        <v>40</v>
      </c>
      <c r="AA491" s="194" t="s">
        <v>9203</v>
      </c>
      <c r="AB491" s="194" t="s">
        <v>323</v>
      </c>
      <c r="AC491" s="199" t="s">
        <v>9669</v>
      </c>
    </row>
    <row r="492" spans="2:29" ht="15.75" customHeight="1" x14ac:dyDescent="0.2">
      <c r="B492" s="191" t="s">
        <v>1292</v>
      </c>
      <c r="C492" s="192" t="s">
        <v>8284</v>
      </c>
      <c r="D492" s="193" t="s">
        <v>55</v>
      </c>
      <c r="E492" s="193" t="s">
        <v>1293</v>
      </c>
      <c r="F492" s="194" t="s">
        <v>1294</v>
      </c>
      <c r="G492" s="193" t="s">
        <v>1295</v>
      </c>
      <c r="H492" s="193" t="s">
        <v>1296</v>
      </c>
      <c r="I492" s="194" t="s">
        <v>1297</v>
      </c>
      <c r="J492" s="195" t="s">
        <v>1298</v>
      </c>
      <c r="K492" s="194" t="s">
        <v>1299</v>
      </c>
      <c r="L492" s="194" t="s">
        <v>1300</v>
      </c>
      <c r="M492" s="194" t="s">
        <v>93</v>
      </c>
      <c r="N492" s="194" t="s">
        <v>1301</v>
      </c>
      <c r="O492" s="194">
        <v>56933337595</v>
      </c>
      <c r="P492" s="194" t="s">
        <v>1302</v>
      </c>
      <c r="Q492" s="194">
        <v>0</v>
      </c>
      <c r="R492" s="194" t="s">
        <v>280</v>
      </c>
      <c r="S492" s="194" t="s">
        <v>1303</v>
      </c>
      <c r="T492" s="195">
        <v>37970</v>
      </c>
      <c r="U492" s="194">
        <v>7041</v>
      </c>
      <c r="V492" s="194"/>
      <c r="W492" s="197">
        <v>11143591</v>
      </c>
      <c r="X492" s="197">
        <v>17776681</v>
      </c>
      <c r="Y492" s="198">
        <v>44561</v>
      </c>
      <c r="Z492" s="195" t="s">
        <v>40</v>
      </c>
      <c r="AA492" s="194" t="s">
        <v>9203</v>
      </c>
      <c r="AB492" s="194" t="s">
        <v>9483</v>
      </c>
      <c r="AC492" s="199" t="s">
        <v>9669</v>
      </c>
    </row>
    <row r="493" spans="2:29" ht="15.75" customHeight="1" x14ac:dyDescent="0.2">
      <c r="B493" s="191" t="s">
        <v>8992</v>
      </c>
      <c r="C493" s="192" t="s">
        <v>8290</v>
      </c>
      <c r="D493" s="193" t="s">
        <v>502</v>
      </c>
      <c r="E493" s="193" t="s">
        <v>1304</v>
      </c>
      <c r="F493" s="194" t="s">
        <v>103</v>
      </c>
      <c r="G493" s="193" t="s">
        <v>504</v>
      </c>
      <c r="H493" s="193" t="s">
        <v>90</v>
      </c>
      <c r="I493" s="194">
        <v>0</v>
      </c>
      <c r="J493" s="195">
        <v>0</v>
      </c>
      <c r="K493" s="194" t="s">
        <v>1305</v>
      </c>
      <c r="L493" s="194" t="s">
        <v>1306</v>
      </c>
      <c r="M493" s="194" t="s">
        <v>64</v>
      </c>
      <c r="N493" s="194" t="s">
        <v>65</v>
      </c>
      <c r="O493" s="194">
        <v>0</v>
      </c>
      <c r="P493" s="194">
        <v>0</v>
      </c>
      <c r="Q493" s="194">
        <v>0</v>
      </c>
      <c r="R493" s="194">
        <v>91001</v>
      </c>
      <c r="S493" s="194" t="s">
        <v>511</v>
      </c>
      <c r="T493" s="195">
        <v>37970</v>
      </c>
      <c r="U493" s="194">
        <v>7049</v>
      </c>
      <c r="V493" s="194"/>
      <c r="W493" s="197">
        <v>20072946</v>
      </c>
      <c r="X493" s="197">
        <v>30109419</v>
      </c>
      <c r="Y493" s="198">
        <v>44561</v>
      </c>
      <c r="Z493" s="195" t="s">
        <v>40</v>
      </c>
      <c r="AA493" s="194" t="s">
        <v>9203</v>
      </c>
      <c r="AB493" s="194" t="s">
        <v>71</v>
      </c>
      <c r="AC493" s="199" t="s">
        <v>9669</v>
      </c>
    </row>
    <row r="494" spans="2:29" ht="15.75" customHeight="1" x14ac:dyDescent="0.2">
      <c r="B494" s="191" t="s">
        <v>1307</v>
      </c>
      <c r="C494" s="192" t="s">
        <v>8291</v>
      </c>
      <c r="D494" s="193" t="s">
        <v>502</v>
      </c>
      <c r="E494" s="193" t="s">
        <v>503</v>
      </c>
      <c r="F494" s="194" t="s">
        <v>103</v>
      </c>
      <c r="G494" s="193" t="s">
        <v>504</v>
      </c>
      <c r="H494" s="193" t="s">
        <v>90</v>
      </c>
      <c r="I494" s="194">
        <v>0</v>
      </c>
      <c r="J494" s="195">
        <v>0</v>
      </c>
      <c r="K494" s="194" t="s">
        <v>1308</v>
      </c>
      <c r="L494" s="194" t="s">
        <v>1309</v>
      </c>
      <c r="M494" s="194" t="s">
        <v>178</v>
      </c>
      <c r="N494" s="194" t="s">
        <v>1310</v>
      </c>
      <c r="O494" s="194" t="s">
        <v>1311</v>
      </c>
      <c r="P494" s="194" t="s">
        <v>1312</v>
      </c>
      <c r="Q494" s="194">
        <v>0</v>
      </c>
      <c r="R494" s="194">
        <v>91001</v>
      </c>
      <c r="S494" s="194" t="s">
        <v>511</v>
      </c>
      <c r="T494" s="195">
        <v>37970</v>
      </c>
      <c r="U494" s="194">
        <v>7050</v>
      </c>
      <c r="V494" s="194"/>
      <c r="W494" s="197">
        <v>5981246</v>
      </c>
      <c r="X494" s="197">
        <v>11962492</v>
      </c>
      <c r="Y494" s="198">
        <v>44561</v>
      </c>
      <c r="Z494" s="195" t="s">
        <v>40</v>
      </c>
      <c r="AA494" s="194" t="s">
        <v>9203</v>
      </c>
      <c r="AB494" s="194" t="s">
        <v>9585</v>
      </c>
      <c r="AC494" s="199" t="s">
        <v>9669</v>
      </c>
    </row>
    <row r="495" spans="2:29" ht="15.75" customHeight="1" x14ac:dyDescent="0.2">
      <c r="B495" s="191" t="s">
        <v>8993</v>
      </c>
      <c r="C495" s="192" t="s">
        <v>8292</v>
      </c>
      <c r="D495" s="193" t="s">
        <v>502</v>
      </c>
      <c r="E495" s="193" t="s">
        <v>503</v>
      </c>
      <c r="F495" s="194" t="s">
        <v>103</v>
      </c>
      <c r="G495" s="193" t="s">
        <v>504</v>
      </c>
      <c r="H495" s="193" t="s">
        <v>90</v>
      </c>
      <c r="I495" s="194">
        <v>0</v>
      </c>
      <c r="J495" s="195">
        <v>0</v>
      </c>
      <c r="K495" s="194" t="s">
        <v>1313</v>
      </c>
      <c r="L495" s="194" t="s">
        <v>1314</v>
      </c>
      <c r="M495" s="194" t="s">
        <v>93</v>
      </c>
      <c r="N495" s="194" t="s">
        <v>816</v>
      </c>
      <c r="O495" s="194">
        <v>0</v>
      </c>
      <c r="P495" s="194">
        <v>0</v>
      </c>
      <c r="Q495" s="194">
        <v>0</v>
      </c>
      <c r="R495" s="194">
        <v>91001</v>
      </c>
      <c r="S495" s="194" t="s">
        <v>1315</v>
      </c>
      <c r="T495" s="195">
        <v>37970</v>
      </c>
      <c r="U495" s="194">
        <v>7051</v>
      </c>
      <c r="V495" s="194"/>
      <c r="W495" s="197">
        <v>51297345</v>
      </c>
      <c r="X495" s="197">
        <v>76148805</v>
      </c>
      <c r="Y495" s="198">
        <v>44561</v>
      </c>
      <c r="Z495" s="195" t="s">
        <v>40</v>
      </c>
      <c r="AA495" s="194" t="s">
        <v>9203</v>
      </c>
      <c r="AB495" s="194" t="s">
        <v>234</v>
      </c>
      <c r="AC495" s="199" t="s">
        <v>9669</v>
      </c>
    </row>
    <row r="496" spans="2:29" ht="15.75" customHeight="1" x14ac:dyDescent="0.2">
      <c r="B496" s="191" t="s">
        <v>8994</v>
      </c>
      <c r="C496" s="192" t="s">
        <v>8293</v>
      </c>
      <c r="D496" s="193" t="s">
        <v>502</v>
      </c>
      <c r="E496" s="193" t="s">
        <v>503</v>
      </c>
      <c r="F496" s="194" t="s">
        <v>103</v>
      </c>
      <c r="G496" s="193" t="s">
        <v>504</v>
      </c>
      <c r="H496" s="193" t="s">
        <v>90</v>
      </c>
      <c r="I496" s="194">
        <v>0</v>
      </c>
      <c r="J496" s="195">
        <v>0</v>
      </c>
      <c r="K496" s="194" t="s">
        <v>1316</v>
      </c>
      <c r="L496" s="194" t="s">
        <v>1317</v>
      </c>
      <c r="M496" s="194" t="s">
        <v>1318</v>
      </c>
      <c r="N496" s="194" t="s">
        <v>1319</v>
      </c>
      <c r="O496" s="194" t="s">
        <v>1320</v>
      </c>
      <c r="P496" s="194">
        <v>0</v>
      </c>
      <c r="Q496" s="194">
        <v>0</v>
      </c>
      <c r="R496" s="194">
        <v>91001</v>
      </c>
      <c r="S496" s="194" t="s">
        <v>511</v>
      </c>
      <c r="T496" s="195">
        <v>37970</v>
      </c>
      <c r="U496" s="194">
        <v>7052</v>
      </c>
      <c r="V496" s="194"/>
      <c r="W496" s="197">
        <v>3577300</v>
      </c>
      <c r="X496" s="197">
        <v>7154600</v>
      </c>
      <c r="Y496" s="198">
        <v>44561</v>
      </c>
      <c r="Z496" s="195" t="s">
        <v>40</v>
      </c>
      <c r="AA496" s="194" t="s">
        <v>9203</v>
      </c>
      <c r="AB496" s="194" t="s">
        <v>9563</v>
      </c>
      <c r="AC496" s="199" t="s">
        <v>9669</v>
      </c>
    </row>
    <row r="497" spans="2:29" ht="15.75" customHeight="1" x14ac:dyDescent="0.2">
      <c r="B497" s="191" t="s">
        <v>8996</v>
      </c>
      <c r="C497" s="192" t="s">
        <v>7982</v>
      </c>
      <c r="D497" s="193" t="s">
        <v>502</v>
      </c>
      <c r="E497" s="193" t="s">
        <v>503</v>
      </c>
      <c r="F497" s="194" t="s">
        <v>103</v>
      </c>
      <c r="G497" s="193" t="s">
        <v>504</v>
      </c>
      <c r="H497" s="193" t="s">
        <v>90</v>
      </c>
      <c r="I497" s="194">
        <v>0</v>
      </c>
      <c r="J497" s="195">
        <v>0</v>
      </c>
      <c r="K497" s="194" t="s">
        <v>1321</v>
      </c>
      <c r="L497" s="194" t="s">
        <v>1322</v>
      </c>
      <c r="M497" s="194" t="s">
        <v>93</v>
      </c>
      <c r="N497" s="194" t="s">
        <v>1323</v>
      </c>
      <c r="O497" s="194" t="s">
        <v>1324</v>
      </c>
      <c r="P497" s="194" t="s">
        <v>1325</v>
      </c>
      <c r="Q497" s="194">
        <v>0</v>
      </c>
      <c r="R497" s="194">
        <v>91001</v>
      </c>
      <c r="S497" s="194" t="s">
        <v>511</v>
      </c>
      <c r="T497" s="195">
        <v>37970</v>
      </c>
      <c r="U497" s="194">
        <v>7054</v>
      </c>
      <c r="V497" s="194"/>
      <c r="W497" s="197">
        <v>9014796</v>
      </c>
      <c r="X497" s="197">
        <v>27044388</v>
      </c>
      <c r="Y497" s="198">
        <v>44561</v>
      </c>
      <c r="Z497" s="195" t="s">
        <v>40</v>
      </c>
      <c r="AA497" s="194" t="s">
        <v>9203</v>
      </c>
      <c r="AB497" s="194" t="s">
        <v>659</v>
      </c>
      <c r="AC497" s="199" t="s">
        <v>9669</v>
      </c>
    </row>
    <row r="498" spans="2:29" ht="15.75" customHeight="1" x14ac:dyDescent="0.2">
      <c r="B498" s="191" t="s">
        <v>8997</v>
      </c>
      <c r="C498" s="192" t="s">
        <v>7960</v>
      </c>
      <c r="D498" s="193" t="s">
        <v>502</v>
      </c>
      <c r="E498" s="193" t="s">
        <v>503</v>
      </c>
      <c r="F498" s="194" t="s">
        <v>103</v>
      </c>
      <c r="G498" s="193" t="s">
        <v>504</v>
      </c>
      <c r="H498" s="193" t="s">
        <v>90</v>
      </c>
      <c r="I498" s="194">
        <v>0</v>
      </c>
      <c r="J498" s="195">
        <v>0</v>
      </c>
      <c r="K498" s="194" t="s">
        <v>1326</v>
      </c>
      <c r="L498" s="194" t="s">
        <v>1327</v>
      </c>
      <c r="M498" s="194" t="s">
        <v>93</v>
      </c>
      <c r="N498" s="194" t="s">
        <v>1256</v>
      </c>
      <c r="O498" s="194" t="s">
        <v>1328</v>
      </c>
      <c r="P498" s="194">
        <v>0</v>
      </c>
      <c r="Q498" s="194">
        <v>0</v>
      </c>
      <c r="R498" s="194">
        <v>91001</v>
      </c>
      <c r="S498" s="194" t="s">
        <v>511</v>
      </c>
      <c r="T498" s="195">
        <v>37970</v>
      </c>
      <c r="U498" s="194">
        <v>7056</v>
      </c>
      <c r="V498" s="194"/>
      <c r="W498" s="197">
        <v>25575540</v>
      </c>
      <c r="X498" s="197">
        <v>42513840</v>
      </c>
      <c r="Y498" s="198">
        <v>44561</v>
      </c>
      <c r="Z498" s="195" t="s">
        <v>40</v>
      </c>
      <c r="AA498" s="194" t="s">
        <v>9203</v>
      </c>
      <c r="AB498" s="194" t="s">
        <v>215</v>
      </c>
      <c r="AC498" s="199" t="s">
        <v>9669</v>
      </c>
    </row>
    <row r="499" spans="2:29" ht="15.75" customHeight="1" x14ac:dyDescent="0.2">
      <c r="B499" s="191" t="s">
        <v>8998</v>
      </c>
      <c r="C499" s="192" t="s">
        <v>8296</v>
      </c>
      <c r="D499" s="193" t="s">
        <v>502</v>
      </c>
      <c r="E499" s="193" t="s">
        <v>503</v>
      </c>
      <c r="F499" s="194" t="s">
        <v>103</v>
      </c>
      <c r="G499" s="193" t="s">
        <v>504</v>
      </c>
      <c r="H499" s="193" t="s">
        <v>90</v>
      </c>
      <c r="I499" s="194">
        <v>0</v>
      </c>
      <c r="J499" s="195">
        <v>0</v>
      </c>
      <c r="K499" s="194" t="s">
        <v>1329</v>
      </c>
      <c r="L499" s="194" t="s">
        <v>1330</v>
      </c>
      <c r="M499" s="194" t="s">
        <v>865</v>
      </c>
      <c r="N499" s="194" t="s">
        <v>1331</v>
      </c>
      <c r="O499" s="194" t="s">
        <v>1332</v>
      </c>
      <c r="P499" s="194" t="s">
        <v>1333</v>
      </c>
      <c r="Q499" s="194">
        <v>0</v>
      </c>
      <c r="R499" s="194">
        <v>91001</v>
      </c>
      <c r="S499" s="194" t="s">
        <v>511</v>
      </c>
      <c r="T499" s="195">
        <v>37970</v>
      </c>
      <c r="U499" s="194">
        <v>7057</v>
      </c>
      <c r="V499" s="194"/>
      <c r="W499" s="197">
        <v>9896243</v>
      </c>
      <c r="X499" s="197">
        <v>20499360</v>
      </c>
      <c r="Y499" s="198">
        <v>44561</v>
      </c>
      <c r="Z499" s="195" t="s">
        <v>40</v>
      </c>
      <c r="AA499" s="194" t="s">
        <v>9203</v>
      </c>
      <c r="AB499" s="194" t="s">
        <v>219</v>
      </c>
      <c r="AC499" s="199" t="s">
        <v>9669</v>
      </c>
    </row>
    <row r="500" spans="2:29" ht="15.75" customHeight="1" x14ac:dyDescent="0.2">
      <c r="B500" s="191" t="s">
        <v>8999</v>
      </c>
      <c r="C500" s="192" t="s">
        <v>8301</v>
      </c>
      <c r="D500" s="193" t="s">
        <v>502</v>
      </c>
      <c r="E500" s="193" t="s">
        <v>1133</v>
      </c>
      <c r="F500" s="194" t="s">
        <v>352</v>
      </c>
      <c r="G500" s="193" t="s">
        <v>1334</v>
      </c>
      <c r="H500" s="193" t="s">
        <v>90</v>
      </c>
      <c r="I500" s="194">
        <v>0</v>
      </c>
      <c r="J500" s="195">
        <v>0</v>
      </c>
      <c r="K500" s="194" t="s">
        <v>1335</v>
      </c>
      <c r="L500" s="194" t="s">
        <v>1336</v>
      </c>
      <c r="M500" s="194" t="s">
        <v>64</v>
      </c>
      <c r="N500" s="194" t="s">
        <v>1035</v>
      </c>
      <c r="O500" s="194" t="s">
        <v>1337</v>
      </c>
      <c r="P500" s="194" t="s">
        <v>1338</v>
      </c>
      <c r="Q500" s="194">
        <v>0</v>
      </c>
      <c r="R500" s="194">
        <v>91001</v>
      </c>
      <c r="S500" s="194" t="s">
        <v>1339</v>
      </c>
      <c r="T500" s="195">
        <v>37970</v>
      </c>
      <c r="U500" s="194">
        <v>7064</v>
      </c>
      <c r="V500" s="194"/>
      <c r="W500" s="197">
        <v>6439140</v>
      </c>
      <c r="X500" s="197">
        <v>12878280</v>
      </c>
      <c r="Y500" s="198">
        <v>44561</v>
      </c>
      <c r="Z500" s="195" t="s">
        <v>40</v>
      </c>
      <c r="AA500" s="194" t="s">
        <v>9203</v>
      </c>
      <c r="AB500" s="194" t="s">
        <v>69</v>
      </c>
      <c r="AC500" s="199" t="s">
        <v>9669</v>
      </c>
    </row>
    <row r="501" spans="2:29" ht="15.75" customHeight="1" x14ac:dyDescent="0.2">
      <c r="B501" s="191" t="s">
        <v>9000</v>
      </c>
      <c r="C501" s="192" t="s">
        <v>8302</v>
      </c>
      <c r="D501" s="193" t="s">
        <v>502</v>
      </c>
      <c r="E501" s="193" t="s">
        <v>503</v>
      </c>
      <c r="F501" s="194" t="s">
        <v>103</v>
      </c>
      <c r="G501" s="193" t="s">
        <v>504</v>
      </c>
      <c r="H501" s="193" t="s">
        <v>90</v>
      </c>
      <c r="I501" s="194">
        <v>0</v>
      </c>
      <c r="J501" s="195">
        <v>0</v>
      </c>
      <c r="K501" s="194" t="s">
        <v>1340</v>
      </c>
      <c r="L501" s="194" t="s">
        <v>1341</v>
      </c>
      <c r="M501" s="194" t="s">
        <v>93</v>
      </c>
      <c r="N501" s="194" t="s">
        <v>244</v>
      </c>
      <c r="O501" s="194" t="s">
        <v>1342</v>
      </c>
      <c r="P501" s="194" t="s">
        <v>1343</v>
      </c>
      <c r="Q501" s="194">
        <v>0</v>
      </c>
      <c r="R501" s="194">
        <v>91001</v>
      </c>
      <c r="S501" s="194" t="s">
        <v>766</v>
      </c>
      <c r="T501" s="195">
        <v>37970</v>
      </c>
      <c r="U501" s="194">
        <v>7066</v>
      </c>
      <c r="V501" s="194"/>
      <c r="W501" s="197">
        <v>6868416</v>
      </c>
      <c r="X501" s="197">
        <v>13736832</v>
      </c>
      <c r="Y501" s="198">
        <v>44561</v>
      </c>
      <c r="Z501" s="195" t="s">
        <v>40</v>
      </c>
      <c r="AA501" s="194" t="s">
        <v>9203</v>
      </c>
      <c r="AB501" s="194" t="s">
        <v>9535</v>
      </c>
      <c r="AC501" s="199" t="s">
        <v>9669</v>
      </c>
    </row>
    <row r="502" spans="2:29" ht="15.75" customHeight="1" x14ac:dyDescent="0.2">
      <c r="B502" s="191" t="s">
        <v>9001</v>
      </c>
      <c r="C502" s="192" t="s">
        <v>7981</v>
      </c>
      <c r="D502" s="193" t="s">
        <v>1344</v>
      </c>
      <c r="E502" s="193" t="s">
        <v>1345</v>
      </c>
      <c r="F502" s="194" t="s">
        <v>1346</v>
      </c>
      <c r="G502" s="193" t="s">
        <v>1347</v>
      </c>
      <c r="H502" s="193" t="s">
        <v>1348</v>
      </c>
      <c r="I502" s="194" t="s">
        <v>1349</v>
      </c>
      <c r="J502" s="195" t="s">
        <v>1350</v>
      </c>
      <c r="K502" s="194" t="s">
        <v>1351</v>
      </c>
      <c r="L502" s="194" t="s">
        <v>1352</v>
      </c>
      <c r="M502" s="194" t="s">
        <v>93</v>
      </c>
      <c r="N502" s="194" t="s">
        <v>1256</v>
      </c>
      <c r="O502" s="194" t="s">
        <v>1353</v>
      </c>
      <c r="P502" s="194" t="s">
        <v>1354</v>
      </c>
      <c r="Q502" s="194">
        <v>0</v>
      </c>
      <c r="R502" s="194" t="s">
        <v>1206</v>
      </c>
      <c r="S502" s="194" t="s">
        <v>1355</v>
      </c>
      <c r="T502" s="195">
        <v>37970</v>
      </c>
      <c r="U502" s="194">
        <v>7067</v>
      </c>
      <c r="V502" s="194"/>
      <c r="W502" s="197">
        <v>8016600</v>
      </c>
      <c r="X502" s="197">
        <v>24049800</v>
      </c>
      <c r="Y502" s="198">
        <v>44561</v>
      </c>
      <c r="Z502" s="195" t="s">
        <v>40</v>
      </c>
      <c r="AA502" s="194" t="s">
        <v>9203</v>
      </c>
      <c r="AB502" s="194" t="s">
        <v>211</v>
      </c>
      <c r="AC502" s="199" t="s">
        <v>9669</v>
      </c>
    </row>
    <row r="503" spans="2:29" ht="15.75" customHeight="1" x14ac:dyDescent="0.2">
      <c r="B503" s="191" t="s">
        <v>9001</v>
      </c>
      <c r="C503" s="192" t="s">
        <v>7981</v>
      </c>
      <c r="D503" s="193" t="s">
        <v>1344</v>
      </c>
      <c r="E503" s="193" t="s">
        <v>1345</v>
      </c>
      <c r="F503" s="194" t="s">
        <v>1346</v>
      </c>
      <c r="G503" s="193" t="s">
        <v>1347</v>
      </c>
      <c r="H503" s="193" t="s">
        <v>1348</v>
      </c>
      <c r="I503" s="194" t="s">
        <v>1349</v>
      </c>
      <c r="J503" s="195" t="s">
        <v>1350</v>
      </c>
      <c r="K503" s="194" t="s">
        <v>1351</v>
      </c>
      <c r="L503" s="194" t="s">
        <v>1352</v>
      </c>
      <c r="M503" s="194" t="s">
        <v>93</v>
      </c>
      <c r="N503" s="194" t="s">
        <v>1256</v>
      </c>
      <c r="O503" s="194" t="s">
        <v>1353</v>
      </c>
      <c r="P503" s="194" t="s">
        <v>1354</v>
      </c>
      <c r="Q503" s="194">
        <v>0</v>
      </c>
      <c r="R503" s="194" t="s">
        <v>1206</v>
      </c>
      <c r="S503" s="194" t="s">
        <v>1355</v>
      </c>
      <c r="T503" s="195">
        <v>37970</v>
      </c>
      <c r="U503" s="194">
        <v>7067</v>
      </c>
      <c r="V503" s="194"/>
      <c r="W503" s="197">
        <v>8016600</v>
      </c>
      <c r="X503" s="197">
        <v>16033200</v>
      </c>
      <c r="Y503" s="198">
        <v>44561</v>
      </c>
      <c r="Z503" s="195" t="s">
        <v>40</v>
      </c>
      <c r="AA503" s="194" t="s">
        <v>9203</v>
      </c>
      <c r="AB503" s="194" t="s">
        <v>215</v>
      </c>
      <c r="AC503" s="199" t="s">
        <v>9669</v>
      </c>
    </row>
    <row r="504" spans="2:29" ht="15.75" customHeight="1" x14ac:dyDescent="0.2">
      <c r="B504" s="191" t="s">
        <v>9002</v>
      </c>
      <c r="C504" s="192" t="s">
        <v>8306</v>
      </c>
      <c r="D504" s="193" t="s">
        <v>502</v>
      </c>
      <c r="E504" s="193" t="s">
        <v>503</v>
      </c>
      <c r="F504" s="194" t="s">
        <v>103</v>
      </c>
      <c r="G504" s="193" t="s">
        <v>504</v>
      </c>
      <c r="H504" s="193" t="s">
        <v>90</v>
      </c>
      <c r="I504" s="194">
        <v>0</v>
      </c>
      <c r="J504" s="195">
        <v>0</v>
      </c>
      <c r="K504" s="194" t="s">
        <v>1356</v>
      </c>
      <c r="L504" s="194" t="s">
        <v>1357</v>
      </c>
      <c r="M504" s="194" t="s">
        <v>93</v>
      </c>
      <c r="N504" s="194" t="s">
        <v>1358</v>
      </c>
      <c r="O504" s="194" t="s">
        <v>1359</v>
      </c>
      <c r="P504" s="194" t="s">
        <v>1360</v>
      </c>
      <c r="Q504" s="194">
        <v>0</v>
      </c>
      <c r="R504" s="194">
        <v>91001</v>
      </c>
      <c r="S504" s="194" t="s">
        <v>511</v>
      </c>
      <c r="T504" s="195">
        <v>37970</v>
      </c>
      <c r="U504" s="194">
        <v>7071</v>
      </c>
      <c r="V504" s="194"/>
      <c r="W504" s="197">
        <v>27044388</v>
      </c>
      <c r="X504" s="197">
        <v>27044388</v>
      </c>
      <c r="Y504" s="198">
        <v>44561</v>
      </c>
      <c r="Z504" s="195" t="s">
        <v>40</v>
      </c>
      <c r="AA504" s="194" t="s">
        <v>9203</v>
      </c>
      <c r="AB504" s="194" t="s">
        <v>9516</v>
      </c>
      <c r="AC504" s="199" t="s">
        <v>9669</v>
      </c>
    </row>
    <row r="505" spans="2:29" ht="15.75" customHeight="1" x14ac:dyDescent="0.2">
      <c r="B505" s="191" t="s">
        <v>9003</v>
      </c>
      <c r="C505" s="192" t="s">
        <v>8307</v>
      </c>
      <c r="D505" s="193" t="s">
        <v>502</v>
      </c>
      <c r="E505" s="193" t="s">
        <v>503</v>
      </c>
      <c r="F505" s="194" t="s">
        <v>103</v>
      </c>
      <c r="G505" s="193" t="s">
        <v>504</v>
      </c>
      <c r="H505" s="193" t="s">
        <v>90</v>
      </c>
      <c r="I505" s="194">
        <v>0</v>
      </c>
      <c r="J505" s="195">
        <v>0</v>
      </c>
      <c r="K505" s="194" t="s">
        <v>1361</v>
      </c>
      <c r="L505" s="194" t="s">
        <v>1362</v>
      </c>
      <c r="M505" s="194" t="s">
        <v>106</v>
      </c>
      <c r="N505" s="194" t="s">
        <v>276</v>
      </c>
      <c r="O505" s="194" t="s">
        <v>1363</v>
      </c>
      <c r="P505" s="194">
        <v>0</v>
      </c>
      <c r="Q505" s="194">
        <v>0</v>
      </c>
      <c r="R505" s="194">
        <v>91001</v>
      </c>
      <c r="S505" s="194" t="s">
        <v>511</v>
      </c>
      <c r="T505" s="195">
        <v>37970</v>
      </c>
      <c r="U505" s="194">
        <v>7072</v>
      </c>
      <c r="V505" s="194"/>
      <c r="W505" s="197">
        <v>48140198</v>
      </c>
      <c r="X505" s="197">
        <v>117210864</v>
      </c>
      <c r="Y505" s="198">
        <v>44561</v>
      </c>
      <c r="Z505" s="195" t="s">
        <v>40</v>
      </c>
      <c r="AA505" s="194" t="s">
        <v>9203</v>
      </c>
      <c r="AB505" s="194" t="s">
        <v>111</v>
      </c>
      <c r="AC505" s="199" t="s">
        <v>9669</v>
      </c>
    </row>
    <row r="506" spans="2:29" ht="15.75" customHeight="1" x14ac:dyDescent="0.2">
      <c r="B506" s="191" t="s">
        <v>1364</v>
      </c>
      <c r="C506" s="192" t="s">
        <v>8309</v>
      </c>
      <c r="D506" s="193" t="s">
        <v>55</v>
      </c>
      <c r="E506" s="193" t="s">
        <v>1365</v>
      </c>
      <c r="F506" s="194" t="s">
        <v>1366</v>
      </c>
      <c r="G506" s="193" t="s">
        <v>1090</v>
      </c>
      <c r="H506" s="193" t="s">
        <v>1367</v>
      </c>
      <c r="I506" s="194" t="s">
        <v>1368</v>
      </c>
      <c r="J506" s="195" t="s">
        <v>1369</v>
      </c>
      <c r="K506" s="194" t="s">
        <v>1370</v>
      </c>
      <c r="L506" s="194" t="s">
        <v>1371</v>
      </c>
      <c r="M506" s="194" t="s">
        <v>93</v>
      </c>
      <c r="N506" s="194" t="s">
        <v>1256</v>
      </c>
      <c r="O506" s="194">
        <v>981829131</v>
      </c>
      <c r="P506" s="194" t="s">
        <v>1372</v>
      </c>
      <c r="Q506" s="194">
        <v>0</v>
      </c>
      <c r="R506" s="194" t="s">
        <v>280</v>
      </c>
      <c r="S506" s="194" t="s">
        <v>1373</v>
      </c>
      <c r="T506" s="195">
        <v>37970</v>
      </c>
      <c r="U506" s="194">
        <v>7076</v>
      </c>
      <c r="V506" s="194"/>
      <c r="W506" s="197">
        <v>23889468</v>
      </c>
      <c r="X506" s="197">
        <v>23889468</v>
      </c>
      <c r="Y506" s="198">
        <v>44561</v>
      </c>
      <c r="Z506" s="195" t="s">
        <v>40</v>
      </c>
      <c r="AA506" s="194" t="s">
        <v>9203</v>
      </c>
      <c r="AB506" s="194" t="s">
        <v>210</v>
      </c>
      <c r="AC506" s="199" t="s">
        <v>9669</v>
      </c>
    </row>
    <row r="507" spans="2:29" ht="15.75" customHeight="1" x14ac:dyDescent="0.2">
      <c r="B507" s="191" t="s">
        <v>1374</v>
      </c>
      <c r="C507" s="192" t="s">
        <v>8312</v>
      </c>
      <c r="D507" s="193" t="s">
        <v>55</v>
      </c>
      <c r="E507" s="193" t="s">
        <v>1375</v>
      </c>
      <c r="F507" s="194" t="s">
        <v>8014</v>
      </c>
      <c r="G507" s="193" t="s">
        <v>1376</v>
      </c>
      <c r="H507" s="193" t="s">
        <v>8015</v>
      </c>
      <c r="I507" s="194" t="s">
        <v>1145</v>
      </c>
      <c r="J507" s="195" t="s">
        <v>8016</v>
      </c>
      <c r="K507" s="194" t="s">
        <v>9607</v>
      </c>
      <c r="L507" s="194" t="s">
        <v>1377</v>
      </c>
      <c r="M507" s="194" t="s">
        <v>35</v>
      </c>
      <c r="N507" s="194" t="s">
        <v>1378</v>
      </c>
      <c r="O507" s="194" t="s">
        <v>1379</v>
      </c>
      <c r="P507" s="194" t="s">
        <v>1380</v>
      </c>
      <c r="Q507" s="194">
        <v>0</v>
      </c>
      <c r="R507" s="194">
        <v>93401</v>
      </c>
      <c r="S507" s="194" t="s">
        <v>8017</v>
      </c>
      <c r="T507" s="195">
        <v>37970</v>
      </c>
      <c r="U507" s="194">
        <v>7079</v>
      </c>
      <c r="V507" s="194"/>
      <c r="W507" s="197">
        <v>6410522</v>
      </c>
      <c r="X507" s="197">
        <v>12821044</v>
      </c>
      <c r="Y507" s="198">
        <v>44561</v>
      </c>
      <c r="Z507" s="195" t="s">
        <v>40</v>
      </c>
      <c r="AA507" s="194" t="s">
        <v>9203</v>
      </c>
      <c r="AB507" s="194" t="s">
        <v>9465</v>
      </c>
      <c r="AC507" s="199" t="s">
        <v>9669</v>
      </c>
    </row>
    <row r="508" spans="2:29" ht="15.75" customHeight="1" x14ac:dyDescent="0.2">
      <c r="B508" s="191" t="s">
        <v>9004</v>
      </c>
      <c r="C508" s="192" t="s">
        <v>9612</v>
      </c>
      <c r="D508" s="193" t="s">
        <v>1381</v>
      </c>
      <c r="E508" s="193" t="s">
        <v>503</v>
      </c>
      <c r="F508" s="194" t="s">
        <v>1382</v>
      </c>
      <c r="G508" s="193" t="s">
        <v>504</v>
      </c>
      <c r="H508" s="193" t="s">
        <v>90</v>
      </c>
      <c r="I508" s="194">
        <v>0</v>
      </c>
      <c r="J508" s="195">
        <v>0</v>
      </c>
      <c r="K508" s="194" t="s">
        <v>1383</v>
      </c>
      <c r="L508" s="194" t="s">
        <v>1384</v>
      </c>
      <c r="M508" s="194" t="s">
        <v>93</v>
      </c>
      <c r="N508" s="194" t="s">
        <v>171</v>
      </c>
      <c r="O508" s="194" t="s">
        <v>1385</v>
      </c>
      <c r="P508" s="194" t="s">
        <v>1386</v>
      </c>
      <c r="Q508" s="194">
        <v>0</v>
      </c>
      <c r="R508" s="194">
        <v>91001</v>
      </c>
      <c r="S508" s="194" t="s">
        <v>511</v>
      </c>
      <c r="T508" s="195">
        <v>37970</v>
      </c>
      <c r="U508" s="194">
        <v>7081</v>
      </c>
      <c r="V508" s="194"/>
      <c r="W508" s="197">
        <v>15024660</v>
      </c>
      <c r="X508" s="197">
        <v>15024660</v>
      </c>
      <c r="Y508" s="198">
        <v>44561</v>
      </c>
      <c r="Z508" s="195" t="s">
        <v>40</v>
      </c>
      <c r="AA508" s="194" t="s">
        <v>9203</v>
      </c>
      <c r="AB508" s="194" t="s">
        <v>265</v>
      </c>
      <c r="AC508" s="199" t="s">
        <v>9669</v>
      </c>
    </row>
    <row r="509" spans="2:29" ht="15.75" customHeight="1" x14ac:dyDescent="0.2">
      <c r="B509" s="191" t="s">
        <v>9005</v>
      </c>
      <c r="C509" s="192" t="s">
        <v>7979</v>
      </c>
      <c r="D509" s="193" t="s">
        <v>502</v>
      </c>
      <c r="E509" s="193" t="s">
        <v>503</v>
      </c>
      <c r="F509" s="194" t="s">
        <v>103</v>
      </c>
      <c r="G509" s="193" t="s">
        <v>504</v>
      </c>
      <c r="H509" s="193" t="s">
        <v>90</v>
      </c>
      <c r="I509" s="194">
        <v>0</v>
      </c>
      <c r="J509" s="195">
        <v>0</v>
      </c>
      <c r="K509" s="194" t="s">
        <v>1387</v>
      </c>
      <c r="L509" s="194" t="s">
        <v>1388</v>
      </c>
      <c r="M509" s="194" t="s">
        <v>93</v>
      </c>
      <c r="N509" s="194" t="s">
        <v>1389</v>
      </c>
      <c r="O509" s="194" t="s">
        <v>1390</v>
      </c>
      <c r="P509" s="194">
        <v>0</v>
      </c>
      <c r="Q509" s="194">
        <v>0</v>
      </c>
      <c r="R509" s="194">
        <v>91001</v>
      </c>
      <c r="S509" s="194" t="s">
        <v>1139</v>
      </c>
      <c r="T509" s="195">
        <v>37970</v>
      </c>
      <c r="U509" s="194">
        <v>7082</v>
      </c>
      <c r="V509" s="194"/>
      <c r="W509" s="197">
        <v>10016440</v>
      </c>
      <c r="X509" s="197">
        <v>30049320</v>
      </c>
      <c r="Y509" s="198">
        <v>44561</v>
      </c>
      <c r="Z509" s="195" t="s">
        <v>40</v>
      </c>
      <c r="AA509" s="194" t="s">
        <v>9203</v>
      </c>
      <c r="AB509" s="194" t="s">
        <v>375</v>
      </c>
      <c r="AC509" s="199" t="s">
        <v>9669</v>
      </c>
    </row>
    <row r="510" spans="2:29" ht="15.75" customHeight="1" x14ac:dyDescent="0.2">
      <c r="B510" s="191" t="s">
        <v>9006</v>
      </c>
      <c r="C510" s="192" t="s">
        <v>8313</v>
      </c>
      <c r="D510" s="193" t="s">
        <v>502</v>
      </c>
      <c r="E510" s="193" t="s">
        <v>503</v>
      </c>
      <c r="F510" s="194" t="s">
        <v>103</v>
      </c>
      <c r="G510" s="193" t="s">
        <v>504</v>
      </c>
      <c r="H510" s="193" t="s">
        <v>90</v>
      </c>
      <c r="I510" s="194">
        <v>0</v>
      </c>
      <c r="J510" s="195">
        <v>0</v>
      </c>
      <c r="K510" s="194" t="s">
        <v>1391</v>
      </c>
      <c r="L510" s="194" t="s">
        <v>8055</v>
      </c>
      <c r="M510" s="194" t="s">
        <v>1129</v>
      </c>
      <c r="N510" s="194" t="s">
        <v>50</v>
      </c>
      <c r="O510" s="194" t="s">
        <v>8056</v>
      </c>
      <c r="P510" s="194" t="s">
        <v>8057</v>
      </c>
      <c r="Q510" s="194">
        <v>0</v>
      </c>
      <c r="R510" s="194" t="s">
        <v>1392</v>
      </c>
      <c r="S510" s="194" t="s">
        <v>1393</v>
      </c>
      <c r="T510" s="195">
        <v>37970</v>
      </c>
      <c r="U510" s="194">
        <v>7083</v>
      </c>
      <c r="V510" s="194"/>
      <c r="W510" s="197">
        <v>0</v>
      </c>
      <c r="X510" s="197">
        <v>9298118</v>
      </c>
      <c r="Y510" s="198">
        <v>44561</v>
      </c>
      <c r="Z510" s="195" t="s">
        <v>40</v>
      </c>
      <c r="AA510" s="194" t="s">
        <v>9203</v>
      </c>
      <c r="AB510" s="194" t="s">
        <v>282</v>
      </c>
      <c r="AC510" s="199" t="s">
        <v>9669</v>
      </c>
    </row>
    <row r="511" spans="2:29" ht="15.75" customHeight="1" x14ac:dyDescent="0.2">
      <c r="B511" s="191" t="s">
        <v>1394</v>
      </c>
      <c r="C511" s="192" t="s">
        <v>8314</v>
      </c>
      <c r="D511" s="193" t="s">
        <v>55</v>
      </c>
      <c r="E511" s="193" t="s">
        <v>1395</v>
      </c>
      <c r="F511" s="194" t="s">
        <v>1396</v>
      </c>
      <c r="G511" s="193" t="s">
        <v>1397</v>
      </c>
      <c r="H511" s="193" t="s">
        <v>1398</v>
      </c>
      <c r="I511" s="194" t="s">
        <v>1297</v>
      </c>
      <c r="J511" s="195" t="s">
        <v>1399</v>
      </c>
      <c r="K511" s="194" t="s">
        <v>1400</v>
      </c>
      <c r="L511" s="194" t="s">
        <v>1401</v>
      </c>
      <c r="M511" s="194" t="s">
        <v>93</v>
      </c>
      <c r="N511" s="194" t="s">
        <v>1402</v>
      </c>
      <c r="O511" s="194" t="s">
        <v>1403</v>
      </c>
      <c r="P511" s="194" t="s">
        <v>1404</v>
      </c>
      <c r="Q511" s="194">
        <v>0</v>
      </c>
      <c r="R511" s="194" t="s">
        <v>280</v>
      </c>
      <c r="S511" s="194" t="s">
        <v>1405</v>
      </c>
      <c r="T511" s="195">
        <v>37970</v>
      </c>
      <c r="U511" s="194">
        <v>7085</v>
      </c>
      <c r="V511" s="194"/>
      <c r="W511" s="197">
        <v>8197954</v>
      </c>
      <c r="X511" s="197">
        <v>14404354</v>
      </c>
      <c r="Y511" s="198">
        <v>44561</v>
      </c>
      <c r="Z511" s="195" t="s">
        <v>40</v>
      </c>
      <c r="AA511" s="194" t="s">
        <v>9203</v>
      </c>
      <c r="AB511" s="194" t="s">
        <v>323</v>
      </c>
      <c r="AC511" s="199" t="s">
        <v>9669</v>
      </c>
    </row>
    <row r="512" spans="2:29" ht="15.75" customHeight="1" x14ac:dyDescent="0.2">
      <c r="B512" s="191" t="s">
        <v>1406</v>
      </c>
      <c r="C512" s="192" t="s">
        <v>8315</v>
      </c>
      <c r="D512" s="193" t="s">
        <v>55</v>
      </c>
      <c r="E512" s="193" t="s">
        <v>1407</v>
      </c>
      <c r="F512" s="194" t="s">
        <v>1408</v>
      </c>
      <c r="G512" s="193" t="s">
        <v>1090</v>
      </c>
      <c r="H512" s="193" t="s">
        <v>1409</v>
      </c>
      <c r="I512" s="194" t="s">
        <v>1240</v>
      </c>
      <c r="J512" s="195" t="s">
        <v>1410</v>
      </c>
      <c r="K512" s="194" t="s">
        <v>1411</v>
      </c>
      <c r="L512" s="194" t="s">
        <v>1412</v>
      </c>
      <c r="M512" s="194" t="s">
        <v>93</v>
      </c>
      <c r="N512" s="194" t="s">
        <v>262</v>
      </c>
      <c r="O512" s="194" t="s">
        <v>1413</v>
      </c>
      <c r="P512" s="194" t="s">
        <v>1414</v>
      </c>
      <c r="Q512" s="194">
        <v>0</v>
      </c>
      <c r="R512" s="194" t="s">
        <v>280</v>
      </c>
      <c r="S512" s="194" t="s">
        <v>1415</v>
      </c>
      <c r="T512" s="195">
        <v>37970</v>
      </c>
      <c r="U512" s="194">
        <v>7086</v>
      </c>
      <c r="V512" s="194"/>
      <c r="W512" s="197">
        <v>10221344</v>
      </c>
      <c r="X512" s="197">
        <v>16033200</v>
      </c>
      <c r="Y512" s="198">
        <v>44561</v>
      </c>
      <c r="Z512" s="195" t="s">
        <v>40</v>
      </c>
      <c r="AA512" s="194" t="s">
        <v>9203</v>
      </c>
      <c r="AB512" s="194" t="s">
        <v>9506</v>
      </c>
      <c r="AC512" s="199" t="s">
        <v>9669</v>
      </c>
    </row>
    <row r="513" spans="2:29" ht="15.75" customHeight="1" x14ac:dyDescent="0.2">
      <c r="B513" s="191" t="s">
        <v>1406</v>
      </c>
      <c r="C513" s="192" t="s">
        <v>8315</v>
      </c>
      <c r="D513" s="193" t="s">
        <v>55</v>
      </c>
      <c r="E513" s="193" t="s">
        <v>1407</v>
      </c>
      <c r="F513" s="194" t="s">
        <v>1408</v>
      </c>
      <c r="G513" s="193" t="s">
        <v>1090</v>
      </c>
      <c r="H513" s="193" t="s">
        <v>1409</v>
      </c>
      <c r="I513" s="194" t="s">
        <v>1240</v>
      </c>
      <c r="J513" s="195" t="s">
        <v>1410</v>
      </c>
      <c r="K513" s="194" t="s">
        <v>1411</v>
      </c>
      <c r="L513" s="194" t="s">
        <v>1412</v>
      </c>
      <c r="M513" s="194" t="s">
        <v>93</v>
      </c>
      <c r="N513" s="194" t="s">
        <v>262</v>
      </c>
      <c r="O513" s="194" t="s">
        <v>1413</v>
      </c>
      <c r="P513" s="194" t="s">
        <v>1414</v>
      </c>
      <c r="Q513" s="194">
        <v>0</v>
      </c>
      <c r="R513" s="194" t="s">
        <v>280</v>
      </c>
      <c r="S513" s="194" t="s">
        <v>1415</v>
      </c>
      <c r="T513" s="195">
        <v>37970</v>
      </c>
      <c r="U513" s="194">
        <v>7086</v>
      </c>
      <c r="V513" s="194"/>
      <c r="W513" s="197">
        <v>9299256</v>
      </c>
      <c r="X513" s="197">
        <v>17315856</v>
      </c>
      <c r="Y513" s="198">
        <v>44561</v>
      </c>
      <c r="Z513" s="195" t="s">
        <v>40</v>
      </c>
      <c r="AA513" s="194" t="s">
        <v>9203</v>
      </c>
      <c r="AB513" s="194" t="s">
        <v>9507</v>
      </c>
      <c r="AC513" s="199" t="s">
        <v>9669</v>
      </c>
    </row>
    <row r="514" spans="2:29" ht="15.75" customHeight="1" x14ac:dyDescent="0.2">
      <c r="B514" s="191" t="s">
        <v>1406</v>
      </c>
      <c r="C514" s="192" t="s">
        <v>8315</v>
      </c>
      <c r="D514" s="193" t="s">
        <v>55</v>
      </c>
      <c r="E514" s="193" t="s">
        <v>1407</v>
      </c>
      <c r="F514" s="194" t="s">
        <v>1408</v>
      </c>
      <c r="G514" s="193" t="s">
        <v>1090</v>
      </c>
      <c r="H514" s="193" t="s">
        <v>1409</v>
      </c>
      <c r="I514" s="194" t="s">
        <v>1240</v>
      </c>
      <c r="J514" s="195" t="s">
        <v>1410</v>
      </c>
      <c r="K514" s="194" t="s">
        <v>1411</v>
      </c>
      <c r="L514" s="194" t="s">
        <v>1412</v>
      </c>
      <c r="M514" s="194" t="s">
        <v>93</v>
      </c>
      <c r="N514" s="194" t="s">
        <v>262</v>
      </c>
      <c r="O514" s="194" t="s">
        <v>1413</v>
      </c>
      <c r="P514" s="194" t="s">
        <v>1414</v>
      </c>
      <c r="Q514" s="194">
        <v>0</v>
      </c>
      <c r="R514" s="194" t="s">
        <v>280</v>
      </c>
      <c r="S514" s="194" t="s">
        <v>1415</v>
      </c>
      <c r="T514" s="195">
        <v>37970</v>
      </c>
      <c r="U514" s="194">
        <v>7086</v>
      </c>
      <c r="V514" s="194"/>
      <c r="W514" s="197">
        <v>9940584</v>
      </c>
      <c r="X514" s="197">
        <v>17957184</v>
      </c>
      <c r="Y514" s="198">
        <v>44561</v>
      </c>
      <c r="Z514" s="195" t="s">
        <v>40</v>
      </c>
      <c r="AA514" s="194" t="s">
        <v>9203</v>
      </c>
      <c r="AB514" s="194" t="s">
        <v>9515</v>
      </c>
      <c r="AC514" s="199" t="s">
        <v>9669</v>
      </c>
    </row>
    <row r="515" spans="2:29" ht="15.75" customHeight="1" x14ac:dyDescent="0.2">
      <c r="B515" s="191" t="s">
        <v>1406</v>
      </c>
      <c r="C515" s="192" t="s">
        <v>8315</v>
      </c>
      <c r="D515" s="193" t="s">
        <v>55</v>
      </c>
      <c r="E515" s="193" t="s">
        <v>1407</v>
      </c>
      <c r="F515" s="194" t="s">
        <v>1408</v>
      </c>
      <c r="G515" s="193" t="s">
        <v>1090</v>
      </c>
      <c r="H515" s="193" t="s">
        <v>1409</v>
      </c>
      <c r="I515" s="194" t="s">
        <v>1240</v>
      </c>
      <c r="J515" s="195" t="s">
        <v>1410</v>
      </c>
      <c r="K515" s="194" t="s">
        <v>1411</v>
      </c>
      <c r="L515" s="194" t="s">
        <v>1412</v>
      </c>
      <c r="M515" s="194" t="s">
        <v>93</v>
      </c>
      <c r="N515" s="194" t="s">
        <v>262</v>
      </c>
      <c r="O515" s="194" t="s">
        <v>1413</v>
      </c>
      <c r="P515" s="194" t="s">
        <v>1414</v>
      </c>
      <c r="Q515" s="194">
        <v>0</v>
      </c>
      <c r="R515" s="194" t="s">
        <v>280</v>
      </c>
      <c r="S515" s="194" t="s">
        <v>1415</v>
      </c>
      <c r="T515" s="195">
        <v>37970</v>
      </c>
      <c r="U515" s="194">
        <v>7086</v>
      </c>
      <c r="V515" s="194"/>
      <c r="W515" s="197">
        <v>9299256</v>
      </c>
      <c r="X515" s="197">
        <v>17315856</v>
      </c>
      <c r="Y515" s="198">
        <v>44561</v>
      </c>
      <c r="Z515" s="195" t="s">
        <v>40</v>
      </c>
      <c r="AA515" s="194" t="s">
        <v>9203</v>
      </c>
      <c r="AB515" s="194" t="s">
        <v>174</v>
      </c>
      <c r="AC515" s="199" t="s">
        <v>9669</v>
      </c>
    </row>
    <row r="516" spans="2:29" ht="15.75" customHeight="1" x14ac:dyDescent="0.2">
      <c r="B516" s="191" t="s">
        <v>9007</v>
      </c>
      <c r="C516" s="192" t="s">
        <v>8316</v>
      </c>
      <c r="D516" s="193" t="s">
        <v>502</v>
      </c>
      <c r="E516" s="193" t="s">
        <v>503</v>
      </c>
      <c r="F516" s="194" t="s">
        <v>103</v>
      </c>
      <c r="G516" s="193" t="s">
        <v>504</v>
      </c>
      <c r="H516" s="193" t="s">
        <v>90</v>
      </c>
      <c r="I516" s="194">
        <v>0</v>
      </c>
      <c r="J516" s="195">
        <v>0</v>
      </c>
      <c r="K516" s="194" t="s">
        <v>1416</v>
      </c>
      <c r="L516" s="194" t="s">
        <v>1417</v>
      </c>
      <c r="M516" s="194" t="s">
        <v>1129</v>
      </c>
      <c r="N516" s="194" t="s">
        <v>1418</v>
      </c>
      <c r="O516" s="194" t="s">
        <v>1419</v>
      </c>
      <c r="P516" s="194" t="s">
        <v>1420</v>
      </c>
      <c r="Q516" s="194">
        <v>0</v>
      </c>
      <c r="R516" s="194">
        <v>91001</v>
      </c>
      <c r="S516" s="194" t="s">
        <v>1339</v>
      </c>
      <c r="T516" s="195">
        <v>37970</v>
      </c>
      <c r="U516" s="194">
        <v>7087</v>
      </c>
      <c r="V516" s="194"/>
      <c r="W516" s="197">
        <v>6776837</v>
      </c>
      <c r="X516" s="197">
        <v>27107348</v>
      </c>
      <c r="Y516" s="198">
        <v>44561</v>
      </c>
      <c r="Z516" s="195" t="s">
        <v>40</v>
      </c>
      <c r="AA516" s="194" t="s">
        <v>9203</v>
      </c>
      <c r="AB516" s="194" t="s">
        <v>9457</v>
      </c>
      <c r="AC516" s="199" t="s">
        <v>9669</v>
      </c>
    </row>
    <row r="517" spans="2:29" ht="15.75" customHeight="1" x14ac:dyDescent="0.2">
      <c r="B517" s="191" t="s">
        <v>9008</v>
      </c>
      <c r="C517" s="192" t="s">
        <v>8317</v>
      </c>
      <c r="D517" s="193" t="s">
        <v>502</v>
      </c>
      <c r="E517" s="193" t="s">
        <v>503</v>
      </c>
      <c r="F517" s="194" t="s">
        <v>103</v>
      </c>
      <c r="G517" s="193" t="s">
        <v>504</v>
      </c>
      <c r="H517" s="193" t="s">
        <v>90</v>
      </c>
      <c r="I517" s="194">
        <v>0</v>
      </c>
      <c r="J517" s="195">
        <v>0</v>
      </c>
      <c r="K517" s="194" t="s">
        <v>1421</v>
      </c>
      <c r="L517" s="194" t="s">
        <v>1422</v>
      </c>
      <c r="M517" s="194" t="s">
        <v>178</v>
      </c>
      <c r="N517" s="194" t="s">
        <v>1423</v>
      </c>
      <c r="O517" s="194" t="s">
        <v>1424</v>
      </c>
      <c r="P517" s="194" t="s">
        <v>1425</v>
      </c>
      <c r="Q517" s="194">
        <v>0</v>
      </c>
      <c r="R517" s="194">
        <v>91001</v>
      </c>
      <c r="S517" s="194" t="s">
        <v>511</v>
      </c>
      <c r="T517" s="195">
        <v>37970</v>
      </c>
      <c r="U517" s="194">
        <v>7090</v>
      </c>
      <c r="V517" s="194"/>
      <c r="W517" s="197">
        <v>4945260</v>
      </c>
      <c r="X517" s="197">
        <v>9890520</v>
      </c>
      <c r="Y517" s="198">
        <v>44561</v>
      </c>
      <c r="Z517" s="195" t="s">
        <v>40</v>
      </c>
      <c r="AA517" s="194" t="s">
        <v>9203</v>
      </c>
      <c r="AB517" s="194" t="s">
        <v>9522</v>
      </c>
      <c r="AC517" s="199" t="s">
        <v>9669</v>
      </c>
    </row>
    <row r="518" spans="2:29" ht="15.75" customHeight="1" x14ac:dyDescent="0.2">
      <c r="B518" s="191" t="s">
        <v>9009</v>
      </c>
      <c r="C518" s="192" t="s">
        <v>8318</v>
      </c>
      <c r="D518" s="193" t="s">
        <v>502</v>
      </c>
      <c r="E518" s="193" t="s">
        <v>503</v>
      </c>
      <c r="F518" s="194" t="s">
        <v>103</v>
      </c>
      <c r="G518" s="193" t="s">
        <v>504</v>
      </c>
      <c r="H518" s="193" t="s">
        <v>90</v>
      </c>
      <c r="I518" s="194">
        <v>0</v>
      </c>
      <c r="J518" s="195">
        <v>0</v>
      </c>
      <c r="K518" s="194" t="s">
        <v>1426</v>
      </c>
      <c r="L518" s="194" t="s">
        <v>1427</v>
      </c>
      <c r="M518" s="194" t="s">
        <v>1318</v>
      </c>
      <c r="N518" s="194" t="s">
        <v>1428</v>
      </c>
      <c r="O518" s="194">
        <v>0</v>
      </c>
      <c r="P518" s="194">
        <v>0</v>
      </c>
      <c r="Q518" s="194">
        <v>0</v>
      </c>
      <c r="R518" s="194">
        <v>91001</v>
      </c>
      <c r="S518" s="194" t="s">
        <v>1429</v>
      </c>
      <c r="T518" s="195">
        <v>37970</v>
      </c>
      <c r="U518" s="194">
        <v>7091</v>
      </c>
      <c r="V518" s="194"/>
      <c r="W518" s="197">
        <v>3663155</v>
      </c>
      <c r="X518" s="197">
        <v>7326310</v>
      </c>
      <c r="Y518" s="198">
        <v>44561</v>
      </c>
      <c r="Z518" s="195" t="s">
        <v>40</v>
      </c>
      <c r="AA518" s="194" t="s">
        <v>9203</v>
      </c>
      <c r="AB518" s="194" t="s">
        <v>9498</v>
      </c>
      <c r="AC518" s="199" t="s">
        <v>9669</v>
      </c>
    </row>
    <row r="519" spans="2:29" ht="15.75" customHeight="1" x14ac:dyDescent="0.2">
      <c r="B519" s="191" t="s">
        <v>9010</v>
      </c>
      <c r="C519" s="192" t="s">
        <v>8319</v>
      </c>
      <c r="D519" s="193" t="s">
        <v>502</v>
      </c>
      <c r="E519" s="193" t="s">
        <v>503</v>
      </c>
      <c r="F519" s="194" t="s">
        <v>103</v>
      </c>
      <c r="G519" s="193" t="s">
        <v>504</v>
      </c>
      <c r="H519" s="193" t="s">
        <v>90</v>
      </c>
      <c r="I519" s="194">
        <v>0</v>
      </c>
      <c r="J519" s="195">
        <v>0</v>
      </c>
      <c r="K519" s="194" t="s">
        <v>1430</v>
      </c>
      <c r="L519" s="194" t="s">
        <v>1431</v>
      </c>
      <c r="M519" s="194" t="s">
        <v>591</v>
      </c>
      <c r="N519" s="194" t="s">
        <v>688</v>
      </c>
      <c r="O519" s="194">
        <v>0</v>
      </c>
      <c r="P519" s="194">
        <v>0</v>
      </c>
      <c r="Q519" s="194">
        <v>0</v>
      </c>
      <c r="R519" s="194">
        <v>91001</v>
      </c>
      <c r="S519" s="194" t="s">
        <v>511</v>
      </c>
      <c r="T519" s="195">
        <v>37970</v>
      </c>
      <c r="U519" s="194">
        <v>7092</v>
      </c>
      <c r="V519" s="194"/>
      <c r="W519" s="197">
        <v>6524995</v>
      </c>
      <c r="X519" s="197">
        <v>13049990</v>
      </c>
      <c r="Y519" s="198">
        <v>44561</v>
      </c>
      <c r="Z519" s="195" t="s">
        <v>40</v>
      </c>
      <c r="AA519" s="194" t="s">
        <v>9203</v>
      </c>
      <c r="AB519" s="194" t="s">
        <v>220</v>
      </c>
      <c r="AC519" s="199" t="s">
        <v>9669</v>
      </c>
    </row>
    <row r="520" spans="2:29" ht="15.75" customHeight="1" x14ac:dyDescent="0.2">
      <c r="B520" s="191" t="s">
        <v>9011</v>
      </c>
      <c r="C520" s="192" t="s">
        <v>8321</v>
      </c>
      <c r="D520" s="193" t="s">
        <v>502</v>
      </c>
      <c r="E520" s="193" t="s">
        <v>503</v>
      </c>
      <c r="F520" s="194" t="s">
        <v>103</v>
      </c>
      <c r="G520" s="193" t="s">
        <v>504</v>
      </c>
      <c r="H520" s="193" t="s">
        <v>90</v>
      </c>
      <c r="I520" s="194">
        <v>0</v>
      </c>
      <c r="J520" s="195">
        <v>0</v>
      </c>
      <c r="K520" s="194" t="s">
        <v>1432</v>
      </c>
      <c r="L520" s="194" t="s">
        <v>1433</v>
      </c>
      <c r="M520" s="194" t="s">
        <v>865</v>
      </c>
      <c r="N520" s="194" t="s">
        <v>1434</v>
      </c>
      <c r="O520" s="194">
        <v>0</v>
      </c>
      <c r="P520" s="194">
        <v>0</v>
      </c>
      <c r="Q520" s="194">
        <v>0</v>
      </c>
      <c r="R520" s="194">
        <v>91001</v>
      </c>
      <c r="S520" s="194" t="s">
        <v>1435</v>
      </c>
      <c r="T520" s="195">
        <v>37970</v>
      </c>
      <c r="U520" s="194">
        <v>7095</v>
      </c>
      <c r="V520" s="194"/>
      <c r="W520" s="197">
        <v>4730622</v>
      </c>
      <c r="X520" s="197">
        <v>9461244</v>
      </c>
      <c r="Y520" s="198">
        <v>44561</v>
      </c>
      <c r="Z520" s="195" t="s">
        <v>40</v>
      </c>
      <c r="AA520" s="194" t="s">
        <v>9203</v>
      </c>
      <c r="AB520" s="194" t="s">
        <v>9496</v>
      </c>
      <c r="AC520" s="199" t="s">
        <v>9669</v>
      </c>
    </row>
    <row r="521" spans="2:29" ht="15.75" customHeight="1" x14ac:dyDescent="0.2">
      <c r="B521" s="191" t="s">
        <v>1436</v>
      </c>
      <c r="C521" s="192" t="s">
        <v>8323</v>
      </c>
      <c r="D521" s="193" t="s">
        <v>55</v>
      </c>
      <c r="E521" s="193" t="s">
        <v>1437</v>
      </c>
      <c r="F521" s="194" t="s">
        <v>1438</v>
      </c>
      <c r="G521" s="193" t="s">
        <v>1439</v>
      </c>
      <c r="H521" s="193" t="s">
        <v>1440</v>
      </c>
      <c r="I521" s="194" t="s">
        <v>851</v>
      </c>
      <c r="J521" s="195" t="s">
        <v>1441</v>
      </c>
      <c r="K521" s="194" t="s">
        <v>1442</v>
      </c>
      <c r="L521" s="194" t="s">
        <v>1443</v>
      </c>
      <c r="M521" s="194" t="s">
        <v>93</v>
      </c>
      <c r="N521" s="194" t="s">
        <v>1444</v>
      </c>
      <c r="O521" s="194" t="s">
        <v>9608</v>
      </c>
      <c r="P521" s="194" t="s">
        <v>1445</v>
      </c>
      <c r="Q521" s="194">
        <v>0</v>
      </c>
      <c r="R521" s="194">
        <v>93991</v>
      </c>
      <c r="S521" s="194" t="s">
        <v>1446</v>
      </c>
      <c r="T521" s="195">
        <v>37970</v>
      </c>
      <c r="U521" s="194">
        <v>7102</v>
      </c>
      <c r="V521" s="194"/>
      <c r="W521" s="197">
        <v>6413280</v>
      </c>
      <c r="X521" s="197">
        <v>12826560</v>
      </c>
      <c r="Y521" s="198">
        <v>44561</v>
      </c>
      <c r="Z521" s="195" t="s">
        <v>40</v>
      </c>
      <c r="AA521" s="194" t="s">
        <v>9203</v>
      </c>
      <c r="AB521" s="194" t="s">
        <v>659</v>
      </c>
      <c r="AC521" s="199" t="s">
        <v>9669</v>
      </c>
    </row>
    <row r="522" spans="2:29" ht="15.75" customHeight="1" x14ac:dyDescent="0.2">
      <c r="B522" s="191" t="s">
        <v>1436</v>
      </c>
      <c r="C522" s="192" t="s">
        <v>8323</v>
      </c>
      <c r="D522" s="193" t="s">
        <v>55</v>
      </c>
      <c r="E522" s="193" t="s">
        <v>1437</v>
      </c>
      <c r="F522" s="194" t="s">
        <v>1438</v>
      </c>
      <c r="G522" s="193" t="s">
        <v>1439</v>
      </c>
      <c r="H522" s="193" t="s">
        <v>1440</v>
      </c>
      <c r="I522" s="194" t="s">
        <v>851</v>
      </c>
      <c r="J522" s="195" t="s">
        <v>1441</v>
      </c>
      <c r="K522" s="194" t="s">
        <v>1442</v>
      </c>
      <c r="L522" s="194" t="s">
        <v>1443</v>
      </c>
      <c r="M522" s="194" t="s">
        <v>93</v>
      </c>
      <c r="N522" s="194" t="s">
        <v>1444</v>
      </c>
      <c r="O522" s="194" t="s">
        <v>9608</v>
      </c>
      <c r="P522" s="194" t="s">
        <v>1445</v>
      </c>
      <c r="Q522" s="194">
        <v>0</v>
      </c>
      <c r="R522" s="194">
        <v>93991</v>
      </c>
      <c r="S522" s="194" t="s">
        <v>1446</v>
      </c>
      <c r="T522" s="195">
        <v>37970</v>
      </c>
      <c r="U522" s="194">
        <v>7102</v>
      </c>
      <c r="V522" s="194"/>
      <c r="W522" s="197">
        <v>6733944</v>
      </c>
      <c r="X522" s="197">
        <v>13147224</v>
      </c>
      <c r="Y522" s="198">
        <v>44561</v>
      </c>
      <c r="Z522" s="195" t="s">
        <v>40</v>
      </c>
      <c r="AA522" s="194" t="s">
        <v>9203</v>
      </c>
      <c r="AB522" s="194" t="s">
        <v>9490</v>
      </c>
      <c r="AC522" s="199" t="s">
        <v>9669</v>
      </c>
    </row>
    <row r="523" spans="2:29" ht="15.75" customHeight="1" x14ac:dyDescent="0.2">
      <c r="B523" s="191" t="s">
        <v>1436</v>
      </c>
      <c r="C523" s="192" t="s">
        <v>8323</v>
      </c>
      <c r="D523" s="193" t="s">
        <v>55</v>
      </c>
      <c r="E523" s="193" t="s">
        <v>1437</v>
      </c>
      <c r="F523" s="194" t="s">
        <v>1438</v>
      </c>
      <c r="G523" s="193" t="s">
        <v>1439</v>
      </c>
      <c r="H523" s="193" t="s">
        <v>1440</v>
      </c>
      <c r="I523" s="194" t="s">
        <v>851</v>
      </c>
      <c r="J523" s="195" t="s">
        <v>1441</v>
      </c>
      <c r="K523" s="194" t="s">
        <v>1442</v>
      </c>
      <c r="L523" s="194" t="s">
        <v>1443</v>
      </c>
      <c r="M523" s="194" t="s">
        <v>93</v>
      </c>
      <c r="N523" s="194" t="s">
        <v>1444</v>
      </c>
      <c r="O523" s="194" t="s">
        <v>9608</v>
      </c>
      <c r="P523" s="194" t="s">
        <v>1445</v>
      </c>
      <c r="Q523" s="194">
        <v>0</v>
      </c>
      <c r="R523" s="194">
        <v>93991</v>
      </c>
      <c r="S523" s="194" t="s">
        <v>1446</v>
      </c>
      <c r="T523" s="195">
        <v>37970</v>
      </c>
      <c r="U523" s="194">
        <v>7102</v>
      </c>
      <c r="V523" s="194"/>
      <c r="W523" s="197">
        <v>11223240</v>
      </c>
      <c r="X523" s="197">
        <v>22446480</v>
      </c>
      <c r="Y523" s="198">
        <v>44561</v>
      </c>
      <c r="Z523" s="195" t="s">
        <v>40</v>
      </c>
      <c r="AA523" s="194" t="s">
        <v>9203</v>
      </c>
      <c r="AB523" s="194" t="s">
        <v>9503</v>
      </c>
      <c r="AC523" s="199" t="s">
        <v>9669</v>
      </c>
    </row>
    <row r="524" spans="2:29" ht="15.75" customHeight="1" x14ac:dyDescent="0.2">
      <c r="B524" s="191" t="s">
        <v>1436</v>
      </c>
      <c r="C524" s="192" t="s">
        <v>8323</v>
      </c>
      <c r="D524" s="193" t="s">
        <v>55</v>
      </c>
      <c r="E524" s="193" t="s">
        <v>1437</v>
      </c>
      <c r="F524" s="194" t="s">
        <v>1438</v>
      </c>
      <c r="G524" s="193" t="s">
        <v>1439</v>
      </c>
      <c r="H524" s="193" t="s">
        <v>1440</v>
      </c>
      <c r="I524" s="194" t="s">
        <v>851</v>
      </c>
      <c r="J524" s="195" t="s">
        <v>1441</v>
      </c>
      <c r="K524" s="194" t="s">
        <v>1442</v>
      </c>
      <c r="L524" s="194" t="s">
        <v>1443</v>
      </c>
      <c r="M524" s="194" t="s">
        <v>93</v>
      </c>
      <c r="N524" s="194" t="s">
        <v>1444</v>
      </c>
      <c r="O524" s="194" t="s">
        <v>9608</v>
      </c>
      <c r="P524" s="194" t="s">
        <v>1445</v>
      </c>
      <c r="Q524" s="194">
        <v>0</v>
      </c>
      <c r="R524" s="194">
        <v>93991</v>
      </c>
      <c r="S524" s="194" t="s">
        <v>1446</v>
      </c>
      <c r="T524" s="195">
        <v>37970</v>
      </c>
      <c r="U524" s="194">
        <v>7102</v>
      </c>
      <c r="V524" s="194"/>
      <c r="W524" s="197">
        <v>5451288</v>
      </c>
      <c r="X524" s="197">
        <v>10261248</v>
      </c>
      <c r="Y524" s="198">
        <v>44561</v>
      </c>
      <c r="Z524" s="195" t="s">
        <v>40</v>
      </c>
      <c r="AA524" s="194" t="s">
        <v>9203</v>
      </c>
      <c r="AB524" s="194" t="s">
        <v>9506</v>
      </c>
      <c r="AC524" s="199" t="s">
        <v>9669</v>
      </c>
    </row>
    <row r="525" spans="2:29" ht="15.75" customHeight="1" x14ac:dyDescent="0.2">
      <c r="B525" s="191" t="s">
        <v>1436</v>
      </c>
      <c r="C525" s="192" t="s">
        <v>8323</v>
      </c>
      <c r="D525" s="193" t="s">
        <v>55</v>
      </c>
      <c r="E525" s="193" t="s">
        <v>1437</v>
      </c>
      <c r="F525" s="194" t="s">
        <v>1438</v>
      </c>
      <c r="G525" s="193" t="s">
        <v>1439</v>
      </c>
      <c r="H525" s="193" t="s">
        <v>1440</v>
      </c>
      <c r="I525" s="194" t="s">
        <v>851</v>
      </c>
      <c r="J525" s="195" t="s">
        <v>1441</v>
      </c>
      <c r="K525" s="194" t="s">
        <v>1442</v>
      </c>
      <c r="L525" s="194" t="s">
        <v>1443</v>
      </c>
      <c r="M525" s="194" t="s">
        <v>93</v>
      </c>
      <c r="N525" s="194" t="s">
        <v>1444</v>
      </c>
      <c r="O525" s="194" t="s">
        <v>9608</v>
      </c>
      <c r="P525" s="194" t="s">
        <v>1445</v>
      </c>
      <c r="Q525" s="194">
        <v>0</v>
      </c>
      <c r="R525" s="194">
        <v>93991</v>
      </c>
      <c r="S525" s="194" t="s">
        <v>1446</v>
      </c>
      <c r="T525" s="195">
        <v>37970</v>
      </c>
      <c r="U525" s="194">
        <v>7102</v>
      </c>
      <c r="V525" s="194"/>
      <c r="W525" s="197">
        <v>6680500</v>
      </c>
      <c r="X525" s="197">
        <v>13361000</v>
      </c>
      <c r="Y525" s="198">
        <v>44561</v>
      </c>
      <c r="Z525" s="195" t="s">
        <v>40</v>
      </c>
      <c r="AA525" s="194" t="s">
        <v>9203</v>
      </c>
      <c r="AB525" s="194" t="s">
        <v>234</v>
      </c>
      <c r="AC525" s="199" t="s">
        <v>9669</v>
      </c>
    </row>
    <row r="526" spans="2:29" ht="15.75" customHeight="1" x14ac:dyDescent="0.2">
      <c r="B526" s="191" t="s">
        <v>1436</v>
      </c>
      <c r="C526" s="192" t="s">
        <v>8323</v>
      </c>
      <c r="D526" s="193" t="s">
        <v>55</v>
      </c>
      <c r="E526" s="193" t="s">
        <v>1437</v>
      </c>
      <c r="F526" s="194" t="s">
        <v>1438</v>
      </c>
      <c r="G526" s="193" t="s">
        <v>1439</v>
      </c>
      <c r="H526" s="193" t="s">
        <v>1440</v>
      </c>
      <c r="I526" s="194" t="s">
        <v>851</v>
      </c>
      <c r="J526" s="195" t="s">
        <v>1441</v>
      </c>
      <c r="K526" s="194" t="s">
        <v>1442</v>
      </c>
      <c r="L526" s="194" t="s">
        <v>1443</v>
      </c>
      <c r="M526" s="194" t="s">
        <v>93</v>
      </c>
      <c r="N526" s="194" t="s">
        <v>1444</v>
      </c>
      <c r="O526" s="194" t="s">
        <v>9608</v>
      </c>
      <c r="P526" s="194" t="s">
        <v>1445</v>
      </c>
      <c r="Q526" s="194">
        <v>0</v>
      </c>
      <c r="R526" s="194">
        <v>93991</v>
      </c>
      <c r="S526" s="194" t="s">
        <v>1446</v>
      </c>
      <c r="T526" s="195">
        <v>37970</v>
      </c>
      <c r="U526" s="194">
        <v>7102</v>
      </c>
      <c r="V526" s="194"/>
      <c r="W526" s="197">
        <v>12619680</v>
      </c>
      <c r="X526" s="197">
        <v>19032960</v>
      </c>
      <c r="Y526" s="198">
        <v>44561</v>
      </c>
      <c r="Z526" s="195" t="s">
        <v>40</v>
      </c>
      <c r="AA526" s="194" t="s">
        <v>9203</v>
      </c>
      <c r="AB526" s="194" t="s">
        <v>265</v>
      </c>
      <c r="AC526" s="199" t="s">
        <v>9669</v>
      </c>
    </row>
    <row r="527" spans="2:29" ht="15.75" customHeight="1" x14ac:dyDescent="0.2">
      <c r="B527" s="191" t="s">
        <v>1436</v>
      </c>
      <c r="C527" s="192" t="s">
        <v>8323</v>
      </c>
      <c r="D527" s="193" t="s">
        <v>55</v>
      </c>
      <c r="E527" s="193" t="s">
        <v>1437</v>
      </c>
      <c r="F527" s="194" t="s">
        <v>1438</v>
      </c>
      <c r="G527" s="193" t="s">
        <v>1439</v>
      </c>
      <c r="H527" s="193" t="s">
        <v>1440</v>
      </c>
      <c r="I527" s="194" t="s">
        <v>851</v>
      </c>
      <c r="J527" s="195" t="s">
        <v>1441</v>
      </c>
      <c r="K527" s="194" t="s">
        <v>1442</v>
      </c>
      <c r="L527" s="194" t="s">
        <v>1443</v>
      </c>
      <c r="M527" s="194" t="s">
        <v>93</v>
      </c>
      <c r="N527" s="194" t="s">
        <v>1444</v>
      </c>
      <c r="O527" s="194" t="s">
        <v>9608</v>
      </c>
      <c r="P527" s="194" t="s">
        <v>1445</v>
      </c>
      <c r="Q527" s="194">
        <v>0</v>
      </c>
      <c r="R527" s="194">
        <v>93991</v>
      </c>
      <c r="S527" s="194" t="s">
        <v>1446</v>
      </c>
      <c r="T527" s="195">
        <v>37970</v>
      </c>
      <c r="U527" s="194">
        <v>7102</v>
      </c>
      <c r="V527" s="194"/>
      <c r="W527" s="197">
        <v>8533800</v>
      </c>
      <c r="X527" s="197">
        <v>8533800</v>
      </c>
      <c r="Y527" s="198">
        <v>44561</v>
      </c>
      <c r="Z527" s="195" t="s">
        <v>40</v>
      </c>
      <c r="AA527" s="194" t="s">
        <v>9203</v>
      </c>
      <c r="AB527" s="194" t="s">
        <v>323</v>
      </c>
      <c r="AC527" s="199" t="s">
        <v>9669</v>
      </c>
    </row>
    <row r="528" spans="2:29" ht="15.75" customHeight="1" x14ac:dyDescent="0.2">
      <c r="B528" s="191" t="s">
        <v>1436</v>
      </c>
      <c r="C528" s="192" t="s">
        <v>8323</v>
      </c>
      <c r="D528" s="193" t="s">
        <v>55</v>
      </c>
      <c r="E528" s="193" t="s">
        <v>1437</v>
      </c>
      <c r="F528" s="194" t="s">
        <v>1438</v>
      </c>
      <c r="G528" s="193" t="s">
        <v>1439</v>
      </c>
      <c r="H528" s="193" t="s">
        <v>1440</v>
      </c>
      <c r="I528" s="194" t="s">
        <v>851</v>
      </c>
      <c r="J528" s="195" t="s">
        <v>1441</v>
      </c>
      <c r="K528" s="194" t="s">
        <v>1442</v>
      </c>
      <c r="L528" s="194" t="s">
        <v>1443</v>
      </c>
      <c r="M528" s="194" t="s">
        <v>93</v>
      </c>
      <c r="N528" s="194" t="s">
        <v>1444</v>
      </c>
      <c r="O528" s="194" t="s">
        <v>9608</v>
      </c>
      <c r="P528" s="194" t="s">
        <v>1445</v>
      </c>
      <c r="Q528" s="194">
        <v>0</v>
      </c>
      <c r="R528" s="194">
        <v>93991</v>
      </c>
      <c r="S528" s="194" t="s">
        <v>1446</v>
      </c>
      <c r="T528" s="195">
        <v>37970</v>
      </c>
      <c r="U528" s="194">
        <v>7102</v>
      </c>
      <c r="V528" s="194"/>
      <c r="W528" s="197">
        <v>15516000</v>
      </c>
      <c r="X528" s="197">
        <v>23532600</v>
      </c>
      <c r="Y528" s="198">
        <v>44561</v>
      </c>
      <c r="Z528" s="195" t="s">
        <v>40</v>
      </c>
      <c r="AA528" s="194" t="s">
        <v>9203</v>
      </c>
      <c r="AB528" s="194" t="s">
        <v>374</v>
      </c>
      <c r="AC528" s="199" t="s">
        <v>9669</v>
      </c>
    </row>
    <row r="529" spans="2:29" ht="15.75" customHeight="1" x14ac:dyDescent="0.2">
      <c r="B529" s="191" t="s">
        <v>1436</v>
      </c>
      <c r="C529" s="192" t="s">
        <v>8323</v>
      </c>
      <c r="D529" s="193" t="s">
        <v>55</v>
      </c>
      <c r="E529" s="193" t="s">
        <v>1437</v>
      </c>
      <c r="F529" s="194" t="s">
        <v>1438</v>
      </c>
      <c r="G529" s="193" t="s">
        <v>1439</v>
      </c>
      <c r="H529" s="193" t="s">
        <v>1440</v>
      </c>
      <c r="I529" s="194" t="s">
        <v>851</v>
      </c>
      <c r="J529" s="195" t="s">
        <v>1441</v>
      </c>
      <c r="K529" s="194" t="s">
        <v>1442</v>
      </c>
      <c r="L529" s="194" t="s">
        <v>1443</v>
      </c>
      <c r="M529" s="194" t="s">
        <v>93</v>
      </c>
      <c r="N529" s="194" t="s">
        <v>1444</v>
      </c>
      <c r="O529" s="194" t="s">
        <v>9608</v>
      </c>
      <c r="P529" s="194" t="s">
        <v>1445</v>
      </c>
      <c r="Q529" s="194">
        <v>0</v>
      </c>
      <c r="R529" s="194">
        <v>93991</v>
      </c>
      <c r="S529" s="194" t="s">
        <v>1446</v>
      </c>
      <c r="T529" s="195">
        <v>37970</v>
      </c>
      <c r="U529" s="194">
        <v>7102</v>
      </c>
      <c r="V529" s="194"/>
      <c r="W529" s="197">
        <v>8016600</v>
      </c>
      <c r="X529" s="197">
        <v>16033200</v>
      </c>
      <c r="Y529" s="198">
        <v>44561</v>
      </c>
      <c r="Z529" s="195" t="s">
        <v>40</v>
      </c>
      <c r="AA529" s="194" t="s">
        <v>9203</v>
      </c>
      <c r="AB529" s="194" t="s">
        <v>375</v>
      </c>
      <c r="AC529" s="199" t="s">
        <v>9669</v>
      </c>
    </row>
    <row r="530" spans="2:29" ht="15.75" customHeight="1" x14ac:dyDescent="0.2">
      <c r="B530" s="191" t="s">
        <v>1436</v>
      </c>
      <c r="C530" s="192" t="s">
        <v>8323</v>
      </c>
      <c r="D530" s="193" t="s">
        <v>55</v>
      </c>
      <c r="E530" s="193" t="s">
        <v>1437</v>
      </c>
      <c r="F530" s="194" t="s">
        <v>1438</v>
      </c>
      <c r="G530" s="193" t="s">
        <v>1439</v>
      </c>
      <c r="H530" s="193" t="s">
        <v>1440</v>
      </c>
      <c r="I530" s="194" t="s">
        <v>851</v>
      </c>
      <c r="J530" s="195" t="s">
        <v>1441</v>
      </c>
      <c r="K530" s="194" t="s">
        <v>1442</v>
      </c>
      <c r="L530" s="194" t="s">
        <v>1443</v>
      </c>
      <c r="M530" s="194" t="s">
        <v>93</v>
      </c>
      <c r="N530" s="194" t="s">
        <v>1444</v>
      </c>
      <c r="O530" s="194" t="s">
        <v>9608</v>
      </c>
      <c r="P530" s="194" t="s">
        <v>1445</v>
      </c>
      <c r="Q530" s="194">
        <v>0</v>
      </c>
      <c r="R530" s="194">
        <v>93991</v>
      </c>
      <c r="S530" s="194" t="s">
        <v>1446</v>
      </c>
      <c r="T530" s="195">
        <v>37970</v>
      </c>
      <c r="U530" s="194">
        <v>7102</v>
      </c>
      <c r="V530" s="194"/>
      <c r="W530" s="197">
        <v>25239360</v>
      </c>
      <c r="X530" s="197">
        <v>38065920</v>
      </c>
      <c r="Y530" s="198">
        <v>44561</v>
      </c>
      <c r="Z530" s="195" t="s">
        <v>40</v>
      </c>
      <c r="AA530" s="194" t="s">
        <v>9203</v>
      </c>
      <c r="AB530" s="194" t="s">
        <v>9580</v>
      </c>
      <c r="AC530" s="199" t="s">
        <v>9669</v>
      </c>
    </row>
    <row r="531" spans="2:29" ht="15.75" customHeight="1" x14ac:dyDescent="0.2">
      <c r="B531" s="191" t="s">
        <v>9012</v>
      </c>
      <c r="C531" s="192" t="s">
        <v>8324</v>
      </c>
      <c r="D531" s="193" t="s">
        <v>502</v>
      </c>
      <c r="E531" s="193" t="s">
        <v>503</v>
      </c>
      <c r="F531" s="194" t="s">
        <v>103</v>
      </c>
      <c r="G531" s="193" t="s">
        <v>504</v>
      </c>
      <c r="H531" s="193" t="s">
        <v>90</v>
      </c>
      <c r="I531" s="194">
        <v>0</v>
      </c>
      <c r="J531" s="195">
        <v>0</v>
      </c>
      <c r="K531" s="194" t="s">
        <v>1447</v>
      </c>
      <c r="L531" s="194" t="s">
        <v>1448</v>
      </c>
      <c r="M531" s="194" t="s">
        <v>93</v>
      </c>
      <c r="N531" s="194" t="s">
        <v>1449</v>
      </c>
      <c r="O531" s="194">
        <v>0</v>
      </c>
      <c r="P531" s="194">
        <v>0</v>
      </c>
      <c r="Q531" s="194">
        <v>0</v>
      </c>
      <c r="R531" s="194">
        <v>91001</v>
      </c>
      <c r="S531" s="194" t="s">
        <v>1339</v>
      </c>
      <c r="T531" s="195">
        <v>37970</v>
      </c>
      <c r="U531" s="194">
        <v>7104</v>
      </c>
      <c r="V531" s="194"/>
      <c r="W531" s="197">
        <v>21795774</v>
      </c>
      <c r="X531" s="197">
        <v>21795774</v>
      </c>
      <c r="Y531" s="198">
        <v>44561</v>
      </c>
      <c r="Z531" s="195" t="s">
        <v>40</v>
      </c>
      <c r="AA531" s="194" t="s">
        <v>9203</v>
      </c>
      <c r="AB531" s="194" t="s">
        <v>9548</v>
      </c>
      <c r="AC531" s="199" t="s">
        <v>9669</v>
      </c>
    </row>
    <row r="532" spans="2:29" ht="15.75" customHeight="1" x14ac:dyDescent="0.2">
      <c r="B532" s="191" t="s">
        <v>9013</v>
      </c>
      <c r="C532" s="192" t="s">
        <v>8325</v>
      </c>
      <c r="D532" s="193" t="s">
        <v>502</v>
      </c>
      <c r="E532" s="193" t="s">
        <v>503</v>
      </c>
      <c r="F532" s="194" t="s">
        <v>103</v>
      </c>
      <c r="G532" s="193" t="s">
        <v>504</v>
      </c>
      <c r="H532" s="193" t="s">
        <v>90</v>
      </c>
      <c r="I532" s="194">
        <v>0</v>
      </c>
      <c r="J532" s="195">
        <v>0</v>
      </c>
      <c r="K532" s="194" t="s">
        <v>1450</v>
      </c>
      <c r="L532" s="194" t="s">
        <v>1451</v>
      </c>
      <c r="M532" s="194" t="s">
        <v>865</v>
      </c>
      <c r="N532" s="194" t="s">
        <v>1452</v>
      </c>
      <c r="O532" s="194" t="s">
        <v>1453</v>
      </c>
      <c r="P532" s="194" t="s">
        <v>1454</v>
      </c>
      <c r="Q532" s="194">
        <v>0</v>
      </c>
      <c r="R532" s="194" t="s">
        <v>1455</v>
      </c>
      <c r="S532" s="194" t="s">
        <v>511</v>
      </c>
      <c r="T532" s="195">
        <v>37970</v>
      </c>
      <c r="U532" s="194">
        <v>7105</v>
      </c>
      <c r="V532" s="194"/>
      <c r="W532" s="197">
        <v>5056871</v>
      </c>
      <c r="X532" s="197">
        <v>10113742</v>
      </c>
      <c r="Y532" s="198">
        <v>44561</v>
      </c>
      <c r="Z532" s="195" t="s">
        <v>40</v>
      </c>
      <c r="AA532" s="194" t="s">
        <v>9203</v>
      </c>
      <c r="AB532" s="194" t="s">
        <v>9591</v>
      </c>
      <c r="AC532" s="199" t="s">
        <v>9669</v>
      </c>
    </row>
    <row r="533" spans="2:29" ht="15.75" customHeight="1" x14ac:dyDescent="0.2">
      <c r="B533" s="191" t="s">
        <v>1456</v>
      </c>
      <c r="C533" s="192" t="s">
        <v>8326</v>
      </c>
      <c r="D533" s="193" t="s">
        <v>502</v>
      </c>
      <c r="E533" s="193" t="s">
        <v>1133</v>
      </c>
      <c r="F533" s="194" t="s">
        <v>352</v>
      </c>
      <c r="G533" s="193" t="s">
        <v>1134</v>
      </c>
      <c r="H533" s="193" t="s">
        <v>90</v>
      </c>
      <c r="I533" s="194">
        <v>0</v>
      </c>
      <c r="J533" s="195">
        <v>0</v>
      </c>
      <c r="K533" s="194" t="s">
        <v>1457</v>
      </c>
      <c r="L533" s="194" t="s">
        <v>1458</v>
      </c>
      <c r="M533" s="194" t="s">
        <v>35</v>
      </c>
      <c r="N533" s="194" t="s">
        <v>1459</v>
      </c>
      <c r="O533" s="194" t="s">
        <v>1460</v>
      </c>
      <c r="P533" s="194" t="s">
        <v>1461</v>
      </c>
      <c r="Q533" s="194">
        <v>0</v>
      </c>
      <c r="R533" s="194">
        <v>91001</v>
      </c>
      <c r="S533" s="194" t="s">
        <v>1462</v>
      </c>
      <c r="T533" s="195">
        <v>37970</v>
      </c>
      <c r="U533" s="194">
        <v>7106</v>
      </c>
      <c r="V533" s="194"/>
      <c r="W533" s="197">
        <v>7748432</v>
      </c>
      <c r="X533" s="197">
        <v>15496864</v>
      </c>
      <c r="Y533" s="198">
        <v>44561</v>
      </c>
      <c r="Z533" s="195" t="s">
        <v>40</v>
      </c>
      <c r="AA533" s="194" t="s">
        <v>9203</v>
      </c>
      <c r="AB533" s="194" t="s">
        <v>9549</v>
      </c>
      <c r="AC533" s="199" t="s">
        <v>9669</v>
      </c>
    </row>
    <row r="534" spans="2:29" ht="15.75" customHeight="1" x14ac:dyDescent="0.2">
      <c r="B534" s="191" t="s">
        <v>9014</v>
      </c>
      <c r="C534" s="192" t="s">
        <v>8329</v>
      </c>
      <c r="D534" s="193" t="s">
        <v>502</v>
      </c>
      <c r="E534" s="193" t="s">
        <v>503</v>
      </c>
      <c r="F534" s="194" t="s">
        <v>103</v>
      </c>
      <c r="G534" s="193" t="s">
        <v>504</v>
      </c>
      <c r="H534" s="193" t="s">
        <v>90</v>
      </c>
      <c r="I534" s="194">
        <v>0</v>
      </c>
      <c r="J534" s="195">
        <v>0</v>
      </c>
      <c r="K534" s="194" t="s">
        <v>1463</v>
      </c>
      <c r="L534" s="194" t="s">
        <v>1464</v>
      </c>
      <c r="M534" s="194" t="s">
        <v>64</v>
      </c>
      <c r="N534" s="194" t="s">
        <v>1465</v>
      </c>
      <c r="O534" s="194">
        <v>0</v>
      </c>
      <c r="P534" s="194">
        <v>0</v>
      </c>
      <c r="Q534" s="194">
        <v>0</v>
      </c>
      <c r="R534" s="194">
        <v>91001</v>
      </c>
      <c r="S534" s="194" t="s">
        <v>511</v>
      </c>
      <c r="T534" s="195">
        <v>37970</v>
      </c>
      <c r="U534" s="194">
        <v>7110</v>
      </c>
      <c r="V534" s="194"/>
      <c r="W534" s="197">
        <v>5866772</v>
      </c>
      <c r="X534" s="197">
        <v>11733544</v>
      </c>
      <c r="Y534" s="198">
        <v>44561</v>
      </c>
      <c r="Z534" s="195" t="s">
        <v>40</v>
      </c>
      <c r="AA534" s="194" t="s">
        <v>9203</v>
      </c>
      <c r="AB534" s="194" t="s">
        <v>9509</v>
      </c>
      <c r="AC534" s="199" t="s">
        <v>9669</v>
      </c>
    </row>
    <row r="535" spans="2:29" ht="15.75" customHeight="1" x14ac:dyDescent="0.2">
      <c r="B535" s="191" t="s">
        <v>9017</v>
      </c>
      <c r="C535" s="192" t="s">
        <v>8335</v>
      </c>
      <c r="D535" s="193" t="s">
        <v>502</v>
      </c>
      <c r="E535" s="193" t="s">
        <v>503</v>
      </c>
      <c r="F535" s="194" t="s">
        <v>103</v>
      </c>
      <c r="G535" s="193" t="s">
        <v>504</v>
      </c>
      <c r="H535" s="193" t="s">
        <v>90</v>
      </c>
      <c r="I535" s="194">
        <v>0</v>
      </c>
      <c r="J535" s="195">
        <v>0</v>
      </c>
      <c r="K535" s="194" t="s">
        <v>1471</v>
      </c>
      <c r="L535" s="194" t="s">
        <v>1472</v>
      </c>
      <c r="M535" s="194" t="s">
        <v>106</v>
      </c>
      <c r="N535" s="194" t="s">
        <v>523</v>
      </c>
      <c r="O535" s="194">
        <v>532662300</v>
      </c>
      <c r="P535" s="194" t="s">
        <v>1473</v>
      </c>
      <c r="Q535" s="194">
        <v>0</v>
      </c>
      <c r="R535" s="194">
        <v>91001</v>
      </c>
      <c r="S535" s="194" t="s">
        <v>511</v>
      </c>
      <c r="T535" s="195">
        <v>37970</v>
      </c>
      <c r="U535" s="194">
        <v>7117</v>
      </c>
      <c r="V535" s="194"/>
      <c r="W535" s="197">
        <v>4884207</v>
      </c>
      <c r="X535" s="197">
        <v>9768414</v>
      </c>
      <c r="Y535" s="198">
        <v>44561</v>
      </c>
      <c r="Z535" s="195" t="s">
        <v>40</v>
      </c>
      <c r="AA535" s="194" t="s">
        <v>9203</v>
      </c>
      <c r="AB535" s="194" t="s">
        <v>208</v>
      </c>
      <c r="AC535" s="199" t="s">
        <v>9669</v>
      </c>
    </row>
    <row r="536" spans="2:29" ht="15.75" customHeight="1" x14ac:dyDescent="0.2">
      <c r="B536" s="191" t="s">
        <v>9018</v>
      </c>
      <c r="C536" s="192" t="s">
        <v>8336</v>
      </c>
      <c r="D536" s="193" t="s">
        <v>502</v>
      </c>
      <c r="E536" s="193" t="s">
        <v>503</v>
      </c>
      <c r="F536" s="194" t="s">
        <v>103</v>
      </c>
      <c r="G536" s="193" t="s">
        <v>504</v>
      </c>
      <c r="H536" s="193" t="s">
        <v>90</v>
      </c>
      <c r="I536" s="194">
        <v>0</v>
      </c>
      <c r="J536" s="195">
        <v>0</v>
      </c>
      <c r="K536" s="194" t="s">
        <v>1474</v>
      </c>
      <c r="L536" s="194" t="s">
        <v>1475</v>
      </c>
      <c r="M536" s="194" t="s">
        <v>106</v>
      </c>
      <c r="N536" s="194" t="s">
        <v>1476</v>
      </c>
      <c r="O536" s="194" t="s">
        <v>1477</v>
      </c>
      <c r="P536" s="194" t="s">
        <v>1478</v>
      </c>
      <c r="Q536" s="194">
        <v>0</v>
      </c>
      <c r="R536" s="194">
        <v>91001</v>
      </c>
      <c r="S536" s="194" t="s">
        <v>511</v>
      </c>
      <c r="T536" s="195">
        <v>37970</v>
      </c>
      <c r="U536" s="194">
        <v>7118</v>
      </c>
      <c r="V536" s="194"/>
      <c r="W536" s="197">
        <v>16638737</v>
      </c>
      <c r="X536" s="197">
        <v>28383728</v>
      </c>
      <c r="Y536" s="198">
        <v>44561</v>
      </c>
      <c r="Z536" s="195" t="s">
        <v>40</v>
      </c>
      <c r="AA536" s="194" t="s">
        <v>9203</v>
      </c>
      <c r="AB536" s="194" t="s">
        <v>209</v>
      </c>
      <c r="AC536" s="199" t="s">
        <v>9669</v>
      </c>
    </row>
    <row r="537" spans="2:29" ht="15.75" customHeight="1" x14ac:dyDescent="0.2">
      <c r="B537" s="191" t="s">
        <v>9019</v>
      </c>
      <c r="C537" s="192" t="s">
        <v>8342</v>
      </c>
      <c r="D537" s="193" t="s">
        <v>502</v>
      </c>
      <c r="E537" s="193" t="s">
        <v>503</v>
      </c>
      <c r="F537" s="194" t="s">
        <v>103</v>
      </c>
      <c r="G537" s="193" t="s">
        <v>504</v>
      </c>
      <c r="H537" s="193" t="s">
        <v>90</v>
      </c>
      <c r="I537" s="194">
        <v>0</v>
      </c>
      <c r="J537" s="195">
        <v>0</v>
      </c>
      <c r="K537" s="194" t="s">
        <v>1479</v>
      </c>
      <c r="L537" s="194" t="s">
        <v>1480</v>
      </c>
      <c r="M537" s="194" t="s">
        <v>93</v>
      </c>
      <c r="N537" s="194" t="s">
        <v>1481</v>
      </c>
      <c r="O537" s="194" t="s">
        <v>1482</v>
      </c>
      <c r="P537" s="194" t="s">
        <v>1483</v>
      </c>
      <c r="Q537" s="194">
        <v>0</v>
      </c>
      <c r="R537" s="194">
        <v>91001</v>
      </c>
      <c r="S537" s="194" t="s">
        <v>511</v>
      </c>
      <c r="T537" s="195">
        <v>38159</v>
      </c>
      <c r="U537" s="194">
        <v>7125</v>
      </c>
      <c r="V537" s="194"/>
      <c r="W537" s="197">
        <v>5365950</v>
      </c>
      <c r="X537" s="197">
        <v>22536990</v>
      </c>
      <c r="Y537" s="198">
        <v>44561</v>
      </c>
      <c r="Z537" s="195" t="s">
        <v>40</v>
      </c>
      <c r="AA537" s="194" t="s">
        <v>9203</v>
      </c>
      <c r="AB537" s="194" t="s">
        <v>9559</v>
      </c>
      <c r="AC537" s="199" t="s">
        <v>9669</v>
      </c>
    </row>
    <row r="538" spans="2:29" ht="15.75" customHeight="1" x14ac:dyDescent="0.2">
      <c r="B538" s="191" t="s">
        <v>9020</v>
      </c>
      <c r="C538" s="192" t="s">
        <v>8345</v>
      </c>
      <c r="D538" s="193" t="s">
        <v>502</v>
      </c>
      <c r="E538" s="193" t="s">
        <v>503</v>
      </c>
      <c r="F538" s="194" t="s">
        <v>103</v>
      </c>
      <c r="G538" s="193" t="s">
        <v>504</v>
      </c>
      <c r="H538" s="193" t="s">
        <v>90</v>
      </c>
      <c r="I538" s="194">
        <v>0</v>
      </c>
      <c r="J538" s="195">
        <v>0</v>
      </c>
      <c r="K538" s="194" t="s">
        <v>1484</v>
      </c>
      <c r="L538" s="194" t="s">
        <v>1485</v>
      </c>
      <c r="M538" s="194" t="s">
        <v>64</v>
      </c>
      <c r="N538" s="194" t="s">
        <v>1486</v>
      </c>
      <c r="O538" s="194" t="s">
        <v>1487</v>
      </c>
      <c r="P538" s="194" t="s">
        <v>1488</v>
      </c>
      <c r="Q538" s="194">
        <v>0</v>
      </c>
      <c r="R538" s="194" t="s">
        <v>1455</v>
      </c>
      <c r="S538" s="194" t="s">
        <v>511</v>
      </c>
      <c r="T538" s="195">
        <v>38159</v>
      </c>
      <c r="U538" s="194">
        <v>7128</v>
      </c>
      <c r="V538" s="194"/>
      <c r="W538" s="197">
        <v>5008220</v>
      </c>
      <c r="X538" s="197">
        <v>10016440</v>
      </c>
      <c r="Y538" s="198">
        <v>44561</v>
      </c>
      <c r="Z538" s="195" t="s">
        <v>40</v>
      </c>
      <c r="AA538" s="194" t="s">
        <v>9203</v>
      </c>
      <c r="AB538" s="194" t="s">
        <v>623</v>
      </c>
      <c r="AC538" s="199" t="s">
        <v>9669</v>
      </c>
    </row>
    <row r="539" spans="2:29" ht="15.75" customHeight="1" x14ac:dyDescent="0.2">
      <c r="B539" s="191" t="s">
        <v>9022</v>
      </c>
      <c r="C539" s="192" t="s">
        <v>8348</v>
      </c>
      <c r="D539" s="193" t="s">
        <v>502</v>
      </c>
      <c r="E539" s="193" t="s">
        <v>503</v>
      </c>
      <c r="F539" s="194" t="s">
        <v>103</v>
      </c>
      <c r="G539" s="193" t="s">
        <v>504</v>
      </c>
      <c r="H539" s="193" t="s">
        <v>90</v>
      </c>
      <c r="I539" s="194">
        <v>0</v>
      </c>
      <c r="J539" s="195">
        <v>0</v>
      </c>
      <c r="K539" s="194" t="s">
        <v>1489</v>
      </c>
      <c r="L539" s="194" t="s">
        <v>1490</v>
      </c>
      <c r="M539" s="194" t="s">
        <v>865</v>
      </c>
      <c r="N539" s="194" t="s">
        <v>1491</v>
      </c>
      <c r="O539" s="194">
        <v>0</v>
      </c>
      <c r="P539" s="194">
        <v>0</v>
      </c>
      <c r="Q539" s="194">
        <v>0</v>
      </c>
      <c r="R539" s="194">
        <v>91001</v>
      </c>
      <c r="S539" s="194" t="s">
        <v>1492</v>
      </c>
      <c r="T539" s="195">
        <v>38159</v>
      </c>
      <c r="U539" s="194">
        <v>7132</v>
      </c>
      <c r="V539" s="194"/>
      <c r="W539" s="197">
        <v>5056871</v>
      </c>
      <c r="X539" s="197">
        <v>10113742</v>
      </c>
      <c r="Y539" s="198">
        <v>44561</v>
      </c>
      <c r="Z539" s="195" t="s">
        <v>40</v>
      </c>
      <c r="AA539" s="194" t="s">
        <v>9203</v>
      </c>
      <c r="AB539" s="194" t="s">
        <v>9547</v>
      </c>
      <c r="AC539" s="199" t="s">
        <v>9669</v>
      </c>
    </row>
    <row r="540" spans="2:29" ht="15.75" customHeight="1" x14ac:dyDescent="0.2">
      <c r="B540" s="191" t="s">
        <v>9025</v>
      </c>
      <c r="C540" s="192" t="s">
        <v>8352</v>
      </c>
      <c r="D540" s="193" t="s">
        <v>502</v>
      </c>
      <c r="E540" s="193" t="s">
        <v>503</v>
      </c>
      <c r="F540" s="194" t="s">
        <v>103</v>
      </c>
      <c r="G540" s="193" t="s">
        <v>504</v>
      </c>
      <c r="H540" s="193" t="s">
        <v>90</v>
      </c>
      <c r="I540" s="194">
        <v>0</v>
      </c>
      <c r="J540" s="195">
        <v>0</v>
      </c>
      <c r="K540" s="194" t="s">
        <v>1493</v>
      </c>
      <c r="L540" s="194" t="s">
        <v>1494</v>
      </c>
      <c r="M540" s="194" t="s">
        <v>178</v>
      </c>
      <c r="N540" s="194" t="s">
        <v>382</v>
      </c>
      <c r="O540" s="194">
        <v>0</v>
      </c>
      <c r="P540" s="194">
        <v>0</v>
      </c>
      <c r="Q540" s="194">
        <v>0</v>
      </c>
      <c r="R540" s="194" t="s">
        <v>1455</v>
      </c>
      <c r="S540" s="194" t="s">
        <v>1495</v>
      </c>
      <c r="T540" s="195">
        <v>38159</v>
      </c>
      <c r="U540" s="194">
        <v>7137</v>
      </c>
      <c r="V540" s="194"/>
      <c r="W540" s="197">
        <v>6851245</v>
      </c>
      <c r="X540" s="197">
        <v>13702490</v>
      </c>
      <c r="Y540" s="198">
        <v>44561</v>
      </c>
      <c r="Z540" s="195" t="s">
        <v>40</v>
      </c>
      <c r="AA540" s="194" t="s">
        <v>9203</v>
      </c>
      <c r="AB540" s="194" t="s">
        <v>9480</v>
      </c>
      <c r="AC540" s="199" t="s">
        <v>9669</v>
      </c>
    </row>
    <row r="541" spans="2:29" ht="15.75" customHeight="1" x14ac:dyDescent="0.2">
      <c r="B541" s="191" t="s">
        <v>9026</v>
      </c>
      <c r="C541" s="192" t="s">
        <v>8353</v>
      </c>
      <c r="D541" s="193" t="s">
        <v>502</v>
      </c>
      <c r="E541" s="193" t="s">
        <v>503</v>
      </c>
      <c r="F541" s="194" t="s">
        <v>103</v>
      </c>
      <c r="G541" s="193" t="s">
        <v>504</v>
      </c>
      <c r="H541" s="193" t="s">
        <v>90</v>
      </c>
      <c r="I541" s="194">
        <v>0</v>
      </c>
      <c r="J541" s="195">
        <v>0</v>
      </c>
      <c r="K541" s="194" t="s">
        <v>1496</v>
      </c>
      <c r="L541" s="194" t="s">
        <v>1497</v>
      </c>
      <c r="M541" s="194" t="s">
        <v>1498</v>
      </c>
      <c r="N541" s="194" t="s">
        <v>1499</v>
      </c>
      <c r="O541" s="194">
        <v>0</v>
      </c>
      <c r="P541" s="194">
        <v>0</v>
      </c>
      <c r="Q541" s="194">
        <v>0</v>
      </c>
      <c r="R541" s="194">
        <v>91001</v>
      </c>
      <c r="S541" s="194" t="s">
        <v>511</v>
      </c>
      <c r="T541" s="195">
        <v>38159</v>
      </c>
      <c r="U541" s="194">
        <v>7138</v>
      </c>
      <c r="V541" s="194"/>
      <c r="W541" s="197">
        <v>9524203</v>
      </c>
      <c r="X541" s="197">
        <v>19048406</v>
      </c>
      <c r="Y541" s="198">
        <v>44561</v>
      </c>
      <c r="Z541" s="195" t="s">
        <v>40</v>
      </c>
      <c r="AA541" s="194" t="s">
        <v>9203</v>
      </c>
      <c r="AB541" s="194" t="s">
        <v>186</v>
      </c>
      <c r="AC541" s="199" t="s">
        <v>9669</v>
      </c>
    </row>
    <row r="542" spans="2:29" ht="15.75" customHeight="1" x14ac:dyDescent="0.2">
      <c r="B542" s="191" t="s">
        <v>1500</v>
      </c>
      <c r="C542" s="192" t="s">
        <v>8354</v>
      </c>
      <c r="D542" s="193" t="s">
        <v>502</v>
      </c>
      <c r="E542" s="193" t="s">
        <v>1501</v>
      </c>
      <c r="F542" s="194" t="s">
        <v>352</v>
      </c>
      <c r="G542" s="193" t="s">
        <v>1502</v>
      </c>
      <c r="H542" s="193" t="s">
        <v>90</v>
      </c>
      <c r="I542" s="194">
        <v>0</v>
      </c>
      <c r="J542" s="195">
        <v>0</v>
      </c>
      <c r="K542" s="194" t="s">
        <v>1503</v>
      </c>
      <c r="L542" s="194" t="s">
        <v>1504</v>
      </c>
      <c r="M542" s="194" t="s">
        <v>756</v>
      </c>
      <c r="N542" s="194" t="s">
        <v>1505</v>
      </c>
      <c r="O542" s="194" t="s">
        <v>1506</v>
      </c>
      <c r="P542" s="194">
        <v>0</v>
      </c>
      <c r="Q542" s="194">
        <v>0</v>
      </c>
      <c r="R542" s="194">
        <v>91001</v>
      </c>
      <c r="S542" s="194" t="s">
        <v>766</v>
      </c>
      <c r="T542" s="195">
        <v>37970</v>
      </c>
      <c r="U542" s="194">
        <v>7139</v>
      </c>
      <c r="V542" s="194"/>
      <c r="W542" s="197">
        <v>5056871</v>
      </c>
      <c r="X542" s="197">
        <v>10113742</v>
      </c>
      <c r="Y542" s="198">
        <v>44561</v>
      </c>
      <c r="Z542" s="195" t="s">
        <v>40</v>
      </c>
      <c r="AA542" s="194" t="s">
        <v>9203</v>
      </c>
      <c r="AB542" s="194" t="s">
        <v>9568</v>
      </c>
      <c r="AC542" s="199" t="s">
        <v>9669</v>
      </c>
    </row>
    <row r="543" spans="2:29" ht="15.75" customHeight="1" x14ac:dyDescent="0.2">
      <c r="B543" s="191" t="s">
        <v>1507</v>
      </c>
      <c r="C543" s="192" t="s">
        <v>7940</v>
      </c>
      <c r="D543" s="193" t="s">
        <v>1508</v>
      </c>
      <c r="E543" s="193" t="s">
        <v>1509</v>
      </c>
      <c r="F543" s="194" t="s">
        <v>103</v>
      </c>
      <c r="G543" s="193" t="s">
        <v>1510</v>
      </c>
      <c r="H543" s="193" t="s">
        <v>1511</v>
      </c>
      <c r="I543" s="194" t="s">
        <v>227</v>
      </c>
      <c r="J543" s="195" t="s">
        <v>1512</v>
      </c>
      <c r="K543" s="194" t="s">
        <v>1513</v>
      </c>
      <c r="L543" s="194" t="s">
        <v>1514</v>
      </c>
      <c r="M543" s="194" t="s">
        <v>178</v>
      </c>
      <c r="N543" s="194" t="s">
        <v>179</v>
      </c>
      <c r="O543" s="194" t="s">
        <v>1515</v>
      </c>
      <c r="P543" s="194" t="s">
        <v>1516</v>
      </c>
      <c r="Q543" s="194">
        <v>0</v>
      </c>
      <c r="R543" s="194">
        <v>93401</v>
      </c>
      <c r="S543" s="194" t="s">
        <v>1517</v>
      </c>
      <c r="T543" s="195">
        <v>38600</v>
      </c>
      <c r="U543" s="194">
        <v>7141</v>
      </c>
      <c r="V543" s="194"/>
      <c r="W543" s="197">
        <v>17058498</v>
      </c>
      <c r="X543" s="197">
        <v>35047499</v>
      </c>
      <c r="Y543" s="198">
        <v>44561</v>
      </c>
      <c r="Z543" s="195" t="s">
        <v>40</v>
      </c>
      <c r="AA543" s="194" t="s">
        <v>9203</v>
      </c>
      <c r="AB543" s="194" t="s">
        <v>9480</v>
      </c>
      <c r="AC543" s="199" t="s">
        <v>9669</v>
      </c>
    </row>
    <row r="544" spans="2:29" ht="15.75" customHeight="1" x14ac:dyDescent="0.2">
      <c r="B544" s="191" t="s">
        <v>1507</v>
      </c>
      <c r="C544" s="192" t="s">
        <v>7940</v>
      </c>
      <c r="D544" s="193" t="s">
        <v>1508</v>
      </c>
      <c r="E544" s="193" t="s">
        <v>1509</v>
      </c>
      <c r="F544" s="194" t="s">
        <v>103</v>
      </c>
      <c r="G544" s="193" t="s">
        <v>1510</v>
      </c>
      <c r="H544" s="193" t="s">
        <v>1511</v>
      </c>
      <c r="I544" s="194" t="s">
        <v>227</v>
      </c>
      <c r="J544" s="195" t="s">
        <v>1512</v>
      </c>
      <c r="K544" s="194" t="s">
        <v>1513</v>
      </c>
      <c r="L544" s="194" t="s">
        <v>1514</v>
      </c>
      <c r="M544" s="194" t="s">
        <v>178</v>
      </c>
      <c r="N544" s="194" t="s">
        <v>179</v>
      </c>
      <c r="O544" s="194" t="s">
        <v>1515</v>
      </c>
      <c r="P544" s="194" t="s">
        <v>1516</v>
      </c>
      <c r="Q544" s="194">
        <v>0</v>
      </c>
      <c r="R544" s="194">
        <v>93401</v>
      </c>
      <c r="S544" s="194" t="s">
        <v>1517</v>
      </c>
      <c r="T544" s="195">
        <v>38600</v>
      </c>
      <c r="U544" s="194">
        <v>7141</v>
      </c>
      <c r="V544" s="194"/>
      <c r="W544" s="197">
        <v>14530528</v>
      </c>
      <c r="X544" s="197">
        <v>54215641</v>
      </c>
      <c r="Y544" s="198">
        <v>44561</v>
      </c>
      <c r="Z544" s="195" t="s">
        <v>40</v>
      </c>
      <c r="AA544" s="194" t="s">
        <v>9203</v>
      </c>
      <c r="AB544" s="194" t="s">
        <v>185</v>
      </c>
      <c r="AC544" s="199" t="s">
        <v>9669</v>
      </c>
    </row>
    <row r="545" spans="2:29" ht="15.75" customHeight="1" x14ac:dyDescent="0.2">
      <c r="B545" s="191" t="s">
        <v>1507</v>
      </c>
      <c r="C545" s="192" t="s">
        <v>7940</v>
      </c>
      <c r="D545" s="193" t="s">
        <v>1508</v>
      </c>
      <c r="E545" s="193" t="s">
        <v>1509</v>
      </c>
      <c r="F545" s="194" t="s">
        <v>103</v>
      </c>
      <c r="G545" s="193" t="s">
        <v>1510</v>
      </c>
      <c r="H545" s="193" t="s">
        <v>1511</v>
      </c>
      <c r="I545" s="194" t="s">
        <v>227</v>
      </c>
      <c r="J545" s="195" t="s">
        <v>1512</v>
      </c>
      <c r="K545" s="194" t="s">
        <v>1513</v>
      </c>
      <c r="L545" s="194" t="s">
        <v>1514</v>
      </c>
      <c r="M545" s="194" t="s">
        <v>178</v>
      </c>
      <c r="N545" s="194" t="s">
        <v>179</v>
      </c>
      <c r="O545" s="194" t="s">
        <v>1515</v>
      </c>
      <c r="P545" s="194" t="s">
        <v>1516</v>
      </c>
      <c r="Q545" s="194">
        <v>0</v>
      </c>
      <c r="R545" s="194">
        <v>93401</v>
      </c>
      <c r="S545" s="194" t="s">
        <v>1517</v>
      </c>
      <c r="T545" s="195">
        <v>38600</v>
      </c>
      <c r="U545" s="194">
        <v>7141</v>
      </c>
      <c r="V545" s="194"/>
      <c r="W545" s="197">
        <v>21965691</v>
      </c>
      <c r="X545" s="197">
        <v>45238757</v>
      </c>
      <c r="Y545" s="198">
        <v>44561</v>
      </c>
      <c r="Z545" s="195" t="s">
        <v>40</v>
      </c>
      <c r="AA545" s="194" t="s">
        <v>9203</v>
      </c>
      <c r="AB545" s="194" t="s">
        <v>483</v>
      </c>
      <c r="AC545" s="199" t="s">
        <v>9669</v>
      </c>
    </row>
    <row r="546" spans="2:29" ht="15.75" customHeight="1" x14ac:dyDescent="0.2">
      <c r="B546" s="191" t="s">
        <v>1507</v>
      </c>
      <c r="C546" s="192" t="s">
        <v>7940</v>
      </c>
      <c r="D546" s="193" t="s">
        <v>1508</v>
      </c>
      <c r="E546" s="193" t="s">
        <v>1509</v>
      </c>
      <c r="F546" s="194" t="s">
        <v>103</v>
      </c>
      <c r="G546" s="193" t="s">
        <v>1510</v>
      </c>
      <c r="H546" s="193" t="s">
        <v>1511</v>
      </c>
      <c r="I546" s="194" t="s">
        <v>227</v>
      </c>
      <c r="J546" s="195" t="s">
        <v>1512</v>
      </c>
      <c r="K546" s="194" t="s">
        <v>1513</v>
      </c>
      <c r="L546" s="194" t="s">
        <v>1514</v>
      </c>
      <c r="M546" s="194" t="s">
        <v>178</v>
      </c>
      <c r="N546" s="194" t="s">
        <v>179</v>
      </c>
      <c r="O546" s="194" t="s">
        <v>1515</v>
      </c>
      <c r="P546" s="194" t="s">
        <v>1516</v>
      </c>
      <c r="Q546" s="194">
        <v>0</v>
      </c>
      <c r="R546" s="194">
        <v>93401</v>
      </c>
      <c r="S546" s="194" t="s">
        <v>1517</v>
      </c>
      <c r="T546" s="195">
        <v>38600</v>
      </c>
      <c r="U546" s="194">
        <v>7141</v>
      </c>
      <c r="V546" s="194"/>
      <c r="W546" s="197">
        <v>10601152</v>
      </c>
      <c r="X546" s="197">
        <v>21385082</v>
      </c>
      <c r="Y546" s="198">
        <v>44561</v>
      </c>
      <c r="Z546" s="195" t="s">
        <v>40</v>
      </c>
      <c r="AA546" s="194" t="s">
        <v>9203</v>
      </c>
      <c r="AB546" s="194" t="s">
        <v>9585</v>
      </c>
      <c r="AC546" s="199" t="s">
        <v>9669</v>
      </c>
    </row>
    <row r="547" spans="2:29" ht="15.75" customHeight="1" x14ac:dyDescent="0.2">
      <c r="B547" s="191" t="s">
        <v>9027</v>
      </c>
      <c r="C547" s="192" t="s">
        <v>8355</v>
      </c>
      <c r="D547" s="193" t="s">
        <v>502</v>
      </c>
      <c r="E547" s="193" t="s">
        <v>503</v>
      </c>
      <c r="F547" s="194" t="s">
        <v>103</v>
      </c>
      <c r="G547" s="193" t="s">
        <v>1518</v>
      </c>
      <c r="H547" s="193" t="s">
        <v>90</v>
      </c>
      <c r="I547" s="194">
        <v>0</v>
      </c>
      <c r="J547" s="195">
        <v>0</v>
      </c>
      <c r="K547" s="194" t="s">
        <v>1519</v>
      </c>
      <c r="L547" s="194" t="s">
        <v>1520</v>
      </c>
      <c r="M547" s="194" t="s">
        <v>35</v>
      </c>
      <c r="N547" s="194" t="s">
        <v>1521</v>
      </c>
      <c r="O547" s="194" t="s">
        <v>1522</v>
      </c>
      <c r="P547" s="194" t="s">
        <v>1523</v>
      </c>
      <c r="Q547" s="194">
        <v>0</v>
      </c>
      <c r="R547" s="194">
        <v>91001</v>
      </c>
      <c r="S547" s="194" t="s">
        <v>511</v>
      </c>
      <c r="T547" s="195">
        <v>37970</v>
      </c>
      <c r="U547" s="194">
        <v>7143</v>
      </c>
      <c r="V547" s="194"/>
      <c r="W547" s="197">
        <v>6851245</v>
      </c>
      <c r="X547" s="197">
        <v>13702490</v>
      </c>
      <c r="Y547" s="198">
        <v>44561</v>
      </c>
      <c r="Z547" s="195" t="s">
        <v>40</v>
      </c>
      <c r="AA547" s="194" t="s">
        <v>9203</v>
      </c>
      <c r="AB547" s="194" t="s">
        <v>9537</v>
      </c>
      <c r="AC547" s="199" t="s">
        <v>9669</v>
      </c>
    </row>
    <row r="548" spans="2:29" ht="15.75" customHeight="1" x14ac:dyDescent="0.2">
      <c r="B548" s="191" t="s">
        <v>1524</v>
      </c>
      <c r="C548" s="192" t="s">
        <v>7957</v>
      </c>
      <c r="D548" s="193" t="s">
        <v>1525</v>
      </c>
      <c r="E548" s="193" t="s">
        <v>1526</v>
      </c>
      <c r="F548" s="194" t="s">
        <v>103</v>
      </c>
      <c r="G548" s="193" t="s">
        <v>1527</v>
      </c>
      <c r="H548" s="193" t="s">
        <v>90</v>
      </c>
      <c r="I548" s="194">
        <v>0</v>
      </c>
      <c r="J548" s="195">
        <v>0</v>
      </c>
      <c r="K548" s="194" t="s">
        <v>1528</v>
      </c>
      <c r="L548" s="194" t="s">
        <v>1529</v>
      </c>
      <c r="M548" s="194" t="s">
        <v>741</v>
      </c>
      <c r="N548" s="194" t="s">
        <v>742</v>
      </c>
      <c r="O548" s="194" t="s">
        <v>1530</v>
      </c>
      <c r="P548" s="194">
        <v>0</v>
      </c>
      <c r="Q548" s="194">
        <v>0</v>
      </c>
      <c r="R548" s="194">
        <v>91001</v>
      </c>
      <c r="S548" s="194" t="s">
        <v>1086</v>
      </c>
      <c r="T548" s="195">
        <v>38266</v>
      </c>
      <c r="U548" s="194">
        <v>7145</v>
      </c>
      <c r="V548" s="194"/>
      <c r="W548" s="197">
        <v>28190537</v>
      </c>
      <c r="X548" s="197">
        <v>66722085</v>
      </c>
      <c r="Y548" s="198">
        <v>44561</v>
      </c>
      <c r="Z548" s="195" t="s">
        <v>40</v>
      </c>
      <c r="AA548" s="194" t="s">
        <v>9203</v>
      </c>
      <c r="AB548" s="194" t="s">
        <v>298</v>
      </c>
      <c r="AC548" s="199" t="s">
        <v>9669</v>
      </c>
    </row>
    <row r="549" spans="2:29" ht="15.75" customHeight="1" x14ac:dyDescent="0.2">
      <c r="B549" s="191" t="s">
        <v>9028</v>
      </c>
      <c r="C549" s="192" t="s">
        <v>8357</v>
      </c>
      <c r="D549" s="193" t="s">
        <v>502</v>
      </c>
      <c r="E549" s="193" t="s">
        <v>503</v>
      </c>
      <c r="F549" s="194" t="s">
        <v>103</v>
      </c>
      <c r="G549" s="193" t="s">
        <v>1518</v>
      </c>
      <c r="H549" s="193" t="s">
        <v>90</v>
      </c>
      <c r="I549" s="194">
        <v>0</v>
      </c>
      <c r="J549" s="195">
        <v>0</v>
      </c>
      <c r="K549" s="194" t="s">
        <v>1542</v>
      </c>
      <c r="L549" s="194" t="s">
        <v>1543</v>
      </c>
      <c r="M549" s="194" t="s">
        <v>415</v>
      </c>
      <c r="N549" s="194" t="s">
        <v>1544</v>
      </c>
      <c r="O549" s="194" t="s">
        <v>1545</v>
      </c>
      <c r="P549" s="194" t="s">
        <v>1546</v>
      </c>
      <c r="Q549" s="194">
        <v>0</v>
      </c>
      <c r="R549" s="194">
        <v>91001</v>
      </c>
      <c r="S549" s="194" t="s">
        <v>1086</v>
      </c>
      <c r="T549" s="195">
        <v>38287</v>
      </c>
      <c r="U549" s="194">
        <v>7147</v>
      </c>
      <c r="V549" s="194"/>
      <c r="W549" s="197">
        <v>7512330</v>
      </c>
      <c r="X549" s="197">
        <v>24039456</v>
      </c>
      <c r="Y549" s="198">
        <v>44561</v>
      </c>
      <c r="Z549" s="195" t="s">
        <v>40</v>
      </c>
      <c r="AA549" s="194" t="s">
        <v>9203</v>
      </c>
      <c r="AB549" s="194" t="s">
        <v>160</v>
      </c>
      <c r="AC549" s="199" t="s">
        <v>9669</v>
      </c>
    </row>
    <row r="550" spans="2:29" ht="15.75" customHeight="1" x14ac:dyDescent="0.2">
      <c r="B550" s="191" t="s">
        <v>1547</v>
      </c>
      <c r="C550" s="192" t="s">
        <v>7991</v>
      </c>
      <c r="D550" s="193" t="s">
        <v>162</v>
      </c>
      <c r="E550" s="193" t="s">
        <v>1548</v>
      </c>
      <c r="F550" s="194" t="s">
        <v>1549</v>
      </c>
      <c r="G550" s="193" t="s">
        <v>1550</v>
      </c>
      <c r="H550" s="193" t="s">
        <v>90</v>
      </c>
      <c r="I550" s="194" t="s">
        <v>1551</v>
      </c>
      <c r="J550" s="195" t="s">
        <v>90</v>
      </c>
      <c r="K550" s="194" t="s">
        <v>1552</v>
      </c>
      <c r="L550" s="194" t="s">
        <v>1553</v>
      </c>
      <c r="M550" s="194" t="s">
        <v>591</v>
      </c>
      <c r="N550" s="194" t="s">
        <v>688</v>
      </c>
      <c r="O550" s="194" t="s">
        <v>1554</v>
      </c>
      <c r="P550" s="194" t="s">
        <v>1555</v>
      </c>
      <c r="Q550" s="194">
        <v>0</v>
      </c>
      <c r="R550" s="194">
        <v>93401</v>
      </c>
      <c r="S550" s="194" t="s">
        <v>1556</v>
      </c>
      <c r="T550" s="195">
        <v>38412</v>
      </c>
      <c r="U550" s="194">
        <v>7158</v>
      </c>
      <c r="V550" s="194"/>
      <c r="W550" s="197">
        <v>15910210</v>
      </c>
      <c r="X550" s="197">
        <v>76298666</v>
      </c>
      <c r="Y550" s="198">
        <v>44561</v>
      </c>
      <c r="Z550" s="195" t="s">
        <v>40</v>
      </c>
      <c r="AA550" s="194" t="s">
        <v>9203</v>
      </c>
      <c r="AB550" s="194" t="s">
        <v>213</v>
      </c>
      <c r="AC550" s="199" t="s">
        <v>9669</v>
      </c>
    </row>
    <row r="551" spans="2:29" ht="15.75" customHeight="1" x14ac:dyDescent="0.2">
      <c r="B551" s="191" t="s">
        <v>1547</v>
      </c>
      <c r="C551" s="192" t="s">
        <v>7991</v>
      </c>
      <c r="D551" s="193" t="s">
        <v>162</v>
      </c>
      <c r="E551" s="193" t="s">
        <v>1548</v>
      </c>
      <c r="F551" s="194" t="s">
        <v>1549</v>
      </c>
      <c r="G551" s="193" t="s">
        <v>1550</v>
      </c>
      <c r="H551" s="193" t="s">
        <v>90</v>
      </c>
      <c r="I551" s="194" t="s">
        <v>1551</v>
      </c>
      <c r="J551" s="195" t="s">
        <v>90</v>
      </c>
      <c r="K551" s="194" t="s">
        <v>1552</v>
      </c>
      <c r="L551" s="194" t="s">
        <v>1553</v>
      </c>
      <c r="M551" s="194" t="s">
        <v>591</v>
      </c>
      <c r="N551" s="194" t="s">
        <v>688</v>
      </c>
      <c r="O551" s="194" t="s">
        <v>1554</v>
      </c>
      <c r="P551" s="194" t="s">
        <v>1555</v>
      </c>
      <c r="Q551" s="194">
        <v>0</v>
      </c>
      <c r="R551" s="194">
        <v>93401</v>
      </c>
      <c r="S551" s="194" t="s">
        <v>1556</v>
      </c>
      <c r="T551" s="195">
        <v>38412</v>
      </c>
      <c r="U551" s="194">
        <v>7158</v>
      </c>
      <c r="V551" s="194"/>
      <c r="W551" s="197">
        <v>17307478</v>
      </c>
      <c r="X551" s="197">
        <v>40283115</v>
      </c>
      <c r="Y551" s="198">
        <v>44561</v>
      </c>
      <c r="Z551" s="195" t="s">
        <v>40</v>
      </c>
      <c r="AA551" s="194" t="s">
        <v>9203</v>
      </c>
      <c r="AB551" s="194" t="s">
        <v>220</v>
      </c>
      <c r="AC551" s="199" t="s">
        <v>9669</v>
      </c>
    </row>
    <row r="552" spans="2:29" ht="15.75" customHeight="1" x14ac:dyDescent="0.2">
      <c r="B552" s="191" t="s">
        <v>1566</v>
      </c>
      <c r="C552" s="192" t="s">
        <v>7893</v>
      </c>
      <c r="D552" s="193" t="s">
        <v>55</v>
      </c>
      <c r="E552" s="193" t="s">
        <v>1567</v>
      </c>
      <c r="F552" s="194" t="s">
        <v>1568</v>
      </c>
      <c r="G552" s="193" t="s">
        <v>1569</v>
      </c>
      <c r="H552" s="193" t="s">
        <v>1570</v>
      </c>
      <c r="I552" s="194" t="s">
        <v>1571</v>
      </c>
      <c r="J552" s="195" t="s">
        <v>1572</v>
      </c>
      <c r="K552" s="194" t="s">
        <v>1573</v>
      </c>
      <c r="L552" s="194" t="s">
        <v>1574</v>
      </c>
      <c r="M552" s="194" t="s">
        <v>93</v>
      </c>
      <c r="N552" s="194" t="s">
        <v>262</v>
      </c>
      <c r="O552" s="194" t="s">
        <v>1575</v>
      </c>
      <c r="P552" s="194" t="s">
        <v>1576</v>
      </c>
      <c r="Q552" s="194">
        <v>0</v>
      </c>
      <c r="R552" s="194" t="s">
        <v>280</v>
      </c>
      <c r="S552" s="194" t="s">
        <v>1577</v>
      </c>
      <c r="T552" s="195">
        <v>38344</v>
      </c>
      <c r="U552" s="194">
        <v>7160</v>
      </c>
      <c r="V552" s="194" t="s">
        <v>9647</v>
      </c>
      <c r="W552" s="197">
        <v>23157320</v>
      </c>
      <c r="X552" s="197">
        <v>45817487</v>
      </c>
      <c r="Y552" s="198">
        <v>44561</v>
      </c>
      <c r="Z552" s="195" t="s">
        <v>40</v>
      </c>
      <c r="AA552" s="194" t="s">
        <v>9203</v>
      </c>
      <c r="AB552" s="194" t="s">
        <v>9453</v>
      </c>
      <c r="AC552" s="199" t="s">
        <v>9669</v>
      </c>
    </row>
    <row r="553" spans="2:29" ht="15.75" customHeight="1" x14ac:dyDescent="0.2">
      <c r="B553" s="191" t="s">
        <v>1566</v>
      </c>
      <c r="C553" s="192" t="s">
        <v>7893</v>
      </c>
      <c r="D553" s="193" t="s">
        <v>55</v>
      </c>
      <c r="E553" s="193" t="s">
        <v>1567</v>
      </c>
      <c r="F553" s="194" t="s">
        <v>1568</v>
      </c>
      <c r="G553" s="193" t="s">
        <v>1569</v>
      </c>
      <c r="H553" s="193" t="s">
        <v>1570</v>
      </c>
      <c r="I553" s="194" t="s">
        <v>1571</v>
      </c>
      <c r="J553" s="195" t="s">
        <v>1572</v>
      </c>
      <c r="K553" s="194" t="s">
        <v>1573</v>
      </c>
      <c r="L553" s="194" t="s">
        <v>1574</v>
      </c>
      <c r="M553" s="194" t="s">
        <v>93</v>
      </c>
      <c r="N553" s="194" t="s">
        <v>262</v>
      </c>
      <c r="O553" s="194" t="s">
        <v>1575</v>
      </c>
      <c r="P553" s="194" t="s">
        <v>1576</v>
      </c>
      <c r="Q553" s="194">
        <v>0</v>
      </c>
      <c r="R553" s="194" t="s">
        <v>280</v>
      </c>
      <c r="S553" s="194" t="s">
        <v>1577</v>
      </c>
      <c r="T553" s="195">
        <v>38344</v>
      </c>
      <c r="U553" s="194">
        <v>7160</v>
      </c>
      <c r="V553" s="194" t="s">
        <v>9647</v>
      </c>
      <c r="W553" s="197">
        <v>12736568</v>
      </c>
      <c r="X553" s="197">
        <v>25892898</v>
      </c>
      <c r="Y553" s="198">
        <v>44561</v>
      </c>
      <c r="Z553" s="195" t="s">
        <v>40</v>
      </c>
      <c r="AA553" s="194" t="s">
        <v>9203</v>
      </c>
      <c r="AB553" s="194" t="s">
        <v>9470</v>
      </c>
      <c r="AC553" s="199" t="s">
        <v>9669</v>
      </c>
    </row>
    <row r="554" spans="2:29" ht="15.75" customHeight="1" x14ac:dyDescent="0.2">
      <c r="B554" s="191" t="s">
        <v>1566</v>
      </c>
      <c r="C554" s="192" t="s">
        <v>7893</v>
      </c>
      <c r="D554" s="193" t="s">
        <v>55</v>
      </c>
      <c r="E554" s="193" t="s">
        <v>1567</v>
      </c>
      <c r="F554" s="194" t="s">
        <v>1568</v>
      </c>
      <c r="G554" s="193" t="s">
        <v>1569</v>
      </c>
      <c r="H554" s="193" t="s">
        <v>1570</v>
      </c>
      <c r="I554" s="194" t="s">
        <v>1571</v>
      </c>
      <c r="J554" s="195" t="s">
        <v>1572</v>
      </c>
      <c r="K554" s="194" t="s">
        <v>1573</v>
      </c>
      <c r="L554" s="194" t="s">
        <v>1574</v>
      </c>
      <c r="M554" s="194" t="s">
        <v>93</v>
      </c>
      <c r="N554" s="194" t="s">
        <v>262</v>
      </c>
      <c r="O554" s="194" t="s">
        <v>1575</v>
      </c>
      <c r="P554" s="194" t="s">
        <v>1576</v>
      </c>
      <c r="Q554" s="194">
        <v>0</v>
      </c>
      <c r="R554" s="194" t="s">
        <v>280</v>
      </c>
      <c r="S554" s="194" t="s">
        <v>1577</v>
      </c>
      <c r="T554" s="195">
        <v>38344</v>
      </c>
      <c r="U554" s="194">
        <v>7160</v>
      </c>
      <c r="V554" s="194" t="s">
        <v>9647</v>
      </c>
      <c r="W554" s="197">
        <v>0</v>
      </c>
      <c r="X554" s="197">
        <v>31151583</v>
      </c>
      <c r="Y554" s="198">
        <v>44561</v>
      </c>
      <c r="Z554" s="195" t="s">
        <v>40</v>
      </c>
      <c r="AA554" s="194" t="s">
        <v>9203</v>
      </c>
      <c r="AB554" s="194" t="s">
        <v>100</v>
      </c>
      <c r="AC554" s="199" t="s">
        <v>9669</v>
      </c>
    </row>
    <row r="555" spans="2:29" ht="15.75" customHeight="1" x14ac:dyDescent="0.2">
      <c r="B555" s="191" t="s">
        <v>1566</v>
      </c>
      <c r="C555" s="192" t="s">
        <v>7893</v>
      </c>
      <c r="D555" s="193" t="s">
        <v>55</v>
      </c>
      <c r="E555" s="193" t="s">
        <v>1567</v>
      </c>
      <c r="F555" s="194" t="s">
        <v>1568</v>
      </c>
      <c r="G555" s="193" t="s">
        <v>1569</v>
      </c>
      <c r="H555" s="193" t="s">
        <v>1570</v>
      </c>
      <c r="I555" s="194" t="s">
        <v>1571</v>
      </c>
      <c r="J555" s="195" t="s">
        <v>1572</v>
      </c>
      <c r="K555" s="194" t="s">
        <v>1573</v>
      </c>
      <c r="L555" s="194" t="s">
        <v>1574</v>
      </c>
      <c r="M555" s="194" t="s">
        <v>93</v>
      </c>
      <c r="N555" s="194" t="s">
        <v>262</v>
      </c>
      <c r="O555" s="194" t="s">
        <v>1575</v>
      </c>
      <c r="P555" s="194" t="s">
        <v>1576</v>
      </c>
      <c r="Q555" s="194">
        <v>0</v>
      </c>
      <c r="R555" s="194" t="s">
        <v>280</v>
      </c>
      <c r="S555" s="194" t="s">
        <v>1577</v>
      </c>
      <c r="T555" s="195">
        <v>38344</v>
      </c>
      <c r="U555" s="194">
        <v>7160</v>
      </c>
      <c r="V555" s="194" t="s">
        <v>9647</v>
      </c>
      <c r="W555" s="197">
        <v>22380795</v>
      </c>
      <c r="X555" s="197">
        <v>49102570</v>
      </c>
      <c r="Y555" s="198">
        <v>44561</v>
      </c>
      <c r="Z555" s="195" t="s">
        <v>40</v>
      </c>
      <c r="AA555" s="194" t="s">
        <v>9203</v>
      </c>
      <c r="AB555" s="194" t="s">
        <v>186</v>
      </c>
      <c r="AC555" s="199" t="s">
        <v>9669</v>
      </c>
    </row>
    <row r="556" spans="2:29" ht="15.75" customHeight="1" x14ac:dyDescent="0.2">
      <c r="B556" s="191" t="s">
        <v>1566</v>
      </c>
      <c r="C556" s="192" t="s">
        <v>7893</v>
      </c>
      <c r="D556" s="193" t="s">
        <v>55</v>
      </c>
      <c r="E556" s="193" t="s">
        <v>1567</v>
      </c>
      <c r="F556" s="194" t="s">
        <v>1568</v>
      </c>
      <c r="G556" s="193" t="s">
        <v>1569</v>
      </c>
      <c r="H556" s="193" t="s">
        <v>1570</v>
      </c>
      <c r="I556" s="194" t="s">
        <v>1571</v>
      </c>
      <c r="J556" s="195" t="s">
        <v>1572</v>
      </c>
      <c r="K556" s="194" t="s">
        <v>1573</v>
      </c>
      <c r="L556" s="194" t="s">
        <v>1574</v>
      </c>
      <c r="M556" s="194" t="s">
        <v>93</v>
      </c>
      <c r="N556" s="194" t="s">
        <v>262</v>
      </c>
      <c r="O556" s="194" t="s">
        <v>1575</v>
      </c>
      <c r="P556" s="194" t="s">
        <v>1576</v>
      </c>
      <c r="Q556" s="194">
        <v>0</v>
      </c>
      <c r="R556" s="194" t="s">
        <v>280</v>
      </c>
      <c r="S556" s="194" t="s">
        <v>1577</v>
      </c>
      <c r="T556" s="195">
        <v>38344</v>
      </c>
      <c r="U556" s="194">
        <v>7160</v>
      </c>
      <c r="V556" s="194" t="s">
        <v>9647</v>
      </c>
      <c r="W556" s="197">
        <v>32418035</v>
      </c>
      <c r="X556" s="197">
        <v>42199321</v>
      </c>
      <c r="Y556" s="198">
        <v>44561</v>
      </c>
      <c r="Z556" s="195" t="s">
        <v>40</v>
      </c>
      <c r="AA556" s="194" t="s">
        <v>9203</v>
      </c>
      <c r="AB556" s="194" t="s">
        <v>9506</v>
      </c>
      <c r="AC556" s="199" t="s">
        <v>9669</v>
      </c>
    </row>
    <row r="557" spans="2:29" ht="15.75" customHeight="1" x14ac:dyDescent="0.2">
      <c r="B557" s="191" t="s">
        <v>1566</v>
      </c>
      <c r="C557" s="192" t="s">
        <v>7893</v>
      </c>
      <c r="D557" s="193" t="s">
        <v>55</v>
      </c>
      <c r="E557" s="193" t="s">
        <v>1567</v>
      </c>
      <c r="F557" s="194" t="s">
        <v>1568</v>
      </c>
      <c r="G557" s="193" t="s">
        <v>1569</v>
      </c>
      <c r="H557" s="193" t="s">
        <v>1570</v>
      </c>
      <c r="I557" s="194" t="s">
        <v>1571</v>
      </c>
      <c r="J557" s="195" t="s">
        <v>1572</v>
      </c>
      <c r="K557" s="194" t="s">
        <v>1573</v>
      </c>
      <c r="L557" s="194" t="s">
        <v>1574</v>
      </c>
      <c r="M557" s="194" t="s">
        <v>93</v>
      </c>
      <c r="N557" s="194" t="s">
        <v>262</v>
      </c>
      <c r="O557" s="194" t="s">
        <v>1575</v>
      </c>
      <c r="P557" s="194" t="s">
        <v>1576</v>
      </c>
      <c r="Q557" s="194">
        <v>0</v>
      </c>
      <c r="R557" s="194" t="s">
        <v>280</v>
      </c>
      <c r="S557" s="194" t="s">
        <v>1577</v>
      </c>
      <c r="T557" s="195">
        <v>38344</v>
      </c>
      <c r="U557" s="194">
        <v>7160</v>
      </c>
      <c r="V557" s="194" t="s">
        <v>9647</v>
      </c>
      <c r="W557" s="197">
        <v>8493769</v>
      </c>
      <c r="X557" s="197">
        <v>18511199</v>
      </c>
      <c r="Y557" s="198">
        <v>44561</v>
      </c>
      <c r="Z557" s="195" t="s">
        <v>40</v>
      </c>
      <c r="AA557" s="194" t="s">
        <v>9203</v>
      </c>
      <c r="AB557" s="194" t="s">
        <v>9518</v>
      </c>
      <c r="AC557" s="199" t="s">
        <v>9669</v>
      </c>
    </row>
    <row r="558" spans="2:29" ht="15.75" customHeight="1" x14ac:dyDescent="0.2">
      <c r="B558" s="191" t="s">
        <v>1566</v>
      </c>
      <c r="C558" s="192" t="s">
        <v>7893</v>
      </c>
      <c r="D558" s="193" t="s">
        <v>55</v>
      </c>
      <c r="E558" s="193" t="s">
        <v>1567</v>
      </c>
      <c r="F558" s="194" t="s">
        <v>1568</v>
      </c>
      <c r="G558" s="193" t="s">
        <v>1569</v>
      </c>
      <c r="H558" s="193" t="s">
        <v>1570</v>
      </c>
      <c r="I558" s="194" t="s">
        <v>1571</v>
      </c>
      <c r="J558" s="195" t="s">
        <v>1572</v>
      </c>
      <c r="K558" s="194" t="s">
        <v>1573</v>
      </c>
      <c r="L558" s="194" t="s">
        <v>1574</v>
      </c>
      <c r="M558" s="194" t="s">
        <v>93</v>
      </c>
      <c r="N558" s="194" t="s">
        <v>262</v>
      </c>
      <c r="O558" s="194" t="s">
        <v>1575</v>
      </c>
      <c r="P558" s="194" t="s">
        <v>1576</v>
      </c>
      <c r="Q558" s="194">
        <v>0</v>
      </c>
      <c r="R558" s="194" t="s">
        <v>280</v>
      </c>
      <c r="S558" s="194" t="s">
        <v>1577</v>
      </c>
      <c r="T558" s="195">
        <v>38344</v>
      </c>
      <c r="U558" s="194">
        <v>7160</v>
      </c>
      <c r="V558" s="194" t="s">
        <v>9647</v>
      </c>
      <c r="W558" s="197">
        <v>21353464</v>
      </c>
      <c r="X558" s="197">
        <v>42455057</v>
      </c>
      <c r="Y558" s="198">
        <v>44561</v>
      </c>
      <c r="Z558" s="195" t="s">
        <v>40</v>
      </c>
      <c r="AA558" s="194" t="s">
        <v>9203</v>
      </c>
      <c r="AB558" s="194" t="s">
        <v>9532</v>
      </c>
      <c r="AC558" s="199" t="s">
        <v>9669</v>
      </c>
    </row>
    <row r="559" spans="2:29" ht="15.75" customHeight="1" x14ac:dyDescent="0.2">
      <c r="B559" s="191" t="s">
        <v>1566</v>
      </c>
      <c r="C559" s="192" t="s">
        <v>7893</v>
      </c>
      <c r="D559" s="193" t="s">
        <v>55</v>
      </c>
      <c r="E559" s="193" t="s">
        <v>1567</v>
      </c>
      <c r="F559" s="194" t="s">
        <v>1568</v>
      </c>
      <c r="G559" s="193" t="s">
        <v>1569</v>
      </c>
      <c r="H559" s="193" t="s">
        <v>1570</v>
      </c>
      <c r="I559" s="194" t="s">
        <v>1571</v>
      </c>
      <c r="J559" s="195" t="s">
        <v>1572</v>
      </c>
      <c r="K559" s="194" t="s">
        <v>1573</v>
      </c>
      <c r="L559" s="194" t="s">
        <v>1574</v>
      </c>
      <c r="M559" s="194" t="s">
        <v>93</v>
      </c>
      <c r="N559" s="194" t="s">
        <v>262</v>
      </c>
      <c r="O559" s="194" t="s">
        <v>1575</v>
      </c>
      <c r="P559" s="194" t="s">
        <v>1576</v>
      </c>
      <c r="Q559" s="194">
        <v>0</v>
      </c>
      <c r="R559" s="194" t="s">
        <v>280</v>
      </c>
      <c r="S559" s="194" t="s">
        <v>1577</v>
      </c>
      <c r="T559" s="195">
        <v>38344</v>
      </c>
      <c r="U559" s="194">
        <v>7160</v>
      </c>
      <c r="V559" s="194" t="s">
        <v>9647</v>
      </c>
      <c r="W559" s="197">
        <v>21169803</v>
      </c>
      <c r="X559" s="197">
        <v>45956464</v>
      </c>
      <c r="Y559" s="198">
        <v>44561</v>
      </c>
      <c r="Z559" s="195" t="s">
        <v>40</v>
      </c>
      <c r="AA559" s="194" t="s">
        <v>9203</v>
      </c>
      <c r="AB559" s="194" t="s">
        <v>284</v>
      </c>
      <c r="AC559" s="199" t="s">
        <v>9669</v>
      </c>
    </row>
    <row r="560" spans="2:29" ht="15.75" customHeight="1" x14ac:dyDescent="0.2">
      <c r="B560" s="191" t="s">
        <v>1566</v>
      </c>
      <c r="C560" s="192" t="s">
        <v>7893</v>
      </c>
      <c r="D560" s="193" t="s">
        <v>55</v>
      </c>
      <c r="E560" s="193" t="s">
        <v>1567</v>
      </c>
      <c r="F560" s="194" t="s">
        <v>1568</v>
      </c>
      <c r="G560" s="193" t="s">
        <v>1569</v>
      </c>
      <c r="H560" s="193" t="s">
        <v>1570</v>
      </c>
      <c r="I560" s="194" t="s">
        <v>1571</v>
      </c>
      <c r="J560" s="195" t="s">
        <v>1572</v>
      </c>
      <c r="K560" s="194" t="s">
        <v>1573</v>
      </c>
      <c r="L560" s="194" t="s">
        <v>1574</v>
      </c>
      <c r="M560" s="194" t="s">
        <v>93</v>
      </c>
      <c r="N560" s="194" t="s">
        <v>262</v>
      </c>
      <c r="O560" s="194" t="s">
        <v>1575</v>
      </c>
      <c r="P560" s="194" t="s">
        <v>1576</v>
      </c>
      <c r="Q560" s="194">
        <v>0</v>
      </c>
      <c r="R560" s="194" t="s">
        <v>280</v>
      </c>
      <c r="S560" s="194" t="s">
        <v>1577</v>
      </c>
      <c r="T560" s="195">
        <v>38344</v>
      </c>
      <c r="U560" s="194">
        <v>7160</v>
      </c>
      <c r="V560" s="194" t="s">
        <v>9647</v>
      </c>
      <c r="W560" s="197">
        <v>16752108</v>
      </c>
      <c r="X560" s="197">
        <v>33982709</v>
      </c>
      <c r="Y560" s="198">
        <v>44561</v>
      </c>
      <c r="Z560" s="195" t="s">
        <v>40</v>
      </c>
      <c r="AA560" s="194" t="s">
        <v>9203</v>
      </c>
      <c r="AB560" s="194" t="s">
        <v>70</v>
      </c>
      <c r="AC560" s="199" t="s">
        <v>9669</v>
      </c>
    </row>
    <row r="561" spans="2:29" ht="15.75" customHeight="1" x14ac:dyDescent="0.2">
      <c r="B561" s="191" t="s">
        <v>1566</v>
      </c>
      <c r="C561" s="192" t="s">
        <v>7893</v>
      </c>
      <c r="D561" s="193" t="s">
        <v>55</v>
      </c>
      <c r="E561" s="193" t="s">
        <v>1567</v>
      </c>
      <c r="F561" s="194" t="s">
        <v>1568</v>
      </c>
      <c r="G561" s="193" t="s">
        <v>1569</v>
      </c>
      <c r="H561" s="193" t="s">
        <v>1570</v>
      </c>
      <c r="I561" s="194" t="s">
        <v>1571</v>
      </c>
      <c r="J561" s="195" t="s">
        <v>1572</v>
      </c>
      <c r="K561" s="194" t="s">
        <v>1573</v>
      </c>
      <c r="L561" s="194" t="s">
        <v>1574</v>
      </c>
      <c r="M561" s="194" t="s">
        <v>93</v>
      </c>
      <c r="N561" s="194" t="s">
        <v>262</v>
      </c>
      <c r="O561" s="194" t="s">
        <v>1575</v>
      </c>
      <c r="P561" s="194" t="s">
        <v>1576</v>
      </c>
      <c r="Q561" s="194">
        <v>0</v>
      </c>
      <c r="R561" s="194" t="s">
        <v>280</v>
      </c>
      <c r="S561" s="194" t="s">
        <v>1577</v>
      </c>
      <c r="T561" s="195">
        <v>38344</v>
      </c>
      <c r="U561" s="194">
        <v>7160</v>
      </c>
      <c r="V561" s="194" t="s">
        <v>9647</v>
      </c>
      <c r="W561" s="197">
        <v>8730163</v>
      </c>
      <c r="X561" s="197">
        <v>26893570</v>
      </c>
      <c r="Y561" s="198">
        <v>44561</v>
      </c>
      <c r="Z561" s="195" t="s">
        <v>40</v>
      </c>
      <c r="AA561" s="194" t="s">
        <v>9203</v>
      </c>
      <c r="AB561" s="194" t="s">
        <v>94</v>
      </c>
      <c r="AC561" s="199" t="s">
        <v>9669</v>
      </c>
    </row>
    <row r="562" spans="2:29" ht="15.75" customHeight="1" x14ac:dyDescent="0.2">
      <c r="B562" s="191" t="s">
        <v>1566</v>
      </c>
      <c r="C562" s="192" t="s">
        <v>7893</v>
      </c>
      <c r="D562" s="193" t="s">
        <v>55</v>
      </c>
      <c r="E562" s="193" t="s">
        <v>1567</v>
      </c>
      <c r="F562" s="194" t="s">
        <v>1568</v>
      </c>
      <c r="G562" s="193" t="s">
        <v>1569</v>
      </c>
      <c r="H562" s="193" t="s">
        <v>1570</v>
      </c>
      <c r="I562" s="194" t="s">
        <v>1571</v>
      </c>
      <c r="J562" s="195" t="s">
        <v>1572</v>
      </c>
      <c r="K562" s="194" t="s">
        <v>1573</v>
      </c>
      <c r="L562" s="194" t="s">
        <v>1574</v>
      </c>
      <c r="M562" s="194" t="s">
        <v>93</v>
      </c>
      <c r="N562" s="194" t="s">
        <v>262</v>
      </c>
      <c r="O562" s="194" t="s">
        <v>1575</v>
      </c>
      <c r="P562" s="194" t="s">
        <v>1576</v>
      </c>
      <c r="Q562" s="194">
        <v>0</v>
      </c>
      <c r="R562" s="194" t="s">
        <v>280</v>
      </c>
      <c r="S562" s="194" t="s">
        <v>1577</v>
      </c>
      <c r="T562" s="195">
        <v>38344</v>
      </c>
      <c r="U562" s="194">
        <v>7160</v>
      </c>
      <c r="V562" s="194" t="s">
        <v>9647</v>
      </c>
      <c r="W562" s="197">
        <v>31362803</v>
      </c>
      <c r="X562" s="197">
        <v>59447764</v>
      </c>
      <c r="Y562" s="198">
        <v>44561</v>
      </c>
      <c r="Z562" s="195" t="s">
        <v>40</v>
      </c>
      <c r="AA562" s="194" t="s">
        <v>9203</v>
      </c>
      <c r="AB562" s="194" t="s">
        <v>219</v>
      </c>
      <c r="AC562" s="199" t="s">
        <v>9669</v>
      </c>
    </row>
    <row r="563" spans="2:29" ht="15.75" customHeight="1" x14ac:dyDescent="0.2">
      <c r="B563" s="191" t="s">
        <v>1566</v>
      </c>
      <c r="C563" s="192" t="s">
        <v>7893</v>
      </c>
      <c r="D563" s="193" t="s">
        <v>55</v>
      </c>
      <c r="E563" s="193" t="s">
        <v>1567</v>
      </c>
      <c r="F563" s="194" t="s">
        <v>1568</v>
      </c>
      <c r="G563" s="193" t="s">
        <v>1569</v>
      </c>
      <c r="H563" s="193" t="s">
        <v>1570</v>
      </c>
      <c r="I563" s="194" t="s">
        <v>1571</v>
      </c>
      <c r="J563" s="195" t="s">
        <v>1572</v>
      </c>
      <c r="K563" s="194" t="s">
        <v>1573</v>
      </c>
      <c r="L563" s="194" t="s">
        <v>1574</v>
      </c>
      <c r="M563" s="194" t="s">
        <v>93</v>
      </c>
      <c r="N563" s="194" t="s">
        <v>262</v>
      </c>
      <c r="O563" s="194" t="s">
        <v>1575</v>
      </c>
      <c r="P563" s="194" t="s">
        <v>1576</v>
      </c>
      <c r="Q563" s="194">
        <v>0</v>
      </c>
      <c r="R563" s="194" t="s">
        <v>280</v>
      </c>
      <c r="S563" s="194" t="s">
        <v>1577</v>
      </c>
      <c r="T563" s="195">
        <v>38344</v>
      </c>
      <c r="U563" s="194">
        <v>7160</v>
      </c>
      <c r="V563" s="194" t="s">
        <v>9647</v>
      </c>
      <c r="W563" s="197">
        <v>9874382</v>
      </c>
      <c r="X563" s="197">
        <v>35876185</v>
      </c>
      <c r="Y563" s="198">
        <v>44561</v>
      </c>
      <c r="Z563" s="195" t="s">
        <v>40</v>
      </c>
      <c r="AA563" s="194" t="s">
        <v>9203</v>
      </c>
      <c r="AB563" s="194" t="s">
        <v>72</v>
      </c>
      <c r="AC563" s="199" t="s">
        <v>9669</v>
      </c>
    </row>
    <row r="564" spans="2:29" ht="15.75" customHeight="1" x14ac:dyDescent="0.2">
      <c r="B564" s="191" t="s">
        <v>9032</v>
      </c>
      <c r="C564" s="192" t="s">
        <v>8367</v>
      </c>
      <c r="D564" s="193" t="s">
        <v>502</v>
      </c>
      <c r="E564" s="193" t="s">
        <v>503</v>
      </c>
      <c r="F564" s="194" t="s">
        <v>103</v>
      </c>
      <c r="G564" s="193" t="s">
        <v>504</v>
      </c>
      <c r="H564" s="193" t="s">
        <v>90</v>
      </c>
      <c r="I564" s="194">
        <v>0</v>
      </c>
      <c r="J564" s="195">
        <v>0</v>
      </c>
      <c r="K564" s="194" t="s">
        <v>1578</v>
      </c>
      <c r="L564" s="194" t="s">
        <v>1579</v>
      </c>
      <c r="M564" s="194" t="s">
        <v>1318</v>
      </c>
      <c r="N564" s="194" t="s">
        <v>1580</v>
      </c>
      <c r="O564" s="194" t="s">
        <v>1581</v>
      </c>
      <c r="P564" s="194" t="s">
        <v>1582</v>
      </c>
      <c r="Q564" s="194">
        <v>0</v>
      </c>
      <c r="R564" s="194">
        <v>91001</v>
      </c>
      <c r="S564" s="194" t="s">
        <v>511</v>
      </c>
      <c r="T564" s="195">
        <v>38443</v>
      </c>
      <c r="U564" s="194">
        <v>7162</v>
      </c>
      <c r="V564" s="194"/>
      <c r="W564" s="197">
        <v>6868416</v>
      </c>
      <c r="X564" s="197">
        <v>10302624</v>
      </c>
      <c r="Y564" s="198">
        <v>44561</v>
      </c>
      <c r="Z564" s="195" t="s">
        <v>40</v>
      </c>
      <c r="AA564" s="194" t="s">
        <v>9203</v>
      </c>
      <c r="AB564" s="194" t="s">
        <v>9474</v>
      </c>
      <c r="AC564" s="199" t="s">
        <v>9669</v>
      </c>
    </row>
    <row r="565" spans="2:29" ht="15.75" customHeight="1" x14ac:dyDescent="0.2">
      <c r="B565" s="191" t="s">
        <v>1583</v>
      </c>
      <c r="C565" s="192" t="s">
        <v>8368</v>
      </c>
      <c r="D565" s="193" t="s">
        <v>55</v>
      </c>
      <c r="E565" s="193" t="s">
        <v>1584</v>
      </c>
      <c r="F565" s="194" t="s">
        <v>1585</v>
      </c>
      <c r="G565" s="193" t="s">
        <v>1090</v>
      </c>
      <c r="H565" s="193" t="s">
        <v>1586</v>
      </c>
      <c r="I565" s="194" t="s">
        <v>1587</v>
      </c>
      <c r="J565" s="195" t="s">
        <v>1588</v>
      </c>
      <c r="K565" s="194" t="s">
        <v>1589</v>
      </c>
      <c r="L565" s="194" t="s">
        <v>1590</v>
      </c>
      <c r="M565" s="194" t="s">
        <v>93</v>
      </c>
      <c r="N565" s="194" t="s">
        <v>294</v>
      </c>
      <c r="O565" s="194">
        <v>0</v>
      </c>
      <c r="P565" s="194" t="s">
        <v>1591</v>
      </c>
      <c r="Q565" s="194">
        <v>0</v>
      </c>
      <c r="R565" s="194" t="s">
        <v>280</v>
      </c>
      <c r="S565" s="194" t="s">
        <v>1592</v>
      </c>
      <c r="T565" s="195">
        <v>37970</v>
      </c>
      <c r="U565" s="194">
        <v>7163</v>
      </c>
      <c r="V565" s="194"/>
      <c r="W565" s="197">
        <v>3663500</v>
      </c>
      <c r="X565" s="197">
        <v>7327000</v>
      </c>
      <c r="Y565" s="198">
        <v>44561</v>
      </c>
      <c r="Z565" s="195" t="s">
        <v>40</v>
      </c>
      <c r="AA565" s="194" t="s">
        <v>9203</v>
      </c>
      <c r="AB565" s="194" t="s">
        <v>623</v>
      </c>
      <c r="AC565" s="199" t="s">
        <v>9669</v>
      </c>
    </row>
    <row r="566" spans="2:29" ht="15.75" customHeight="1" x14ac:dyDescent="0.2">
      <c r="B566" s="191" t="s">
        <v>1583</v>
      </c>
      <c r="C566" s="192" t="s">
        <v>8368</v>
      </c>
      <c r="D566" s="193" t="s">
        <v>55</v>
      </c>
      <c r="E566" s="193" t="s">
        <v>1584</v>
      </c>
      <c r="F566" s="194" t="s">
        <v>1585</v>
      </c>
      <c r="G566" s="193" t="s">
        <v>1090</v>
      </c>
      <c r="H566" s="193" t="s">
        <v>1586</v>
      </c>
      <c r="I566" s="194" t="s">
        <v>1587</v>
      </c>
      <c r="J566" s="195" t="s">
        <v>1588</v>
      </c>
      <c r="K566" s="194" t="s">
        <v>1589</v>
      </c>
      <c r="L566" s="194" t="s">
        <v>1590</v>
      </c>
      <c r="M566" s="194" t="s">
        <v>93</v>
      </c>
      <c r="N566" s="194" t="s">
        <v>294</v>
      </c>
      <c r="O566" s="194">
        <v>0</v>
      </c>
      <c r="P566" s="194" t="s">
        <v>1591</v>
      </c>
      <c r="Q566" s="194">
        <v>0</v>
      </c>
      <c r="R566" s="194" t="s">
        <v>280</v>
      </c>
      <c r="S566" s="194" t="s">
        <v>1592</v>
      </c>
      <c r="T566" s="195">
        <v>37970</v>
      </c>
      <c r="U566" s="194">
        <v>7163</v>
      </c>
      <c r="V566" s="194"/>
      <c r="W566" s="197">
        <v>27828980</v>
      </c>
      <c r="X566" s="197">
        <v>55004426</v>
      </c>
      <c r="Y566" s="198">
        <v>44561</v>
      </c>
      <c r="Z566" s="195" t="s">
        <v>40</v>
      </c>
      <c r="AA566" s="194" t="s">
        <v>9203</v>
      </c>
      <c r="AB566" s="194" t="s">
        <v>298</v>
      </c>
      <c r="AC566" s="199" t="s">
        <v>9669</v>
      </c>
    </row>
    <row r="567" spans="2:29" ht="15.75" customHeight="1" x14ac:dyDescent="0.2">
      <c r="B567" s="191" t="s">
        <v>1583</v>
      </c>
      <c r="C567" s="192" t="s">
        <v>8368</v>
      </c>
      <c r="D567" s="193" t="s">
        <v>55</v>
      </c>
      <c r="E567" s="193" t="s">
        <v>1584</v>
      </c>
      <c r="F567" s="194" t="s">
        <v>1585</v>
      </c>
      <c r="G567" s="193" t="s">
        <v>1090</v>
      </c>
      <c r="H567" s="193" t="s">
        <v>1586</v>
      </c>
      <c r="I567" s="194" t="s">
        <v>1587</v>
      </c>
      <c r="J567" s="195" t="s">
        <v>1588</v>
      </c>
      <c r="K567" s="194" t="s">
        <v>1589</v>
      </c>
      <c r="L567" s="194" t="s">
        <v>1590</v>
      </c>
      <c r="M567" s="194" t="s">
        <v>93</v>
      </c>
      <c r="N567" s="194" t="s">
        <v>294</v>
      </c>
      <c r="O567" s="194">
        <v>0</v>
      </c>
      <c r="P567" s="194" t="s">
        <v>1591</v>
      </c>
      <c r="Q567" s="194">
        <v>0</v>
      </c>
      <c r="R567" s="194" t="s">
        <v>280</v>
      </c>
      <c r="S567" s="194" t="s">
        <v>1592</v>
      </c>
      <c r="T567" s="195">
        <v>37970</v>
      </c>
      <c r="U567" s="194">
        <v>7163</v>
      </c>
      <c r="V567" s="194"/>
      <c r="W567" s="197">
        <v>15085000</v>
      </c>
      <c r="X567" s="197">
        <v>30170000</v>
      </c>
      <c r="Y567" s="198">
        <v>44561</v>
      </c>
      <c r="Z567" s="195" t="s">
        <v>40</v>
      </c>
      <c r="AA567" s="194" t="s">
        <v>9203</v>
      </c>
      <c r="AB567" s="194" t="s">
        <v>71</v>
      </c>
      <c r="AC567" s="199" t="s">
        <v>9669</v>
      </c>
    </row>
    <row r="568" spans="2:29" ht="15.75" customHeight="1" x14ac:dyDescent="0.2">
      <c r="B568" s="191" t="s">
        <v>1583</v>
      </c>
      <c r="C568" s="192" t="s">
        <v>8368</v>
      </c>
      <c r="D568" s="193" t="s">
        <v>55</v>
      </c>
      <c r="E568" s="193" t="s">
        <v>1584</v>
      </c>
      <c r="F568" s="194" t="s">
        <v>1585</v>
      </c>
      <c r="G568" s="193" t="s">
        <v>1090</v>
      </c>
      <c r="H568" s="193" t="s">
        <v>1586</v>
      </c>
      <c r="I568" s="194" t="s">
        <v>1587</v>
      </c>
      <c r="J568" s="195" t="s">
        <v>1588</v>
      </c>
      <c r="K568" s="194" t="s">
        <v>1589</v>
      </c>
      <c r="L568" s="194" t="s">
        <v>1590</v>
      </c>
      <c r="M568" s="194" t="s">
        <v>93</v>
      </c>
      <c r="N568" s="194" t="s">
        <v>294</v>
      </c>
      <c r="O568" s="194">
        <v>0</v>
      </c>
      <c r="P568" s="194" t="s">
        <v>1591</v>
      </c>
      <c r="Q568" s="194">
        <v>0</v>
      </c>
      <c r="R568" s="194" t="s">
        <v>280</v>
      </c>
      <c r="S568" s="194" t="s">
        <v>1592</v>
      </c>
      <c r="T568" s="195">
        <v>37970</v>
      </c>
      <c r="U568" s="194">
        <v>7163</v>
      </c>
      <c r="V568" s="194"/>
      <c r="W568" s="197">
        <v>24049800</v>
      </c>
      <c r="X568" s="197">
        <v>48099600</v>
      </c>
      <c r="Y568" s="198">
        <v>44561</v>
      </c>
      <c r="Z568" s="195" t="s">
        <v>40</v>
      </c>
      <c r="AA568" s="194" t="s">
        <v>9203</v>
      </c>
      <c r="AB568" s="194" t="s">
        <v>72</v>
      </c>
      <c r="AC568" s="199" t="s">
        <v>9669</v>
      </c>
    </row>
    <row r="569" spans="2:29" ht="15.75" customHeight="1" x14ac:dyDescent="0.2">
      <c r="B569" s="191" t="s">
        <v>1593</v>
      </c>
      <c r="C569" s="192" t="s">
        <v>8373</v>
      </c>
      <c r="D569" s="193" t="s">
        <v>502</v>
      </c>
      <c r="E569" s="193" t="s">
        <v>1133</v>
      </c>
      <c r="F569" s="194" t="s">
        <v>352</v>
      </c>
      <c r="G569" s="193" t="s">
        <v>1134</v>
      </c>
      <c r="H569" s="193" t="s">
        <v>90</v>
      </c>
      <c r="I569" s="194">
        <v>0</v>
      </c>
      <c r="J569" s="195">
        <v>0</v>
      </c>
      <c r="K569" s="194" t="s">
        <v>1594</v>
      </c>
      <c r="L569" s="194" t="s">
        <v>1595</v>
      </c>
      <c r="M569" s="194" t="s">
        <v>93</v>
      </c>
      <c r="N569" s="194" t="s">
        <v>1402</v>
      </c>
      <c r="O569" s="194" t="s">
        <v>1596</v>
      </c>
      <c r="P569" s="194" t="s">
        <v>1597</v>
      </c>
      <c r="Q569" s="194">
        <v>0</v>
      </c>
      <c r="R569" s="194">
        <v>91001</v>
      </c>
      <c r="S569" s="194" t="s">
        <v>511</v>
      </c>
      <c r="T569" s="195">
        <v>38478</v>
      </c>
      <c r="U569" s="194">
        <v>7168</v>
      </c>
      <c r="V569" s="194"/>
      <c r="W569" s="197">
        <v>20678139</v>
      </c>
      <c r="X569" s="197">
        <v>41035614</v>
      </c>
      <c r="Y569" s="198">
        <v>44561</v>
      </c>
      <c r="Z569" s="195" t="s">
        <v>40</v>
      </c>
      <c r="AA569" s="194" t="s">
        <v>9203</v>
      </c>
      <c r="AB569" s="194" t="s">
        <v>323</v>
      </c>
      <c r="AC569" s="199" t="s">
        <v>9669</v>
      </c>
    </row>
    <row r="570" spans="2:29" ht="15.75" customHeight="1" x14ac:dyDescent="0.2">
      <c r="B570" s="191" t="s">
        <v>9033</v>
      </c>
      <c r="C570" s="192" t="s">
        <v>8374</v>
      </c>
      <c r="D570" s="193" t="s">
        <v>502</v>
      </c>
      <c r="E570" s="193" t="s">
        <v>503</v>
      </c>
      <c r="F570" s="194" t="s">
        <v>103</v>
      </c>
      <c r="G570" s="193" t="s">
        <v>504</v>
      </c>
      <c r="H570" s="193" t="s">
        <v>90</v>
      </c>
      <c r="I570" s="194">
        <v>0</v>
      </c>
      <c r="J570" s="195">
        <v>0</v>
      </c>
      <c r="K570" s="194" t="s">
        <v>1598</v>
      </c>
      <c r="L570" s="194" t="s">
        <v>1599</v>
      </c>
      <c r="M570" s="194" t="s">
        <v>1498</v>
      </c>
      <c r="N570" s="194">
        <v>0</v>
      </c>
      <c r="O570" s="194">
        <v>0</v>
      </c>
      <c r="P570" s="194">
        <v>0</v>
      </c>
      <c r="Q570" s="194">
        <v>0</v>
      </c>
      <c r="R570" s="194">
        <v>91001</v>
      </c>
      <c r="S570" s="194" t="s">
        <v>511</v>
      </c>
      <c r="T570" s="195">
        <v>38488</v>
      </c>
      <c r="U570" s="194">
        <v>7169</v>
      </c>
      <c r="V570" s="194"/>
      <c r="W570" s="197">
        <v>9157888</v>
      </c>
      <c r="X570" s="197">
        <v>18315776</v>
      </c>
      <c r="Y570" s="198">
        <v>44561</v>
      </c>
      <c r="Z570" s="195" t="s">
        <v>40</v>
      </c>
      <c r="AA570" s="194" t="s">
        <v>9203</v>
      </c>
      <c r="AB570" s="194" t="s">
        <v>186</v>
      </c>
      <c r="AC570" s="199" t="s">
        <v>9669</v>
      </c>
    </row>
    <row r="571" spans="2:29" ht="15.75" customHeight="1" x14ac:dyDescent="0.2">
      <c r="B571" s="191" t="s">
        <v>8862</v>
      </c>
      <c r="C571" s="192" t="s">
        <v>7987</v>
      </c>
      <c r="D571" s="193" t="s">
        <v>502</v>
      </c>
      <c r="E571" s="193" t="s">
        <v>503</v>
      </c>
      <c r="F571" s="194" t="s">
        <v>103</v>
      </c>
      <c r="G571" s="193" t="s">
        <v>504</v>
      </c>
      <c r="H571" s="193" t="s">
        <v>90</v>
      </c>
      <c r="I571" s="194">
        <v>0</v>
      </c>
      <c r="J571" s="195">
        <v>0</v>
      </c>
      <c r="K571" s="194" t="s">
        <v>1600</v>
      </c>
      <c r="L571" s="194" t="s">
        <v>1601</v>
      </c>
      <c r="M571" s="194" t="s">
        <v>93</v>
      </c>
      <c r="N571" s="194" t="s">
        <v>1602</v>
      </c>
      <c r="O571" s="194" t="s">
        <v>1603</v>
      </c>
      <c r="P571" s="194" t="s">
        <v>1604</v>
      </c>
      <c r="Q571" s="194">
        <v>0</v>
      </c>
      <c r="R571" s="194">
        <v>91001</v>
      </c>
      <c r="S571" s="194" t="s">
        <v>511</v>
      </c>
      <c r="T571" s="195">
        <v>38509</v>
      </c>
      <c r="U571" s="194">
        <v>7171</v>
      </c>
      <c r="V571" s="194"/>
      <c r="W571" s="197">
        <v>0</v>
      </c>
      <c r="X571" s="197">
        <v>7154600</v>
      </c>
      <c r="Y571" s="198">
        <v>44561</v>
      </c>
      <c r="Z571" s="195" t="s">
        <v>40</v>
      </c>
      <c r="AA571" s="194" t="s">
        <v>9203</v>
      </c>
      <c r="AB571" s="194" t="s">
        <v>1605</v>
      </c>
      <c r="AC571" s="199" t="s">
        <v>9669</v>
      </c>
    </row>
    <row r="572" spans="2:29" ht="15.75" customHeight="1" x14ac:dyDescent="0.2">
      <c r="B572" s="191" t="s">
        <v>1606</v>
      </c>
      <c r="C572" s="192" t="s">
        <v>8377</v>
      </c>
      <c r="D572" s="193" t="s">
        <v>29</v>
      </c>
      <c r="E572" s="193" t="s">
        <v>1607</v>
      </c>
      <c r="F572" s="194" t="s">
        <v>1608</v>
      </c>
      <c r="G572" s="193" t="s">
        <v>1609</v>
      </c>
      <c r="H572" s="193" t="s">
        <v>1610</v>
      </c>
      <c r="I572" s="194" t="s">
        <v>1611</v>
      </c>
      <c r="J572" s="195" t="s">
        <v>1612</v>
      </c>
      <c r="K572" s="194" t="s">
        <v>1613</v>
      </c>
      <c r="L572" s="194" t="s">
        <v>1614</v>
      </c>
      <c r="M572" s="194" t="s">
        <v>415</v>
      </c>
      <c r="N572" s="194" t="s">
        <v>890</v>
      </c>
      <c r="O572" s="194" t="s">
        <v>1615</v>
      </c>
      <c r="P572" s="194" t="s">
        <v>1616</v>
      </c>
      <c r="Q572" s="194">
        <v>0</v>
      </c>
      <c r="R572" s="194" t="s">
        <v>201</v>
      </c>
      <c r="S572" s="194" t="s">
        <v>1617</v>
      </c>
      <c r="T572" s="195">
        <v>38523</v>
      </c>
      <c r="U572" s="194">
        <v>7173</v>
      </c>
      <c r="V572" s="194"/>
      <c r="W572" s="197">
        <v>19202301</v>
      </c>
      <c r="X572" s="197">
        <v>25408701</v>
      </c>
      <c r="Y572" s="198">
        <v>44561</v>
      </c>
      <c r="Z572" s="195" t="s">
        <v>40</v>
      </c>
      <c r="AA572" s="194" t="s">
        <v>9203</v>
      </c>
      <c r="AB572" s="194" t="s">
        <v>207</v>
      </c>
      <c r="AC572" s="199" t="s">
        <v>9669</v>
      </c>
    </row>
    <row r="573" spans="2:29" ht="15.75" customHeight="1" x14ac:dyDescent="0.2">
      <c r="B573" s="191" t="s">
        <v>9034</v>
      </c>
      <c r="C573" s="192" t="s">
        <v>8378</v>
      </c>
      <c r="D573" s="193" t="s">
        <v>502</v>
      </c>
      <c r="E573" s="193" t="s">
        <v>503</v>
      </c>
      <c r="F573" s="194" t="s">
        <v>103</v>
      </c>
      <c r="G573" s="193" t="s">
        <v>504</v>
      </c>
      <c r="H573" s="193" t="s">
        <v>90</v>
      </c>
      <c r="I573" s="194">
        <v>0</v>
      </c>
      <c r="J573" s="195">
        <v>0</v>
      </c>
      <c r="K573" s="194" t="s">
        <v>1618</v>
      </c>
      <c r="L573" s="194" t="s">
        <v>1619</v>
      </c>
      <c r="M573" s="194" t="s">
        <v>865</v>
      </c>
      <c r="N573" s="194" t="s">
        <v>1620</v>
      </c>
      <c r="O573" s="194" t="s">
        <v>1621</v>
      </c>
      <c r="P573" s="194">
        <v>0</v>
      </c>
      <c r="Q573" s="194">
        <v>0</v>
      </c>
      <c r="R573" s="194">
        <v>91001</v>
      </c>
      <c r="S573" s="194" t="s">
        <v>1622</v>
      </c>
      <c r="T573" s="195">
        <v>38518</v>
      </c>
      <c r="U573" s="194">
        <v>7174</v>
      </c>
      <c r="V573" s="194"/>
      <c r="W573" s="197">
        <v>6361870</v>
      </c>
      <c r="X573" s="197">
        <v>12723740</v>
      </c>
      <c r="Y573" s="198">
        <v>44561</v>
      </c>
      <c r="Z573" s="195" t="s">
        <v>40</v>
      </c>
      <c r="AA573" s="194" t="s">
        <v>9203</v>
      </c>
      <c r="AB573" s="194" t="s">
        <v>9497</v>
      </c>
      <c r="AC573" s="199" t="s">
        <v>9669</v>
      </c>
    </row>
    <row r="574" spans="2:29" ht="15.75" customHeight="1" x14ac:dyDescent="0.2">
      <c r="B574" s="191" t="s">
        <v>9035</v>
      </c>
      <c r="C574" s="192" t="s">
        <v>8379</v>
      </c>
      <c r="D574" s="193" t="s">
        <v>502</v>
      </c>
      <c r="E574" s="193" t="s">
        <v>503</v>
      </c>
      <c r="F574" s="194" t="s">
        <v>103</v>
      </c>
      <c r="G574" s="193" t="s">
        <v>504</v>
      </c>
      <c r="H574" s="193" t="s">
        <v>90</v>
      </c>
      <c r="I574" s="194">
        <v>0</v>
      </c>
      <c r="J574" s="195">
        <v>0</v>
      </c>
      <c r="K574" s="194" t="s">
        <v>1623</v>
      </c>
      <c r="L574" s="194" t="s">
        <v>1624</v>
      </c>
      <c r="M574" s="194" t="s">
        <v>106</v>
      </c>
      <c r="N574" s="194" t="s">
        <v>1625</v>
      </c>
      <c r="O574" s="194" t="s">
        <v>1626</v>
      </c>
      <c r="P574" s="194" t="s">
        <v>1627</v>
      </c>
      <c r="Q574" s="194">
        <v>0</v>
      </c>
      <c r="R574" s="194">
        <v>91001</v>
      </c>
      <c r="S574" s="194" t="s">
        <v>1628</v>
      </c>
      <c r="T574" s="195">
        <v>38526</v>
      </c>
      <c r="U574" s="194">
        <v>7175</v>
      </c>
      <c r="V574" s="194"/>
      <c r="W574" s="197">
        <v>6851245</v>
      </c>
      <c r="X574" s="197">
        <v>13702490</v>
      </c>
      <c r="Y574" s="198">
        <v>44561</v>
      </c>
      <c r="Z574" s="195" t="s">
        <v>40</v>
      </c>
      <c r="AA574" s="194" t="s">
        <v>9203</v>
      </c>
      <c r="AB574" s="194" t="s">
        <v>284</v>
      </c>
      <c r="AC574" s="199" t="s">
        <v>9669</v>
      </c>
    </row>
    <row r="575" spans="2:29" ht="15.75" customHeight="1" x14ac:dyDescent="0.2">
      <c r="B575" s="191" t="s">
        <v>9036</v>
      </c>
      <c r="C575" s="192" t="s">
        <v>8380</v>
      </c>
      <c r="D575" s="193" t="s">
        <v>502</v>
      </c>
      <c r="E575" s="193" t="s">
        <v>503</v>
      </c>
      <c r="F575" s="194" t="s">
        <v>103</v>
      </c>
      <c r="G575" s="193" t="s">
        <v>504</v>
      </c>
      <c r="H575" s="193" t="s">
        <v>90</v>
      </c>
      <c r="I575" s="194">
        <v>0</v>
      </c>
      <c r="J575" s="195">
        <v>0</v>
      </c>
      <c r="K575" s="194" t="s">
        <v>1629</v>
      </c>
      <c r="L575" s="194" t="s">
        <v>1630</v>
      </c>
      <c r="M575" s="194" t="s">
        <v>93</v>
      </c>
      <c r="N575" s="194" t="s">
        <v>791</v>
      </c>
      <c r="O575" s="194" t="s">
        <v>1631</v>
      </c>
      <c r="P575" s="194" t="s">
        <v>1632</v>
      </c>
      <c r="Q575" s="194">
        <v>0</v>
      </c>
      <c r="R575" s="194">
        <v>91001</v>
      </c>
      <c r="S575" s="194" t="s">
        <v>1139</v>
      </c>
      <c r="T575" s="195">
        <v>38531</v>
      </c>
      <c r="U575" s="194">
        <v>7176</v>
      </c>
      <c r="V575" s="194"/>
      <c r="W575" s="197">
        <v>17314132</v>
      </c>
      <c r="X575" s="197">
        <v>29620044</v>
      </c>
      <c r="Y575" s="198">
        <v>44561</v>
      </c>
      <c r="Z575" s="195" t="s">
        <v>40</v>
      </c>
      <c r="AA575" s="194" t="s">
        <v>9203</v>
      </c>
      <c r="AB575" s="194" t="s">
        <v>211</v>
      </c>
      <c r="AC575" s="199" t="s">
        <v>9669</v>
      </c>
    </row>
    <row r="576" spans="2:29" ht="15.75" customHeight="1" x14ac:dyDescent="0.2">
      <c r="B576" s="191" t="s">
        <v>9037</v>
      </c>
      <c r="C576" s="192" t="s">
        <v>8381</v>
      </c>
      <c r="D576" s="193" t="s">
        <v>502</v>
      </c>
      <c r="E576" s="193" t="s">
        <v>503</v>
      </c>
      <c r="F576" s="194" t="s">
        <v>103</v>
      </c>
      <c r="G576" s="193" t="s">
        <v>504</v>
      </c>
      <c r="H576" s="193" t="s">
        <v>90</v>
      </c>
      <c r="I576" s="194">
        <v>0</v>
      </c>
      <c r="J576" s="195">
        <v>0</v>
      </c>
      <c r="K576" s="194" t="s">
        <v>1633</v>
      </c>
      <c r="L576" s="194" t="s">
        <v>1634</v>
      </c>
      <c r="M576" s="194" t="s">
        <v>1129</v>
      </c>
      <c r="N576" s="194" t="s">
        <v>1635</v>
      </c>
      <c r="O576" s="194" t="s">
        <v>1636</v>
      </c>
      <c r="P576" s="194" t="s">
        <v>1637</v>
      </c>
      <c r="Q576" s="194">
        <v>0</v>
      </c>
      <c r="R576" s="194">
        <v>911001</v>
      </c>
      <c r="S576" s="194" t="s">
        <v>1622</v>
      </c>
      <c r="T576" s="195">
        <v>38532</v>
      </c>
      <c r="U576" s="194">
        <v>7177</v>
      </c>
      <c r="V576" s="194"/>
      <c r="W576" s="197">
        <v>23523549</v>
      </c>
      <c r="X576" s="197">
        <v>53059768</v>
      </c>
      <c r="Y576" s="198">
        <v>44561</v>
      </c>
      <c r="Z576" s="195" t="s">
        <v>40</v>
      </c>
      <c r="AA576" s="194" t="s">
        <v>9203</v>
      </c>
      <c r="AB576" s="194" t="s">
        <v>9592</v>
      </c>
      <c r="AC576" s="199" t="s">
        <v>9669</v>
      </c>
    </row>
    <row r="577" spans="2:29" ht="15.75" customHeight="1" x14ac:dyDescent="0.2">
      <c r="B577" s="191" t="s">
        <v>9038</v>
      </c>
      <c r="C577" s="192" t="s">
        <v>8383</v>
      </c>
      <c r="D577" s="193" t="s">
        <v>502</v>
      </c>
      <c r="E577" s="193" t="s">
        <v>503</v>
      </c>
      <c r="F577" s="194" t="s">
        <v>103</v>
      </c>
      <c r="G577" s="193" t="s">
        <v>504</v>
      </c>
      <c r="H577" s="193" t="s">
        <v>90</v>
      </c>
      <c r="I577" s="194">
        <v>0</v>
      </c>
      <c r="J577" s="195">
        <v>0</v>
      </c>
      <c r="K577" s="194" t="s">
        <v>1638</v>
      </c>
      <c r="L577" s="194" t="s">
        <v>1639</v>
      </c>
      <c r="M577" s="194" t="s">
        <v>865</v>
      </c>
      <c r="N577" s="194" t="s">
        <v>1640</v>
      </c>
      <c r="O577" s="194" t="s">
        <v>1641</v>
      </c>
      <c r="P577" s="194" t="s">
        <v>1642</v>
      </c>
      <c r="Q577" s="194">
        <v>0</v>
      </c>
      <c r="R577" s="194">
        <v>91001</v>
      </c>
      <c r="S577" s="194" t="s">
        <v>511</v>
      </c>
      <c r="T577" s="195">
        <v>38568</v>
      </c>
      <c r="U577" s="194">
        <v>7179</v>
      </c>
      <c r="V577" s="194"/>
      <c r="W577" s="197">
        <v>5056871</v>
      </c>
      <c r="X577" s="197">
        <v>10113742</v>
      </c>
      <c r="Y577" s="198">
        <v>44561</v>
      </c>
      <c r="Z577" s="195" t="s">
        <v>40</v>
      </c>
      <c r="AA577" s="194" t="s">
        <v>9203</v>
      </c>
      <c r="AB577" s="194" t="s">
        <v>869</v>
      </c>
      <c r="AC577" s="199" t="s">
        <v>9669</v>
      </c>
    </row>
    <row r="578" spans="2:29" ht="15.75" customHeight="1" x14ac:dyDescent="0.2">
      <c r="B578" s="191" t="s">
        <v>9039</v>
      </c>
      <c r="C578" s="192" t="s">
        <v>8384</v>
      </c>
      <c r="D578" s="193" t="s">
        <v>502</v>
      </c>
      <c r="E578" s="193" t="s">
        <v>503</v>
      </c>
      <c r="F578" s="194" t="s">
        <v>103</v>
      </c>
      <c r="G578" s="193" t="s">
        <v>504</v>
      </c>
      <c r="H578" s="193" t="s">
        <v>1551</v>
      </c>
      <c r="I578" s="194">
        <v>0</v>
      </c>
      <c r="J578" s="195">
        <v>0</v>
      </c>
      <c r="K578" s="194" t="s">
        <v>1643</v>
      </c>
      <c r="L578" s="194" t="s">
        <v>1644</v>
      </c>
      <c r="M578" s="194" t="s">
        <v>1129</v>
      </c>
      <c r="N578" s="194" t="s">
        <v>1645</v>
      </c>
      <c r="O578" s="194" t="s">
        <v>1646</v>
      </c>
      <c r="P578" s="194" t="s">
        <v>1647</v>
      </c>
      <c r="Q578" s="194">
        <v>0</v>
      </c>
      <c r="R578" s="194">
        <v>91001</v>
      </c>
      <c r="S578" s="194" t="s">
        <v>1648</v>
      </c>
      <c r="T578" s="195">
        <v>38553</v>
      </c>
      <c r="U578" s="194">
        <v>7180</v>
      </c>
      <c r="V578" s="194"/>
      <c r="W578" s="197">
        <v>5329229</v>
      </c>
      <c r="X578" s="197">
        <v>10062643</v>
      </c>
      <c r="Y578" s="198">
        <v>44561</v>
      </c>
      <c r="Z578" s="195" t="s">
        <v>40</v>
      </c>
      <c r="AA578" s="194" t="s">
        <v>9203</v>
      </c>
      <c r="AB578" s="194" t="s">
        <v>9577</v>
      </c>
      <c r="AC578" s="199" t="s">
        <v>9669</v>
      </c>
    </row>
    <row r="579" spans="2:29" ht="15.75" customHeight="1" x14ac:dyDescent="0.2">
      <c r="B579" s="191" t="s">
        <v>9040</v>
      </c>
      <c r="C579" s="192" t="s">
        <v>8385</v>
      </c>
      <c r="D579" s="193" t="s">
        <v>502</v>
      </c>
      <c r="E579" s="193" t="s">
        <v>503</v>
      </c>
      <c r="F579" s="194" t="s">
        <v>103</v>
      </c>
      <c r="G579" s="193" t="s">
        <v>504</v>
      </c>
      <c r="H579" s="193" t="s">
        <v>90</v>
      </c>
      <c r="I579" s="194">
        <v>0</v>
      </c>
      <c r="J579" s="195">
        <v>0</v>
      </c>
      <c r="K579" s="194" t="s">
        <v>1649</v>
      </c>
      <c r="L579" s="194" t="s">
        <v>1650</v>
      </c>
      <c r="M579" s="194" t="s">
        <v>507</v>
      </c>
      <c r="N579" s="194" t="s">
        <v>1651</v>
      </c>
      <c r="O579" s="194">
        <v>0</v>
      </c>
      <c r="P579" s="194">
        <v>0</v>
      </c>
      <c r="Q579" s="194">
        <v>0</v>
      </c>
      <c r="R579" s="194">
        <v>91001</v>
      </c>
      <c r="S579" s="194" t="s">
        <v>1429</v>
      </c>
      <c r="T579" s="195">
        <v>38572</v>
      </c>
      <c r="U579" s="194">
        <v>7181</v>
      </c>
      <c r="V579" s="194"/>
      <c r="W579" s="197">
        <v>5265786</v>
      </c>
      <c r="X579" s="197">
        <v>15797358</v>
      </c>
      <c r="Y579" s="198">
        <v>44561</v>
      </c>
      <c r="Z579" s="195" t="s">
        <v>40</v>
      </c>
      <c r="AA579" s="194" t="s">
        <v>9203</v>
      </c>
      <c r="AB579" s="194" t="s">
        <v>9473</v>
      </c>
      <c r="AC579" s="199" t="s">
        <v>9669</v>
      </c>
    </row>
    <row r="580" spans="2:29" ht="15.75" customHeight="1" x14ac:dyDescent="0.2">
      <c r="B580" s="191" t="s">
        <v>1652</v>
      </c>
      <c r="C580" s="192" t="s">
        <v>8386</v>
      </c>
      <c r="D580" s="193" t="s">
        <v>502</v>
      </c>
      <c r="E580" s="193" t="s">
        <v>1133</v>
      </c>
      <c r="F580" s="194" t="s">
        <v>352</v>
      </c>
      <c r="G580" s="193" t="s">
        <v>1653</v>
      </c>
      <c r="H580" s="193" t="s">
        <v>90</v>
      </c>
      <c r="I580" s="194">
        <v>0</v>
      </c>
      <c r="J580" s="195">
        <v>0</v>
      </c>
      <c r="K580" s="194" t="s">
        <v>1654</v>
      </c>
      <c r="L580" s="194" t="s">
        <v>1655</v>
      </c>
      <c r="M580" s="194" t="s">
        <v>1318</v>
      </c>
      <c r="N580" s="194" t="s">
        <v>1656</v>
      </c>
      <c r="O580" s="194" t="s">
        <v>1657</v>
      </c>
      <c r="P580" s="194" t="s">
        <v>1658</v>
      </c>
      <c r="Q580" s="194">
        <v>0</v>
      </c>
      <c r="R580" s="194">
        <v>91001</v>
      </c>
      <c r="S580" s="194" t="s">
        <v>511</v>
      </c>
      <c r="T580" s="195">
        <v>38558</v>
      </c>
      <c r="U580" s="194">
        <v>7183</v>
      </c>
      <c r="V580" s="194"/>
      <c r="W580" s="197">
        <v>5365950</v>
      </c>
      <c r="X580" s="197">
        <v>10731900</v>
      </c>
      <c r="Y580" s="198">
        <v>44561</v>
      </c>
      <c r="Z580" s="195" t="s">
        <v>40</v>
      </c>
      <c r="AA580" s="194" t="s">
        <v>9203</v>
      </c>
      <c r="AB580" s="194" t="s">
        <v>9562</v>
      </c>
      <c r="AC580" s="199" t="s">
        <v>9669</v>
      </c>
    </row>
    <row r="581" spans="2:29" ht="15.75" customHeight="1" x14ac:dyDescent="0.2">
      <c r="B581" s="191" t="s">
        <v>9041</v>
      </c>
      <c r="C581" s="192" t="s">
        <v>8387</v>
      </c>
      <c r="D581" s="193" t="s">
        <v>502</v>
      </c>
      <c r="E581" s="193" t="s">
        <v>503</v>
      </c>
      <c r="F581" s="194" t="s">
        <v>103</v>
      </c>
      <c r="G581" s="193" t="s">
        <v>504</v>
      </c>
      <c r="H581" s="193" t="s">
        <v>90</v>
      </c>
      <c r="I581" s="194">
        <v>0</v>
      </c>
      <c r="J581" s="195">
        <v>0</v>
      </c>
      <c r="K581" s="194" t="s">
        <v>1659</v>
      </c>
      <c r="L581" s="194" t="s">
        <v>1660</v>
      </c>
      <c r="M581" s="194" t="s">
        <v>865</v>
      </c>
      <c r="N581" s="194" t="s">
        <v>1661</v>
      </c>
      <c r="O581" s="194" t="s">
        <v>1662</v>
      </c>
      <c r="P581" s="194" t="s">
        <v>1663</v>
      </c>
      <c r="Q581" s="194">
        <v>0</v>
      </c>
      <c r="R581" s="194">
        <v>91001</v>
      </c>
      <c r="S581" s="194" t="s">
        <v>1664</v>
      </c>
      <c r="T581" s="195">
        <v>38568</v>
      </c>
      <c r="U581" s="194">
        <v>7184</v>
      </c>
      <c r="V581" s="194"/>
      <c r="W581" s="197">
        <v>42241123</v>
      </c>
      <c r="X581" s="197">
        <v>65500218</v>
      </c>
      <c r="Y581" s="198">
        <v>44561</v>
      </c>
      <c r="Z581" s="195" t="s">
        <v>40</v>
      </c>
      <c r="AA581" s="194" t="s">
        <v>9203</v>
      </c>
      <c r="AB581" s="194" t="s">
        <v>204</v>
      </c>
      <c r="AC581" s="199" t="s">
        <v>9669</v>
      </c>
    </row>
    <row r="582" spans="2:29" ht="15.75" customHeight="1" x14ac:dyDescent="0.2">
      <c r="B582" s="191" t="s">
        <v>9042</v>
      </c>
      <c r="C582" s="192" t="s">
        <v>9428</v>
      </c>
      <c r="D582" s="193" t="s">
        <v>502</v>
      </c>
      <c r="E582" s="193" t="s">
        <v>1665</v>
      </c>
      <c r="F582" s="194" t="s">
        <v>103</v>
      </c>
      <c r="G582" s="193" t="s">
        <v>1518</v>
      </c>
      <c r="H582" s="193" t="s">
        <v>90</v>
      </c>
      <c r="I582" s="194">
        <v>0</v>
      </c>
      <c r="J582" s="195">
        <v>0</v>
      </c>
      <c r="K582" s="194" t="s">
        <v>1666</v>
      </c>
      <c r="L582" s="194" t="s">
        <v>1667</v>
      </c>
      <c r="M582" s="194" t="s">
        <v>178</v>
      </c>
      <c r="N582" s="194" t="s">
        <v>1668</v>
      </c>
      <c r="O582" s="194" t="s">
        <v>1669</v>
      </c>
      <c r="P582" s="194" t="s">
        <v>1670</v>
      </c>
      <c r="Q582" s="194">
        <v>0</v>
      </c>
      <c r="R582" s="194">
        <v>91001</v>
      </c>
      <c r="S582" s="194" t="s">
        <v>1671</v>
      </c>
      <c r="T582" s="195">
        <v>38572</v>
      </c>
      <c r="U582" s="194">
        <v>7186</v>
      </c>
      <c r="V582" s="194"/>
      <c r="W582" s="197">
        <v>5056871</v>
      </c>
      <c r="X582" s="197">
        <v>10113742</v>
      </c>
      <c r="Y582" s="198">
        <v>44561</v>
      </c>
      <c r="Z582" s="195" t="s">
        <v>40</v>
      </c>
      <c r="AA582" s="194" t="s">
        <v>9203</v>
      </c>
      <c r="AB582" s="194" t="s">
        <v>9590</v>
      </c>
      <c r="AC582" s="199" t="s">
        <v>9669</v>
      </c>
    </row>
    <row r="583" spans="2:29" ht="15.75" customHeight="1" x14ac:dyDescent="0.2">
      <c r="B583" s="191" t="s">
        <v>1672</v>
      </c>
      <c r="C583" s="192" t="s">
        <v>7927</v>
      </c>
      <c r="D583" s="193" t="s">
        <v>335</v>
      </c>
      <c r="E583" s="193" t="s">
        <v>1673</v>
      </c>
      <c r="F583" s="194" t="s">
        <v>1674</v>
      </c>
      <c r="G583" s="193" t="s">
        <v>1675</v>
      </c>
      <c r="H583" s="193" t="s">
        <v>1676</v>
      </c>
      <c r="I583" s="194" t="s">
        <v>1677</v>
      </c>
      <c r="J583" s="195" t="s">
        <v>1678</v>
      </c>
      <c r="K583" s="194" t="s">
        <v>1679</v>
      </c>
      <c r="L583" s="194" t="s">
        <v>1680</v>
      </c>
      <c r="M583" s="194" t="s">
        <v>415</v>
      </c>
      <c r="N583" s="194" t="s">
        <v>1681</v>
      </c>
      <c r="O583" s="194" t="s">
        <v>1682</v>
      </c>
      <c r="P583" s="194" t="s">
        <v>1683</v>
      </c>
      <c r="Q583" s="194">
        <v>0</v>
      </c>
      <c r="R583" s="194">
        <v>93401</v>
      </c>
      <c r="S583" s="194" t="s">
        <v>1684</v>
      </c>
      <c r="T583" s="195">
        <v>38600</v>
      </c>
      <c r="U583" s="194">
        <v>7189</v>
      </c>
      <c r="V583" s="194"/>
      <c r="W583" s="197">
        <v>67539288</v>
      </c>
      <c r="X583" s="197">
        <v>112106761</v>
      </c>
      <c r="Y583" s="198">
        <v>44561</v>
      </c>
      <c r="Z583" s="195" t="s">
        <v>40</v>
      </c>
      <c r="AA583" s="194" t="s">
        <v>9203</v>
      </c>
      <c r="AB583" s="194" t="s">
        <v>484</v>
      </c>
      <c r="AC583" s="199" t="s">
        <v>9669</v>
      </c>
    </row>
    <row r="584" spans="2:29" ht="15.75" customHeight="1" x14ac:dyDescent="0.2">
      <c r="B584" s="191" t="s">
        <v>1672</v>
      </c>
      <c r="C584" s="192" t="s">
        <v>7927</v>
      </c>
      <c r="D584" s="193" t="s">
        <v>335</v>
      </c>
      <c r="E584" s="193" t="s">
        <v>1673</v>
      </c>
      <c r="F584" s="194" t="s">
        <v>1674</v>
      </c>
      <c r="G584" s="193" t="s">
        <v>1675</v>
      </c>
      <c r="H584" s="193" t="s">
        <v>1676</v>
      </c>
      <c r="I584" s="194" t="s">
        <v>1677</v>
      </c>
      <c r="J584" s="195" t="s">
        <v>1678</v>
      </c>
      <c r="K584" s="194" t="s">
        <v>1679</v>
      </c>
      <c r="L584" s="194" t="s">
        <v>1680</v>
      </c>
      <c r="M584" s="194" t="s">
        <v>415</v>
      </c>
      <c r="N584" s="194" t="s">
        <v>1681</v>
      </c>
      <c r="O584" s="194" t="s">
        <v>1682</v>
      </c>
      <c r="P584" s="194" t="s">
        <v>1683</v>
      </c>
      <c r="Q584" s="194">
        <v>0</v>
      </c>
      <c r="R584" s="194">
        <v>93401</v>
      </c>
      <c r="S584" s="194" t="s">
        <v>1684</v>
      </c>
      <c r="T584" s="195">
        <v>38600</v>
      </c>
      <c r="U584" s="194">
        <v>7189</v>
      </c>
      <c r="V584" s="194"/>
      <c r="W584" s="197">
        <v>17553423</v>
      </c>
      <c r="X584" s="197">
        <v>52653284</v>
      </c>
      <c r="Y584" s="198">
        <v>44561</v>
      </c>
      <c r="Z584" s="195" t="s">
        <v>40</v>
      </c>
      <c r="AA584" s="194" t="s">
        <v>9203</v>
      </c>
      <c r="AB584" s="194" t="s">
        <v>485</v>
      </c>
      <c r="AC584" s="199" t="s">
        <v>9669</v>
      </c>
    </row>
    <row r="585" spans="2:29" ht="15.75" customHeight="1" x14ac:dyDescent="0.2">
      <c r="B585" s="191" t="s">
        <v>1672</v>
      </c>
      <c r="C585" s="192" t="s">
        <v>7927</v>
      </c>
      <c r="D585" s="193" t="s">
        <v>335</v>
      </c>
      <c r="E585" s="193" t="s">
        <v>1673</v>
      </c>
      <c r="F585" s="194" t="s">
        <v>1674</v>
      </c>
      <c r="G585" s="193" t="s">
        <v>1675</v>
      </c>
      <c r="H585" s="193" t="s">
        <v>1676</v>
      </c>
      <c r="I585" s="194" t="s">
        <v>1677</v>
      </c>
      <c r="J585" s="195" t="s">
        <v>1678</v>
      </c>
      <c r="K585" s="194" t="s">
        <v>1679</v>
      </c>
      <c r="L585" s="194" t="s">
        <v>1680</v>
      </c>
      <c r="M585" s="194" t="s">
        <v>415</v>
      </c>
      <c r="N585" s="194" t="s">
        <v>1681</v>
      </c>
      <c r="O585" s="194" t="s">
        <v>1682</v>
      </c>
      <c r="P585" s="194" t="s">
        <v>1683</v>
      </c>
      <c r="Q585" s="194">
        <v>0</v>
      </c>
      <c r="R585" s="194">
        <v>93401</v>
      </c>
      <c r="S585" s="194" t="s">
        <v>1684</v>
      </c>
      <c r="T585" s="195">
        <v>38600</v>
      </c>
      <c r="U585" s="194">
        <v>7189</v>
      </c>
      <c r="V585" s="194"/>
      <c r="W585" s="197">
        <v>15710812</v>
      </c>
      <c r="X585" s="197">
        <v>33208189</v>
      </c>
      <c r="Y585" s="198">
        <v>44561</v>
      </c>
      <c r="Z585" s="195" t="s">
        <v>40</v>
      </c>
      <c r="AA585" s="194" t="s">
        <v>9203</v>
      </c>
      <c r="AB585" s="194" t="s">
        <v>9571</v>
      </c>
      <c r="AC585" s="199" t="s">
        <v>9669</v>
      </c>
    </row>
    <row r="586" spans="2:29" ht="15.75" customHeight="1" x14ac:dyDescent="0.2">
      <c r="B586" s="191" t="s">
        <v>9192</v>
      </c>
      <c r="C586" s="192" t="s">
        <v>7955</v>
      </c>
      <c r="D586" s="193" t="s">
        <v>1685</v>
      </c>
      <c r="E586" s="193" t="s">
        <v>1686</v>
      </c>
      <c r="F586" s="194" t="s">
        <v>8079</v>
      </c>
      <c r="G586" s="193" t="s">
        <v>1687</v>
      </c>
      <c r="H586" s="193" t="s">
        <v>1688</v>
      </c>
      <c r="I586" s="194" t="s">
        <v>1689</v>
      </c>
      <c r="J586" s="195" t="s">
        <v>8080</v>
      </c>
      <c r="K586" s="194" t="s">
        <v>1690</v>
      </c>
      <c r="L586" s="194" t="s">
        <v>1691</v>
      </c>
      <c r="M586" s="194" t="s">
        <v>741</v>
      </c>
      <c r="N586" s="194" t="s">
        <v>742</v>
      </c>
      <c r="O586" s="194">
        <v>0</v>
      </c>
      <c r="P586" s="194">
        <v>0</v>
      </c>
      <c r="Q586" s="194">
        <v>0</v>
      </c>
      <c r="R586" s="194" t="s">
        <v>1206</v>
      </c>
      <c r="S586" s="194" t="s">
        <v>8081</v>
      </c>
      <c r="T586" s="195">
        <v>38607</v>
      </c>
      <c r="U586" s="194">
        <v>7190</v>
      </c>
      <c r="V586" s="194"/>
      <c r="W586" s="197">
        <v>0</v>
      </c>
      <c r="X586" s="197">
        <v>48731693</v>
      </c>
      <c r="Y586" s="198">
        <v>44561</v>
      </c>
      <c r="Z586" s="195" t="s">
        <v>40</v>
      </c>
      <c r="AA586" s="194" t="s">
        <v>9203</v>
      </c>
      <c r="AB586" s="194" t="s">
        <v>298</v>
      </c>
      <c r="AC586" s="199" t="s">
        <v>9669</v>
      </c>
    </row>
    <row r="587" spans="2:29" ht="15.75" customHeight="1" x14ac:dyDescent="0.2">
      <c r="B587" s="191" t="s">
        <v>9043</v>
      </c>
      <c r="C587" s="192" t="s">
        <v>8394</v>
      </c>
      <c r="D587" s="193" t="s">
        <v>502</v>
      </c>
      <c r="E587" s="193" t="s">
        <v>1665</v>
      </c>
      <c r="F587" s="194" t="s">
        <v>103</v>
      </c>
      <c r="G587" s="193" t="s">
        <v>1692</v>
      </c>
      <c r="H587" s="193" t="s">
        <v>90</v>
      </c>
      <c r="I587" s="194">
        <v>0</v>
      </c>
      <c r="J587" s="195">
        <v>0</v>
      </c>
      <c r="K587" s="194" t="s">
        <v>1693</v>
      </c>
      <c r="L587" s="194" t="s">
        <v>1694</v>
      </c>
      <c r="M587" s="194" t="s">
        <v>1129</v>
      </c>
      <c r="N587" s="194" t="s">
        <v>1695</v>
      </c>
      <c r="O587" s="194" t="s">
        <v>1696</v>
      </c>
      <c r="P587" s="194" t="s">
        <v>1697</v>
      </c>
      <c r="Q587" s="194">
        <v>0</v>
      </c>
      <c r="R587" s="194">
        <v>91001</v>
      </c>
      <c r="S587" s="194" t="s">
        <v>1139</v>
      </c>
      <c r="T587" s="195">
        <v>38618</v>
      </c>
      <c r="U587" s="194">
        <v>7194</v>
      </c>
      <c r="V587" s="194"/>
      <c r="W587" s="197">
        <v>13107916</v>
      </c>
      <c r="X587" s="197">
        <v>24715263</v>
      </c>
      <c r="Y587" s="198">
        <v>44561</v>
      </c>
      <c r="Z587" s="195" t="s">
        <v>40</v>
      </c>
      <c r="AA587" s="194" t="s">
        <v>9203</v>
      </c>
      <c r="AB587" s="194" t="s">
        <v>9530</v>
      </c>
      <c r="AC587" s="199" t="s">
        <v>9669</v>
      </c>
    </row>
    <row r="588" spans="2:29" ht="15.75" customHeight="1" x14ac:dyDescent="0.2">
      <c r="B588" s="191" t="s">
        <v>9044</v>
      </c>
      <c r="C588" s="192" t="s">
        <v>7964</v>
      </c>
      <c r="D588" s="193" t="s">
        <v>502</v>
      </c>
      <c r="E588" s="193" t="s">
        <v>503</v>
      </c>
      <c r="F588" s="194" t="s">
        <v>103</v>
      </c>
      <c r="G588" s="193" t="s">
        <v>504</v>
      </c>
      <c r="H588" s="193" t="s">
        <v>90</v>
      </c>
      <c r="I588" s="194">
        <v>0</v>
      </c>
      <c r="J588" s="195">
        <v>0</v>
      </c>
      <c r="K588" s="194" t="s">
        <v>1698</v>
      </c>
      <c r="L588" s="194" t="s">
        <v>1699</v>
      </c>
      <c r="M588" s="194" t="s">
        <v>93</v>
      </c>
      <c r="N588" s="194" t="s">
        <v>1700</v>
      </c>
      <c r="O588" s="194" t="s">
        <v>1701</v>
      </c>
      <c r="P588" s="194" t="s">
        <v>1702</v>
      </c>
      <c r="Q588" s="194">
        <v>0</v>
      </c>
      <c r="R588" s="194">
        <v>91001</v>
      </c>
      <c r="S588" s="194" t="s">
        <v>1339</v>
      </c>
      <c r="T588" s="195">
        <v>38624</v>
      </c>
      <c r="U588" s="194">
        <v>7195</v>
      </c>
      <c r="V588" s="194"/>
      <c r="W588" s="197">
        <v>0</v>
      </c>
      <c r="X588" s="197">
        <v>12412800</v>
      </c>
      <c r="Y588" s="198">
        <v>44561</v>
      </c>
      <c r="Z588" s="195" t="s">
        <v>40</v>
      </c>
      <c r="AA588" s="194" t="s">
        <v>9203</v>
      </c>
      <c r="AB588" s="194" t="s">
        <v>251</v>
      </c>
      <c r="AC588" s="199" t="s">
        <v>9669</v>
      </c>
    </row>
    <row r="589" spans="2:29" ht="15.75" customHeight="1" x14ac:dyDescent="0.2">
      <c r="B589" s="191" t="s">
        <v>9045</v>
      </c>
      <c r="C589" s="192" t="s">
        <v>8395</v>
      </c>
      <c r="D589" s="193" t="s">
        <v>502</v>
      </c>
      <c r="E589" s="193" t="s">
        <v>503</v>
      </c>
      <c r="F589" s="194" t="s">
        <v>103</v>
      </c>
      <c r="G589" s="193" t="s">
        <v>504</v>
      </c>
      <c r="H589" s="193" t="s">
        <v>90</v>
      </c>
      <c r="I589" s="194">
        <v>0</v>
      </c>
      <c r="J589" s="195">
        <v>0</v>
      </c>
      <c r="K589" s="194" t="s">
        <v>1703</v>
      </c>
      <c r="L589" s="194" t="s">
        <v>1704</v>
      </c>
      <c r="M589" s="194" t="s">
        <v>93</v>
      </c>
      <c r="N589" s="194" t="s">
        <v>1705</v>
      </c>
      <c r="O589" s="194" t="s">
        <v>1706</v>
      </c>
      <c r="P589" s="194" t="s">
        <v>1707</v>
      </c>
      <c r="Q589" s="194">
        <v>0</v>
      </c>
      <c r="R589" s="194">
        <v>91001</v>
      </c>
      <c r="S589" s="194" t="s">
        <v>511</v>
      </c>
      <c r="T589" s="195">
        <v>38624</v>
      </c>
      <c r="U589" s="194">
        <v>7196</v>
      </c>
      <c r="V589" s="194"/>
      <c r="W589" s="197">
        <v>4173517</v>
      </c>
      <c r="X589" s="197">
        <v>13355254</v>
      </c>
      <c r="Y589" s="198">
        <v>44561</v>
      </c>
      <c r="Z589" s="195" t="s">
        <v>40</v>
      </c>
      <c r="AA589" s="194" t="s">
        <v>9203</v>
      </c>
      <c r="AB589" s="194" t="s">
        <v>9503</v>
      </c>
      <c r="AC589" s="199" t="s">
        <v>9669</v>
      </c>
    </row>
    <row r="590" spans="2:29" ht="15.75" customHeight="1" x14ac:dyDescent="0.2">
      <c r="B590" s="191" t="s">
        <v>9046</v>
      </c>
      <c r="C590" s="192" t="s">
        <v>7892</v>
      </c>
      <c r="D590" s="193" t="s">
        <v>502</v>
      </c>
      <c r="E590" s="193" t="s">
        <v>503</v>
      </c>
      <c r="F590" s="194" t="s">
        <v>103</v>
      </c>
      <c r="G590" s="193" t="s">
        <v>504</v>
      </c>
      <c r="H590" s="193">
        <v>0</v>
      </c>
      <c r="I590" s="194">
        <v>0</v>
      </c>
      <c r="J590" s="195">
        <v>0</v>
      </c>
      <c r="K590" s="194" t="s">
        <v>1708</v>
      </c>
      <c r="L590" s="194" t="s">
        <v>1709</v>
      </c>
      <c r="M590" s="194" t="s">
        <v>106</v>
      </c>
      <c r="N590" s="194" t="s">
        <v>1710</v>
      </c>
      <c r="O590" s="194" t="s">
        <v>1711</v>
      </c>
      <c r="P590" s="194" t="s">
        <v>1712</v>
      </c>
      <c r="Q590" s="194">
        <v>0</v>
      </c>
      <c r="R590" s="194">
        <v>91001</v>
      </c>
      <c r="S590" s="194" t="s">
        <v>511</v>
      </c>
      <c r="T590" s="195">
        <v>38624</v>
      </c>
      <c r="U590" s="194">
        <v>7197</v>
      </c>
      <c r="V590" s="194"/>
      <c r="W590" s="197">
        <v>4730622</v>
      </c>
      <c r="X590" s="197">
        <v>14191866</v>
      </c>
      <c r="Y590" s="198">
        <v>44561</v>
      </c>
      <c r="Z590" s="195" t="s">
        <v>40</v>
      </c>
      <c r="AA590" s="194" t="s">
        <v>9203</v>
      </c>
      <c r="AB590" s="194" t="s">
        <v>528</v>
      </c>
      <c r="AC590" s="199" t="s">
        <v>9669</v>
      </c>
    </row>
    <row r="591" spans="2:29" ht="15.75" customHeight="1" x14ac:dyDescent="0.2">
      <c r="B591" s="191" t="s">
        <v>9047</v>
      </c>
      <c r="C591" s="192" t="s">
        <v>8396</v>
      </c>
      <c r="D591" s="193" t="s">
        <v>502</v>
      </c>
      <c r="E591" s="193" t="s">
        <v>503</v>
      </c>
      <c r="F591" s="194" t="s">
        <v>103</v>
      </c>
      <c r="G591" s="193" t="s">
        <v>504</v>
      </c>
      <c r="H591" s="193" t="s">
        <v>90</v>
      </c>
      <c r="I591" s="194">
        <v>0</v>
      </c>
      <c r="J591" s="195">
        <v>0</v>
      </c>
      <c r="K591" s="194" t="s">
        <v>1713</v>
      </c>
      <c r="L591" s="194" t="s">
        <v>1714</v>
      </c>
      <c r="M591" s="194" t="s">
        <v>93</v>
      </c>
      <c r="N591" s="194" t="s">
        <v>1715</v>
      </c>
      <c r="O591" s="194">
        <v>228218416</v>
      </c>
      <c r="P591" s="194" t="s">
        <v>8053</v>
      </c>
      <c r="Q591" s="194">
        <v>0</v>
      </c>
      <c r="R591" s="194">
        <v>91001</v>
      </c>
      <c r="S591" s="194" t="s">
        <v>1429</v>
      </c>
      <c r="T591" s="195">
        <v>38624</v>
      </c>
      <c r="U591" s="194">
        <v>7198</v>
      </c>
      <c r="V591" s="194"/>
      <c r="W591" s="197">
        <v>8585520</v>
      </c>
      <c r="X591" s="197">
        <v>8585520</v>
      </c>
      <c r="Y591" s="198">
        <v>44561</v>
      </c>
      <c r="Z591" s="195" t="s">
        <v>40</v>
      </c>
      <c r="AA591" s="194" t="s">
        <v>9203</v>
      </c>
      <c r="AB591" s="194" t="s">
        <v>138</v>
      </c>
      <c r="AC591" s="199" t="s">
        <v>9669</v>
      </c>
    </row>
    <row r="592" spans="2:29" ht="15.75" customHeight="1" x14ac:dyDescent="0.2">
      <c r="B592" s="191" t="s">
        <v>9049</v>
      </c>
      <c r="C592" s="192" t="s">
        <v>8398</v>
      </c>
      <c r="D592" s="193" t="s">
        <v>502</v>
      </c>
      <c r="E592" s="193" t="s">
        <v>503</v>
      </c>
      <c r="F592" s="194" t="s">
        <v>103</v>
      </c>
      <c r="G592" s="193" t="s">
        <v>504</v>
      </c>
      <c r="H592" s="193" t="s">
        <v>90</v>
      </c>
      <c r="I592" s="194">
        <v>0</v>
      </c>
      <c r="J592" s="195">
        <v>0</v>
      </c>
      <c r="K592" s="194" t="s">
        <v>1716</v>
      </c>
      <c r="L592" s="194" t="s">
        <v>1717</v>
      </c>
      <c r="M592" s="194" t="s">
        <v>93</v>
      </c>
      <c r="N592" s="194" t="s">
        <v>1718</v>
      </c>
      <c r="O592" s="194" t="s">
        <v>1719</v>
      </c>
      <c r="P592" s="194" t="s">
        <v>1720</v>
      </c>
      <c r="Q592" s="194">
        <v>0</v>
      </c>
      <c r="R592" s="194">
        <v>91001</v>
      </c>
      <c r="S592" s="194" t="s">
        <v>511</v>
      </c>
      <c r="T592" s="195">
        <v>38624</v>
      </c>
      <c r="U592" s="194">
        <v>7200</v>
      </c>
      <c r="V592" s="194"/>
      <c r="W592" s="197">
        <v>38921024</v>
      </c>
      <c r="X592" s="197">
        <v>38921024</v>
      </c>
      <c r="Y592" s="198">
        <v>44561</v>
      </c>
      <c r="Z592" s="195" t="s">
        <v>40</v>
      </c>
      <c r="AA592" s="194" t="s">
        <v>9203</v>
      </c>
      <c r="AB592" s="194" t="s">
        <v>9487</v>
      </c>
      <c r="AC592" s="199" t="s">
        <v>9669</v>
      </c>
    </row>
    <row r="593" spans="2:29" ht="15.75" customHeight="1" x14ac:dyDescent="0.2">
      <c r="B593" s="191" t="s">
        <v>9050</v>
      </c>
      <c r="C593" s="192" t="s">
        <v>8399</v>
      </c>
      <c r="D593" s="193" t="s">
        <v>502</v>
      </c>
      <c r="E593" s="193" t="s">
        <v>503</v>
      </c>
      <c r="F593" s="194" t="s">
        <v>103</v>
      </c>
      <c r="G593" s="193" t="s">
        <v>504</v>
      </c>
      <c r="H593" s="193" t="s">
        <v>90</v>
      </c>
      <c r="I593" s="194">
        <v>0</v>
      </c>
      <c r="J593" s="195">
        <v>0</v>
      </c>
      <c r="K593" s="194" t="s">
        <v>1721</v>
      </c>
      <c r="L593" s="194" t="s">
        <v>1722</v>
      </c>
      <c r="M593" s="194" t="s">
        <v>35</v>
      </c>
      <c r="N593" s="194" t="s">
        <v>1723</v>
      </c>
      <c r="O593" s="194" t="s">
        <v>1724</v>
      </c>
      <c r="P593" s="194" t="s">
        <v>1725</v>
      </c>
      <c r="Q593" s="194">
        <v>0</v>
      </c>
      <c r="R593" s="194">
        <v>91001</v>
      </c>
      <c r="S593" s="194" t="s">
        <v>511</v>
      </c>
      <c r="T593" s="195">
        <v>38624</v>
      </c>
      <c r="U593" s="194">
        <v>7201</v>
      </c>
      <c r="V593" s="194"/>
      <c r="W593" s="197">
        <v>5709371</v>
      </c>
      <c r="X593" s="197">
        <v>11418742</v>
      </c>
      <c r="Y593" s="198">
        <v>44561</v>
      </c>
      <c r="Z593" s="195" t="s">
        <v>40</v>
      </c>
      <c r="AA593" s="194" t="s">
        <v>9203</v>
      </c>
      <c r="AB593" s="194" t="s">
        <v>9553</v>
      </c>
      <c r="AC593" s="199" t="s">
        <v>9669</v>
      </c>
    </row>
    <row r="594" spans="2:29" ht="15.75" customHeight="1" x14ac:dyDescent="0.2">
      <c r="B594" s="191" t="s">
        <v>9051</v>
      </c>
      <c r="C594" s="192" t="s">
        <v>8400</v>
      </c>
      <c r="D594" s="193" t="s">
        <v>502</v>
      </c>
      <c r="E594" s="193" t="s">
        <v>503</v>
      </c>
      <c r="F594" s="194" t="s">
        <v>103</v>
      </c>
      <c r="G594" s="193" t="s">
        <v>504</v>
      </c>
      <c r="H594" s="193" t="s">
        <v>90</v>
      </c>
      <c r="I594" s="194">
        <v>0</v>
      </c>
      <c r="J594" s="195">
        <v>0</v>
      </c>
      <c r="K594" s="194" t="s">
        <v>1726</v>
      </c>
      <c r="L594" s="194" t="s">
        <v>1727</v>
      </c>
      <c r="M594" s="194" t="s">
        <v>93</v>
      </c>
      <c r="N594" s="194" t="s">
        <v>1728</v>
      </c>
      <c r="O594" s="194" t="s">
        <v>1729</v>
      </c>
      <c r="P594" s="194">
        <v>0</v>
      </c>
      <c r="Q594" s="194">
        <v>0</v>
      </c>
      <c r="R594" s="194">
        <v>91001</v>
      </c>
      <c r="S594" s="194" t="s">
        <v>511</v>
      </c>
      <c r="T594" s="195">
        <v>38624</v>
      </c>
      <c r="U594" s="194">
        <v>7202</v>
      </c>
      <c r="V594" s="194"/>
      <c r="W594" s="197">
        <v>0</v>
      </c>
      <c r="X594" s="197">
        <v>10016440</v>
      </c>
      <c r="Y594" s="198">
        <v>44561</v>
      </c>
      <c r="Z594" s="195" t="s">
        <v>40</v>
      </c>
      <c r="AA594" s="194" t="s">
        <v>9203</v>
      </c>
      <c r="AB594" s="194" t="s">
        <v>9460</v>
      </c>
      <c r="AC594" s="199" t="s">
        <v>9669</v>
      </c>
    </row>
    <row r="595" spans="2:29" ht="15.75" customHeight="1" x14ac:dyDescent="0.2">
      <c r="B595" s="191" t="s">
        <v>1730</v>
      </c>
      <c r="C595" s="192" t="s">
        <v>7966</v>
      </c>
      <c r="D595" s="193" t="s">
        <v>502</v>
      </c>
      <c r="E595" s="193" t="s">
        <v>1133</v>
      </c>
      <c r="F595" s="194" t="s">
        <v>352</v>
      </c>
      <c r="G595" s="193" t="s">
        <v>1653</v>
      </c>
      <c r="H595" s="193" t="s">
        <v>90</v>
      </c>
      <c r="I595" s="194">
        <v>0</v>
      </c>
      <c r="J595" s="195">
        <v>0</v>
      </c>
      <c r="K595" s="194" t="s">
        <v>1731</v>
      </c>
      <c r="L595" s="194" t="s">
        <v>1732</v>
      </c>
      <c r="M595" s="194" t="s">
        <v>93</v>
      </c>
      <c r="N595" s="194" t="s">
        <v>1733</v>
      </c>
      <c r="O595" s="194" t="s">
        <v>1734</v>
      </c>
      <c r="P595" s="194" t="s">
        <v>1735</v>
      </c>
      <c r="Q595" s="194">
        <v>0</v>
      </c>
      <c r="R595" s="194">
        <v>91001</v>
      </c>
      <c r="S595" s="194" t="s">
        <v>1139</v>
      </c>
      <c r="T595" s="195">
        <v>38628</v>
      </c>
      <c r="U595" s="194">
        <v>7203</v>
      </c>
      <c r="V595" s="194"/>
      <c r="W595" s="197">
        <v>6023712</v>
      </c>
      <c r="X595" s="197">
        <v>18901992</v>
      </c>
      <c r="Y595" s="198">
        <v>44561</v>
      </c>
      <c r="Z595" s="195" t="s">
        <v>40</v>
      </c>
      <c r="AA595" s="194" t="s">
        <v>9203</v>
      </c>
      <c r="AB595" s="194" t="s">
        <v>487</v>
      </c>
      <c r="AC595" s="199" t="s">
        <v>9669</v>
      </c>
    </row>
    <row r="596" spans="2:29" ht="15.75" customHeight="1" x14ac:dyDescent="0.2">
      <c r="B596" s="191" t="s">
        <v>9052</v>
      </c>
      <c r="C596" s="192" t="s">
        <v>8401</v>
      </c>
      <c r="D596" s="193" t="s">
        <v>502</v>
      </c>
      <c r="E596" s="193" t="s">
        <v>503</v>
      </c>
      <c r="F596" s="194" t="s">
        <v>103</v>
      </c>
      <c r="G596" s="193" t="s">
        <v>504</v>
      </c>
      <c r="H596" s="193" t="s">
        <v>90</v>
      </c>
      <c r="I596" s="194">
        <v>0</v>
      </c>
      <c r="J596" s="195">
        <v>0</v>
      </c>
      <c r="K596" s="194" t="s">
        <v>1736</v>
      </c>
      <c r="L596" s="194" t="s">
        <v>1737</v>
      </c>
      <c r="M596" s="194" t="s">
        <v>93</v>
      </c>
      <c r="N596" s="194" t="s">
        <v>1738</v>
      </c>
      <c r="O596" s="194" t="s">
        <v>1739</v>
      </c>
      <c r="P596" s="194" t="s">
        <v>1740</v>
      </c>
      <c r="Q596" s="194">
        <v>0</v>
      </c>
      <c r="R596" s="194">
        <v>91001</v>
      </c>
      <c r="S596" s="194" t="s">
        <v>1139</v>
      </c>
      <c r="T596" s="195">
        <v>38628</v>
      </c>
      <c r="U596" s="194">
        <v>7204</v>
      </c>
      <c r="V596" s="194"/>
      <c r="W596" s="197">
        <v>6439140</v>
      </c>
      <c r="X596" s="197">
        <v>19317420</v>
      </c>
      <c r="Y596" s="198">
        <v>44561</v>
      </c>
      <c r="Z596" s="195" t="s">
        <v>40</v>
      </c>
      <c r="AA596" s="194" t="s">
        <v>9203</v>
      </c>
      <c r="AB596" s="194" t="s">
        <v>218</v>
      </c>
      <c r="AC596" s="199" t="s">
        <v>9669</v>
      </c>
    </row>
    <row r="597" spans="2:29" ht="15.75" customHeight="1" x14ac:dyDescent="0.2">
      <c r="B597" s="191" t="s">
        <v>1744</v>
      </c>
      <c r="C597" s="192" t="s">
        <v>8403</v>
      </c>
      <c r="D597" s="193" t="s">
        <v>502</v>
      </c>
      <c r="E597" s="193" t="s">
        <v>1133</v>
      </c>
      <c r="F597" s="194" t="s">
        <v>352</v>
      </c>
      <c r="G597" s="193" t="s">
        <v>1134</v>
      </c>
      <c r="H597" s="193" t="s">
        <v>90</v>
      </c>
      <c r="I597" s="194">
        <v>0</v>
      </c>
      <c r="J597" s="195">
        <v>0</v>
      </c>
      <c r="K597" s="194" t="s">
        <v>1745</v>
      </c>
      <c r="L597" s="194" t="s">
        <v>1746</v>
      </c>
      <c r="M597" s="194" t="s">
        <v>93</v>
      </c>
      <c r="N597" s="194" t="s">
        <v>1747</v>
      </c>
      <c r="O597" s="194">
        <v>229457440</v>
      </c>
      <c r="P597" s="194" t="s">
        <v>1748</v>
      </c>
      <c r="Q597" s="194">
        <v>0</v>
      </c>
      <c r="R597" s="194">
        <v>91001</v>
      </c>
      <c r="S597" s="194" t="s">
        <v>511</v>
      </c>
      <c r="T597" s="195">
        <v>38631</v>
      </c>
      <c r="U597" s="194">
        <v>7206</v>
      </c>
      <c r="V597" s="194"/>
      <c r="W597" s="197">
        <v>10897887</v>
      </c>
      <c r="X597" s="197">
        <v>35941727</v>
      </c>
      <c r="Y597" s="198">
        <v>44561</v>
      </c>
      <c r="Z597" s="195" t="s">
        <v>40</v>
      </c>
      <c r="AA597" s="194" t="s">
        <v>9203</v>
      </c>
      <c r="AB597" s="194" t="s">
        <v>374</v>
      </c>
      <c r="AC597" s="199" t="s">
        <v>9669</v>
      </c>
    </row>
    <row r="598" spans="2:29" ht="15.75" customHeight="1" x14ac:dyDescent="0.2">
      <c r="B598" s="191" t="s">
        <v>1749</v>
      </c>
      <c r="C598" s="192" t="s">
        <v>8404</v>
      </c>
      <c r="D598" s="193" t="s">
        <v>502</v>
      </c>
      <c r="E598" s="193" t="s">
        <v>1133</v>
      </c>
      <c r="F598" s="194" t="s">
        <v>352</v>
      </c>
      <c r="G598" s="193" t="s">
        <v>1653</v>
      </c>
      <c r="H598" s="193" t="s">
        <v>90</v>
      </c>
      <c r="I598" s="194">
        <v>0</v>
      </c>
      <c r="J598" s="195">
        <v>0</v>
      </c>
      <c r="K598" s="194" t="s">
        <v>1750</v>
      </c>
      <c r="L598" s="194" t="s">
        <v>1751</v>
      </c>
      <c r="M598" s="194" t="s">
        <v>64</v>
      </c>
      <c r="N598" s="194" t="s">
        <v>1752</v>
      </c>
      <c r="O598" s="194" t="s">
        <v>1753</v>
      </c>
      <c r="P598" s="194" t="s">
        <v>1754</v>
      </c>
      <c r="Q598" s="194">
        <v>0</v>
      </c>
      <c r="R598" s="194">
        <v>91001</v>
      </c>
      <c r="S598" s="194" t="s">
        <v>1495</v>
      </c>
      <c r="T598" s="195">
        <v>38631</v>
      </c>
      <c r="U598" s="194">
        <v>7207</v>
      </c>
      <c r="V598" s="194"/>
      <c r="W598" s="197">
        <v>6439140</v>
      </c>
      <c r="X598" s="197">
        <v>12878280</v>
      </c>
      <c r="Y598" s="198">
        <v>44561</v>
      </c>
      <c r="Z598" s="195" t="s">
        <v>40</v>
      </c>
      <c r="AA598" s="194" t="s">
        <v>9203</v>
      </c>
      <c r="AB598" s="194" t="s">
        <v>70</v>
      </c>
      <c r="AC598" s="199" t="s">
        <v>9669</v>
      </c>
    </row>
    <row r="599" spans="2:29" ht="15.75" customHeight="1" x14ac:dyDescent="0.2">
      <c r="B599" s="191" t="s">
        <v>9054</v>
      </c>
      <c r="C599" s="192" t="s">
        <v>7988</v>
      </c>
      <c r="D599" s="193" t="s">
        <v>502</v>
      </c>
      <c r="E599" s="193" t="s">
        <v>503</v>
      </c>
      <c r="F599" s="194" t="s">
        <v>103</v>
      </c>
      <c r="G599" s="193" t="s">
        <v>1518</v>
      </c>
      <c r="H599" s="193" t="s">
        <v>90</v>
      </c>
      <c r="I599" s="194">
        <v>0</v>
      </c>
      <c r="J599" s="195">
        <v>0</v>
      </c>
      <c r="K599" s="194" t="s">
        <v>1755</v>
      </c>
      <c r="L599" s="194" t="s">
        <v>1756</v>
      </c>
      <c r="M599" s="194" t="s">
        <v>93</v>
      </c>
      <c r="N599" s="194" t="s">
        <v>1757</v>
      </c>
      <c r="O599" s="194" t="s">
        <v>1758</v>
      </c>
      <c r="P599" s="194" t="s">
        <v>1759</v>
      </c>
      <c r="Q599" s="194">
        <v>0</v>
      </c>
      <c r="R599" s="194">
        <v>91001</v>
      </c>
      <c r="S599" s="194" t="s">
        <v>1760</v>
      </c>
      <c r="T599" s="195">
        <v>38649</v>
      </c>
      <c r="U599" s="194">
        <v>7208</v>
      </c>
      <c r="V599" s="194"/>
      <c r="W599" s="197">
        <v>3338813</v>
      </c>
      <c r="X599" s="197">
        <v>10684202</v>
      </c>
      <c r="Y599" s="198">
        <v>44561</v>
      </c>
      <c r="Z599" s="195" t="s">
        <v>40</v>
      </c>
      <c r="AA599" s="194" t="s">
        <v>9203</v>
      </c>
      <c r="AB599" s="194" t="s">
        <v>583</v>
      </c>
      <c r="AC599" s="199" t="s">
        <v>9669</v>
      </c>
    </row>
    <row r="600" spans="2:29" ht="15.75" customHeight="1" x14ac:dyDescent="0.2">
      <c r="B600" s="191" t="s">
        <v>9103</v>
      </c>
      <c r="C600" s="192" t="s">
        <v>8405</v>
      </c>
      <c r="D600" s="193" t="s">
        <v>502</v>
      </c>
      <c r="E600" s="193" t="s">
        <v>1665</v>
      </c>
      <c r="F600" s="194" t="s">
        <v>103</v>
      </c>
      <c r="G600" s="193" t="s">
        <v>1692</v>
      </c>
      <c r="H600" s="193" t="s">
        <v>90</v>
      </c>
      <c r="I600" s="194">
        <v>0</v>
      </c>
      <c r="J600" s="195">
        <v>0</v>
      </c>
      <c r="K600" s="194" t="s">
        <v>1761</v>
      </c>
      <c r="L600" s="194" t="s">
        <v>1762</v>
      </c>
      <c r="M600" s="194" t="s">
        <v>1498</v>
      </c>
      <c r="N600" s="194" t="s">
        <v>1763</v>
      </c>
      <c r="O600" s="194" t="s">
        <v>1764</v>
      </c>
      <c r="P600" s="194">
        <v>0</v>
      </c>
      <c r="Q600" s="194">
        <v>0</v>
      </c>
      <c r="R600" s="194">
        <v>91001</v>
      </c>
      <c r="S600" s="194" t="s">
        <v>511</v>
      </c>
      <c r="T600" s="195">
        <v>38649</v>
      </c>
      <c r="U600" s="194">
        <v>7209</v>
      </c>
      <c r="V600" s="194"/>
      <c r="W600" s="197">
        <v>18956830</v>
      </c>
      <c r="X600" s="197">
        <v>18956830</v>
      </c>
      <c r="Y600" s="198">
        <v>44561</v>
      </c>
      <c r="Z600" s="195" t="s">
        <v>40</v>
      </c>
      <c r="AA600" s="194" t="s">
        <v>9203</v>
      </c>
      <c r="AB600" s="194" t="s">
        <v>658</v>
      </c>
      <c r="AC600" s="199" t="s">
        <v>9669</v>
      </c>
    </row>
    <row r="601" spans="2:29" ht="15.75" customHeight="1" x14ac:dyDescent="0.2">
      <c r="B601" s="191" t="s">
        <v>9104</v>
      </c>
      <c r="C601" s="192" t="s">
        <v>8407</v>
      </c>
      <c r="D601" s="193" t="s">
        <v>502</v>
      </c>
      <c r="E601" s="193" t="s">
        <v>1665</v>
      </c>
      <c r="F601" s="194" t="s">
        <v>103</v>
      </c>
      <c r="G601" s="193" t="s">
        <v>1692</v>
      </c>
      <c r="H601" s="193" t="s">
        <v>1551</v>
      </c>
      <c r="I601" s="194">
        <v>0</v>
      </c>
      <c r="J601" s="195">
        <v>0</v>
      </c>
      <c r="K601" s="194" t="s">
        <v>1765</v>
      </c>
      <c r="L601" s="194" t="s">
        <v>1766</v>
      </c>
      <c r="M601" s="194" t="s">
        <v>93</v>
      </c>
      <c r="N601" s="194" t="s">
        <v>1767</v>
      </c>
      <c r="O601" s="194" t="s">
        <v>1768</v>
      </c>
      <c r="P601" s="194" t="s">
        <v>1769</v>
      </c>
      <c r="Q601" s="194">
        <v>0</v>
      </c>
      <c r="R601" s="194">
        <v>91001</v>
      </c>
      <c r="S601" s="194" t="s">
        <v>511</v>
      </c>
      <c r="T601" s="195">
        <v>38656</v>
      </c>
      <c r="U601" s="194">
        <v>7211</v>
      </c>
      <c r="V601" s="194"/>
      <c r="W601" s="197">
        <v>2861840</v>
      </c>
      <c r="X601" s="197">
        <v>5723680</v>
      </c>
      <c r="Y601" s="198">
        <v>44561</v>
      </c>
      <c r="Z601" s="195" t="s">
        <v>40</v>
      </c>
      <c r="AA601" s="194" t="s">
        <v>9203</v>
      </c>
      <c r="AB601" s="194" t="s">
        <v>9576</v>
      </c>
      <c r="AC601" s="199" t="s">
        <v>9669</v>
      </c>
    </row>
    <row r="602" spans="2:29" ht="15.75" customHeight="1" x14ac:dyDescent="0.2">
      <c r="B602" s="191" t="s">
        <v>9105</v>
      </c>
      <c r="C602" s="192" t="s">
        <v>8408</v>
      </c>
      <c r="D602" s="193" t="s">
        <v>502</v>
      </c>
      <c r="E602" s="193" t="s">
        <v>1665</v>
      </c>
      <c r="F602" s="194" t="s">
        <v>103</v>
      </c>
      <c r="G602" s="193" t="s">
        <v>1692</v>
      </c>
      <c r="H602" s="193" t="s">
        <v>90</v>
      </c>
      <c r="I602" s="194">
        <v>0</v>
      </c>
      <c r="J602" s="195">
        <v>0</v>
      </c>
      <c r="K602" s="194" t="s">
        <v>8063</v>
      </c>
      <c r="L602" s="194" t="s">
        <v>1770</v>
      </c>
      <c r="M602" s="194" t="s">
        <v>106</v>
      </c>
      <c r="N602" s="194" t="s">
        <v>1771</v>
      </c>
      <c r="O602" s="194" t="s">
        <v>1772</v>
      </c>
      <c r="P602" s="194" t="s">
        <v>1773</v>
      </c>
      <c r="Q602" s="194">
        <v>0</v>
      </c>
      <c r="R602" s="194">
        <v>91001</v>
      </c>
      <c r="S602" s="194" t="s">
        <v>511</v>
      </c>
      <c r="T602" s="195">
        <v>38658</v>
      </c>
      <c r="U602" s="194">
        <v>7212</v>
      </c>
      <c r="V602" s="194"/>
      <c r="W602" s="197">
        <v>12071241</v>
      </c>
      <c r="X602" s="197">
        <v>26838957</v>
      </c>
      <c r="Y602" s="198">
        <v>44561</v>
      </c>
      <c r="Z602" s="195" t="s">
        <v>40</v>
      </c>
      <c r="AA602" s="194" t="s">
        <v>9203</v>
      </c>
      <c r="AB602" s="194" t="s">
        <v>9533</v>
      </c>
      <c r="AC602" s="199" t="s">
        <v>9669</v>
      </c>
    </row>
    <row r="603" spans="2:29" ht="15.75" customHeight="1" x14ac:dyDescent="0.2">
      <c r="B603" s="191" t="s">
        <v>9107</v>
      </c>
      <c r="C603" s="192" t="s">
        <v>8411</v>
      </c>
      <c r="D603" s="193" t="s">
        <v>502</v>
      </c>
      <c r="E603" s="193" t="s">
        <v>1665</v>
      </c>
      <c r="F603" s="194" t="s">
        <v>103</v>
      </c>
      <c r="G603" s="193" t="s">
        <v>1518</v>
      </c>
      <c r="H603" s="193" t="s">
        <v>90</v>
      </c>
      <c r="I603" s="194">
        <v>0</v>
      </c>
      <c r="J603" s="195">
        <v>0</v>
      </c>
      <c r="K603" s="194" t="s">
        <v>1774</v>
      </c>
      <c r="L603" s="194" t="s">
        <v>1775</v>
      </c>
      <c r="M603" s="194" t="s">
        <v>35</v>
      </c>
      <c r="N603" s="194" t="s">
        <v>1776</v>
      </c>
      <c r="O603" s="194">
        <v>0</v>
      </c>
      <c r="P603" s="194">
        <v>0</v>
      </c>
      <c r="Q603" s="194">
        <v>0</v>
      </c>
      <c r="R603" s="194">
        <v>91001</v>
      </c>
      <c r="S603" s="194" t="s">
        <v>511</v>
      </c>
      <c r="T603" s="195">
        <v>38663</v>
      </c>
      <c r="U603" s="194">
        <v>7215</v>
      </c>
      <c r="V603" s="194"/>
      <c r="W603" s="197">
        <v>4078122</v>
      </c>
      <c r="X603" s="197">
        <v>8156244</v>
      </c>
      <c r="Y603" s="198">
        <v>44561</v>
      </c>
      <c r="Z603" s="195" t="s">
        <v>40</v>
      </c>
      <c r="AA603" s="194" t="s">
        <v>9203</v>
      </c>
      <c r="AB603" s="194" t="s">
        <v>9493</v>
      </c>
      <c r="AC603" s="199" t="s">
        <v>9669</v>
      </c>
    </row>
    <row r="604" spans="2:29" ht="15.75" customHeight="1" x14ac:dyDescent="0.2">
      <c r="B604" s="191" t="s">
        <v>9109</v>
      </c>
      <c r="C604" s="192" t="s">
        <v>8413</v>
      </c>
      <c r="D604" s="193" t="s">
        <v>502</v>
      </c>
      <c r="E604" s="193" t="s">
        <v>1665</v>
      </c>
      <c r="F604" s="194" t="s">
        <v>103</v>
      </c>
      <c r="G604" s="193" t="s">
        <v>1692</v>
      </c>
      <c r="H604" s="193" t="s">
        <v>90</v>
      </c>
      <c r="I604" s="194">
        <v>0</v>
      </c>
      <c r="J604" s="195">
        <v>0</v>
      </c>
      <c r="K604" s="194" t="s">
        <v>1777</v>
      </c>
      <c r="L604" s="194" t="s">
        <v>1778</v>
      </c>
      <c r="M604" s="194" t="s">
        <v>1498</v>
      </c>
      <c r="N604" s="194" t="s">
        <v>1779</v>
      </c>
      <c r="O604" s="194" t="s">
        <v>1780</v>
      </c>
      <c r="P604" s="194" t="s">
        <v>1781</v>
      </c>
      <c r="Q604" s="194">
        <v>0</v>
      </c>
      <c r="R604" s="194">
        <v>91001</v>
      </c>
      <c r="S604" s="194" t="s">
        <v>1782</v>
      </c>
      <c r="T604" s="195">
        <v>38673</v>
      </c>
      <c r="U604" s="194">
        <v>7217</v>
      </c>
      <c r="V604" s="194"/>
      <c r="W604" s="197">
        <v>0</v>
      </c>
      <c r="X604" s="197">
        <v>3663155</v>
      </c>
      <c r="Y604" s="198">
        <v>44561</v>
      </c>
      <c r="Z604" s="195" t="s">
        <v>40</v>
      </c>
      <c r="AA604" s="194" t="s">
        <v>9203</v>
      </c>
      <c r="AB604" s="194" t="s">
        <v>9542</v>
      </c>
      <c r="AC604" s="199" t="s">
        <v>9669</v>
      </c>
    </row>
    <row r="605" spans="2:29" ht="15.75" customHeight="1" x14ac:dyDescent="0.2">
      <c r="B605" s="191" t="s">
        <v>9110</v>
      </c>
      <c r="C605" s="192" t="s">
        <v>8415</v>
      </c>
      <c r="D605" s="193" t="s">
        <v>502</v>
      </c>
      <c r="E605" s="193" t="s">
        <v>503</v>
      </c>
      <c r="F605" s="194" t="s">
        <v>103</v>
      </c>
      <c r="G605" s="193" t="s">
        <v>504</v>
      </c>
      <c r="H605" s="193" t="s">
        <v>90</v>
      </c>
      <c r="I605" s="194">
        <v>0</v>
      </c>
      <c r="J605" s="195">
        <v>0</v>
      </c>
      <c r="K605" s="194" t="s">
        <v>1783</v>
      </c>
      <c r="L605" s="194" t="s">
        <v>1784</v>
      </c>
      <c r="M605" s="194" t="s">
        <v>93</v>
      </c>
      <c r="N605" s="194" t="s">
        <v>1785</v>
      </c>
      <c r="O605" s="194" t="s">
        <v>1786</v>
      </c>
      <c r="P605" s="194">
        <v>0</v>
      </c>
      <c r="Q605" s="194">
        <v>0</v>
      </c>
      <c r="R605" s="194">
        <v>91001</v>
      </c>
      <c r="S605" s="194" t="s">
        <v>1339</v>
      </c>
      <c r="T605" s="195">
        <v>38686</v>
      </c>
      <c r="U605" s="194">
        <v>7219</v>
      </c>
      <c r="V605" s="194"/>
      <c r="W605" s="197">
        <v>5723680</v>
      </c>
      <c r="X605" s="197">
        <v>17171040</v>
      </c>
      <c r="Y605" s="198">
        <v>44561</v>
      </c>
      <c r="Z605" s="195" t="s">
        <v>40</v>
      </c>
      <c r="AA605" s="194" t="s">
        <v>9203</v>
      </c>
      <c r="AB605" s="194" t="s">
        <v>9545</v>
      </c>
      <c r="AC605" s="199" t="s">
        <v>9669</v>
      </c>
    </row>
    <row r="606" spans="2:29" ht="15.75" customHeight="1" x14ac:dyDescent="0.2">
      <c r="B606" s="191" t="s">
        <v>9111</v>
      </c>
      <c r="C606" s="192" t="s">
        <v>7962</v>
      </c>
      <c r="D606" s="193" t="s">
        <v>502</v>
      </c>
      <c r="E606" s="193" t="s">
        <v>1665</v>
      </c>
      <c r="F606" s="194" t="s">
        <v>103</v>
      </c>
      <c r="G606" s="193" t="s">
        <v>1692</v>
      </c>
      <c r="H606" s="193" t="s">
        <v>90</v>
      </c>
      <c r="I606" s="194">
        <v>0</v>
      </c>
      <c r="J606" s="195">
        <v>0</v>
      </c>
      <c r="K606" s="194" t="s">
        <v>1787</v>
      </c>
      <c r="L606" s="194" t="s">
        <v>1788</v>
      </c>
      <c r="M606" s="194" t="s">
        <v>93</v>
      </c>
      <c r="N606" s="194" t="s">
        <v>537</v>
      </c>
      <c r="O606" s="194" t="s">
        <v>1789</v>
      </c>
      <c r="P606" s="194" t="s">
        <v>1790</v>
      </c>
      <c r="Q606" s="194">
        <v>0</v>
      </c>
      <c r="R606" s="194">
        <v>91001</v>
      </c>
      <c r="S606" s="194" t="s">
        <v>1086</v>
      </c>
      <c r="T606" s="195">
        <v>38686</v>
      </c>
      <c r="U606" s="194">
        <v>7220</v>
      </c>
      <c r="V606" s="194"/>
      <c r="W606" s="197">
        <v>6152956</v>
      </c>
      <c r="X606" s="197">
        <v>18458868</v>
      </c>
      <c r="Y606" s="198">
        <v>44561</v>
      </c>
      <c r="Z606" s="195" t="s">
        <v>40</v>
      </c>
      <c r="AA606" s="194" t="s">
        <v>9203</v>
      </c>
      <c r="AB606" s="194" t="s">
        <v>435</v>
      </c>
      <c r="AC606" s="199" t="s">
        <v>9669</v>
      </c>
    </row>
    <row r="607" spans="2:29" ht="15.75" customHeight="1" x14ac:dyDescent="0.2">
      <c r="B607" s="191" t="s">
        <v>9138</v>
      </c>
      <c r="C607" s="192" t="s">
        <v>8417</v>
      </c>
      <c r="D607" s="193" t="s">
        <v>502</v>
      </c>
      <c r="E607" s="193" t="s">
        <v>503</v>
      </c>
      <c r="F607" s="194" t="s">
        <v>103</v>
      </c>
      <c r="G607" s="193" t="s">
        <v>504</v>
      </c>
      <c r="H607" s="193" t="s">
        <v>90</v>
      </c>
      <c r="I607" s="194">
        <v>0</v>
      </c>
      <c r="J607" s="195">
        <v>0</v>
      </c>
      <c r="K607" s="194" t="s">
        <v>1791</v>
      </c>
      <c r="L607" s="194" t="s">
        <v>1792</v>
      </c>
      <c r="M607" s="194" t="s">
        <v>1129</v>
      </c>
      <c r="N607" s="194" t="s">
        <v>1793</v>
      </c>
      <c r="O607" s="194" t="s">
        <v>1794</v>
      </c>
      <c r="P607" s="194">
        <v>0</v>
      </c>
      <c r="Q607" s="194">
        <v>0</v>
      </c>
      <c r="R607" s="194">
        <v>91001</v>
      </c>
      <c r="S607" s="194" t="s">
        <v>1086</v>
      </c>
      <c r="T607" s="195">
        <v>38687</v>
      </c>
      <c r="U607" s="194">
        <v>7222</v>
      </c>
      <c r="V607" s="194"/>
      <c r="W607" s="197">
        <v>4078122</v>
      </c>
      <c r="X607" s="197">
        <v>12234366</v>
      </c>
      <c r="Y607" s="198">
        <v>44561</v>
      </c>
      <c r="Z607" s="195" t="s">
        <v>40</v>
      </c>
      <c r="AA607" s="194" t="s">
        <v>9203</v>
      </c>
      <c r="AB607" s="194" t="s">
        <v>9486</v>
      </c>
      <c r="AC607" s="199" t="s">
        <v>9669</v>
      </c>
    </row>
    <row r="608" spans="2:29" ht="15.75" customHeight="1" x14ac:dyDescent="0.2">
      <c r="B608" s="191" t="s">
        <v>9139</v>
      </c>
      <c r="C608" s="192" t="s">
        <v>8418</v>
      </c>
      <c r="D608" s="193" t="s">
        <v>502</v>
      </c>
      <c r="E608" s="193" t="s">
        <v>1665</v>
      </c>
      <c r="F608" s="194" t="s">
        <v>103</v>
      </c>
      <c r="G608" s="193" t="s">
        <v>1692</v>
      </c>
      <c r="H608" s="193" t="s">
        <v>90</v>
      </c>
      <c r="I608" s="194">
        <v>0</v>
      </c>
      <c r="J608" s="195">
        <v>0</v>
      </c>
      <c r="K608" s="194" t="s">
        <v>1795</v>
      </c>
      <c r="L608" s="194" t="s">
        <v>1796</v>
      </c>
      <c r="M608" s="194" t="s">
        <v>64</v>
      </c>
      <c r="N608" s="194" t="s">
        <v>1797</v>
      </c>
      <c r="O608" s="194" t="s">
        <v>1798</v>
      </c>
      <c r="P608" s="194">
        <v>0</v>
      </c>
      <c r="Q608" s="194">
        <v>0</v>
      </c>
      <c r="R608" s="194">
        <v>91001</v>
      </c>
      <c r="S608" s="194" t="s">
        <v>511</v>
      </c>
      <c r="T608" s="195">
        <v>38687</v>
      </c>
      <c r="U608" s="194">
        <v>7223</v>
      </c>
      <c r="V608" s="194"/>
      <c r="W608" s="197">
        <v>8299336</v>
      </c>
      <c r="X608" s="197">
        <v>12449004</v>
      </c>
      <c r="Y608" s="198">
        <v>44561</v>
      </c>
      <c r="Z608" s="195" t="s">
        <v>40</v>
      </c>
      <c r="AA608" s="194" t="s">
        <v>9203</v>
      </c>
      <c r="AB608" s="194" t="s">
        <v>9464</v>
      </c>
      <c r="AC608" s="199" t="s">
        <v>9669</v>
      </c>
    </row>
    <row r="609" spans="2:29" ht="15.75" customHeight="1" x14ac:dyDescent="0.2">
      <c r="B609" s="191" t="s">
        <v>9140</v>
      </c>
      <c r="C609" s="192" t="s">
        <v>8419</v>
      </c>
      <c r="D609" s="193" t="s">
        <v>502</v>
      </c>
      <c r="E609" s="193" t="s">
        <v>503</v>
      </c>
      <c r="F609" s="194" t="s">
        <v>103</v>
      </c>
      <c r="G609" s="193" t="s">
        <v>504</v>
      </c>
      <c r="H609" s="193" t="s">
        <v>90</v>
      </c>
      <c r="I609" s="194">
        <v>0</v>
      </c>
      <c r="J609" s="195">
        <v>0</v>
      </c>
      <c r="K609" s="194" t="s">
        <v>1799</v>
      </c>
      <c r="L609" s="194" t="s">
        <v>1800</v>
      </c>
      <c r="M609" s="194" t="s">
        <v>64</v>
      </c>
      <c r="N609" s="194" t="s">
        <v>1801</v>
      </c>
      <c r="O609" s="194" t="s">
        <v>1802</v>
      </c>
      <c r="P609" s="194" t="s">
        <v>1803</v>
      </c>
      <c r="Q609" s="194">
        <v>0</v>
      </c>
      <c r="R609" s="194">
        <v>91001</v>
      </c>
      <c r="S609" s="194" t="s">
        <v>766</v>
      </c>
      <c r="T609" s="195">
        <v>38691</v>
      </c>
      <c r="U609" s="194">
        <v>7224</v>
      </c>
      <c r="V609" s="194"/>
      <c r="W609" s="197">
        <v>5008220</v>
      </c>
      <c r="X609" s="197">
        <v>10016440</v>
      </c>
      <c r="Y609" s="198">
        <v>44561</v>
      </c>
      <c r="Z609" s="195" t="s">
        <v>40</v>
      </c>
      <c r="AA609" s="194" t="s">
        <v>9203</v>
      </c>
      <c r="AB609" s="194" t="s">
        <v>9560</v>
      </c>
      <c r="AC609" s="199" t="s">
        <v>9669</v>
      </c>
    </row>
    <row r="610" spans="2:29" ht="15.75" customHeight="1" x14ac:dyDescent="0.2">
      <c r="B610" s="191" t="s">
        <v>9141</v>
      </c>
      <c r="C610" s="192" t="s">
        <v>7915</v>
      </c>
      <c r="D610" s="193" t="s">
        <v>502</v>
      </c>
      <c r="E610" s="193" t="s">
        <v>1804</v>
      </c>
      <c r="F610" s="194" t="s">
        <v>103</v>
      </c>
      <c r="G610" s="193" t="s">
        <v>1518</v>
      </c>
      <c r="H610" s="193" t="s">
        <v>90</v>
      </c>
      <c r="I610" s="194">
        <v>0</v>
      </c>
      <c r="J610" s="195">
        <v>0</v>
      </c>
      <c r="K610" s="194" t="s">
        <v>1805</v>
      </c>
      <c r="L610" s="194" t="s">
        <v>1806</v>
      </c>
      <c r="M610" s="194" t="s">
        <v>64</v>
      </c>
      <c r="N610" s="194" t="s">
        <v>986</v>
      </c>
      <c r="O610" s="194">
        <v>0</v>
      </c>
      <c r="P610" s="194">
        <v>0</v>
      </c>
      <c r="Q610" s="194">
        <v>0</v>
      </c>
      <c r="R610" s="194">
        <v>91001</v>
      </c>
      <c r="S610" s="194" t="s">
        <v>511</v>
      </c>
      <c r="T610" s="195">
        <v>38695</v>
      </c>
      <c r="U610" s="194">
        <v>7225</v>
      </c>
      <c r="V610" s="194"/>
      <c r="W610" s="197">
        <v>5723680</v>
      </c>
      <c r="X610" s="197">
        <v>8585520</v>
      </c>
      <c r="Y610" s="198">
        <v>44561</v>
      </c>
      <c r="Z610" s="195" t="s">
        <v>40</v>
      </c>
      <c r="AA610" s="194" t="s">
        <v>9203</v>
      </c>
      <c r="AB610" s="194" t="s">
        <v>436</v>
      </c>
      <c r="AC610" s="199" t="s">
        <v>9669</v>
      </c>
    </row>
    <row r="611" spans="2:29" ht="15.75" customHeight="1" x14ac:dyDescent="0.2">
      <c r="B611" s="191" t="s">
        <v>9142</v>
      </c>
      <c r="C611" s="192" t="s">
        <v>8420</v>
      </c>
      <c r="D611" s="193" t="s">
        <v>502</v>
      </c>
      <c r="E611" s="193" t="s">
        <v>1665</v>
      </c>
      <c r="F611" s="194" t="s">
        <v>103</v>
      </c>
      <c r="G611" s="193" t="s">
        <v>1692</v>
      </c>
      <c r="H611" s="193" t="s">
        <v>90</v>
      </c>
      <c r="I611" s="194">
        <v>0</v>
      </c>
      <c r="J611" s="195">
        <v>0</v>
      </c>
      <c r="K611" s="194" t="s">
        <v>1807</v>
      </c>
      <c r="L611" s="194" t="s">
        <v>1808</v>
      </c>
      <c r="M611" s="194" t="s">
        <v>93</v>
      </c>
      <c r="N611" s="194" t="s">
        <v>1809</v>
      </c>
      <c r="O611" s="194">
        <v>0</v>
      </c>
      <c r="P611" s="194" t="s">
        <v>1810</v>
      </c>
      <c r="Q611" s="194">
        <v>0</v>
      </c>
      <c r="R611" s="194">
        <v>91001</v>
      </c>
      <c r="S611" s="194" t="s">
        <v>511</v>
      </c>
      <c r="T611" s="195">
        <v>38695</v>
      </c>
      <c r="U611" s="194">
        <v>7226</v>
      </c>
      <c r="V611" s="194"/>
      <c r="W611" s="197">
        <v>6439140</v>
      </c>
      <c r="X611" s="197">
        <v>12878280</v>
      </c>
      <c r="Y611" s="198">
        <v>44561</v>
      </c>
      <c r="Z611" s="195" t="s">
        <v>40</v>
      </c>
      <c r="AA611" s="194" t="s">
        <v>9203</v>
      </c>
      <c r="AB611" s="194" t="s">
        <v>149</v>
      </c>
      <c r="AC611" s="199" t="s">
        <v>9669</v>
      </c>
    </row>
    <row r="612" spans="2:29" ht="15.75" customHeight="1" x14ac:dyDescent="0.2">
      <c r="B612" s="191" t="s">
        <v>9143</v>
      </c>
      <c r="C612" s="192" t="s">
        <v>8421</v>
      </c>
      <c r="D612" s="193" t="s">
        <v>502</v>
      </c>
      <c r="E612" s="193" t="s">
        <v>1665</v>
      </c>
      <c r="F612" s="194" t="s">
        <v>103</v>
      </c>
      <c r="G612" s="193" t="s">
        <v>1692</v>
      </c>
      <c r="H612" s="193" t="s">
        <v>90</v>
      </c>
      <c r="I612" s="194">
        <v>0</v>
      </c>
      <c r="J612" s="195">
        <v>0</v>
      </c>
      <c r="K612" s="194" t="s">
        <v>1811</v>
      </c>
      <c r="L612" s="194" t="s">
        <v>1812</v>
      </c>
      <c r="M612" s="194" t="s">
        <v>64</v>
      </c>
      <c r="N612" s="194" t="s">
        <v>1813</v>
      </c>
      <c r="O612" s="194" t="s">
        <v>1814</v>
      </c>
      <c r="P612" s="194" t="s">
        <v>1815</v>
      </c>
      <c r="Q612" s="194">
        <v>0</v>
      </c>
      <c r="R612" s="194">
        <v>91001</v>
      </c>
      <c r="S612" s="194" t="s">
        <v>511</v>
      </c>
      <c r="T612" s="195">
        <v>38700</v>
      </c>
      <c r="U612" s="194">
        <v>7228</v>
      </c>
      <c r="V612" s="194"/>
      <c r="W612" s="197">
        <v>3107529</v>
      </c>
      <c r="X612" s="197">
        <v>6215058</v>
      </c>
      <c r="Y612" s="198">
        <v>44561</v>
      </c>
      <c r="Z612" s="195" t="s">
        <v>40</v>
      </c>
      <c r="AA612" s="194" t="s">
        <v>9203</v>
      </c>
      <c r="AB612" s="194" t="s">
        <v>9466</v>
      </c>
      <c r="AC612" s="199" t="s">
        <v>9669</v>
      </c>
    </row>
    <row r="613" spans="2:29" ht="15.75" customHeight="1" x14ac:dyDescent="0.2">
      <c r="B613" s="191" t="s">
        <v>9144</v>
      </c>
      <c r="C613" s="192" t="s">
        <v>8422</v>
      </c>
      <c r="D613" s="193" t="s">
        <v>502</v>
      </c>
      <c r="E613" s="193" t="s">
        <v>503</v>
      </c>
      <c r="F613" s="194" t="s">
        <v>103</v>
      </c>
      <c r="G613" s="193" t="s">
        <v>504</v>
      </c>
      <c r="H613" s="193" t="s">
        <v>90</v>
      </c>
      <c r="I613" s="194">
        <v>0</v>
      </c>
      <c r="J613" s="195">
        <v>0</v>
      </c>
      <c r="K613" s="194" t="s">
        <v>1816</v>
      </c>
      <c r="L613" s="194" t="s">
        <v>1817</v>
      </c>
      <c r="M613" s="194" t="s">
        <v>1129</v>
      </c>
      <c r="N613" s="194" t="s">
        <v>1818</v>
      </c>
      <c r="O613" s="194" t="s">
        <v>1819</v>
      </c>
      <c r="P613" s="194" t="s">
        <v>1820</v>
      </c>
      <c r="Q613" s="194">
        <v>0</v>
      </c>
      <c r="R613" s="194">
        <v>91001</v>
      </c>
      <c r="S613" s="194" t="s">
        <v>511</v>
      </c>
      <c r="T613" s="195">
        <v>38700</v>
      </c>
      <c r="U613" s="194">
        <v>7229</v>
      </c>
      <c r="V613" s="194"/>
      <c r="W613" s="197">
        <v>4214059</v>
      </c>
      <c r="X613" s="197">
        <v>8428118</v>
      </c>
      <c r="Y613" s="198">
        <v>44561</v>
      </c>
      <c r="Z613" s="195" t="s">
        <v>40</v>
      </c>
      <c r="AA613" s="194" t="s">
        <v>9203</v>
      </c>
      <c r="AB613" s="194" t="s">
        <v>9458</v>
      </c>
      <c r="AC613" s="199" t="s">
        <v>9669</v>
      </c>
    </row>
    <row r="614" spans="2:29" ht="15.75" customHeight="1" x14ac:dyDescent="0.2">
      <c r="B614" s="191" t="s">
        <v>9146</v>
      </c>
      <c r="C614" s="192" t="s">
        <v>8424</v>
      </c>
      <c r="D614" s="193" t="s">
        <v>502</v>
      </c>
      <c r="E614" s="193" t="s">
        <v>1665</v>
      </c>
      <c r="F614" s="194" t="s">
        <v>103</v>
      </c>
      <c r="G614" s="193" t="s">
        <v>1692</v>
      </c>
      <c r="H614" s="193" t="s">
        <v>90</v>
      </c>
      <c r="I614" s="194">
        <v>0</v>
      </c>
      <c r="J614" s="195">
        <v>0</v>
      </c>
      <c r="K614" s="194" t="s">
        <v>1821</v>
      </c>
      <c r="L614" s="194" t="s">
        <v>1822</v>
      </c>
      <c r="M614" s="194" t="s">
        <v>93</v>
      </c>
      <c r="N614" s="194" t="s">
        <v>1823</v>
      </c>
      <c r="O614" s="194" t="s">
        <v>1824</v>
      </c>
      <c r="P614" s="194" t="s">
        <v>1825</v>
      </c>
      <c r="Q614" s="194">
        <v>0</v>
      </c>
      <c r="R614" s="194">
        <v>91001</v>
      </c>
      <c r="S614" s="194" t="s">
        <v>511</v>
      </c>
      <c r="T614" s="195">
        <v>38700</v>
      </c>
      <c r="U614" s="194">
        <v>7231</v>
      </c>
      <c r="V614" s="194"/>
      <c r="W614" s="197">
        <v>6439140</v>
      </c>
      <c r="X614" s="197">
        <v>12878280</v>
      </c>
      <c r="Y614" s="198">
        <v>44561</v>
      </c>
      <c r="Z614" s="195" t="s">
        <v>40</v>
      </c>
      <c r="AA614" s="194" t="s">
        <v>9203</v>
      </c>
      <c r="AB614" s="194" t="s">
        <v>116</v>
      </c>
      <c r="AC614" s="199" t="s">
        <v>9669</v>
      </c>
    </row>
    <row r="615" spans="2:29" ht="15.75" customHeight="1" x14ac:dyDescent="0.2">
      <c r="B615" s="191" t="s">
        <v>9147</v>
      </c>
      <c r="C615" s="192" t="s">
        <v>8425</v>
      </c>
      <c r="D615" s="193" t="s">
        <v>502</v>
      </c>
      <c r="E615" s="193" t="s">
        <v>503</v>
      </c>
      <c r="F615" s="194" t="s">
        <v>103</v>
      </c>
      <c r="G615" s="193" t="s">
        <v>504</v>
      </c>
      <c r="H615" s="193" t="s">
        <v>90</v>
      </c>
      <c r="I615" s="194">
        <v>0</v>
      </c>
      <c r="J615" s="195">
        <v>0</v>
      </c>
      <c r="K615" s="194" t="s">
        <v>1826</v>
      </c>
      <c r="L615" s="194" t="s">
        <v>1827</v>
      </c>
      <c r="M615" s="194" t="s">
        <v>178</v>
      </c>
      <c r="N615" s="194" t="s">
        <v>1828</v>
      </c>
      <c r="O615" s="194" t="s">
        <v>1829</v>
      </c>
      <c r="P615" s="194" t="s">
        <v>1830</v>
      </c>
      <c r="Q615" s="194">
        <v>0</v>
      </c>
      <c r="R615" s="194">
        <v>91001</v>
      </c>
      <c r="S615" s="194" t="s">
        <v>511</v>
      </c>
      <c r="T615" s="195">
        <v>38700</v>
      </c>
      <c r="U615" s="194">
        <v>7232</v>
      </c>
      <c r="V615" s="194"/>
      <c r="W615" s="197">
        <v>5056871</v>
      </c>
      <c r="X615" s="197">
        <v>10113742</v>
      </c>
      <c r="Y615" s="198">
        <v>44561</v>
      </c>
      <c r="Z615" s="195" t="s">
        <v>40</v>
      </c>
      <c r="AA615" s="194" t="s">
        <v>9203</v>
      </c>
      <c r="AB615" s="194" t="s">
        <v>761</v>
      </c>
      <c r="AC615" s="199" t="s">
        <v>9669</v>
      </c>
    </row>
    <row r="616" spans="2:29" ht="15.75" customHeight="1" x14ac:dyDescent="0.2">
      <c r="B616" s="191" t="s">
        <v>9148</v>
      </c>
      <c r="C616" s="192" t="s">
        <v>7945</v>
      </c>
      <c r="D616" s="193" t="s">
        <v>502</v>
      </c>
      <c r="E616" s="193" t="s">
        <v>1665</v>
      </c>
      <c r="F616" s="194" t="s">
        <v>103</v>
      </c>
      <c r="G616" s="193" t="s">
        <v>1692</v>
      </c>
      <c r="H616" s="193" t="s">
        <v>90</v>
      </c>
      <c r="I616" s="194">
        <v>0</v>
      </c>
      <c r="J616" s="195">
        <v>0</v>
      </c>
      <c r="K616" s="194" t="s">
        <v>1831</v>
      </c>
      <c r="L616" s="194" t="s">
        <v>1832</v>
      </c>
      <c r="M616" s="194" t="s">
        <v>865</v>
      </c>
      <c r="N616" s="194" t="s">
        <v>1833</v>
      </c>
      <c r="O616" s="194" t="s">
        <v>1834</v>
      </c>
      <c r="P616" s="194" t="s">
        <v>1835</v>
      </c>
      <c r="Q616" s="194">
        <v>0</v>
      </c>
      <c r="R616" s="194">
        <v>91001</v>
      </c>
      <c r="S616" s="194" t="s">
        <v>1139</v>
      </c>
      <c r="T616" s="195">
        <v>38705</v>
      </c>
      <c r="U616" s="194">
        <v>7233</v>
      </c>
      <c r="V616" s="194"/>
      <c r="W616" s="197">
        <v>5056871</v>
      </c>
      <c r="X616" s="197">
        <v>15170613</v>
      </c>
      <c r="Y616" s="198">
        <v>44561</v>
      </c>
      <c r="Z616" s="195" t="s">
        <v>40</v>
      </c>
      <c r="AA616" s="194" t="s">
        <v>9203</v>
      </c>
      <c r="AB616" s="194" t="s">
        <v>1836</v>
      </c>
      <c r="AC616" s="199" t="s">
        <v>9669</v>
      </c>
    </row>
    <row r="617" spans="2:29" ht="15.75" customHeight="1" x14ac:dyDescent="0.2">
      <c r="B617" s="191" t="s">
        <v>9149</v>
      </c>
      <c r="C617" s="192" t="s">
        <v>8426</v>
      </c>
      <c r="D617" s="193" t="s">
        <v>502</v>
      </c>
      <c r="E617" s="193" t="s">
        <v>503</v>
      </c>
      <c r="F617" s="194" t="s">
        <v>103</v>
      </c>
      <c r="G617" s="193" t="s">
        <v>504</v>
      </c>
      <c r="H617" s="193" t="s">
        <v>90</v>
      </c>
      <c r="I617" s="194">
        <v>0</v>
      </c>
      <c r="J617" s="195">
        <v>0</v>
      </c>
      <c r="K617" s="194" t="s">
        <v>1837</v>
      </c>
      <c r="L617" s="194" t="s">
        <v>1838</v>
      </c>
      <c r="M617" s="194" t="s">
        <v>415</v>
      </c>
      <c r="N617" s="194" t="s">
        <v>1839</v>
      </c>
      <c r="O617" s="194" t="s">
        <v>1840</v>
      </c>
      <c r="P617" s="194" t="s">
        <v>1841</v>
      </c>
      <c r="Q617" s="194">
        <v>0</v>
      </c>
      <c r="R617" s="194">
        <v>91001</v>
      </c>
      <c r="S617" s="194" t="s">
        <v>511</v>
      </c>
      <c r="T617" s="195">
        <v>38709</v>
      </c>
      <c r="U617" s="194">
        <v>7234</v>
      </c>
      <c r="V617" s="194"/>
      <c r="W617" s="197">
        <v>4292760</v>
      </c>
      <c r="X617" s="197">
        <v>8585520</v>
      </c>
      <c r="Y617" s="198">
        <v>44561</v>
      </c>
      <c r="Z617" s="195" t="s">
        <v>40</v>
      </c>
      <c r="AA617" s="194" t="s">
        <v>9203</v>
      </c>
      <c r="AB617" s="194" t="s">
        <v>129</v>
      </c>
      <c r="AC617" s="199" t="s">
        <v>9669</v>
      </c>
    </row>
    <row r="618" spans="2:29" ht="15.75" customHeight="1" x14ac:dyDescent="0.2">
      <c r="B618" s="191" t="s">
        <v>9150</v>
      </c>
      <c r="C618" s="192" t="s">
        <v>8427</v>
      </c>
      <c r="D618" s="193" t="s">
        <v>502</v>
      </c>
      <c r="E618" s="193" t="s">
        <v>503</v>
      </c>
      <c r="F618" s="194" t="s">
        <v>103</v>
      </c>
      <c r="G618" s="193" t="s">
        <v>504</v>
      </c>
      <c r="H618" s="193" t="s">
        <v>90</v>
      </c>
      <c r="I618" s="194">
        <v>0</v>
      </c>
      <c r="J618" s="195">
        <v>0</v>
      </c>
      <c r="K618" s="194" t="s">
        <v>1842</v>
      </c>
      <c r="L618" s="194" t="s">
        <v>1843</v>
      </c>
      <c r="M618" s="194" t="s">
        <v>1318</v>
      </c>
      <c r="N618" s="194" t="s">
        <v>1844</v>
      </c>
      <c r="O618" s="194" t="s">
        <v>1845</v>
      </c>
      <c r="P618" s="194">
        <v>0</v>
      </c>
      <c r="Q618" s="194">
        <v>0</v>
      </c>
      <c r="R618" s="194">
        <v>91001</v>
      </c>
      <c r="S618" s="194" t="s">
        <v>511</v>
      </c>
      <c r="T618" s="195">
        <v>38712</v>
      </c>
      <c r="U618" s="194">
        <v>7235</v>
      </c>
      <c r="V618" s="194"/>
      <c r="W618" s="197">
        <v>2861840</v>
      </c>
      <c r="X618" s="197">
        <v>5723680</v>
      </c>
      <c r="Y618" s="198">
        <v>44561</v>
      </c>
      <c r="Z618" s="195" t="s">
        <v>40</v>
      </c>
      <c r="AA618" s="194" t="s">
        <v>9203</v>
      </c>
      <c r="AB618" s="194" t="s">
        <v>9523</v>
      </c>
      <c r="AC618" s="199" t="s">
        <v>9669</v>
      </c>
    </row>
    <row r="619" spans="2:29" ht="15.75" customHeight="1" x14ac:dyDescent="0.2">
      <c r="B619" s="191" t="s">
        <v>9151</v>
      </c>
      <c r="C619" s="192" t="s">
        <v>7969</v>
      </c>
      <c r="D619" s="193" t="s">
        <v>502</v>
      </c>
      <c r="E619" s="193" t="s">
        <v>503</v>
      </c>
      <c r="F619" s="194" t="s">
        <v>103</v>
      </c>
      <c r="G619" s="193" t="s">
        <v>504</v>
      </c>
      <c r="H619" s="193" t="s">
        <v>90</v>
      </c>
      <c r="I619" s="194">
        <v>0</v>
      </c>
      <c r="J619" s="195">
        <v>0</v>
      </c>
      <c r="K619" s="194" t="s">
        <v>1846</v>
      </c>
      <c r="L619" s="194" t="s">
        <v>1847</v>
      </c>
      <c r="M619" s="194" t="s">
        <v>93</v>
      </c>
      <c r="N619" s="194" t="s">
        <v>1848</v>
      </c>
      <c r="O619" s="194" t="s">
        <v>1849</v>
      </c>
      <c r="P619" s="194" t="s">
        <v>1850</v>
      </c>
      <c r="Q619" s="194">
        <v>0</v>
      </c>
      <c r="R619" s="194">
        <v>91001</v>
      </c>
      <c r="S619" s="194" t="s">
        <v>511</v>
      </c>
      <c r="T619" s="195">
        <v>38712</v>
      </c>
      <c r="U619" s="194">
        <v>7236</v>
      </c>
      <c r="V619" s="194"/>
      <c r="W619" s="197">
        <v>0</v>
      </c>
      <c r="X619" s="197">
        <v>9157888</v>
      </c>
      <c r="Y619" s="198">
        <v>44561</v>
      </c>
      <c r="Z619" s="195" t="s">
        <v>40</v>
      </c>
      <c r="AA619" s="194" t="s">
        <v>9203</v>
      </c>
      <c r="AB619" s="194" t="s">
        <v>1851</v>
      </c>
      <c r="AC619" s="199" t="s">
        <v>9669</v>
      </c>
    </row>
    <row r="620" spans="2:29" ht="15.75" customHeight="1" x14ac:dyDescent="0.2">
      <c r="B620" s="191" t="s">
        <v>9153</v>
      </c>
      <c r="C620" s="192" t="s">
        <v>8430</v>
      </c>
      <c r="D620" s="193" t="s">
        <v>502</v>
      </c>
      <c r="E620" s="193" t="s">
        <v>1852</v>
      </c>
      <c r="F620" s="194" t="s">
        <v>103</v>
      </c>
      <c r="G620" s="193" t="s">
        <v>1692</v>
      </c>
      <c r="H620" s="193">
        <v>0</v>
      </c>
      <c r="I620" s="194">
        <v>0</v>
      </c>
      <c r="J620" s="195">
        <v>0</v>
      </c>
      <c r="K620" s="194" t="s">
        <v>1853</v>
      </c>
      <c r="L620" s="194" t="s">
        <v>1854</v>
      </c>
      <c r="M620" s="194" t="s">
        <v>865</v>
      </c>
      <c r="N620" s="194" t="s">
        <v>1855</v>
      </c>
      <c r="O620" s="194" t="s">
        <v>1856</v>
      </c>
      <c r="P620" s="194" t="s">
        <v>1857</v>
      </c>
      <c r="Q620" s="194">
        <v>0</v>
      </c>
      <c r="R620" s="194">
        <v>91001</v>
      </c>
      <c r="S620" s="194" t="s">
        <v>1495</v>
      </c>
      <c r="T620" s="195">
        <v>38714</v>
      </c>
      <c r="U620" s="194">
        <v>7239</v>
      </c>
      <c r="V620" s="194"/>
      <c r="W620" s="197">
        <v>4893746</v>
      </c>
      <c r="X620" s="197">
        <v>9787492</v>
      </c>
      <c r="Y620" s="198">
        <v>44561</v>
      </c>
      <c r="Z620" s="195" t="s">
        <v>40</v>
      </c>
      <c r="AA620" s="194" t="s">
        <v>9203</v>
      </c>
      <c r="AB620" s="194" t="s">
        <v>9567</v>
      </c>
      <c r="AC620" s="199" t="s">
        <v>9669</v>
      </c>
    </row>
    <row r="621" spans="2:29" ht="15.75" customHeight="1" x14ac:dyDescent="0.2">
      <c r="B621" s="191" t="s">
        <v>1858</v>
      </c>
      <c r="C621" s="192" t="s">
        <v>8431</v>
      </c>
      <c r="D621" s="193" t="s">
        <v>502</v>
      </c>
      <c r="E621" s="193" t="s">
        <v>503</v>
      </c>
      <c r="F621" s="194" t="s">
        <v>103</v>
      </c>
      <c r="G621" s="193" t="s">
        <v>504</v>
      </c>
      <c r="H621" s="193" t="s">
        <v>90</v>
      </c>
      <c r="I621" s="194">
        <v>0</v>
      </c>
      <c r="J621" s="195">
        <v>0</v>
      </c>
      <c r="K621" s="194" t="s">
        <v>1859</v>
      </c>
      <c r="L621" s="194" t="s">
        <v>1860</v>
      </c>
      <c r="M621" s="194" t="s">
        <v>415</v>
      </c>
      <c r="N621" s="194" t="s">
        <v>1861</v>
      </c>
      <c r="O621" s="194" t="s">
        <v>1862</v>
      </c>
      <c r="P621" s="194">
        <v>0</v>
      </c>
      <c r="Q621" s="194">
        <v>0</v>
      </c>
      <c r="R621" s="194">
        <v>91001</v>
      </c>
      <c r="S621" s="194" t="s">
        <v>511</v>
      </c>
      <c r="T621" s="195">
        <v>38714</v>
      </c>
      <c r="U621" s="194">
        <v>7240</v>
      </c>
      <c r="V621" s="194"/>
      <c r="W621" s="197">
        <v>5709371</v>
      </c>
      <c r="X621" s="197">
        <v>11418742</v>
      </c>
      <c r="Y621" s="198">
        <v>44561</v>
      </c>
      <c r="Z621" s="195" t="s">
        <v>40</v>
      </c>
      <c r="AA621" s="194" t="s">
        <v>9203</v>
      </c>
      <c r="AB621" s="194" t="s">
        <v>9467</v>
      </c>
      <c r="AC621" s="199" t="s">
        <v>9669</v>
      </c>
    </row>
    <row r="622" spans="2:29" ht="15.75" customHeight="1" x14ac:dyDescent="0.2">
      <c r="B622" s="191" t="s">
        <v>9167</v>
      </c>
      <c r="C622" s="192" t="s">
        <v>8434</v>
      </c>
      <c r="D622" s="193" t="s">
        <v>502</v>
      </c>
      <c r="E622" s="193" t="s">
        <v>503</v>
      </c>
      <c r="F622" s="194" t="s">
        <v>103</v>
      </c>
      <c r="G622" s="193" t="s">
        <v>504</v>
      </c>
      <c r="H622" s="193" t="s">
        <v>90</v>
      </c>
      <c r="I622" s="194">
        <v>0</v>
      </c>
      <c r="J622" s="195">
        <v>0</v>
      </c>
      <c r="K622" s="194" t="s">
        <v>1863</v>
      </c>
      <c r="L622" s="194" t="s">
        <v>1864</v>
      </c>
      <c r="M622" s="194" t="s">
        <v>178</v>
      </c>
      <c r="N622" s="194" t="s">
        <v>1539</v>
      </c>
      <c r="O622" s="194" t="s">
        <v>1865</v>
      </c>
      <c r="P622" s="194" t="s">
        <v>1866</v>
      </c>
      <c r="Q622" s="194">
        <v>0</v>
      </c>
      <c r="R622" s="194">
        <v>91001</v>
      </c>
      <c r="S622" s="194" t="s">
        <v>511</v>
      </c>
      <c r="T622" s="195">
        <v>38722</v>
      </c>
      <c r="U622" s="194">
        <v>7243</v>
      </c>
      <c r="V622" s="194"/>
      <c r="W622" s="197">
        <v>6361870</v>
      </c>
      <c r="X622" s="197">
        <v>12723740</v>
      </c>
      <c r="Y622" s="198">
        <v>44561</v>
      </c>
      <c r="Z622" s="195" t="s">
        <v>40</v>
      </c>
      <c r="AA622" s="194" t="s">
        <v>9203</v>
      </c>
      <c r="AB622" s="194" t="s">
        <v>9578</v>
      </c>
      <c r="AC622" s="199" t="s">
        <v>9669</v>
      </c>
    </row>
    <row r="623" spans="2:29" ht="15.75" customHeight="1" x14ac:dyDescent="0.2">
      <c r="B623" s="191" t="s">
        <v>9168</v>
      </c>
      <c r="C623" s="192" t="s">
        <v>8435</v>
      </c>
      <c r="D623" s="193" t="s">
        <v>502</v>
      </c>
      <c r="E623" s="193" t="s">
        <v>503</v>
      </c>
      <c r="F623" s="194" t="s">
        <v>103</v>
      </c>
      <c r="G623" s="193" t="s">
        <v>504</v>
      </c>
      <c r="H623" s="193" t="s">
        <v>90</v>
      </c>
      <c r="I623" s="194">
        <v>0</v>
      </c>
      <c r="J623" s="195">
        <v>0</v>
      </c>
      <c r="K623" s="194" t="s">
        <v>1867</v>
      </c>
      <c r="L623" s="194" t="s">
        <v>1868</v>
      </c>
      <c r="M623" s="194" t="s">
        <v>1318</v>
      </c>
      <c r="N623" s="194" t="s">
        <v>1869</v>
      </c>
      <c r="O623" s="194" t="s">
        <v>1870</v>
      </c>
      <c r="P623" s="194" t="s">
        <v>1871</v>
      </c>
      <c r="Q623" s="194">
        <v>0</v>
      </c>
      <c r="R623" s="194">
        <v>91001</v>
      </c>
      <c r="S623" s="194" t="s">
        <v>511</v>
      </c>
      <c r="T623" s="195">
        <v>38722</v>
      </c>
      <c r="U623" s="194">
        <v>7244</v>
      </c>
      <c r="V623" s="194"/>
      <c r="W623" s="197">
        <v>5365950</v>
      </c>
      <c r="X623" s="197">
        <v>10731900</v>
      </c>
      <c r="Y623" s="198">
        <v>44561</v>
      </c>
      <c r="Z623" s="195" t="s">
        <v>40</v>
      </c>
      <c r="AA623" s="194" t="s">
        <v>9203</v>
      </c>
      <c r="AB623" s="194" t="s">
        <v>9469</v>
      </c>
      <c r="AC623" s="199" t="s">
        <v>9669</v>
      </c>
    </row>
    <row r="624" spans="2:29" ht="15.75" customHeight="1" x14ac:dyDescent="0.2">
      <c r="B624" s="191" t="s">
        <v>9195</v>
      </c>
      <c r="C624" s="192" t="s">
        <v>7986</v>
      </c>
      <c r="D624" s="193" t="s">
        <v>502</v>
      </c>
      <c r="E624" s="193" t="s">
        <v>503</v>
      </c>
      <c r="F624" s="194" t="s">
        <v>103</v>
      </c>
      <c r="G624" s="193" t="s">
        <v>504</v>
      </c>
      <c r="H624" s="193" t="s">
        <v>90</v>
      </c>
      <c r="I624" s="194">
        <v>0</v>
      </c>
      <c r="J624" s="195">
        <v>0</v>
      </c>
      <c r="K624" s="194" t="s">
        <v>1872</v>
      </c>
      <c r="L624" s="194" t="s">
        <v>1873</v>
      </c>
      <c r="M624" s="194" t="s">
        <v>93</v>
      </c>
      <c r="N624" s="194" t="s">
        <v>1874</v>
      </c>
      <c r="O624" s="194" t="s">
        <v>1875</v>
      </c>
      <c r="P624" s="194" t="s">
        <v>1876</v>
      </c>
      <c r="Q624" s="194">
        <v>0</v>
      </c>
      <c r="R624" s="194">
        <v>91001</v>
      </c>
      <c r="S624" s="194" t="s">
        <v>1339</v>
      </c>
      <c r="T624" s="195">
        <v>38722</v>
      </c>
      <c r="U624" s="194">
        <v>7245</v>
      </c>
      <c r="V624" s="194"/>
      <c r="W624" s="197">
        <v>14309200</v>
      </c>
      <c r="X624" s="197">
        <v>22894720</v>
      </c>
      <c r="Y624" s="198">
        <v>44561</v>
      </c>
      <c r="Z624" s="195" t="s">
        <v>40</v>
      </c>
      <c r="AA624" s="194" t="s">
        <v>9203</v>
      </c>
      <c r="AB624" s="194" t="s">
        <v>266</v>
      </c>
      <c r="AC624" s="199" t="s">
        <v>9669</v>
      </c>
    </row>
    <row r="625" spans="2:29" ht="15.75" customHeight="1" x14ac:dyDescent="0.2">
      <c r="B625" s="191" t="s">
        <v>9169</v>
      </c>
      <c r="C625" s="192" t="s">
        <v>8436</v>
      </c>
      <c r="D625" s="193" t="s">
        <v>502</v>
      </c>
      <c r="E625" s="193" t="s">
        <v>1133</v>
      </c>
      <c r="F625" s="194" t="s">
        <v>103</v>
      </c>
      <c r="G625" s="193" t="s">
        <v>1877</v>
      </c>
      <c r="H625" s="193" t="s">
        <v>90</v>
      </c>
      <c r="I625" s="194">
        <v>0</v>
      </c>
      <c r="J625" s="195">
        <v>0</v>
      </c>
      <c r="K625" s="194" t="s">
        <v>1878</v>
      </c>
      <c r="L625" s="194" t="s">
        <v>1879</v>
      </c>
      <c r="M625" s="194" t="s">
        <v>1318</v>
      </c>
      <c r="N625" s="194" t="s">
        <v>1880</v>
      </c>
      <c r="O625" s="194" t="s">
        <v>1881</v>
      </c>
      <c r="P625" s="194">
        <v>0</v>
      </c>
      <c r="Q625" s="194">
        <v>0</v>
      </c>
      <c r="R625" s="194">
        <v>91001</v>
      </c>
      <c r="S625" s="194" t="s">
        <v>766</v>
      </c>
      <c r="T625" s="195">
        <v>38722</v>
      </c>
      <c r="U625" s="194">
        <v>7246</v>
      </c>
      <c r="V625" s="194"/>
      <c r="W625" s="197">
        <v>2861840</v>
      </c>
      <c r="X625" s="197">
        <v>5723680</v>
      </c>
      <c r="Y625" s="198">
        <v>44561</v>
      </c>
      <c r="Z625" s="195" t="s">
        <v>40</v>
      </c>
      <c r="AA625" s="194" t="s">
        <v>9203</v>
      </c>
      <c r="AB625" s="194" t="s">
        <v>9564</v>
      </c>
      <c r="AC625" s="199" t="s">
        <v>9669</v>
      </c>
    </row>
    <row r="626" spans="2:29" ht="15.75" customHeight="1" x14ac:dyDescent="0.2">
      <c r="B626" s="191" t="s">
        <v>9170</v>
      </c>
      <c r="C626" s="192" t="s">
        <v>8437</v>
      </c>
      <c r="D626" s="193" t="s">
        <v>502</v>
      </c>
      <c r="E626" s="193" t="s">
        <v>1133</v>
      </c>
      <c r="F626" s="194" t="s">
        <v>352</v>
      </c>
      <c r="G626" s="193" t="s">
        <v>1877</v>
      </c>
      <c r="H626" s="193" t="s">
        <v>90</v>
      </c>
      <c r="I626" s="194">
        <v>0</v>
      </c>
      <c r="J626" s="195">
        <v>0</v>
      </c>
      <c r="K626" s="194" t="s">
        <v>1882</v>
      </c>
      <c r="L626" s="194" t="s">
        <v>1883</v>
      </c>
      <c r="M626" s="194" t="s">
        <v>106</v>
      </c>
      <c r="N626" s="194" t="s">
        <v>1884</v>
      </c>
      <c r="O626" s="194">
        <v>0</v>
      </c>
      <c r="P626" s="194">
        <v>0</v>
      </c>
      <c r="Q626" s="194">
        <v>0</v>
      </c>
      <c r="R626" s="194">
        <v>91001</v>
      </c>
      <c r="S626" s="194" t="s">
        <v>1086</v>
      </c>
      <c r="T626" s="195">
        <v>38722</v>
      </c>
      <c r="U626" s="194">
        <v>7247</v>
      </c>
      <c r="V626" s="194"/>
      <c r="W626" s="197">
        <v>5056871</v>
      </c>
      <c r="X626" s="197">
        <v>10113742</v>
      </c>
      <c r="Y626" s="198">
        <v>44561</v>
      </c>
      <c r="Z626" s="195" t="s">
        <v>40</v>
      </c>
      <c r="AA626" s="194" t="s">
        <v>9203</v>
      </c>
      <c r="AB626" s="194" t="s">
        <v>9452</v>
      </c>
      <c r="AC626" s="199" t="s">
        <v>9669</v>
      </c>
    </row>
    <row r="627" spans="2:29" ht="15.75" customHeight="1" x14ac:dyDescent="0.2">
      <c r="B627" s="191" t="s">
        <v>9171</v>
      </c>
      <c r="C627" s="192" t="s">
        <v>7963</v>
      </c>
      <c r="D627" s="193" t="s">
        <v>502</v>
      </c>
      <c r="E627" s="193" t="s">
        <v>503</v>
      </c>
      <c r="F627" s="194" t="s">
        <v>103</v>
      </c>
      <c r="G627" s="193" t="s">
        <v>504</v>
      </c>
      <c r="H627" s="193" t="s">
        <v>90</v>
      </c>
      <c r="I627" s="194">
        <v>0</v>
      </c>
      <c r="J627" s="195">
        <v>0</v>
      </c>
      <c r="K627" s="194" t="s">
        <v>1885</v>
      </c>
      <c r="L627" s="194" t="s">
        <v>1886</v>
      </c>
      <c r="M627" s="194" t="s">
        <v>93</v>
      </c>
      <c r="N627" s="194" t="s">
        <v>1887</v>
      </c>
      <c r="O627" s="194" t="s">
        <v>1888</v>
      </c>
      <c r="P627" s="194" t="s">
        <v>1889</v>
      </c>
      <c r="Q627" s="194">
        <v>0</v>
      </c>
      <c r="R627" s="194">
        <v>91001</v>
      </c>
      <c r="S627" s="194" t="s">
        <v>511</v>
      </c>
      <c r="T627" s="195">
        <v>38722</v>
      </c>
      <c r="U627" s="194">
        <v>7248</v>
      </c>
      <c r="V627" s="194"/>
      <c r="W627" s="197">
        <v>26299620</v>
      </c>
      <c r="X627" s="197">
        <v>51590700</v>
      </c>
      <c r="Y627" s="198">
        <v>44561</v>
      </c>
      <c r="Z627" s="195" t="s">
        <v>40</v>
      </c>
      <c r="AA627" s="194" t="s">
        <v>9203</v>
      </c>
      <c r="AB627" s="194" t="s">
        <v>248</v>
      </c>
      <c r="AC627" s="199" t="s">
        <v>9669</v>
      </c>
    </row>
    <row r="628" spans="2:29" ht="15.75" customHeight="1" x14ac:dyDescent="0.2">
      <c r="B628" s="191" t="s">
        <v>9173</v>
      </c>
      <c r="C628" s="192" t="s">
        <v>8439</v>
      </c>
      <c r="D628" s="193" t="s">
        <v>502</v>
      </c>
      <c r="E628" s="193" t="s">
        <v>503</v>
      </c>
      <c r="F628" s="194" t="s">
        <v>103</v>
      </c>
      <c r="G628" s="193" t="s">
        <v>504</v>
      </c>
      <c r="H628" s="193" t="s">
        <v>90</v>
      </c>
      <c r="I628" s="194">
        <v>0</v>
      </c>
      <c r="J628" s="195">
        <v>0</v>
      </c>
      <c r="K628" s="194" t="s">
        <v>1890</v>
      </c>
      <c r="L628" s="194" t="s">
        <v>1891</v>
      </c>
      <c r="M628" s="194" t="s">
        <v>1318</v>
      </c>
      <c r="N628" s="194" t="s">
        <v>1892</v>
      </c>
      <c r="O628" s="194" t="s">
        <v>1893</v>
      </c>
      <c r="P628" s="194" t="s">
        <v>1894</v>
      </c>
      <c r="Q628" s="194">
        <v>0</v>
      </c>
      <c r="R628" s="194">
        <v>91001</v>
      </c>
      <c r="S628" s="194" t="s">
        <v>511</v>
      </c>
      <c r="T628" s="195">
        <v>38722</v>
      </c>
      <c r="U628" s="194">
        <v>7250</v>
      </c>
      <c r="V628" s="194"/>
      <c r="W628" s="197">
        <v>2384867</v>
      </c>
      <c r="X628" s="197">
        <v>4769734</v>
      </c>
      <c r="Y628" s="198">
        <v>44561</v>
      </c>
      <c r="Z628" s="195" t="s">
        <v>40</v>
      </c>
      <c r="AA628" s="194" t="s">
        <v>9203</v>
      </c>
      <c r="AB628" s="194" t="s">
        <v>9558</v>
      </c>
      <c r="AC628" s="199" t="s">
        <v>9669</v>
      </c>
    </row>
    <row r="629" spans="2:29" ht="15.75" customHeight="1" x14ac:dyDescent="0.2">
      <c r="B629" s="191" t="s">
        <v>9174</v>
      </c>
      <c r="C629" s="192" t="s">
        <v>7997</v>
      </c>
      <c r="D629" s="193" t="s">
        <v>502</v>
      </c>
      <c r="E629" s="193" t="s">
        <v>503</v>
      </c>
      <c r="F629" s="194" t="s">
        <v>103</v>
      </c>
      <c r="G629" s="193" t="s">
        <v>504</v>
      </c>
      <c r="H629" s="193" t="s">
        <v>90</v>
      </c>
      <c r="I629" s="194">
        <v>0</v>
      </c>
      <c r="J629" s="195">
        <v>0</v>
      </c>
      <c r="K629" s="194" t="s">
        <v>1895</v>
      </c>
      <c r="L629" s="194" t="s">
        <v>1896</v>
      </c>
      <c r="M629" s="194" t="s">
        <v>756</v>
      </c>
      <c r="N629" s="194" t="s">
        <v>1897</v>
      </c>
      <c r="O629" s="194" t="s">
        <v>1898</v>
      </c>
      <c r="P629" s="194">
        <v>0</v>
      </c>
      <c r="Q629" s="194">
        <v>0</v>
      </c>
      <c r="R629" s="194">
        <v>91001</v>
      </c>
      <c r="S629" s="194" t="s">
        <v>1899</v>
      </c>
      <c r="T629" s="195">
        <v>38723</v>
      </c>
      <c r="U629" s="194">
        <v>7251</v>
      </c>
      <c r="V629" s="194"/>
      <c r="W629" s="197">
        <v>6851245</v>
      </c>
      <c r="X629" s="197">
        <v>20553735</v>
      </c>
      <c r="Y629" s="198">
        <v>44561</v>
      </c>
      <c r="Z629" s="195" t="s">
        <v>40</v>
      </c>
      <c r="AA629" s="194" t="s">
        <v>9203</v>
      </c>
      <c r="AB629" s="194" t="s">
        <v>206</v>
      </c>
      <c r="AC629" s="199" t="s">
        <v>9669</v>
      </c>
    </row>
    <row r="630" spans="2:29" ht="15.75" customHeight="1" x14ac:dyDescent="0.2">
      <c r="B630" s="191" t="s">
        <v>9175</v>
      </c>
      <c r="C630" s="192" t="s">
        <v>7934</v>
      </c>
      <c r="D630" s="193" t="s">
        <v>502</v>
      </c>
      <c r="E630" s="193" t="s">
        <v>503</v>
      </c>
      <c r="F630" s="194" t="s">
        <v>103</v>
      </c>
      <c r="G630" s="193" t="s">
        <v>504</v>
      </c>
      <c r="H630" s="193" t="s">
        <v>90</v>
      </c>
      <c r="I630" s="194">
        <v>0</v>
      </c>
      <c r="J630" s="195">
        <v>0</v>
      </c>
      <c r="K630" s="194" t="s">
        <v>1900</v>
      </c>
      <c r="L630" s="194" t="s">
        <v>1901</v>
      </c>
      <c r="M630" s="194" t="s">
        <v>178</v>
      </c>
      <c r="N630" s="194" t="s">
        <v>1902</v>
      </c>
      <c r="O630" s="194" t="s">
        <v>1903</v>
      </c>
      <c r="P630" s="194" t="s">
        <v>1904</v>
      </c>
      <c r="Q630" s="194">
        <v>0</v>
      </c>
      <c r="R630" s="194">
        <v>91001</v>
      </c>
      <c r="S630" s="194" t="s">
        <v>766</v>
      </c>
      <c r="T630" s="195">
        <v>38723</v>
      </c>
      <c r="U630" s="194">
        <v>7252</v>
      </c>
      <c r="V630" s="194"/>
      <c r="W630" s="197">
        <v>4078122</v>
      </c>
      <c r="X630" s="197">
        <v>12234366</v>
      </c>
      <c r="Y630" s="198">
        <v>44561</v>
      </c>
      <c r="Z630" s="195" t="s">
        <v>40</v>
      </c>
      <c r="AA630" s="194" t="s">
        <v>9203</v>
      </c>
      <c r="AB630" s="194" t="s">
        <v>1905</v>
      </c>
      <c r="AC630" s="199" t="s">
        <v>9669</v>
      </c>
    </row>
    <row r="631" spans="2:29" ht="15.75" customHeight="1" x14ac:dyDescent="0.2">
      <c r="B631" s="191" t="s">
        <v>9176</v>
      </c>
      <c r="C631" s="192" t="s">
        <v>8440</v>
      </c>
      <c r="D631" s="193" t="s">
        <v>502</v>
      </c>
      <c r="E631" s="193" t="s">
        <v>503</v>
      </c>
      <c r="F631" s="194" t="s">
        <v>103</v>
      </c>
      <c r="G631" s="193" t="s">
        <v>504</v>
      </c>
      <c r="H631" s="193" t="s">
        <v>90</v>
      </c>
      <c r="I631" s="194">
        <v>0</v>
      </c>
      <c r="J631" s="195">
        <v>0</v>
      </c>
      <c r="K631" s="194" t="s">
        <v>1906</v>
      </c>
      <c r="L631" s="194" t="s">
        <v>1907</v>
      </c>
      <c r="M631" s="194" t="s">
        <v>415</v>
      </c>
      <c r="N631" s="194" t="s">
        <v>890</v>
      </c>
      <c r="O631" s="194" t="s">
        <v>1908</v>
      </c>
      <c r="P631" s="194" t="s">
        <v>1909</v>
      </c>
      <c r="Q631" s="194">
        <v>0</v>
      </c>
      <c r="R631" s="194">
        <v>91001</v>
      </c>
      <c r="S631" s="194" t="s">
        <v>1139</v>
      </c>
      <c r="T631" s="195">
        <v>38723</v>
      </c>
      <c r="U631" s="194">
        <v>7253</v>
      </c>
      <c r="V631" s="194"/>
      <c r="W631" s="197">
        <v>6868416</v>
      </c>
      <c r="X631" s="197">
        <v>13736832</v>
      </c>
      <c r="Y631" s="198">
        <v>44561</v>
      </c>
      <c r="Z631" s="195" t="s">
        <v>40</v>
      </c>
      <c r="AA631" s="194" t="s">
        <v>9203</v>
      </c>
      <c r="AB631" s="194" t="s">
        <v>207</v>
      </c>
      <c r="AC631" s="199" t="s">
        <v>9669</v>
      </c>
    </row>
    <row r="632" spans="2:29" ht="15.75" customHeight="1" x14ac:dyDescent="0.2">
      <c r="B632" s="191" t="s">
        <v>9178</v>
      </c>
      <c r="C632" s="192" t="s">
        <v>8442</v>
      </c>
      <c r="D632" s="193" t="s">
        <v>502</v>
      </c>
      <c r="E632" s="193" t="s">
        <v>503</v>
      </c>
      <c r="F632" s="194" t="s">
        <v>103</v>
      </c>
      <c r="G632" s="193" t="s">
        <v>504</v>
      </c>
      <c r="H632" s="193" t="s">
        <v>90</v>
      </c>
      <c r="I632" s="194">
        <v>0</v>
      </c>
      <c r="J632" s="195">
        <v>0</v>
      </c>
      <c r="K632" s="194" t="s">
        <v>1910</v>
      </c>
      <c r="L632" s="194" t="s">
        <v>1911</v>
      </c>
      <c r="M632" s="194" t="s">
        <v>865</v>
      </c>
      <c r="N632" s="194" t="s">
        <v>1912</v>
      </c>
      <c r="O632" s="194" t="s">
        <v>1913</v>
      </c>
      <c r="P632" s="194" t="s">
        <v>1914</v>
      </c>
      <c r="Q632" s="194">
        <v>0</v>
      </c>
      <c r="R632" s="194">
        <v>91001</v>
      </c>
      <c r="S632" s="194" t="s">
        <v>511</v>
      </c>
      <c r="T632" s="195">
        <v>38729</v>
      </c>
      <c r="U632" s="194">
        <v>7255</v>
      </c>
      <c r="V632" s="194"/>
      <c r="W632" s="197">
        <v>4214059</v>
      </c>
      <c r="X632" s="197">
        <v>8428118</v>
      </c>
      <c r="Y632" s="198">
        <v>44561</v>
      </c>
      <c r="Z632" s="195" t="s">
        <v>40</v>
      </c>
      <c r="AA632" s="194" t="s">
        <v>9203</v>
      </c>
      <c r="AB632" s="194" t="s">
        <v>9512</v>
      </c>
      <c r="AC632" s="199" t="s">
        <v>9669</v>
      </c>
    </row>
    <row r="633" spans="2:29" ht="15.75" customHeight="1" x14ac:dyDescent="0.2">
      <c r="B633" s="191" t="s">
        <v>9179</v>
      </c>
      <c r="C633" s="192" t="s">
        <v>8443</v>
      </c>
      <c r="D633" s="193" t="s">
        <v>502</v>
      </c>
      <c r="E633" s="193" t="s">
        <v>503</v>
      </c>
      <c r="F633" s="194" t="s">
        <v>103</v>
      </c>
      <c r="G633" s="193" t="s">
        <v>504</v>
      </c>
      <c r="H633" s="193" t="s">
        <v>90</v>
      </c>
      <c r="I633" s="194">
        <v>0</v>
      </c>
      <c r="J633" s="195">
        <v>0</v>
      </c>
      <c r="K633" s="194" t="s">
        <v>1915</v>
      </c>
      <c r="L633" s="194" t="s">
        <v>1916</v>
      </c>
      <c r="M633" s="194" t="s">
        <v>93</v>
      </c>
      <c r="N633" s="194" t="s">
        <v>1917</v>
      </c>
      <c r="O633" s="194" t="s">
        <v>1918</v>
      </c>
      <c r="P633" s="194">
        <v>0</v>
      </c>
      <c r="Q633" s="194">
        <v>0</v>
      </c>
      <c r="R633" s="194">
        <v>91001</v>
      </c>
      <c r="S633" s="194" t="s">
        <v>1429</v>
      </c>
      <c r="T633" s="195">
        <v>38729</v>
      </c>
      <c r="U633" s="194">
        <v>7256</v>
      </c>
      <c r="V633" s="194"/>
      <c r="W633" s="197">
        <v>8585520</v>
      </c>
      <c r="X633" s="197">
        <v>34342080</v>
      </c>
      <c r="Y633" s="198">
        <v>44561</v>
      </c>
      <c r="Z633" s="195" t="s">
        <v>40</v>
      </c>
      <c r="AA633" s="194" t="s">
        <v>9203</v>
      </c>
      <c r="AB633" s="194" t="s">
        <v>9580</v>
      </c>
      <c r="AC633" s="199" t="s">
        <v>9669</v>
      </c>
    </row>
    <row r="634" spans="2:29" ht="15.75" customHeight="1" x14ac:dyDescent="0.2">
      <c r="B634" s="191" t="s">
        <v>9180</v>
      </c>
      <c r="C634" s="192" t="s">
        <v>8444</v>
      </c>
      <c r="D634" s="193" t="s">
        <v>502</v>
      </c>
      <c r="E634" s="193" t="s">
        <v>1133</v>
      </c>
      <c r="F634" s="194" t="s">
        <v>352</v>
      </c>
      <c r="G634" s="193" t="s">
        <v>1877</v>
      </c>
      <c r="H634" s="193" t="s">
        <v>90</v>
      </c>
      <c r="I634" s="194">
        <v>0</v>
      </c>
      <c r="J634" s="195">
        <v>0</v>
      </c>
      <c r="K634" s="194" t="s">
        <v>1919</v>
      </c>
      <c r="L634" s="194" t="s">
        <v>1920</v>
      </c>
      <c r="M634" s="194" t="s">
        <v>415</v>
      </c>
      <c r="N634" s="194" t="s">
        <v>1921</v>
      </c>
      <c r="O634" s="194">
        <v>0</v>
      </c>
      <c r="P634" s="194">
        <v>0</v>
      </c>
      <c r="Q634" s="194">
        <v>0</v>
      </c>
      <c r="R634" s="194">
        <v>91001</v>
      </c>
      <c r="S634" s="194" t="s">
        <v>511</v>
      </c>
      <c r="T634" s="195">
        <v>38729</v>
      </c>
      <c r="U634" s="194">
        <v>7257</v>
      </c>
      <c r="V634" s="194"/>
      <c r="W634" s="197">
        <v>4292760</v>
      </c>
      <c r="X634" s="197">
        <v>8585520</v>
      </c>
      <c r="Y634" s="198">
        <v>44561</v>
      </c>
      <c r="Z634" s="195" t="s">
        <v>40</v>
      </c>
      <c r="AA634" s="194" t="s">
        <v>9203</v>
      </c>
      <c r="AB634" s="194" t="s">
        <v>9513</v>
      </c>
      <c r="AC634" s="199" t="s">
        <v>9669</v>
      </c>
    </row>
    <row r="635" spans="2:29" ht="15.75" customHeight="1" x14ac:dyDescent="0.2">
      <c r="B635" s="191" t="s">
        <v>9182</v>
      </c>
      <c r="C635" s="192" t="s">
        <v>7996</v>
      </c>
      <c r="D635" s="193" t="s">
        <v>502</v>
      </c>
      <c r="E635" s="193" t="s">
        <v>1133</v>
      </c>
      <c r="F635" s="194" t="s">
        <v>352</v>
      </c>
      <c r="G635" s="193" t="s">
        <v>1877</v>
      </c>
      <c r="H635" s="193">
        <v>0</v>
      </c>
      <c r="I635" s="194">
        <v>0</v>
      </c>
      <c r="J635" s="195">
        <v>0</v>
      </c>
      <c r="K635" s="194" t="s">
        <v>1922</v>
      </c>
      <c r="L635" s="194" t="s">
        <v>1923</v>
      </c>
      <c r="M635" s="194" t="s">
        <v>756</v>
      </c>
      <c r="N635" s="194" t="s">
        <v>1924</v>
      </c>
      <c r="O635" s="194">
        <v>0</v>
      </c>
      <c r="P635" s="194">
        <v>0</v>
      </c>
      <c r="Q635" s="194">
        <v>0</v>
      </c>
      <c r="R635" s="194">
        <v>91001</v>
      </c>
      <c r="S635" s="194" t="s">
        <v>1925</v>
      </c>
      <c r="T635" s="195">
        <v>38734</v>
      </c>
      <c r="U635" s="194">
        <v>7259</v>
      </c>
      <c r="V635" s="194"/>
      <c r="W635" s="197">
        <v>5709371</v>
      </c>
      <c r="X635" s="197">
        <v>17128113</v>
      </c>
      <c r="Y635" s="198">
        <v>44561</v>
      </c>
      <c r="Z635" s="195" t="s">
        <v>40</v>
      </c>
      <c r="AA635" s="194" t="s">
        <v>9203</v>
      </c>
      <c r="AB635" s="194" t="s">
        <v>1926</v>
      </c>
      <c r="AC635" s="199" t="s">
        <v>9669</v>
      </c>
    </row>
    <row r="636" spans="2:29" ht="15.75" customHeight="1" x14ac:dyDescent="0.2">
      <c r="B636" s="191" t="s">
        <v>1927</v>
      </c>
      <c r="C636" s="192" t="s">
        <v>8446</v>
      </c>
      <c r="D636" s="193" t="s">
        <v>502</v>
      </c>
      <c r="E636" s="193" t="s">
        <v>1133</v>
      </c>
      <c r="F636" s="194" t="s">
        <v>352</v>
      </c>
      <c r="G636" s="193" t="s">
        <v>1134</v>
      </c>
      <c r="H636" s="193" t="s">
        <v>90</v>
      </c>
      <c r="I636" s="194">
        <v>0</v>
      </c>
      <c r="J636" s="195">
        <v>0</v>
      </c>
      <c r="K636" s="194" t="s">
        <v>1928</v>
      </c>
      <c r="L636" s="194" t="s">
        <v>1929</v>
      </c>
      <c r="M636" s="194" t="s">
        <v>756</v>
      </c>
      <c r="N636" s="194" t="s">
        <v>1930</v>
      </c>
      <c r="O636" s="194" t="s">
        <v>1931</v>
      </c>
      <c r="P636" s="194" t="s">
        <v>1932</v>
      </c>
      <c r="Q636" s="194">
        <v>0</v>
      </c>
      <c r="R636" s="194">
        <v>91001</v>
      </c>
      <c r="S636" s="194" t="s">
        <v>511</v>
      </c>
      <c r="T636" s="195">
        <v>38735</v>
      </c>
      <c r="U636" s="194">
        <v>7260</v>
      </c>
      <c r="V636" s="194"/>
      <c r="W636" s="197">
        <v>4893746</v>
      </c>
      <c r="X636" s="197">
        <v>9787492</v>
      </c>
      <c r="Y636" s="198">
        <v>44561</v>
      </c>
      <c r="Z636" s="195" t="s">
        <v>40</v>
      </c>
      <c r="AA636" s="194" t="s">
        <v>9203</v>
      </c>
      <c r="AB636" s="194" t="s">
        <v>9561</v>
      </c>
      <c r="AC636" s="199" t="s">
        <v>9669</v>
      </c>
    </row>
    <row r="637" spans="2:29" ht="15.75" customHeight="1" x14ac:dyDescent="0.2">
      <c r="B637" s="191" t="s">
        <v>9184</v>
      </c>
      <c r="C637" s="192" t="s">
        <v>8449</v>
      </c>
      <c r="D637" s="193" t="s">
        <v>502</v>
      </c>
      <c r="E637" s="193" t="s">
        <v>503</v>
      </c>
      <c r="F637" s="194" t="s">
        <v>103</v>
      </c>
      <c r="G637" s="193" t="s">
        <v>504</v>
      </c>
      <c r="H637" s="193" t="s">
        <v>90</v>
      </c>
      <c r="I637" s="194">
        <v>0</v>
      </c>
      <c r="J637" s="195">
        <v>0</v>
      </c>
      <c r="K637" s="194" t="s">
        <v>1933</v>
      </c>
      <c r="L637" s="194" t="s">
        <v>1934</v>
      </c>
      <c r="M637" s="194" t="s">
        <v>865</v>
      </c>
      <c r="N637" s="194" t="s">
        <v>1935</v>
      </c>
      <c r="O637" s="194" t="s">
        <v>1936</v>
      </c>
      <c r="P637" s="194">
        <v>0</v>
      </c>
      <c r="Q637" s="194">
        <v>0</v>
      </c>
      <c r="R637" s="194">
        <v>91001</v>
      </c>
      <c r="S637" s="194" t="s">
        <v>511</v>
      </c>
      <c r="T637" s="195">
        <v>38735</v>
      </c>
      <c r="U637" s="194">
        <v>7263</v>
      </c>
      <c r="V637" s="194"/>
      <c r="W637" s="197">
        <v>5056871</v>
      </c>
      <c r="X637" s="197">
        <v>10113742</v>
      </c>
      <c r="Y637" s="198">
        <v>44561</v>
      </c>
      <c r="Z637" s="195" t="s">
        <v>40</v>
      </c>
      <c r="AA637" s="194" t="s">
        <v>9203</v>
      </c>
      <c r="AB637" s="194" t="s">
        <v>9463</v>
      </c>
      <c r="AC637" s="199" t="s">
        <v>9669</v>
      </c>
    </row>
    <row r="638" spans="2:29" ht="15.75" customHeight="1" x14ac:dyDescent="0.2">
      <c r="B638" s="191" t="s">
        <v>9191</v>
      </c>
      <c r="C638" s="192" t="s">
        <v>7928</v>
      </c>
      <c r="D638" s="193" t="s">
        <v>502</v>
      </c>
      <c r="E638" s="193" t="s">
        <v>503</v>
      </c>
      <c r="F638" s="194" t="s">
        <v>103</v>
      </c>
      <c r="G638" s="193" t="s">
        <v>504</v>
      </c>
      <c r="H638" s="193" t="s">
        <v>90</v>
      </c>
      <c r="I638" s="194">
        <v>0</v>
      </c>
      <c r="J638" s="195">
        <v>0</v>
      </c>
      <c r="K638" s="194" t="s">
        <v>1937</v>
      </c>
      <c r="L638" s="194" t="s">
        <v>1938</v>
      </c>
      <c r="M638" s="194" t="s">
        <v>178</v>
      </c>
      <c r="N638" s="194" t="s">
        <v>1939</v>
      </c>
      <c r="O638" s="194">
        <v>0</v>
      </c>
      <c r="P638" s="194">
        <v>0</v>
      </c>
      <c r="Q638" s="194">
        <v>0</v>
      </c>
      <c r="R638" s="194">
        <v>91001</v>
      </c>
      <c r="S638" s="194" t="s">
        <v>511</v>
      </c>
      <c r="T638" s="195">
        <v>38735</v>
      </c>
      <c r="U638" s="194">
        <v>7264</v>
      </c>
      <c r="V638" s="194"/>
      <c r="W638" s="197">
        <v>4893746</v>
      </c>
      <c r="X638" s="197">
        <v>14681238</v>
      </c>
      <c r="Y638" s="198">
        <v>44561</v>
      </c>
      <c r="Z638" s="195" t="s">
        <v>40</v>
      </c>
      <c r="AA638" s="194" t="s">
        <v>9203</v>
      </c>
      <c r="AB638" s="194" t="s">
        <v>1940</v>
      </c>
      <c r="AC638" s="199" t="s">
        <v>9669</v>
      </c>
    </row>
    <row r="639" spans="2:29" ht="15.75" customHeight="1" x14ac:dyDescent="0.2">
      <c r="B639" s="191" t="s">
        <v>9185</v>
      </c>
      <c r="C639" s="192" t="s">
        <v>8450</v>
      </c>
      <c r="D639" s="193" t="s">
        <v>502</v>
      </c>
      <c r="E639" s="193" t="s">
        <v>1665</v>
      </c>
      <c r="F639" s="194" t="s">
        <v>103</v>
      </c>
      <c r="G639" s="193" t="s">
        <v>1518</v>
      </c>
      <c r="H639" s="193" t="s">
        <v>90</v>
      </c>
      <c r="I639" s="194">
        <v>0</v>
      </c>
      <c r="J639" s="195">
        <v>0</v>
      </c>
      <c r="K639" s="194" t="s">
        <v>1941</v>
      </c>
      <c r="L639" s="194" t="s">
        <v>1942</v>
      </c>
      <c r="M639" s="194" t="s">
        <v>178</v>
      </c>
      <c r="N639" s="194" t="s">
        <v>1943</v>
      </c>
      <c r="O639" s="194" t="s">
        <v>1944</v>
      </c>
      <c r="P639" s="194" t="s">
        <v>1945</v>
      </c>
      <c r="Q639" s="194">
        <v>0</v>
      </c>
      <c r="R639" s="194">
        <v>91001</v>
      </c>
      <c r="S639" s="194" t="s">
        <v>1139</v>
      </c>
      <c r="T639" s="195">
        <v>38735</v>
      </c>
      <c r="U639" s="194">
        <v>7265</v>
      </c>
      <c r="V639" s="194"/>
      <c r="W639" s="197">
        <v>5056871</v>
      </c>
      <c r="X639" s="197">
        <v>10113742</v>
      </c>
      <c r="Y639" s="198">
        <v>44561</v>
      </c>
      <c r="Z639" s="195" t="s">
        <v>40</v>
      </c>
      <c r="AA639" s="194" t="s">
        <v>9203</v>
      </c>
      <c r="AB639" s="194" t="s">
        <v>9462</v>
      </c>
      <c r="AC639" s="199" t="s">
        <v>9669</v>
      </c>
    </row>
    <row r="640" spans="2:29" ht="15.75" customHeight="1" x14ac:dyDescent="0.2">
      <c r="B640" s="191" t="s">
        <v>9186</v>
      </c>
      <c r="C640" s="192" t="s">
        <v>8451</v>
      </c>
      <c r="D640" s="193" t="s">
        <v>502</v>
      </c>
      <c r="E640" s="193" t="s">
        <v>503</v>
      </c>
      <c r="F640" s="194" t="s">
        <v>103</v>
      </c>
      <c r="G640" s="193" t="s">
        <v>504</v>
      </c>
      <c r="H640" s="193" t="s">
        <v>90</v>
      </c>
      <c r="I640" s="194">
        <v>0</v>
      </c>
      <c r="J640" s="195">
        <v>0</v>
      </c>
      <c r="K640" s="194" t="s">
        <v>1946</v>
      </c>
      <c r="L640" s="194" t="s">
        <v>1947</v>
      </c>
      <c r="M640" s="194" t="s">
        <v>178</v>
      </c>
      <c r="N640" s="194" t="s">
        <v>1948</v>
      </c>
      <c r="O640" s="194" t="s">
        <v>1949</v>
      </c>
      <c r="P640" s="194">
        <v>0</v>
      </c>
      <c r="Q640" s="194">
        <v>0</v>
      </c>
      <c r="R640" s="194">
        <v>91001</v>
      </c>
      <c r="S640" s="194" t="s">
        <v>1950</v>
      </c>
      <c r="T640" s="195">
        <v>38736</v>
      </c>
      <c r="U640" s="194">
        <v>7267</v>
      </c>
      <c r="V640" s="194"/>
      <c r="W640" s="197">
        <v>12621473</v>
      </c>
      <c r="X640" s="197">
        <v>25242946</v>
      </c>
      <c r="Y640" s="198">
        <v>44561</v>
      </c>
      <c r="Z640" s="195" t="s">
        <v>40</v>
      </c>
      <c r="AA640" s="194" t="s">
        <v>9203</v>
      </c>
      <c r="AB640" s="194" t="s">
        <v>9518</v>
      </c>
      <c r="AC640" s="199" t="s">
        <v>9669</v>
      </c>
    </row>
    <row r="641" spans="2:29" ht="15.75" customHeight="1" x14ac:dyDescent="0.2">
      <c r="B641" s="191" t="s">
        <v>9187</v>
      </c>
      <c r="C641" s="192" t="s">
        <v>8452</v>
      </c>
      <c r="D641" s="193" t="s">
        <v>502</v>
      </c>
      <c r="E641" s="193" t="s">
        <v>503</v>
      </c>
      <c r="F641" s="194" t="s">
        <v>103</v>
      </c>
      <c r="G641" s="193" t="s">
        <v>504</v>
      </c>
      <c r="H641" s="193" t="s">
        <v>90</v>
      </c>
      <c r="I641" s="194">
        <v>0</v>
      </c>
      <c r="J641" s="195">
        <v>0</v>
      </c>
      <c r="K641" s="194" t="s">
        <v>1951</v>
      </c>
      <c r="L641" s="194" t="s">
        <v>1952</v>
      </c>
      <c r="M641" s="194" t="s">
        <v>756</v>
      </c>
      <c r="N641" s="194" t="s">
        <v>1953</v>
      </c>
      <c r="O641" s="194" t="s">
        <v>1954</v>
      </c>
      <c r="P641" s="194" t="s">
        <v>1955</v>
      </c>
      <c r="Q641" s="194">
        <v>0</v>
      </c>
      <c r="R641" s="194">
        <v>91001</v>
      </c>
      <c r="S641" s="194" t="s">
        <v>1429</v>
      </c>
      <c r="T641" s="195">
        <v>38736</v>
      </c>
      <c r="U641" s="194">
        <v>7268</v>
      </c>
      <c r="V641" s="194"/>
      <c r="W641" s="197">
        <v>5709371</v>
      </c>
      <c r="X641" s="197">
        <v>11418742</v>
      </c>
      <c r="Y641" s="198">
        <v>44561</v>
      </c>
      <c r="Z641" s="195" t="s">
        <v>40</v>
      </c>
      <c r="AA641" s="194" t="s">
        <v>9203</v>
      </c>
      <c r="AB641" s="194" t="s">
        <v>9596</v>
      </c>
      <c r="AC641" s="199" t="s">
        <v>9669</v>
      </c>
    </row>
    <row r="642" spans="2:29" ht="15.75" customHeight="1" x14ac:dyDescent="0.2">
      <c r="B642" s="191" t="s">
        <v>9188</v>
      </c>
      <c r="C642" s="192" t="s">
        <v>7944</v>
      </c>
      <c r="D642" s="193" t="s">
        <v>502</v>
      </c>
      <c r="E642" s="193" t="s">
        <v>503</v>
      </c>
      <c r="F642" s="194" t="s">
        <v>103</v>
      </c>
      <c r="G642" s="193" t="s">
        <v>504</v>
      </c>
      <c r="H642" s="193" t="s">
        <v>90</v>
      </c>
      <c r="I642" s="194">
        <v>0</v>
      </c>
      <c r="J642" s="195">
        <v>0</v>
      </c>
      <c r="K642" s="194" t="s">
        <v>1956</v>
      </c>
      <c r="L642" s="194" t="s">
        <v>1957</v>
      </c>
      <c r="M642" s="194" t="s">
        <v>865</v>
      </c>
      <c r="N642" s="194" t="s">
        <v>1958</v>
      </c>
      <c r="O642" s="194" t="s">
        <v>1959</v>
      </c>
      <c r="P642" s="194" t="s">
        <v>1960</v>
      </c>
      <c r="Q642" s="194">
        <v>0</v>
      </c>
      <c r="R642" s="194">
        <v>91001</v>
      </c>
      <c r="S642" s="194" t="s">
        <v>511</v>
      </c>
      <c r="T642" s="195">
        <v>38736</v>
      </c>
      <c r="U642" s="194">
        <v>7269</v>
      </c>
      <c r="V642" s="194"/>
      <c r="W642" s="197">
        <v>5056871</v>
      </c>
      <c r="X642" s="197">
        <v>15170613</v>
      </c>
      <c r="Y642" s="198">
        <v>44561</v>
      </c>
      <c r="Z642" s="195" t="s">
        <v>40</v>
      </c>
      <c r="AA642" s="194" t="s">
        <v>9203</v>
      </c>
      <c r="AB642" s="194" t="s">
        <v>488</v>
      </c>
      <c r="AC642" s="199" t="s">
        <v>9669</v>
      </c>
    </row>
    <row r="643" spans="2:29" ht="15.75" customHeight="1" x14ac:dyDescent="0.2">
      <c r="B643" s="191" t="s">
        <v>9189</v>
      </c>
      <c r="C643" s="192" t="s">
        <v>8453</v>
      </c>
      <c r="D643" s="193" t="s">
        <v>502</v>
      </c>
      <c r="E643" s="193" t="s">
        <v>503</v>
      </c>
      <c r="F643" s="194" t="s">
        <v>103</v>
      </c>
      <c r="G643" s="193" t="s">
        <v>504</v>
      </c>
      <c r="H643" s="193" t="s">
        <v>90</v>
      </c>
      <c r="I643" s="194">
        <v>0</v>
      </c>
      <c r="J643" s="195">
        <v>0</v>
      </c>
      <c r="K643" s="194" t="s">
        <v>1961</v>
      </c>
      <c r="L643" s="194" t="s">
        <v>1962</v>
      </c>
      <c r="M643" s="194" t="s">
        <v>415</v>
      </c>
      <c r="N643" s="194" t="s">
        <v>1963</v>
      </c>
      <c r="O643" s="194">
        <v>0</v>
      </c>
      <c r="P643" s="194">
        <v>0</v>
      </c>
      <c r="Q643" s="194">
        <v>0</v>
      </c>
      <c r="R643" s="194">
        <v>91001</v>
      </c>
      <c r="S643" s="194" t="s">
        <v>511</v>
      </c>
      <c r="T643" s="195">
        <v>38736</v>
      </c>
      <c r="U643" s="194">
        <v>7270</v>
      </c>
      <c r="V643" s="194"/>
      <c r="W643" s="197">
        <v>5008220</v>
      </c>
      <c r="X643" s="197">
        <v>10016440</v>
      </c>
      <c r="Y643" s="198">
        <v>44561</v>
      </c>
      <c r="Z643" s="195" t="s">
        <v>40</v>
      </c>
      <c r="AA643" s="194" t="s">
        <v>9203</v>
      </c>
      <c r="AB643" s="194" t="s">
        <v>9571</v>
      </c>
      <c r="AC643" s="199" t="s">
        <v>9669</v>
      </c>
    </row>
    <row r="644" spans="2:29" ht="15.75" customHeight="1" x14ac:dyDescent="0.2">
      <c r="B644" s="191" t="s">
        <v>9190</v>
      </c>
      <c r="C644" s="192" t="s">
        <v>8454</v>
      </c>
      <c r="D644" s="193" t="s">
        <v>502</v>
      </c>
      <c r="E644" s="193" t="s">
        <v>1133</v>
      </c>
      <c r="F644" s="194" t="s">
        <v>352</v>
      </c>
      <c r="G644" s="193" t="s">
        <v>1877</v>
      </c>
      <c r="H644" s="193" t="s">
        <v>90</v>
      </c>
      <c r="I644" s="194">
        <v>0</v>
      </c>
      <c r="J644" s="195">
        <v>0</v>
      </c>
      <c r="K644" s="194" t="s">
        <v>1964</v>
      </c>
      <c r="L644" s="194" t="s">
        <v>1965</v>
      </c>
      <c r="M644" s="194" t="s">
        <v>1318</v>
      </c>
      <c r="N644" s="194" t="s">
        <v>1966</v>
      </c>
      <c r="O644" s="194">
        <v>0</v>
      </c>
      <c r="P644" s="194">
        <v>0</v>
      </c>
      <c r="Q644" s="194">
        <v>0</v>
      </c>
      <c r="R644" s="194">
        <v>91001</v>
      </c>
      <c r="S644" s="194" t="s">
        <v>1967</v>
      </c>
      <c r="T644" s="195">
        <v>38736</v>
      </c>
      <c r="U644" s="194">
        <v>7271</v>
      </c>
      <c r="V644" s="194"/>
      <c r="W644" s="197">
        <v>0</v>
      </c>
      <c r="X644" s="197">
        <v>2861840</v>
      </c>
      <c r="Y644" s="198">
        <v>44561</v>
      </c>
      <c r="Z644" s="195" t="s">
        <v>40</v>
      </c>
      <c r="AA644" s="194" t="s">
        <v>9203</v>
      </c>
      <c r="AB644" s="194" t="s">
        <v>9546</v>
      </c>
      <c r="AC644" s="199" t="s">
        <v>9669</v>
      </c>
    </row>
    <row r="645" spans="2:29" ht="15.75" customHeight="1" x14ac:dyDescent="0.2">
      <c r="B645" s="191" t="s">
        <v>9158</v>
      </c>
      <c r="C645" s="192" t="s">
        <v>8456</v>
      </c>
      <c r="D645" s="193" t="s">
        <v>502</v>
      </c>
      <c r="E645" s="193" t="s">
        <v>502</v>
      </c>
      <c r="F645" s="194" t="s">
        <v>103</v>
      </c>
      <c r="G645" s="193" t="s">
        <v>504</v>
      </c>
      <c r="H645" s="193" t="s">
        <v>90</v>
      </c>
      <c r="I645" s="194">
        <v>0</v>
      </c>
      <c r="J645" s="195">
        <v>0</v>
      </c>
      <c r="K645" s="194" t="s">
        <v>1968</v>
      </c>
      <c r="L645" s="194" t="s">
        <v>1969</v>
      </c>
      <c r="M645" s="194" t="s">
        <v>756</v>
      </c>
      <c r="N645" s="194" t="s">
        <v>1970</v>
      </c>
      <c r="O645" s="194" t="s">
        <v>1971</v>
      </c>
      <c r="P645" s="194">
        <v>0</v>
      </c>
      <c r="Q645" s="194">
        <v>0</v>
      </c>
      <c r="R645" s="194">
        <v>91001</v>
      </c>
      <c r="S645" s="194" t="s">
        <v>511</v>
      </c>
      <c r="T645" s="195">
        <v>38736</v>
      </c>
      <c r="U645" s="194">
        <v>7273</v>
      </c>
      <c r="V645" s="194"/>
      <c r="W645" s="197">
        <v>4893746</v>
      </c>
      <c r="X645" s="197">
        <v>9787492</v>
      </c>
      <c r="Y645" s="198">
        <v>44561</v>
      </c>
      <c r="Z645" s="195" t="s">
        <v>40</v>
      </c>
      <c r="AA645" s="194" t="s">
        <v>9203</v>
      </c>
      <c r="AB645" s="194" t="s">
        <v>9555</v>
      </c>
      <c r="AC645" s="199" t="s">
        <v>9669</v>
      </c>
    </row>
    <row r="646" spans="2:29" ht="15.75" customHeight="1" x14ac:dyDescent="0.2">
      <c r="B646" s="191" t="s">
        <v>9159</v>
      </c>
      <c r="C646" s="192" t="s">
        <v>8458</v>
      </c>
      <c r="D646" s="193" t="s">
        <v>502</v>
      </c>
      <c r="E646" s="193" t="s">
        <v>503</v>
      </c>
      <c r="F646" s="194" t="s">
        <v>103</v>
      </c>
      <c r="G646" s="193" t="s">
        <v>504</v>
      </c>
      <c r="H646" s="193" t="s">
        <v>90</v>
      </c>
      <c r="I646" s="194">
        <v>0</v>
      </c>
      <c r="J646" s="195">
        <v>0</v>
      </c>
      <c r="K646" s="194" t="s">
        <v>1972</v>
      </c>
      <c r="L646" s="194" t="s">
        <v>1973</v>
      </c>
      <c r="M646" s="194" t="s">
        <v>415</v>
      </c>
      <c r="N646" s="194" t="s">
        <v>1974</v>
      </c>
      <c r="O646" s="194" t="s">
        <v>1975</v>
      </c>
      <c r="P646" s="194">
        <v>0</v>
      </c>
      <c r="Q646" s="194">
        <v>0</v>
      </c>
      <c r="R646" s="194">
        <v>91001</v>
      </c>
      <c r="S646" s="194" t="s">
        <v>511</v>
      </c>
      <c r="T646" s="195">
        <v>38736</v>
      </c>
      <c r="U646" s="194">
        <v>7275</v>
      </c>
      <c r="V646" s="194"/>
      <c r="W646" s="197">
        <v>5008220</v>
      </c>
      <c r="X646" s="197">
        <v>10016440</v>
      </c>
      <c r="Y646" s="198">
        <v>44561</v>
      </c>
      <c r="Z646" s="195" t="s">
        <v>40</v>
      </c>
      <c r="AA646" s="194" t="s">
        <v>9203</v>
      </c>
      <c r="AB646" s="194" t="s">
        <v>486</v>
      </c>
      <c r="AC646" s="199" t="s">
        <v>9669</v>
      </c>
    </row>
    <row r="647" spans="2:29" ht="15.75" customHeight="1" x14ac:dyDescent="0.2">
      <c r="B647" s="191" t="s">
        <v>9160</v>
      </c>
      <c r="C647" s="192" t="s">
        <v>8459</v>
      </c>
      <c r="D647" s="193" t="s">
        <v>502</v>
      </c>
      <c r="E647" s="193" t="s">
        <v>503</v>
      </c>
      <c r="F647" s="194" t="s">
        <v>103</v>
      </c>
      <c r="G647" s="193" t="s">
        <v>504</v>
      </c>
      <c r="H647" s="193" t="s">
        <v>90</v>
      </c>
      <c r="I647" s="194">
        <v>0</v>
      </c>
      <c r="J647" s="195">
        <v>0</v>
      </c>
      <c r="K647" s="194" t="s">
        <v>1976</v>
      </c>
      <c r="L647" s="194" t="s">
        <v>1977</v>
      </c>
      <c r="M647" s="194" t="s">
        <v>415</v>
      </c>
      <c r="N647" s="194" t="s">
        <v>1978</v>
      </c>
      <c r="O647" s="194" t="s">
        <v>1979</v>
      </c>
      <c r="P647" s="194">
        <v>0</v>
      </c>
      <c r="Q647" s="194">
        <v>0</v>
      </c>
      <c r="R647" s="194">
        <v>91001</v>
      </c>
      <c r="S647" s="194" t="s">
        <v>511</v>
      </c>
      <c r="T647" s="195">
        <v>38736</v>
      </c>
      <c r="U647" s="194">
        <v>7276</v>
      </c>
      <c r="V647" s="194"/>
      <c r="W647" s="197">
        <v>4292760</v>
      </c>
      <c r="X647" s="197">
        <v>4292760</v>
      </c>
      <c r="Y647" s="198">
        <v>44561</v>
      </c>
      <c r="Z647" s="195" t="s">
        <v>40</v>
      </c>
      <c r="AA647" s="194" t="s">
        <v>9203</v>
      </c>
      <c r="AB647" s="194" t="s">
        <v>9532</v>
      </c>
      <c r="AC647" s="199" t="s">
        <v>9669</v>
      </c>
    </row>
    <row r="648" spans="2:29" ht="15.75" customHeight="1" x14ac:dyDescent="0.2">
      <c r="B648" s="191" t="s">
        <v>9163</v>
      </c>
      <c r="C648" s="192" t="s">
        <v>8462</v>
      </c>
      <c r="D648" s="193" t="s">
        <v>502</v>
      </c>
      <c r="E648" s="193" t="s">
        <v>503</v>
      </c>
      <c r="F648" s="194" t="s">
        <v>103</v>
      </c>
      <c r="G648" s="193" t="s">
        <v>504</v>
      </c>
      <c r="H648" s="193" t="s">
        <v>90</v>
      </c>
      <c r="I648" s="194">
        <v>0</v>
      </c>
      <c r="J648" s="195">
        <v>0</v>
      </c>
      <c r="K648" s="194" t="s">
        <v>1980</v>
      </c>
      <c r="L648" s="194" t="s">
        <v>1981</v>
      </c>
      <c r="M648" s="194" t="s">
        <v>93</v>
      </c>
      <c r="N648" s="194" t="s">
        <v>1982</v>
      </c>
      <c r="O648" s="194" t="s">
        <v>1983</v>
      </c>
      <c r="P648" s="194" t="s">
        <v>1984</v>
      </c>
      <c r="Q648" s="194">
        <v>0</v>
      </c>
      <c r="R648" s="194">
        <v>91001</v>
      </c>
      <c r="S648" s="194" t="s">
        <v>1429</v>
      </c>
      <c r="T648" s="195">
        <v>38737</v>
      </c>
      <c r="U648" s="194">
        <v>7279</v>
      </c>
      <c r="V648" s="194"/>
      <c r="W648" s="197">
        <v>4292760</v>
      </c>
      <c r="X648" s="197">
        <v>8585520</v>
      </c>
      <c r="Y648" s="198">
        <v>44561</v>
      </c>
      <c r="Z648" s="195" t="s">
        <v>40</v>
      </c>
      <c r="AA648" s="194" t="s">
        <v>9203</v>
      </c>
      <c r="AB648" s="194" t="s">
        <v>9488</v>
      </c>
      <c r="AC648" s="199" t="s">
        <v>9669</v>
      </c>
    </row>
    <row r="649" spans="2:29" ht="15.75" customHeight="1" x14ac:dyDescent="0.2">
      <c r="B649" s="191" t="s">
        <v>9164</v>
      </c>
      <c r="C649" s="192" t="s">
        <v>8463</v>
      </c>
      <c r="D649" s="193" t="s">
        <v>502</v>
      </c>
      <c r="E649" s="193" t="s">
        <v>503</v>
      </c>
      <c r="F649" s="194" t="s">
        <v>103</v>
      </c>
      <c r="G649" s="193" t="s">
        <v>504</v>
      </c>
      <c r="H649" s="193" t="s">
        <v>90</v>
      </c>
      <c r="I649" s="194">
        <v>0</v>
      </c>
      <c r="J649" s="195">
        <v>0</v>
      </c>
      <c r="K649" s="194" t="s">
        <v>1985</v>
      </c>
      <c r="L649" s="194" t="s">
        <v>1986</v>
      </c>
      <c r="M649" s="194" t="s">
        <v>49</v>
      </c>
      <c r="N649" s="194" t="s">
        <v>1987</v>
      </c>
      <c r="O649" s="194" t="s">
        <v>1988</v>
      </c>
      <c r="P649" s="194" t="s">
        <v>1989</v>
      </c>
      <c r="Q649" s="194">
        <v>0</v>
      </c>
      <c r="R649" s="194">
        <v>91001</v>
      </c>
      <c r="S649" s="194" t="s">
        <v>511</v>
      </c>
      <c r="T649" s="195">
        <v>38737</v>
      </c>
      <c r="U649" s="194">
        <v>7280</v>
      </c>
      <c r="V649" s="194"/>
      <c r="W649" s="197">
        <v>5580588</v>
      </c>
      <c r="X649" s="197">
        <v>11161176</v>
      </c>
      <c r="Y649" s="198">
        <v>44561</v>
      </c>
      <c r="Z649" s="195" t="s">
        <v>40</v>
      </c>
      <c r="AA649" s="194" t="s">
        <v>9203</v>
      </c>
      <c r="AB649" s="194" t="s">
        <v>9586</v>
      </c>
      <c r="AC649" s="199" t="s">
        <v>9669</v>
      </c>
    </row>
    <row r="650" spans="2:29" ht="15.75" customHeight="1" x14ac:dyDescent="0.2">
      <c r="B650" s="191" t="s">
        <v>9156</v>
      </c>
      <c r="C650" s="192" t="s">
        <v>8465</v>
      </c>
      <c r="D650" s="193" t="s">
        <v>502</v>
      </c>
      <c r="E650" s="193" t="s">
        <v>503</v>
      </c>
      <c r="F650" s="194" t="s">
        <v>103</v>
      </c>
      <c r="G650" s="193" t="s">
        <v>504</v>
      </c>
      <c r="H650" s="193" t="s">
        <v>90</v>
      </c>
      <c r="I650" s="194">
        <v>0</v>
      </c>
      <c r="J650" s="195">
        <v>0</v>
      </c>
      <c r="K650" s="194" t="s">
        <v>1990</v>
      </c>
      <c r="L650" s="194" t="s">
        <v>1991</v>
      </c>
      <c r="M650" s="194" t="s">
        <v>178</v>
      </c>
      <c r="N650" s="194" t="s">
        <v>1992</v>
      </c>
      <c r="O650" s="194" t="s">
        <v>1993</v>
      </c>
      <c r="P650" s="194" t="s">
        <v>1994</v>
      </c>
      <c r="Q650" s="194">
        <v>0</v>
      </c>
      <c r="R650" s="194">
        <v>91001</v>
      </c>
      <c r="S650" s="194" t="s">
        <v>511</v>
      </c>
      <c r="T650" s="195">
        <v>38737</v>
      </c>
      <c r="U650" s="194">
        <v>7282</v>
      </c>
      <c r="V650" s="194"/>
      <c r="W650" s="197">
        <v>5677891</v>
      </c>
      <c r="X650" s="197">
        <v>11355782</v>
      </c>
      <c r="Y650" s="198">
        <v>44561</v>
      </c>
      <c r="Z650" s="195" t="s">
        <v>40</v>
      </c>
      <c r="AA650" s="194" t="s">
        <v>9203</v>
      </c>
      <c r="AB650" s="194" t="s">
        <v>483</v>
      </c>
      <c r="AC650" s="199" t="s">
        <v>9669</v>
      </c>
    </row>
    <row r="651" spans="2:29" ht="15.75" customHeight="1" x14ac:dyDescent="0.2">
      <c r="B651" s="191" t="s">
        <v>9155</v>
      </c>
      <c r="C651" s="192" t="s">
        <v>7938</v>
      </c>
      <c r="D651" s="193" t="s">
        <v>502</v>
      </c>
      <c r="E651" s="193" t="s">
        <v>1665</v>
      </c>
      <c r="F651" s="194" t="s">
        <v>103</v>
      </c>
      <c r="G651" s="193" t="s">
        <v>1692</v>
      </c>
      <c r="H651" s="193" t="s">
        <v>90</v>
      </c>
      <c r="I651" s="194">
        <v>0</v>
      </c>
      <c r="J651" s="195">
        <v>0</v>
      </c>
      <c r="K651" s="194" t="s">
        <v>1995</v>
      </c>
      <c r="L651" s="194" t="s">
        <v>1996</v>
      </c>
      <c r="M651" s="194" t="s">
        <v>178</v>
      </c>
      <c r="N651" s="194" t="s">
        <v>1997</v>
      </c>
      <c r="O651" s="194" t="s">
        <v>1998</v>
      </c>
      <c r="P651" s="194">
        <v>0</v>
      </c>
      <c r="Q651" s="194">
        <v>0</v>
      </c>
      <c r="R651" s="194">
        <v>91001</v>
      </c>
      <c r="S651" s="194" t="s">
        <v>1999</v>
      </c>
      <c r="T651" s="195">
        <v>38737</v>
      </c>
      <c r="U651" s="194">
        <v>7283</v>
      </c>
      <c r="V651" s="194"/>
      <c r="W651" s="197">
        <v>4757809</v>
      </c>
      <c r="X651" s="197">
        <v>27595293</v>
      </c>
      <c r="Y651" s="198">
        <v>44561</v>
      </c>
      <c r="Z651" s="195" t="s">
        <v>40</v>
      </c>
      <c r="AA651" s="194" t="s">
        <v>9203</v>
      </c>
      <c r="AB651" s="194" t="s">
        <v>249</v>
      </c>
      <c r="AC651" s="199" t="s">
        <v>9669</v>
      </c>
    </row>
    <row r="652" spans="2:29" ht="15.75" customHeight="1" x14ac:dyDescent="0.2">
      <c r="B652" s="191" t="s">
        <v>2000</v>
      </c>
      <c r="C652" s="192" t="s">
        <v>7935</v>
      </c>
      <c r="D652" s="193" t="s">
        <v>502</v>
      </c>
      <c r="E652" s="193" t="s">
        <v>1133</v>
      </c>
      <c r="F652" s="194" t="s">
        <v>352</v>
      </c>
      <c r="G652" s="193" t="s">
        <v>1653</v>
      </c>
      <c r="H652" s="193" t="s">
        <v>90</v>
      </c>
      <c r="I652" s="194">
        <v>0</v>
      </c>
      <c r="J652" s="195">
        <v>0</v>
      </c>
      <c r="K652" s="194" t="s">
        <v>2001</v>
      </c>
      <c r="L652" s="194" t="s">
        <v>2002</v>
      </c>
      <c r="M652" s="194" t="s">
        <v>178</v>
      </c>
      <c r="N652" s="194" t="s">
        <v>2003</v>
      </c>
      <c r="O652" s="194" t="s">
        <v>2004</v>
      </c>
      <c r="P652" s="194" t="s">
        <v>2005</v>
      </c>
      <c r="Q652" s="194">
        <v>0</v>
      </c>
      <c r="R652" s="194">
        <v>91001</v>
      </c>
      <c r="S652" s="194" t="s">
        <v>511</v>
      </c>
      <c r="T652" s="195">
        <v>38737</v>
      </c>
      <c r="U652" s="194">
        <v>7284</v>
      </c>
      <c r="V652" s="194"/>
      <c r="W652" s="197">
        <v>4730622</v>
      </c>
      <c r="X652" s="197">
        <v>14191866</v>
      </c>
      <c r="Y652" s="198">
        <v>44561</v>
      </c>
      <c r="Z652" s="195" t="s">
        <v>40</v>
      </c>
      <c r="AA652" s="194" t="s">
        <v>9203</v>
      </c>
      <c r="AB652" s="194" t="s">
        <v>762</v>
      </c>
      <c r="AC652" s="199" t="s">
        <v>9669</v>
      </c>
    </row>
    <row r="653" spans="2:29" ht="15.75" customHeight="1" x14ac:dyDescent="0.2">
      <c r="B653" s="191" t="s">
        <v>9154</v>
      </c>
      <c r="C653" s="192" t="s">
        <v>8466</v>
      </c>
      <c r="D653" s="193" t="s">
        <v>502</v>
      </c>
      <c r="E653" s="193" t="s">
        <v>503</v>
      </c>
      <c r="F653" s="194" t="s">
        <v>103</v>
      </c>
      <c r="G653" s="193" t="s">
        <v>504</v>
      </c>
      <c r="H653" s="193" t="s">
        <v>90</v>
      </c>
      <c r="I653" s="194">
        <v>0</v>
      </c>
      <c r="J653" s="195">
        <v>0</v>
      </c>
      <c r="K653" s="194" t="s">
        <v>2006</v>
      </c>
      <c r="L653" s="194" t="s">
        <v>2007</v>
      </c>
      <c r="M653" s="194" t="s">
        <v>178</v>
      </c>
      <c r="N653" s="194" t="s">
        <v>179</v>
      </c>
      <c r="O653" s="194" t="s">
        <v>2008</v>
      </c>
      <c r="P653" s="194">
        <v>0</v>
      </c>
      <c r="Q653" s="194">
        <v>0</v>
      </c>
      <c r="R653" s="194">
        <v>91001</v>
      </c>
      <c r="S653" s="194" t="s">
        <v>511</v>
      </c>
      <c r="T653" s="195">
        <v>38737</v>
      </c>
      <c r="U653" s="194">
        <v>7285</v>
      </c>
      <c r="V653" s="194"/>
      <c r="W653" s="197">
        <v>21532485</v>
      </c>
      <c r="X653" s="197">
        <v>21532485</v>
      </c>
      <c r="Y653" s="198">
        <v>44561</v>
      </c>
      <c r="Z653" s="195" t="s">
        <v>40</v>
      </c>
      <c r="AA653" s="194" t="s">
        <v>9203</v>
      </c>
      <c r="AB653" s="194" t="s">
        <v>100</v>
      </c>
      <c r="AC653" s="199" t="s">
        <v>9669</v>
      </c>
    </row>
    <row r="654" spans="2:29" ht="15.75" customHeight="1" x14ac:dyDescent="0.2">
      <c r="B654" s="191" t="s">
        <v>9166</v>
      </c>
      <c r="C654" s="192" t="s">
        <v>8467</v>
      </c>
      <c r="D654" s="193" t="s">
        <v>502</v>
      </c>
      <c r="E654" s="193" t="s">
        <v>503</v>
      </c>
      <c r="F654" s="194" t="s">
        <v>103</v>
      </c>
      <c r="G654" s="193" t="s">
        <v>504</v>
      </c>
      <c r="H654" s="193" t="s">
        <v>90</v>
      </c>
      <c r="I654" s="194">
        <v>0</v>
      </c>
      <c r="J654" s="195">
        <v>0</v>
      </c>
      <c r="K654" s="194" t="s">
        <v>2009</v>
      </c>
      <c r="L654" s="194" t="s">
        <v>2010</v>
      </c>
      <c r="M654" s="194" t="s">
        <v>35</v>
      </c>
      <c r="N654" s="194" t="s">
        <v>2011</v>
      </c>
      <c r="O654" s="194" t="s">
        <v>2012</v>
      </c>
      <c r="P654" s="194">
        <v>0</v>
      </c>
      <c r="Q654" s="194">
        <v>0</v>
      </c>
      <c r="R654" s="194">
        <v>91001</v>
      </c>
      <c r="S654" s="194" t="s">
        <v>2013</v>
      </c>
      <c r="T654" s="195">
        <v>38737</v>
      </c>
      <c r="U654" s="194">
        <v>7286</v>
      </c>
      <c r="V654" s="194"/>
      <c r="W654" s="197">
        <v>5342102</v>
      </c>
      <c r="X654" s="197">
        <v>10684204</v>
      </c>
      <c r="Y654" s="198">
        <v>44561</v>
      </c>
      <c r="Z654" s="195" t="s">
        <v>40</v>
      </c>
      <c r="AA654" s="194" t="s">
        <v>9203</v>
      </c>
      <c r="AB654" s="194" t="s">
        <v>203</v>
      </c>
      <c r="AC654" s="199" t="s">
        <v>9669</v>
      </c>
    </row>
    <row r="655" spans="2:29" ht="15.75" customHeight="1" x14ac:dyDescent="0.2">
      <c r="B655" s="191" t="s">
        <v>9136</v>
      </c>
      <c r="C655" s="192" t="s">
        <v>8469</v>
      </c>
      <c r="D655" s="193" t="s">
        <v>502</v>
      </c>
      <c r="E655" s="193" t="s">
        <v>1133</v>
      </c>
      <c r="F655" s="194" t="s">
        <v>352</v>
      </c>
      <c r="G655" s="193" t="s">
        <v>1877</v>
      </c>
      <c r="H655" s="193" t="s">
        <v>90</v>
      </c>
      <c r="I655" s="194">
        <v>0</v>
      </c>
      <c r="J655" s="195">
        <v>0</v>
      </c>
      <c r="K655" s="194" t="s">
        <v>2014</v>
      </c>
      <c r="L655" s="194" t="s">
        <v>2015</v>
      </c>
      <c r="M655" s="194" t="s">
        <v>415</v>
      </c>
      <c r="N655" s="194" t="s">
        <v>2016</v>
      </c>
      <c r="O655" s="194" t="s">
        <v>2017</v>
      </c>
      <c r="P655" s="194">
        <v>0</v>
      </c>
      <c r="Q655" s="194">
        <v>0</v>
      </c>
      <c r="R655" s="194">
        <v>91001</v>
      </c>
      <c r="S655" s="194" t="s">
        <v>511</v>
      </c>
      <c r="T655" s="195">
        <v>38743</v>
      </c>
      <c r="U655" s="194">
        <v>7288</v>
      </c>
      <c r="V655" s="194"/>
      <c r="W655" s="197">
        <v>6439140</v>
      </c>
      <c r="X655" s="197">
        <v>12878280</v>
      </c>
      <c r="Y655" s="198">
        <v>44561</v>
      </c>
      <c r="Z655" s="195" t="s">
        <v>40</v>
      </c>
      <c r="AA655" s="194" t="s">
        <v>9203</v>
      </c>
      <c r="AB655" s="194" t="s">
        <v>485</v>
      </c>
      <c r="AC655" s="199" t="s">
        <v>9669</v>
      </c>
    </row>
    <row r="656" spans="2:29" ht="15.75" customHeight="1" x14ac:dyDescent="0.2">
      <c r="B656" s="191" t="s">
        <v>9134</v>
      </c>
      <c r="C656" s="192" t="s">
        <v>8471</v>
      </c>
      <c r="D656" s="193" t="s">
        <v>502</v>
      </c>
      <c r="E656" s="193" t="s">
        <v>503</v>
      </c>
      <c r="F656" s="194" t="s">
        <v>103</v>
      </c>
      <c r="G656" s="193" t="s">
        <v>504</v>
      </c>
      <c r="H656" s="193" t="s">
        <v>90</v>
      </c>
      <c r="I656" s="194">
        <v>0</v>
      </c>
      <c r="J656" s="195">
        <v>0</v>
      </c>
      <c r="K656" s="194" t="s">
        <v>2018</v>
      </c>
      <c r="L656" s="194" t="s">
        <v>2019</v>
      </c>
      <c r="M656" s="194" t="s">
        <v>178</v>
      </c>
      <c r="N656" s="194" t="s">
        <v>2020</v>
      </c>
      <c r="O656" s="194" t="s">
        <v>2021</v>
      </c>
      <c r="P656" s="194" t="s">
        <v>2022</v>
      </c>
      <c r="Q656" s="194">
        <v>0</v>
      </c>
      <c r="R656" s="194">
        <v>91001</v>
      </c>
      <c r="S656" s="194" t="s">
        <v>1429</v>
      </c>
      <c r="T656" s="195">
        <v>38744</v>
      </c>
      <c r="U656" s="194">
        <v>7290</v>
      </c>
      <c r="V656" s="194"/>
      <c r="W656" s="197">
        <v>4078122</v>
      </c>
      <c r="X656" s="197">
        <v>8156244</v>
      </c>
      <c r="Y656" s="198">
        <v>44561</v>
      </c>
      <c r="Z656" s="195" t="s">
        <v>40</v>
      </c>
      <c r="AA656" s="194" t="s">
        <v>9203</v>
      </c>
      <c r="AB656" s="194" t="s">
        <v>9491</v>
      </c>
      <c r="AC656" s="199" t="s">
        <v>9669</v>
      </c>
    </row>
    <row r="657" spans="2:29" ht="15.75" customHeight="1" x14ac:dyDescent="0.2">
      <c r="B657" s="191" t="s">
        <v>9133</v>
      </c>
      <c r="C657" s="192" t="s">
        <v>8472</v>
      </c>
      <c r="D657" s="193" t="s">
        <v>502</v>
      </c>
      <c r="E657" s="193" t="s">
        <v>1133</v>
      </c>
      <c r="F657" s="194" t="s">
        <v>352</v>
      </c>
      <c r="G657" s="193" t="s">
        <v>1877</v>
      </c>
      <c r="H657" s="193" t="s">
        <v>90</v>
      </c>
      <c r="I657" s="194">
        <v>0</v>
      </c>
      <c r="J657" s="195">
        <v>0</v>
      </c>
      <c r="K657" s="194" t="s">
        <v>2023</v>
      </c>
      <c r="L657" s="194" t="s">
        <v>2024</v>
      </c>
      <c r="M657" s="194" t="s">
        <v>865</v>
      </c>
      <c r="N657" s="194" t="s">
        <v>2025</v>
      </c>
      <c r="O657" s="194">
        <v>0</v>
      </c>
      <c r="P657" s="194">
        <v>0</v>
      </c>
      <c r="Q657" s="194">
        <v>0</v>
      </c>
      <c r="R657" s="194">
        <v>91001</v>
      </c>
      <c r="S657" s="194" t="s">
        <v>1925</v>
      </c>
      <c r="T657" s="195">
        <v>38737</v>
      </c>
      <c r="U657" s="194">
        <v>7291</v>
      </c>
      <c r="V657" s="194"/>
      <c r="W657" s="197">
        <v>5056871</v>
      </c>
      <c r="X657" s="197">
        <v>10113742</v>
      </c>
      <c r="Y657" s="198">
        <v>44561</v>
      </c>
      <c r="Z657" s="195" t="s">
        <v>40</v>
      </c>
      <c r="AA657" s="194" t="s">
        <v>9203</v>
      </c>
      <c r="AB657" s="194" t="s">
        <v>9595</v>
      </c>
      <c r="AC657" s="199" t="s">
        <v>9669</v>
      </c>
    </row>
    <row r="658" spans="2:29" ht="15.75" customHeight="1" x14ac:dyDescent="0.2">
      <c r="B658" s="191" t="s">
        <v>9132</v>
      </c>
      <c r="C658" s="192" t="s">
        <v>7891</v>
      </c>
      <c r="D658" s="193" t="s">
        <v>502</v>
      </c>
      <c r="E658" s="193" t="s">
        <v>1133</v>
      </c>
      <c r="F658" s="194" t="s">
        <v>352</v>
      </c>
      <c r="G658" s="193" t="s">
        <v>1877</v>
      </c>
      <c r="H658" s="193" t="s">
        <v>90</v>
      </c>
      <c r="I658" s="194">
        <v>0</v>
      </c>
      <c r="J658" s="195">
        <v>0</v>
      </c>
      <c r="K658" s="194" t="s">
        <v>2026</v>
      </c>
      <c r="L658" s="194" t="s">
        <v>2027</v>
      </c>
      <c r="M658" s="194" t="s">
        <v>106</v>
      </c>
      <c r="N658" s="194" t="s">
        <v>2028</v>
      </c>
      <c r="O658" s="194" t="s">
        <v>2029</v>
      </c>
      <c r="P658" s="194" t="s">
        <v>2030</v>
      </c>
      <c r="Q658" s="194">
        <v>0</v>
      </c>
      <c r="R658" s="194">
        <v>91001</v>
      </c>
      <c r="S658" s="194" t="s">
        <v>1925</v>
      </c>
      <c r="T658" s="195">
        <v>38737</v>
      </c>
      <c r="U658" s="194">
        <v>7292</v>
      </c>
      <c r="V658" s="194"/>
      <c r="W658" s="197">
        <v>5056871</v>
      </c>
      <c r="X658" s="197">
        <v>15170613</v>
      </c>
      <c r="Y658" s="198">
        <v>44561</v>
      </c>
      <c r="Z658" s="195" t="s">
        <v>40</v>
      </c>
      <c r="AA658" s="194" t="s">
        <v>9203</v>
      </c>
      <c r="AB658" s="194" t="s">
        <v>285</v>
      </c>
      <c r="AC658" s="199" t="s">
        <v>9669</v>
      </c>
    </row>
    <row r="659" spans="2:29" ht="15.75" customHeight="1" x14ac:dyDescent="0.2">
      <c r="B659" s="191" t="s">
        <v>9130</v>
      </c>
      <c r="C659" s="192" t="s">
        <v>8474</v>
      </c>
      <c r="D659" s="193" t="s">
        <v>502</v>
      </c>
      <c r="E659" s="193" t="s">
        <v>1665</v>
      </c>
      <c r="F659" s="194" t="s">
        <v>103</v>
      </c>
      <c r="G659" s="193" t="s">
        <v>1692</v>
      </c>
      <c r="H659" s="193" t="s">
        <v>90</v>
      </c>
      <c r="I659" s="194">
        <v>0</v>
      </c>
      <c r="J659" s="195">
        <v>0</v>
      </c>
      <c r="K659" s="194" t="s">
        <v>2031</v>
      </c>
      <c r="L659" s="194" t="s">
        <v>2032</v>
      </c>
      <c r="M659" s="194" t="s">
        <v>865</v>
      </c>
      <c r="N659" s="194" t="s">
        <v>2033</v>
      </c>
      <c r="O659" s="194" t="s">
        <v>2034</v>
      </c>
      <c r="P659" s="194" t="s">
        <v>2035</v>
      </c>
      <c r="Q659" s="194">
        <v>0</v>
      </c>
      <c r="R659" s="194">
        <v>91001</v>
      </c>
      <c r="S659" s="194" t="s">
        <v>1086</v>
      </c>
      <c r="T659" s="195">
        <v>38755</v>
      </c>
      <c r="U659" s="194">
        <v>7296</v>
      </c>
      <c r="V659" s="194"/>
      <c r="W659" s="197">
        <v>5709371</v>
      </c>
      <c r="X659" s="197">
        <v>11418742</v>
      </c>
      <c r="Y659" s="198">
        <v>44561</v>
      </c>
      <c r="Z659" s="195" t="s">
        <v>40</v>
      </c>
      <c r="AA659" s="194" t="s">
        <v>9203</v>
      </c>
      <c r="AB659" s="194" t="s">
        <v>9587</v>
      </c>
      <c r="AC659" s="199" t="s">
        <v>9669</v>
      </c>
    </row>
    <row r="660" spans="2:29" ht="15.75" customHeight="1" x14ac:dyDescent="0.2">
      <c r="B660" s="191" t="s">
        <v>9129</v>
      </c>
      <c r="C660" s="192" t="s">
        <v>8475</v>
      </c>
      <c r="D660" s="193" t="s">
        <v>502</v>
      </c>
      <c r="E660" s="193" t="s">
        <v>503</v>
      </c>
      <c r="F660" s="194" t="s">
        <v>103</v>
      </c>
      <c r="G660" s="193" t="s">
        <v>504</v>
      </c>
      <c r="H660" s="193" t="s">
        <v>90</v>
      </c>
      <c r="I660" s="194">
        <v>0</v>
      </c>
      <c r="J660" s="195">
        <v>0</v>
      </c>
      <c r="K660" s="194" t="s">
        <v>2036</v>
      </c>
      <c r="L660" s="194" t="s">
        <v>2037</v>
      </c>
      <c r="M660" s="194" t="s">
        <v>865</v>
      </c>
      <c r="N660" s="194" t="s">
        <v>2038</v>
      </c>
      <c r="O660" s="194" t="s">
        <v>2039</v>
      </c>
      <c r="P660" s="194" t="s">
        <v>2040</v>
      </c>
      <c r="Q660" s="194" t="s">
        <v>2041</v>
      </c>
      <c r="R660" s="194">
        <v>91001</v>
      </c>
      <c r="S660" s="194" t="s">
        <v>511</v>
      </c>
      <c r="T660" s="195">
        <v>38755</v>
      </c>
      <c r="U660" s="194">
        <v>7297</v>
      </c>
      <c r="V660" s="194"/>
      <c r="W660" s="197">
        <v>5709371</v>
      </c>
      <c r="X660" s="197">
        <v>11418742</v>
      </c>
      <c r="Y660" s="198">
        <v>44561</v>
      </c>
      <c r="Z660" s="195" t="s">
        <v>40</v>
      </c>
      <c r="AA660" s="194" t="s">
        <v>9203</v>
      </c>
      <c r="AB660" s="194" t="s">
        <v>9483</v>
      </c>
      <c r="AC660" s="199" t="s">
        <v>9669</v>
      </c>
    </row>
    <row r="661" spans="2:29" ht="15.75" customHeight="1" x14ac:dyDescent="0.2">
      <c r="B661" s="191" t="s">
        <v>9127</v>
      </c>
      <c r="C661" s="192" t="s">
        <v>8477</v>
      </c>
      <c r="D661" s="193" t="s">
        <v>502</v>
      </c>
      <c r="E661" s="193" t="s">
        <v>503</v>
      </c>
      <c r="F661" s="194" t="s">
        <v>103</v>
      </c>
      <c r="G661" s="193" t="s">
        <v>504</v>
      </c>
      <c r="H661" s="193" t="s">
        <v>90</v>
      </c>
      <c r="I661" s="194">
        <v>0</v>
      </c>
      <c r="J661" s="195">
        <v>0</v>
      </c>
      <c r="K661" s="194" t="s">
        <v>8054</v>
      </c>
      <c r="L661" s="194" t="s">
        <v>2042</v>
      </c>
      <c r="M661" s="194" t="s">
        <v>35</v>
      </c>
      <c r="N661" s="194" t="s">
        <v>2043</v>
      </c>
      <c r="O661" s="194" t="s">
        <v>2044</v>
      </c>
      <c r="P661" s="194">
        <v>0</v>
      </c>
      <c r="Q661" s="194">
        <v>0</v>
      </c>
      <c r="R661" s="194">
        <v>91001</v>
      </c>
      <c r="S661" s="194" t="s">
        <v>1925</v>
      </c>
      <c r="T661" s="195">
        <v>38737</v>
      </c>
      <c r="U661" s="194">
        <v>7299</v>
      </c>
      <c r="V661" s="194"/>
      <c r="W661" s="197">
        <v>10531572</v>
      </c>
      <c r="X661" s="197">
        <v>10531572</v>
      </c>
      <c r="Y661" s="198">
        <v>44561</v>
      </c>
      <c r="Z661" s="195" t="s">
        <v>40</v>
      </c>
      <c r="AA661" s="194" t="s">
        <v>9203</v>
      </c>
      <c r="AB661" s="194" t="s">
        <v>9632</v>
      </c>
      <c r="AC661" s="199" t="s">
        <v>9669</v>
      </c>
    </row>
    <row r="662" spans="2:29" ht="15.75" customHeight="1" x14ac:dyDescent="0.2">
      <c r="B662" s="191" t="s">
        <v>9126</v>
      </c>
      <c r="C662" s="192" t="s">
        <v>7909</v>
      </c>
      <c r="D662" s="193" t="s">
        <v>502</v>
      </c>
      <c r="E662" s="193" t="s">
        <v>503</v>
      </c>
      <c r="F662" s="194" t="s">
        <v>103</v>
      </c>
      <c r="G662" s="193" t="s">
        <v>504</v>
      </c>
      <c r="H662" s="193" t="s">
        <v>90</v>
      </c>
      <c r="I662" s="194">
        <v>0</v>
      </c>
      <c r="J662" s="195">
        <v>0</v>
      </c>
      <c r="K662" s="194" t="s">
        <v>2045</v>
      </c>
      <c r="L662" s="194" t="s">
        <v>2046</v>
      </c>
      <c r="M662" s="194" t="s">
        <v>64</v>
      </c>
      <c r="N662" s="194" t="s">
        <v>1096</v>
      </c>
      <c r="O662" s="194" t="s">
        <v>2047</v>
      </c>
      <c r="P662" s="194">
        <v>0</v>
      </c>
      <c r="Q662" s="194">
        <v>0</v>
      </c>
      <c r="R662" s="194">
        <v>91001</v>
      </c>
      <c r="S662" s="194" t="s">
        <v>511</v>
      </c>
      <c r="T662" s="195">
        <v>38737</v>
      </c>
      <c r="U662" s="194">
        <v>7300</v>
      </c>
      <c r="V662" s="194"/>
      <c r="W662" s="197">
        <v>6802308</v>
      </c>
      <c r="X662" s="197">
        <v>10203462</v>
      </c>
      <c r="Y662" s="198">
        <v>44561</v>
      </c>
      <c r="Z662" s="195" t="s">
        <v>40</v>
      </c>
      <c r="AA662" s="194" t="s">
        <v>9203</v>
      </c>
      <c r="AB662" s="194" t="s">
        <v>7908</v>
      </c>
      <c r="AC662" s="199" t="s">
        <v>9669</v>
      </c>
    </row>
    <row r="663" spans="2:29" ht="15.75" customHeight="1" x14ac:dyDescent="0.2">
      <c r="B663" s="191" t="s">
        <v>9125</v>
      </c>
      <c r="C663" s="192" t="s">
        <v>8479</v>
      </c>
      <c r="D663" s="193" t="s">
        <v>502</v>
      </c>
      <c r="E663" s="193" t="s">
        <v>1665</v>
      </c>
      <c r="F663" s="194" t="s">
        <v>103</v>
      </c>
      <c r="G663" s="193" t="s">
        <v>1518</v>
      </c>
      <c r="H663" s="193" t="s">
        <v>90</v>
      </c>
      <c r="I663" s="194">
        <v>0</v>
      </c>
      <c r="J663" s="195">
        <v>0</v>
      </c>
      <c r="K663" s="194" t="s">
        <v>2048</v>
      </c>
      <c r="L663" s="194" t="s">
        <v>2049</v>
      </c>
      <c r="M663" s="194" t="s">
        <v>1318</v>
      </c>
      <c r="N663" s="194" t="s">
        <v>2050</v>
      </c>
      <c r="O663" s="194" t="s">
        <v>2051</v>
      </c>
      <c r="P663" s="194" t="s">
        <v>2052</v>
      </c>
      <c r="Q663" s="194">
        <v>0</v>
      </c>
      <c r="R663" s="194">
        <v>91001</v>
      </c>
      <c r="S663" s="194" t="s">
        <v>511</v>
      </c>
      <c r="T663" s="195">
        <v>38761</v>
      </c>
      <c r="U663" s="194">
        <v>7302</v>
      </c>
      <c r="V663" s="194"/>
      <c r="W663" s="197">
        <v>4173517</v>
      </c>
      <c r="X663" s="197">
        <v>8347034</v>
      </c>
      <c r="Y663" s="198">
        <v>44561</v>
      </c>
      <c r="Z663" s="195" t="s">
        <v>40</v>
      </c>
      <c r="AA663" s="194" t="s">
        <v>9203</v>
      </c>
      <c r="AB663" s="194" t="s">
        <v>9544</v>
      </c>
      <c r="AC663" s="199" t="s">
        <v>9669</v>
      </c>
    </row>
    <row r="664" spans="2:29" ht="15.75" customHeight="1" x14ac:dyDescent="0.2">
      <c r="B664" s="191" t="s">
        <v>9124</v>
      </c>
      <c r="C664" s="192" t="s">
        <v>8480</v>
      </c>
      <c r="D664" s="193" t="s">
        <v>502</v>
      </c>
      <c r="E664" s="193" t="s">
        <v>1665</v>
      </c>
      <c r="F664" s="194" t="s">
        <v>103</v>
      </c>
      <c r="G664" s="193" t="s">
        <v>1692</v>
      </c>
      <c r="H664" s="193" t="s">
        <v>90</v>
      </c>
      <c r="I664" s="194">
        <v>0</v>
      </c>
      <c r="J664" s="195">
        <v>0</v>
      </c>
      <c r="K664" s="194" t="s">
        <v>2053</v>
      </c>
      <c r="L664" s="194" t="s">
        <v>2054</v>
      </c>
      <c r="M664" s="194" t="s">
        <v>178</v>
      </c>
      <c r="N664" s="194" t="s">
        <v>2055</v>
      </c>
      <c r="O664" s="194" t="s">
        <v>2056</v>
      </c>
      <c r="P664" s="194" t="s">
        <v>2057</v>
      </c>
      <c r="Q664" s="194">
        <v>0</v>
      </c>
      <c r="R664" s="194">
        <v>91001</v>
      </c>
      <c r="S664" s="194" t="s">
        <v>1429</v>
      </c>
      <c r="T664" s="195">
        <v>38765</v>
      </c>
      <c r="U664" s="194">
        <v>7303</v>
      </c>
      <c r="V664" s="194"/>
      <c r="W664" s="197">
        <v>4893746</v>
      </c>
      <c r="X664" s="197">
        <v>10929366</v>
      </c>
      <c r="Y664" s="198">
        <v>44561</v>
      </c>
      <c r="Z664" s="195" t="s">
        <v>40</v>
      </c>
      <c r="AA664" s="194" t="s">
        <v>9203</v>
      </c>
      <c r="AB664" s="194" t="s">
        <v>9589</v>
      </c>
      <c r="AC664" s="199" t="s">
        <v>9669</v>
      </c>
    </row>
    <row r="665" spans="2:29" ht="15.75" customHeight="1" x14ac:dyDescent="0.2">
      <c r="B665" s="191" t="s">
        <v>9121</v>
      </c>
      <c r="C665" s="192" t="s">
        <v>8486</v>
      </c>
      <c r="D665" s="193" t="s">
        <v>502</v>
      </c>
      <c r="E665" s="193" t="s">
        <v>1665</v>
      </c>
      <c r="F665" s="194" t="s">
        <v>103</v>
      </c>
      <c r="G665" s="193" t="s">
        <v>1692</v>
      </c>
      <c r="H665" s="193" t="s">
        <v>90</v>
      </c>
      <c r="I665" s="194">
        <v>0</v>
      </c>
      <c r="J665" s="195">
        <v>0</v>
      </c>
      <c r="K665" s="194" t="s">
        <v>2058</v>
      </c>
      <c r="L665" s="194" t="s">
        <v>2059</v>
      </c>
      <c r="M665" s="194" t="s">
        <v>178</v>
      </c>
      <c r="N665" s="194" t="s">
        <v>680</v>
      </c>
      <c r="O665" s="194" t="s">
        <v>2060</v>
      </c>
      <c r="P665" s="194" t="s">
        <v>2061</v>
      </c>
      <c r="Q665" s="194">
        <v>0</v>
      </c>
      <c r="R665" s="194">
        <v>91001</v>
      </c>
      <c r="S665" s="194" t="s">
        <v>511</v>
      </c>
      <c r="T665" s="195">
        <v>38768</v>
      </c>
      <c r="U665" s="194">
        <v>7309</v>
      </c>
      <c r="V665" s="194"/>
      <c r="W665" s="197">
        <v>5056871</v>
      </c>
      <c r="X665" s="197">
        <v>10113742</v>
      </c>
      <c r="Y665" s="198">
        <v>44561</v>
      </c>
      <c r="Z665" s="195" t="s">
        <v>40</v>
      </c>
      <c r="AA665" s="194" t="s">
        <v>9203</v>
      </c>
      <c r="AB665" s="194" t="s">
        <v>9501</v>
      </c>
      <c r="AC665" s="199" t="s">
        <v>9669</v>
      </c>
    </row>
    <row r="666" spans="2:29" ht="15.75" customHeight="1" x14ac:dyDescent="0.2">
      <c r="B666" s="191" t="s">
        <v>9119</v>
      </c>
      <c r="C666" s="192" t="s">
        <v>8488</v>
      </c>
      <c r="D666" s="193" t="s">
        <v>502</v>
      </c>
      <c r="E666" s="193" t="s">
        <v>503</v>
      </c>
      <c r="F666" s="194" t="s">
        <v>103</v>
      </c>
      <c r="G666" s="193" t="s">
        <v>504</v>
      </c>
      <c r="H666" s="193" t="s">
        <v>90</v>
      </c>
      <c r="I666" s="194">
        <v>0</v>
      </c>
      <c r="J666" s="195">
        <v>0</v>
      </c>
      <c r="K666" s="194" t="s">
        <v>8060</v>
      </c>
      <c r="L666" s="194" t="s">
        <v>2062</v>
      </c>
      <c r="M666" s="194" t="s">
        <v>64</v>
      </c>
      <c r="N666" s="194" t="s">
        <v>2063</v>
      </c>
      <c r="O666" s="194" t="s">
        <v>8061</v>
      </c>
      <c r="P666" s="194" t="s">
        <v>8062</v>
      </c>
      <c r="Q666" s="194">
        <v>0</v>
      </c>
      <c r="R666" s="194">
        <v>91001</v>
      </c>
      <c r="S666" s="194" t="s">
        <v>511</v>
      </c>
      <c r="T666" s="195">
        <v>38786</v>
      </c>
      <c r="U666" s="194">
        <v>7311</v>
      </c>
      <c r="V666" s="194"/>
      <c r="W666" s="197">
        <v>10016440</v>
      </c>
      <c r="X666" s="197">
        <v>10016440</v>
      </c>
      <c r="Y666" s="198">
        <v>44561</v>
      </c>
      <c r="Z666" s="195" t="s">
        <v>40</v>
      </c>
      <c r="AA666" s="194" t="s">
        <v>9203</v>
      </c>
      <c r="AB666" s="194" t="s">
        <v>9459</v>
      </c>
      <c r="AC666" s="199" t="s">
        <v>9669</v>
      </c>
    </row>
    <row r="667" spans="2:29" ht="15.75" customHeight="1" x14ac:dyDescent="0.2">
      <c r="B667" s="191" t="s">
        <v>9118</v>
      </c>
      <c r="C667" s="192" t="s">
        <v>7899</v>
      </c>
      <c r="D667" s="193" t="s">
        <v>502</v>
      </c>
      <c r="E667" s="193" t="s">
        <v>1133</v>
      </c>
      <c r="F667" s="194" t="s">
        <v>352</v>
      </c>
      <c r="G667" s="193" t="s">
        <v>1877</v>
      </c>
      <c r="H667" s="193" t="s">
        <v>90</v>
      </c>
      <c r="I667" s="194">
        <v>0</v>
      </c>
      <c r="J667" s="195">
        <v>0</v>
      </c>
      <c r="K667" s="194" t="s">
        <v>2064</v>
      </c>
      <c r="L667" s="194" t="s">
        <v>2065</v>
      </c>
      <c r="M667" s="194" t="s">
        <v>64</v>
      </c>
      <c r="N667" s="194" t="s">
        <v>2066</v>
      </c>
      <c r="O667" s="194" t="s">
        <v>2067</v>
      </c>
      <c r="P667" s="194" t="s">
        <v>2068</v>
      </c>
      <c r="Q667" s="194">
        <v>0</v>
      </c>
      <c r="R667" s="194">
        <v>91001</v>
      </c>
      <c r="S667" s="194" t="s">
        <v>511</v>
      </c>
      <c r="T667" s="195">
        <v>38786</v>
      </c>
      <c r="U667" s="194">
        <v>7312</v>
      </c>
      <c r="V667" s="194"/>
      <c r="W667" s="197">
        <v>7607725</v>
      </c>
      <c r="X667" s="197">
        <v>11757393</v>
      </c>
      <c r="Y667" s="198">
        <v>44561</v>
      </c>
      <c r="Z667" s="195" t="s">
        <v>40</v>
      </c>
      <c r="AA667" s="194" t="s">
        <v>9203</v>
      </c>
      <c r="AB667" s="194" t="s">
        <v>905</v>
      </c>
      <c r="AC667" s="199" t="s">
        <v>9669</v>
      </c>
    </row>
    <row r="668" spans="2:29" ht="15.75" customHeight="1" x14ac:dyDescent="0.2">
      <c r="B668" s="191" t="s">
        <v>9117</v>
      </c>
      <c r="C668" s="192" t="s">
        <v>8489</v>
      </c>
      <c r="D668" s="193" t="s">
        <v>502</v>
      </c>
      <c r="E668" s="193" t="s">
        <v>2069</v>
      </c>
      <c r="F668" s="194" t="s">
        <v>103</v>
      </c>
      <c r="G668" s="193" t="s">
        <v>2070</v>
      </c>
      <c r="H668" s="193" t="s">
        <v>90</v>
      </c>
      <c r="I668" s="194">
        <v>0</v>
      </c>
      <c r="J668" s="195">
        <v>0</v>
      </c>
      <c r="K668" s="194" t="s">
        <v>2071</v>
      </c>
      <c r="L668" s="194" t="s">
        <v>2072</v>
      </c>
      <c r="M668" s="194" t="s">
        <v>64</v>
      </c>
      <c r="N668" s="194" t="s">
        <v>555</v>
      </c>
      <c r="O668" s="194" t="s">
        <v>2073</v>
      </c>
      <c r="P668" s="194" t="s">
        <v>2074</v>
      </c>
      <c r="Q668" s="194">
        <v>0</v>
      </c>
      <c r="R668" s="194">
        <v>91001</v>
      </c>
      <c r="S668" s="194" t="s">
        <v>511</v>
      </c>
      <c r="T668" s="195">
        <v>38786</v>
      </c>
      <c r="U668" s="194">
        <v>7313</v>
      </c>
      <c r="V668" s="194"/>
      <c r="W668" s="197">
        <v>9444072</v>
      </c>
      <c r="X668" s="197">
        <v>18888144</v>
      </c>
      <c r="Y668" s="198">
        <v>44561</v>
      </c>
      <c r="Z668" s="195" t="s">
        <v>40</v>
      </c>
      <c r="AA668" s="194" t="s">
        <v>9203</v>
      </c>
      <c r="AB668" s="194" t="s">
        <v>72</v>
      </c>
      <c r="AC668" s="199" t="s">
        <v>9669</v>
      </c>
    </row>
    <row r="669" spans="2:29" ht="15.75" customHeight="1" x14ac:dyDescent="0.2">
      <c r="B669" s="191" t="s">
        <v>2075</v>
      </c>
      <c r="C669" s="192" t="s">
        <v>7994</v>
      </c>
      <c r="D669" s="193" t="s">
        <v>55</v>
      </c>
      <c r="E669" s="193" t="s">
        <v>2076</v>
      </c>
      <c r="F669" s="194" t="s">
        <v>2077</v>
      </c>
      <c r="G669" s="193" t="s">
        <v>2078</v>
      </c>
      <c r="H669" s="193" t="s">
        <v>2079</v>
      </c>
      <c r="I669" s="194" t="s">
        <v>2080</v>
      </c>
      <c r="J669" s="195" t="s">
        <v>2081</v>
      </c>
      <c r="K669" s="194" t="s">
        <v>2082</v>
      </c>
      <c r="L669" s="194" t="s">
        <v>2083</v>
      </c>
      <c r="M669" s="194" t="s">
        <v>64</v>
      </c>
      <c r="N669" s="194" t="s">
        <v>1232</v>
      </c>
      <c r="O669" s="194" t="s">
        <v>2084</v>
      </c>
      <c r="P669" s="194" t="s">
        <v>2085</v>
      </c>
      <c r="Q669" s="194">
        <v>0</v>
      </c>
      <c r="R669" s="194">
        <v>93401</v>
      </c>
      <c r="S669" s="194" t="s">
        <v>2086</v>
      </c>
      <c r="T669" s="195">
        <v>38848</v>
      </c>
      <c r="U669" s="194">
        <v>7320</v>
      </c>
      <c r="V669" s="194"/>
      <c r="W669" s="197">
        <v>54071262</v>
      </c>
      <c r="X669" s="197">
        <v>103816782</v>
      </c>
      <c r="Y669" s="198">
        <v>44561</v>
      </c>
      <c r="Z669" s="195" t="s">
        <v>40</v>
      </c>
      <c r="AA669" s="194" t="s">
        <v>9203</v>
      </c>
      <c r="AB669" s="194" t="s">
        <v>9453</v>
      </c>
      <c r="AC669" s="199" t="s">
        <v>9669</v>
      </c>
    </row>
    <row r="670" spans="2:29" ht="15.75" customHeight="1" x14ac:dyDescent="0.2">
      <c r="B670" s="191" t="s">
        <v>2075</v>
      </c>
      <c r="C670" s="192" t="s">
        <v>7994</v>
      </c>
      <c r="D670" s="193" t="s">
        <v>55</v>
      </c>
      <c r="E670" s="193" t="s">
        <v>2076</v>
      </c>
      <c r="F670" s="194" t="s">
        <v>2077</v>
      </c>
      <c r="G670" s="193" t="s">
        <v>2078</v>
      </c>
      <c r="H670" s="193" t="s">
        <v>2079</v>
      </c>
      <c r="I670" s="194" t="s">
        <v>2080</v>
      </c>
      <c r="J670" s="195" t="s">
        <v>2081</v>
      </c>
      <c r="K670" s="194" t="s">
        <v>2082</v>
      </c>
      <c r="L670" s="194" t="s">
        <v>2083</v>
      </c>
      <c r="M670" s="194" t="s">
        <v>64</v>
      </c>
      <c r="N670" s="194" t="s">
        <v>1232</v>
      </c>
      <c r="O670" s="194" t="s">
        <v>2084</v>
      </c>
      <c r="P670" s="194" t="s">
        <v>2085</v>
      </c>
      <c r="Q670" s="194">
        <v>0</v>
      </c>
      <c r="R670" s="194">
        <v>93401</v>
      </c>
      <c r="S670" s="194" t="s">
        <v>2086</v>
      </c>
      <c r="T670" s="195">
        <v>38848</v>
      </c>
      <c r="U670" s="194">
        <v>7320</v>
      </c>
      <c r="V670" s="194"/>
      <c r="W670" s="197">
        <v>3462900</v>
      </c>
      <c r="X670" s="197">
        <v>25238050</v>
      </c>
      <c r="Y670" s="198">
        <v>44561</v>
      </c>
      <c r="Z670" s="195" t="s">
        <v>40</v>
      </c>
      <c r="AA670" s="194" t="s">
        <v>9203</v>
      </c>
      <c r="AB670" s="194" t="s">
        <v>184</v>
      </c>
      <c r="AC670" s="199" t="s">
        <v>9669</v>
      </c>
    </row>
    <row r="671" spans="2:29" ht="15.75" customHeight="1" x14ac:dyDescent="0.2">
      <c r="B671" s="191" t="s">
        <v>2075</v>
      </c>
      <c r="C671" s="192" t="s">
        <v>7994</v>
      </c>
      <c r="D671" s="193" t="s">
        <v>55</v>
      </c>
      <c r="E671" s="193" t="s">
        <v>2076</v>
      </c>
      <c r="F671" s="194" t="s">
        <v>2077</v>
      </c>
      <c r="G671" s="193" t="s">
        <v>2078</v>
      </c>
      <c r="H671" s="193" t="s">
        <v>2079</v>
      </c>
      <c r="I671" s="194" t="s">
        <v>2080</v>
      </c>
      <c r="J671" s="195" t="s">
        <v>2081</v>
      </c>
      <c r="K671" s="194" t="s">
        <v>2082</v>
      </c>
      <c r="L671" s="194" t="s">
        <v>2083</v>
      </c>
      <c r="M671" s="194" t="s">
        <v>64</v>
      </c>
      <c r="N671" s="194" t="s">
        <v>1232</v>
      </c>
      <c r="O671" s="194" t="s">
        <v>2084</v>
      </c>
      <c r="P671" s="194" t="s">
        <v>2085</v>
      </c>
      <c r="Q671" s="194">
        <v>0</v>
      </c>
      <c r="R671" s="194">
        <v>93401</v>
      </c>
      <c r="S671" s="194" t="s">
        <v>2086</v>
      </c>
      <c r="T671" s="195">
        <v>38848</v>
      </c>
      <c r="U671" s="194">
        <v>7320</v>
      </c>
      <c r="V671" s="194"/>
      <c r="W671" s="197">
        <v>17823540</v>
      </c>
      <c r="X671" s="197">
        <v>38223977</v>
      </c>
      <c r="Y671" s="198">
        <v>44561</v>
      </c>
      <c r="Z671" s="195" t="s">
        <v>40</v>
      </c>
      <c r="AA671" s="194" t="s">
        <v>9203</v>
      </c>
      <c r="AB671" s="194" t="s">
        <v>9467</v>
      </c>
      <c r="AC671" s="199" t="s">
        <v>9669</v>
      </c>
    </row>
    <row r="672" spans="2:29" ht="15.75" customHeight="1" x14ac:dyDescent="0.2">
      <c r="B672" s="191" t="s">
        <v>2075</v>
      </c>
      <c r="C672" s="192" t="s">
        <v>7994</v>
      </c>
      <c r="D672" s="193" t="s">
        <v>55</v>
      </c>
      <c r="E672" s="193" t="s">
        <v>2076</v>
      </c>
      <c r="F672" s="194" t="s">
        <v>2077</v>
      </c>
      <c r="G672" s="193" t="s">
        <v>2078</v>
      </c>
      <c r="H672" s="193" t="s">
        <v>2079</v>
      </c>
      <c r="I672" s="194" t="s">
        <v>2080</v>
      </c>
      <c r="J672" s="195" t="s">
        <v>2081</v>
      </c>
      <c r="K672" s="194" t="s">
        <v>2082</v>
      </c>
      <c r="L672" s="194" t="s">
        <v>2083</v>
      </c>
      <c r="M672" s="194" t="s">
        <v>64</v>
      </c>
      <c r="N672" s="194" t="s">
        <v>1232</v>
      </c>
      <c r="O672" s="194" t="s">
        <v>2084</v>
      </c>
      <c r="P672" s="194" t="s">
        <v>2085</v>
      </c>
      <c r="Q672" s="194">
        <v>0</v>
      </c>
      <c r="R672" s="194">
        <v>93401</v>
      </c>
      <c r="S672" s="194" t="s">
        <v>2086</v>
      </c>
      <c r="T672" s="195">
        <v>38848</v>
      </c>
      <c r="U672" s="194">
        <v>7320</v>
      </c>
      <c r="V672" s="194"/>
      <c r="W672" s="197">
        <v>16679700</v>
      </c>
      <c r="X672" s="197">
        <v>24437700</v>
      </c>
      <c r="Y672" s="198">
        <v>44561</v>
      </c>
      <c r="Z672" s="195" t="s">
        <v>40</v>
      </c>
      <c r="AA672" s="194" t="s">
        <v>9203</v>
      </c>
      <c r="AB672" s="194" t="s">
        <v>9477</v>
      </c>
      <c r="AC672" s="199" t="s">
        <v>9669</v>
      </c>
    </row>
    <row r="673" spans="2:29" ht="15.75" customHeight="1" x14ac:dyDescent="0.2">
      <c r="B673" s="191" t="s">
        <v>2075</v>
      </c>
      <c r="C673" s="192" t="s">
        <v>7994</v>
      </c>
      <c r="D673" s="193" t="s">
        <v>55</v>
      </c>
      <c r="E673" s="193" t="s">
        <v>2076</v>
      </c>
      <c r="F673" s="194" t="s">
        <v>2077</v>
      </c>
      <c r="G673" s="193" t="s">
        <v>2078</v>
      </c>
      <c r="H673" s="193" t="s">
        <v>2079</v>
      </c>
      <c r="I673" s="194" t="s">
        <v>2080</v>
      </c>
      <c r="J673" s="195" t="s">
        <v>2081</v>
      </c>
      <c r="K673" s="194" t="s">
        <v>2082</v>
      </c>
      <c r="L673" s="194" t="s">
        <v>2083</v>
      </c>
      <c r="M673" s="194" t="s">
        <v>64</v>
      </c>
      <c r="N673" s="194" t="s">
        <v>1232</v>
      </c>
      <c r="O673" s="194" t="s">
        <v>2084</v>
      </c>
      <c r="P673" s="194" t="s">
        <v>2085</v>
      </c>
      <c r="Q673" s="194">
        <v>0</v>
      </c>
      <c r="R673" s="194">
        <v>93401</v>
      </c>
      <c r="S673" s="194" t="s">
        <v>2086</v>
      </c>
      <c r="T673" s="195">
        <v>38848</v>
      </c>
      <c r="U673" s="194">
        <v>7320</v>
      </c>
      <c r="V673" s="194"/>
      <c r="W673" s="197">
        <v>7067435</v>
      </c>
      <c r="X673" s="197">
        <v>13586534</v>
      </c>
      <c r="Y673" s="198">
        <v>44561</v>
      </c>
      <c r="Z673" s="195" t="s">
        <v>40</v>
      </c>
      <c r="AA673" s="194" t="s">
        <v>9203</v>
      </c>
      <c r="AB673" s="194" t="s">
        <v>9485</v>
      </c>
      <c r="AC673" s="199" t="s">
        <v>9669</v>
      </c>
    </row>
    <row r="674" spans="2:29" ht="15.75" customHeight="1" x14ac:dyDescent="0.2">
      <c r="B674" s="191" t="s">
        <v>2075</v>
      </c>
      <c r="C674" s="192" t="s">
        <v>7994</v>
      </c>
      <c r="D674" s="193" t="s">
        <v>55</v>
      </c>
      <c r="E674" s="193" t="s">
        <v>2076</v>
      </c>
      <c r="F674" s="194" t="s">
        <v>2077</v>
      </c>
      <c r="G674" s="193" t="s">
        <v>2078</v>
      </c>
      <c r="H674" s="193" t="s">
        <v>2079</v>
      </c>
      <c r="I674" s="194" t="s">
        <v>2080</v>
      </c>
      <c r="J674" s="195" t="s">
        <v>2081</v>
      </c>
      <c r="K674" s="194" t="s">
        <v>2082</v>
      </c>
      <c r="L674" s="194" t="s">
        <v>2083</v>
      </c>
      <c r="M674" s="194" t="s">
        <v>64</v>
      </c>
      <c r="N674" s="194" t="s">
        <v>1232</v>
      </c>
      <c r="O674" s="194" t="s">
        <v>2084</v>
      </c>
      <c r="P674" s="194" t="s">
        <v>2085</v>
      </c>
      <c r="Q674" s="194">
        <v>0</v>
      </c>
      <c r="R674" s="194">
        <v>93401</v>
      </c>
      <c r="S674" s="194" t="s">
        <v>2086</v>
      </c>
      <c r="T674" s="195">
        <v>38848</v>
      </c>
      <c r="U674" s="194">
        <v>7320</v>
      </c>
      <c r="V674" s="194"/>
      <c r="W674" s="197">
        <v>32209113</v>
      </c>
      <c r="X674" s="197">
        <v>63888186</v>
      </c>
      <c r="Y674" s="198">
        <v>44561</v>
      </c>
      <c r="Z674" s="195" t="s">
        <v>40</v>
      </c>
      <c r="AA674" s="194" t="s">
        <v>9203</v>
      </c>
      <c r="AB674" s="194" t="s">
        <v>186</v>
      </c>
      <c r="AC674" s="199" t="s">
        <v>9669</v>
      </c>
    </row>
    <row r="675" spans="2:29" ht="15.75" customHeight="1" x14ac:dyDescent="0.2">
      <c r="B675" s="191" t="s">
        <v>2075</v>
      </c>
      <c r="C675" s="192" t="s">
        <v>7994</v>
      </c>
      <c r="D675" s="193" t="s">
        <v>55</v>
      </c>
      <c r="E675" s="193" t="s">
        <v>2076</v>
      </c>
      <c r="F675" s="194" t="s">
        <v>2077</v>
      </c>
      <c r="G675" s="193" t="s">
        <v>2078</v>
      </c>
      <c r="H675" s="193" t="s">
        <v>2079</v>
      </c>
      <c r="I675" s="194" t="s">
        <v>2080</v>
      </c>
      <c r="J675" s="195" t="s">
        <v>2081</v>
      </c>
      <c r="K675" s="194" t="s">
        <v>2082</v>
      </c>
      <c r="L675" s="194" t="s">
        <v>2083</v>
      </c>
      <c r="M675" s="194" t="s">
        <v>64</v>
      </c>
      <c r="N675" s="194" t="s">
        <v>1232</v>
      </c>
      <c r="O675" s="194" t="s">
        <v>2084</v>
      </c>
      <c r="P675" s="194" t="s">
        <v>2085</v>
      </c>
      <c r="Q675" s="194">
        <v>0</v>
      </c>
      <c r="R675" s="194">
        <v>93401</v>
      </c>
      <c r="S675" s="194" t="s">
        <v>2086</v>
      </c>
      <c r="T675" s="195">
        <v>38848</v>
      </c>
      <c r="U675" s="194">
        <v>7320</v>
      </c>
      <c r="V675" s="194"/>
      <c r="W675" s="197">
        <v>3297150</v>
      </c>
      <c r="X675" s="197">
        <v>5973660</v>
      </c>
      <c r="Y675" s="198">
        <v>44561</v>
      </c>
      <c r="Z675" s="195" t="s">
        <v>40</v>
      </c>
      <c r="AA675" s="194" t="s">
        <v>9203</v>
      </c>
      <c r="AB675" s="194" t="s">
        <v>9505</v>
      </c>
      <c r="AC675" s="199" t="s">
        <v>9669</v>
      </c>
    </row>
    <row r="676" spans="2:29" ht="15.75" customHeight="1" x14ac:dyDescent="0.2">
      <c r="B676" s="191" t="s">
        <v>2075</v>
      </c>
      <c r="C676" s="192" t="s">
        <v>7994</v>
      </c>
      <c r="D676" s="193" t="s">
        <v>55</v>
      </c>
      <c r="E676" s="193" t="s">
        <v>2076</v>
      </c>
      <c r="F676" s="194" t="s">
        <v>2077</v>
      </c>
      <c r="G676" s="193" t="s">
        <v>2078</v>
      </c>
      <c r="H676" s="193" t="s">
        <v>2079</v>
      </c>
      <c r="I676" s="194" t="s">
        <v>2080</v>
      </c>
      <c r="J676" s="195" t="s">
        <v>2081</v>
      </c>
      <c r="K676" s="194" t="s">
        <v>2082</v>
      </c>
      <c r="L676" s="194" t="s">
        <v>2083</v>
      </c>
      <c r="M676" s="194" t="s">
        <v>64</v>
      </c>
      <c r="N676" s="194" t="s">
        <v>1232</v>
      </c>
      <c r="O676" s="194" t="s">
        <v>2084</v>
      </c>
      <c r="P676" s="194" t="s">
        <v>2085</v>
      </c>
      <c r="Q676" s="194">
        <v>0</v>
      </c>
      <c r="R676" s="194">
        <v>93401</v>
      </c>
      <c r="S676" s="194" t="s">
        <v>2086</v>
      </c>
      <c r="T676" s="195">
        <v>38848</v>
      </c>
      <c r="U676" s="194">
        <v>7320</v>
      </c>
      <c r="V676" s="194"/>
      <c r="W676" s="197">
        <v>5081490</v>
      </c>
      <c r="X676" s="197">
        <v>9930240</v>
      </c>
      <c r="Y676" s="198">
        <v>44561</v>
      </c>
      <c r="Z676" s="195" t="s">
        <v>40</v>
      </c>
      <c r="AA676" s="194" t="s">
        <v>9203</v>
      </c>
      <c r="AB676" s="194" t="s">
        <v>129</v>
      </c>
      <c r="AC676" s="199" t="s">
        <v>9669</v>
      </c>
    </row>
    <row r="677" spans="2:29" ht="15.75" customHeight="1" x14ac:dyDescent="0.2">
      <c r="B677" s="191" t="s">
        <v>2075</v>
      </c>
      <c r="C677" s="192" t="s">
        <v>7994</v>
      </c>
      <c r="D677" s="193" t="s">
        <v>55</v>
      </c>
      <c r="E677" s="193" t="s">
        <v>2076</v>
      </c>
      <c r="F677" s="194" t="s">
        <v>2077</v>
      </c>
      <c r="G677" s="193" t="s">
        <v>2078</v>
      </c>
      <c r="H677" s="193" t="s">
        <v>2079</v>
      </c>
      <c r="I677" s="194" t="s">
        <v>2080</v>
      </c>
      <c r="J677" s="195" t="s">
        <v>2081</v>
      </c>
      <c r="K677" s="194" t="s">
        <v>2082</v>
      </c>
      <c r="L677" s="194" t="s">
        <v>2083</v>
      </c>
      <c r="M677" s="194" t="s">
        <v>64</v>
      </c>
      <c r="N677" s="194" t="s">
        <v>1232</v>
      </c>
      <c r="O677" s="194" t="s">
        <v>2084</v>
      </c>
      <c r="P677" s="194" t="s">
        <v>2085</v>
      </c>
      <c r="Q677" s="194">
        <v>0</v>
      </c>
      <c r="R677" s="194">
        <v>93401</v>
      </c>
      <c r="S677" s="194" t="s">
        <v>2086</v>
      </c>
      <c r="T677" s="195">
        <v>38848</v>
      </c>
      <c r="U677" s="194">
        <v>7320</v>
      </c>
      <c r="V677" s="194"/>
      <c r="W677" s="197">
        <v>56436864</v>
      </c>
      <c r="X677" s="197">
        <v>68461764</v>
      </c>
      <c r="Y677" s="198">
        <v>44561</v>
      </c>
      <c r="Z677" s="195" t="s">
        <v>40</v>
      </c>
      <c r="AA677" s="194" t="s">
        <v>9203</v>
      </c>
      <c r="AB677" s="194" t="s">
        <v>252</v>
      </c>
      <c r="AC677" s="199" t="s">
        <v>9669</v>
      </c>
    </row>
    <row r="678" spans="2:29" ht="15.75" customHeight="1" x14ac:dyDescent="0.2">
      <c r="B678" s="191" t="s">
        <v>2075</v>
      </c>
      <c r="C678" s="192" t="s">
        <v>7994</v>
      </c>
      <c r="D678" s="193" t="s">
        <v>55</v>
      </c>
      <c r="E678" s="193" t="s">
        <v>2076</v>
      </c>
      <c r="F678" s="194" t="s">
        <v>2077</v>
      </c>
      <c r="G678" s="193" t="s">
        <v>2078</v>
      </c>
      <c r="H678" s="193" t="s">
        <v>2079</v>
      </c>
      <c r="I678" s="194" t="s">
        <v>2080</v>
      </c>
      <c r="J678" s="195" t="s">
        <v>2081</v>
      </c>
      <c r="K678" s="194" t="s">
        <v>2082</v>
      </c>
      <c r="L678" s="194" t="s">
        <v>2083</v>
      </c>
      <c r="M678" s="194" t="s">
        <v>64</v>
      </c>
      <c r="N678" s="194" t="s">
        <v>1232</v>
      </c>
      <c r="O678" s="194" t="s">
        <v>2084</v>
      </c>
      <c r="P678" s="194" t="s">
        <v>2085</v>
      </c>
      <c r="Q678" s="194">
        <v>0</v>
      </c>
      <c r="R678" s="194">
        <v>93401</v>
      </c>
      <c r="S678" s="194" t="s">
        <v>2086</v>
      </c>
      <c r="T678" s="195">
        <v>38848</v>
      </c>
      <c r="U678" s="194">
        <v>7320</v>
      </c>
      <c r="V678" s="194"/>
      <c r="W678" s="197">
        <v>38221080</v>
      </c>
      <c r="X678" s="197">
        <v>57396270</v>
      </c>
      <c r="Y678" s="198">
        <v>44561</v>
      </c>
      <c r="Z678" s="195" t="s">
        <v>40</v>
      </c>
      <c r="AA678" s="194" t="s">
        <v>9203</v>
      </c>
      <c r="AB678" s="194" t="s">
        <v>9563</v>
      </c>
      <c r="AC678" s="199" t="s">
        <v>9669</v>
      </c>
    </row>
    <row r="679" spans="2:29" ht="15.75" customHeight="1" x14ac:dyDescent="0.2">
      <c r="B679" s="191" t="s">
        <v>2075</v>
      </c>
      <c r="C679" s="192" t="s">
        <v>7994</v>
      </c>
      <c r="D679" s="193" t="s">
        <v>55</v>
      </c>
      <c r="E679" s="193" t="s">
        <v>2076</v>
      </c>
      <c r="F679" s="194" t="s">
        <v>2077</v>
      </c>
      <c r="G679" s="193" t="s">
        <v>2078</v>
      </c>
      <c r="H679" s="193" t="s">
        <v>2079</v>
      </c>
      <c r="I679" s="194" t="s">
        <v>2080</v>
      </c>
      <c r="J679" s="195" t="s">
        <v>2081</v>
      </c>
      <c r="K679" s="194" t="s">
        <v>2082</v>
      </c>
      <c r="L679" s="194" t="s">
        <v>2083</v>
      </c>
      <c r="M679" s="194" t="s">
        <v>64</v>
      </c>
      <c r="N679" s="194" t="s">
        <v>1232</v>
      </c>
      <c r="O679" s="194" t="s">
        <v>2084</v>
      </c>
      <c r="P679" s="194" t="s">
        <v>2085</v>
      </c>
      <c r="Q679" s="194">
        <v>0</v>
      </c>
      <c r="R679" s="194">
        <v>93401</v>
      </c>
      <c r="S679" s="194" t="s">
        <v>2086</v>
      </c>
      <c r="T679" s="195">
        <v>38848</v>
      </c>
      <c r="U679" s="194">
        <v>7320</v>
      </c>
      <c r="V679" s="194"/>
      <c r="W679" s="197">
        <v>13361000</v>
      </c>
      <c r="X679" s="197">
        <v>26722000</v>
      </c>
      <c r="Y679" s="198">
        <v>44561</v>
      </c>
      <c r="Z679" s="195" t="s">
        <v>40</v>
      </c>
      <c r="AA679" s="194" t="s">
        <v>9203</v>
      </c>
      <c r="AB679" s="194" t="s">
        <v>486</v>
      </c>
      <c r="AC679" s="199" t="s">
        <v>9669</v>
      </c>
    </row>
    <row r="680" spans="2:29" ht="15.75" customHeight="1" x14ac:dyDescent="0.2">
      <c r="B680" s="191" t="s">
        <v>2075</v>
      </c>
      <c r="C680" s="192" t="s">
        <v>7994</v>
      </c>
      <c r="D680" s="193" t="s">
        <v>55</v>
      </c>
      <c r="E680" s="193" t="s">
        <v>2076</v>
      </c>
      <c r="F680" s="194" t="s">
        <v>2077</v>
      </c>
      <c r="G680" s="193" t="s">
        <v>2078</v>
      </c>
      <c r="H680" s="193" t="s">
        <v>2079</v>
      </c>
      <c r="I680" s="194" t="s">
        <v>2080</v>
      </c>
      <c r="J680" s="195" t="s">
        <v>2081</v>
      </c>
      <c r="K680" s="194" t="s">
        <v>2082</v>
      </c>
      <c r="L680" s="194" t="s">
        <v>2083</v>
      </c>
      <c r="M680" s="194" t="s">
        <v>64</v>
      </c>
      <c r="N680" s="194" t="s">
        <v>1232</v>
      </c>
      <c r="O680" s="194" t="s">
        <v>2084</v>
      </c>
      <c r="P680" s="194" t="s">
        <v>2085</v>
      </c>
      <c r="Q680" s="194">
        <v>0</v>
      </c>
      <c r="R680" s="194">
        <v>93401</v>
      </c>
      <c r="S680" s="194" t="s">
        <v>2086</v>
      </c>
      <c r="T680" s="195">
        <v>38848</v>
      </c>
      <c r="U680" s="194">
        <v>7320</v>
      </c>
      <c r="V680" s="194"/>
      <c r="W680" s="197">
        <v>6465000</v>
      </c>
      <c r="X680" s="197">
        <v>12852420</v>
      </c>
      <c r="Y680" s="198">
        <v>44561</v>
      </c>
      <c r="Z680" s="195" t="s">
        <v>40</v>
      </c>
      <c r="AA680" s="194" t="s">
        <v>9203</v>
      </c>
      <c r="AB680" s="194" t="s">
        <v>9582</v>
      </c>
      <c r="AC680" s="199" t="s">
        <v>9669</v>
      </c>
    </row>
    <row r="681" spans="2:29" ht="15.75" customHeight="1" x14ac:dyDescent="0.2">
      <c r="B681" s="191" t="s">
        <v>2075</v>
      </c>
      <c r="C681" s="192" t="s">
        <v>7994</v>
      </c>
      <c r="D681" s="193" t="s">
        <v>55</v>
      </c>
      <c r="E681" s="193" t="s">
        <v>2076</v>
      </c>
      <c r="F681" s="194" t="s">
        <v>2077</v>
      </c>
      <c r="G681" s="193" t="s">
        <v>2078</v>
      </c>
      <c r="H681" s="193" t="s">
        <v>2079</v>
      </c>
      <c r="I681" s="194" t="s">
        <v>2080</v>
      </c>
      <c r="J681" s="195" t="s">
        <v>2081</v>
      </c>
      <c r="K681" s="194" t="s">
        <v>2082</v>
      </c>
      <c r="L681" s="194" t="s">
        <v>2083</v>
      </c>
      <c r="M681" s="194" t="s">
        <v>64</v>
      </c>
      <c r="N681" s="194" t="s">
        <v>1232</v>
      </c>
      <c r="O681" s="194" t="s">
        <v>2084</v>
      </c>
      <c r="P681" s="194" t="s">
        <v>2085</v>
      </c>
      <c r="Q681" s="194">
        <v>0</v>
      </c>
      <c r="R681" s="194">
        <v>93401</v>
      </c>
      <c r="S681" s="194" t="s">
        <v>2086</v>
      </c>
      <c r="T681" s="195">
        <v>38848</v>
      </c>
      <c r="U681" s="194">
        <v>7320</v>
      </c>
      <c r="V681" s="194"/>
      <c r="W681" s="197">
        <v>15208783</v>
      </c>
      <c r="X681" s="197">
        <v>22914029</v>
      </c>
      <c r="Y681" s="198">
        <v>44561</v>
      </c>
      <c r="Z681" s="195" t="s">
        <v>40</v>
      </c>
      <c r="AA681" s="194" t="s">
        <v>9203</v>
      </c>
      <c r="AB681" s="194" t="s">
        <v>9586</v>
      </c>
      <c r="AC681" s="199" t="s">
        <v>9669</v>
      </c>
    </row>
    <row r="682" spans="2:29" ht="15.75" customHeight="1" x14ac:dyDescent="0.2">
      <c r="B682" s="191" t="s">
        <v>2087</v>
      </c>
      <c r="C682" s="192" t="s">
        <v>8505</v>
      </c>
      <c r="D682" s="193" t="s">
        <v>2088</v>
      </c>
      <c r="E682" s="193" t="s">
        <v>2089</v>
      </c>
      <c r="F682" s="194" t="s">
        <v>2090</v>
      </c>
      <c r="G682" s="193" t="s">
        <v>2091</v>
      </c>
      <c r="H682" s="193" t="s">
        <v>2092</v>
      </c>
      <c r="I682" s="194" t="s">
        <v>2093</v>
      </c>
      <c r="J682" s="195" t="s">
        <v>2094</v>
      </c>
      <c r="K682" s="194" t="s">
        <v>2095</v>
      </c>
      <c r="L682" s="194" t="s">
        <v>2096</v>
      </c>
      <c r="M682" s="194" t="s">
        <v>64</v>
      </c>
      <c r="N682" s="194" t="s">
        <v>765</v>
      </c>
      <c r="O682" s="194" t="s">
        <v>2097</v>
      </c>
      <c r="P682" s="194" t="s">
        <v>2098</v>
      </c>
      <c r="Q682" s="194">
        <v>0</v>
      </c>
      <c r="R682" s="194">
        <v>93401</v>
      </c>
      <c r="S682" s="194" t="s">
        <v>2099</v>
      </c>
      <c r="T682" s="195">
        <v>38936</v>
      </c>
      <c r="U682" s="194">
        <v>7331</v>
      </c>
      <c r="V682" s="194"/>
      <c r="W682" s="197">
        <v>63964710</v>
      </c>
      <c r="X682" s="197">
        <v>95645796</v>
      </c>
      <c r="Y682" s="198">
        <v>44561</v>
      </c>
      <c r="Z682" s="195" t="s">
        <v>40</v>
      </c>
      <c r="AA682" s="194" t="s">
        <v>9203</v>
      </c>
      <c r="AB682" s="194" t="s">
        <v>217</v>
      </c>
      <c r="AC682" s="199" t="s">
        <v>9669</v>
      </c>
    </row>
    <row r="683" spans="2:29" ht="15.75" customHeight="1" x14ac:dyDescent="0.2">
      <c r="B683" s="191" t="s">
        <v>2100</v>
      </c>
      <c r="C683" s="192" t="s">
        <v>7980</v>
      </c>
      <c r="D683" s="193" t="s">
        <v>162</v>
      </c>
      <c r="E683" s="193" t="s">
        <v>2101</v>
      </c>
      <c r="F683" s="194" t="s">
        <v>2102</v>
      </c>
      <c r="G683" s="193" t="s">
        <v>2103</v>
      </c>
      <c r="H683" s="193" t="s">
        <v>2104</v>
      </c>
      <c r="I683" s="194" t="s">
        <v>2105</v>
      </c>
      <c r="J683" s="195" t="s">
        <v>2106</v>
      </c>
      <c r="K683" s="194" t="s">
        <v>2107</v>
      </c>
      <c r="L683" s="194" t="s">
        <v>2108</v>
      </c>
      <c r="M683" s="194" t="s">
        <v>93</v>
      </c>
      <c r="N683" s="194" t="s">
        <v>294</v>
      </c>
      <c r="O683" s="194" t="s">
        <v>2109</v>
      </c>
      <c r="P683" s="194" t="s">
        <v>2110</v>
      </c>
      <c r="Q683" s="194">
        <v>0</v>
      </c>
      <c r="R683" s="194" t="s">
        <v>233</v>
      </c>
      <c r="S683" s="194" t="s">
        <v>2111</v>
      </c>
      <c r="T683" s="195">
        <v>39143</v>
      </c>
      <c r="U683" s="194">
        <v>7347</v>
      </c>
      <c r="V683" s="194"/>
      <c r="W683" s="197">
        <v>6982200</v>
      </c>
      <c r="X683" s="197">
        <v>6982200</v>
      </c>
      <c r="Y683" s="198">
        <v>44561</v>
      </c>
      <c r="Z683" s="195" t="s">
        <v>40</v>
      </c>
      <c r="AA683" s="194" t="s">
        <v>9203</v>
      </c>
      <c r="AB683" s="194" t="s">
        <v>9471</v>
      </c>
      <c r="AC683" s="199" t="s">
        <v>9669</v>
      </c>
    </row>
    <row r="684" spans="2:29" ht="15.75" customHeight="1" x14ac:dyDescent="0.2">
      <c r="B684" s="191" t="s">
        <v>2100</v>
      </c>
      <c r="C684" s="192" t="s">
        <v>7980</v>
      </c>
      <c r="D684" s="193" t="s">
        <v>162</v>
      </c>
      <c r="E684" s="193" t="s">
        <v>2101</v>
      </c>
      <c r="F684" s="194" t="s">
        <v>2102</v>
      </c>
      <c r="G684" s="193" t="s">
        <v>2103</v>
      </c>
      <c r="H684" s="193" t="s">
        <v>2104</v>
      </c>
      <c r="I684" s="194" t="s">
        <v>2105</v>
      </c>
      <c r="J684" s="195" t="s">
        <v>2106</v>
      </c>
      <c r="K684" s="194" t="s">
        <v>2107</v>
      </c>
      <c r="L684" s="194" t="s">
        <v>2108</v>
      </c>
      <c r="M684" s="194" t="s">
        <v>93</v>
      </c>
      <c r="N684" s="194" t="s">
        <v>294</v>
      </c>
      <c r="O684" s="194" t="s">
        <v>2109</v>
      </c>
      <c r="P684" s="194" t="s">
        <v>2110</v>
      </c>
      <c r="Q684" s="194">
        <v>0</v>
      </c>
      <c r="R684" s="194" t="s">
        <v>233</v>
      </c>
      <c r="S684" s="194" t="s">
        <v>2111</v>
      </c>
      <c r="T684" s="195">
        <v>39143</v>
      </c>
      <c r="U684" s="194">
        <v>7347</v>
      </c>
      <c r="V684" s="194"/>
      <c r="W684" s="197">
        <v>8016600</v>
      </c>
      <c r="X684" s="197">
        <v>16033200</v>
      </c>
      <c r="Y684" s="198">
        <v>44561</v>
      </c>
      <c r="Z684" s="195" t="s">
        <v>40</v>
      </c>
      <c r="AA684" s="194" t="s">
        <v>9203</v>
      </c>
      <c r="AB684" s="194" t="s">
        <v>9490</v>
      </c>
      <c r="AC684" s="199" t="s">
        <v>9669</v>
      </c>
    </row>
    <row r="685" spans="2:29" ht="15.75" customHeight="1" x14ac:dyDescent="0.2">
      <c r="B685" s="191" t="s">
        <v>2100</v>
      </c>
      <c r="C685" s="192" t="s">
        <v>7980</v>
      </c>
      <c r="D685" s="193" t="s">
        <v>162</v>
      </c>
      <c r="E685" s="193" t="s">
        <v>2101</v>
      </c>
      <c r="F685" s="194" t="s">
        <v>2102</v>
      </c>
      <c r="G685" s="193" t="s">
        <v>2103</v>
      </c>
      <c r="H685" s="193" t="s">
        <v>2104</v>
      </c>
      <c r="I685" s="194" t="s">
        <v>2105</v>
      </c>
      <c r="J685" s="195" t="s">
        <v>2106</v>
      </c>
      <c r="K685" s="194" t="s">
        <v>2107</v>
      </c>
      <c r="L685" s="194" t="s">
        <v>2108</v>
      </c>
      <c r="M685" s="194" t="s">
        <v>93</v>
      </c>
      <c r="N685" s="194" t="s">
        <v>294</v>
      </c>
      <c r="O685" s="194" t="s">
        <v>2109</v>
      </c>
      <c r="P685" s="194" t="s">
        <v>2110</v>
      </c>
      <c r="Q685" s="194">
        <v>0</v>
      </c>
      <c r="R685" s="194" t="s">
        <v>233</v>
      </c>
      <c r="S685" s="194" t="s">
        <v>2111</v>
      </c>
      <c r="T685" s="195">
        <v>39143</v>
      </c>
      <c r="U685" s="194">
        <v>7347</v>
      </c>
      <c r="V685" s="194"/>
      <c r="W685" s="197">
        <v>30101040</v>
      </c>
      <c r="X685" s="197">
        <v>37083240</v>
      </c>
      <c r="Y685" s="198">
        <v>44561</v>
      </c>
      <c r="Z685" s="195" t="s">
        <v>40</v>
      </c>
      <c r="AA685" s="194" t="s">
        <v>9203</v>
      </c>
      <c r="AB685" s="194" t="s">
        <v>9526</v>
      </c>
      <c r="AC685" s="199" t="s">
        <v>9669</v>
      </c>
    </row>
    <row r="686" spans="2:29" ht="15.75" customHeight="1" x14ac:dyDescent="0.2">
      <c r="B686" s="191" t="s">
        <v>2100</v>
      </c>
      <c r="C686" s="192" t="s">
        <v>7980</v>
      </c>
      <c r="D686" s="193" t="s">
        <v>162</v>
      </c>
      <c r="E686" s="193" t="s">
        <v>2101</v>
      </c>
      <c r="F686" s="194" t="s">
        <v>2102</v>
      </c>
      <c r="G686" s="193" t="s">
        <v>2103</v>
      </c>
      <c r="H686" s="193" t="s">
        <v>2104</v>
      </c>
      <c r="I686" s="194" t="s">
        <v>2105</v>
      </c>
      <c r="J686" s="195" t="s">
        <v>2106</v>
      </c>
      <c r="K686" s="194" t="s">
        <v>2107</v>
      </c>
      <c r="L686" s="194" t="s">
        <v>2108</v>
      </c>
      <c r="M686" s="194" t="s">
        <v>93</v>
      </c>
      <c r="N686" s="194" t="s">
        <v>294</v>
      </c>
      <c r="O686" s="194" t="s">
        <v>2109</v>
      </c>
      <c r="P686" s="194" t="s">
        <v>2110</v>
      </c>
      <c r="Q686" s="194">
        <v>0</v>
      </c>
      <c r="R686" s="194" t="s">
        <v>233</v>
      </c>
      <c r="S686" s="194" t="s">
        <v>2111</v>
      </c>
      <c r="T686" s="195">
        <v>39143</v>
      </c>
      <c r="U686" s="194">
        <v>7347</v>
      </c>
      <c r="V686" s="194"/>
      <c r="W686" s="197">
        <v>16701250</v>
      </c>
      <c r="X686" s="197">
        <v>53123336</v>
      </c>
      <c r="Y686" s="198">
        <v>44561</v>
      </c>
      <c r="Z686" s="195" t="s">
        <v>40</v>
      </c>
      <c r="AA686" s="194" t="s">
        <v>9203</v>
      </c>
      <c r="AB686" s="194" t="s">
        <v>9541</v>
      </c>
      <c r="AC686" s="199" t="s">
        <v>9669</v>
      </c>
    </row>
    <row r="687" spans="2:29" ht="15.75" customHeight="1" x14ac:dyDescent="0.2">
      <c r="B687" s="191" t="s">
        <v>2100</v>
      </c>
      <c r="C687" s="192" t="s">
        <v>7980</v>
      </c>
      <c r="D687" s="193" t="s">
        <v>162</v>
      </c>
      <c r="E687" s="193" t="s">
        <v>2101</v>
      </c>
      <c r="F687" s="194" t="s">
        <v>2102</v>
      </c>
      <c r="G687" s="193" t="s">
        <v>2103</v>
      </c>
      <c r="H687" s="193" t="s">
        <v>2104</v>
      </c>
      <c r="I687" s="194" t="s">
        <v>2105</v>
      </c>
      <c r="J687" s="195" t="s">
        <v>2106</v>
      </c>
      <c r="K687" s="194" t="s">
        <v>2107</v>
      </c>
      <c r="L687" s="194" t="s">
        <v>2108</v>
      </c>
      <c r="M687" s="194" t="s">
        <v>93</v>
      </c>
      <c r="N687" s="194" t="s">
        <v>294</v>
      </c>
      <c r="O687" s="194" t="s">
        <v>2109</v>
      </c>
      <c r="P687" s="194" t="s">
        <v>2110</v>
      </c>
      <c r="Q687" s="194">
        <v>0</v>
      </c>
      <c r="R687" s="194" t="s">
        <v>233</v>
      </c>
      <c r="S687" s="194" t="s">
        <v>2111</v>
      </c>
      <c r="T687" s="195">
        <v>39143</v>
      </c>
      <c r="U687" s="194">
        <v>7347</v>
      </c>
      <c r="V687" s="194"/>
      <c r="W687" s="197">
        <v>18153720</v>
      </c>
      <c r="X687" s="197">
        <v>25135920</v>
      </c>
      <c r="Y687" s="198">
        <v>44561</v>
      </c>
      <c r="Z687" s="195" t="s">
        <v>40</v>
      </c>
      <c r="AA687" s="194" t="s">
        <v>9203</v>
      </c>
      <c r="AB687" s="194" t="s">
        <v>9543</v>
      </c>
      <c r="AC687" s="199" t="s">
        <v>9669</v>
      </c>
    </row>
    <row r="688" spans="2:29" ht="15.75" customHeight="1" x14ac:dyDescent="0.2">
      <c r="B688" s="191" t="s">
        <v>2100</v>
      </c>
      <c r="C688" s="192" t="s">
        <v>7980</v>
      </c>
      <c r="D688" s="193" t="s">
        <v>162</v>
      </c>
      <c r="E688" s="193" t="s">
        <v>2101</v>
      </c>
      <c r="F688" s="194" t="s">
        <v>2102</v>
      </c>
      <c r="G688" s="193" t="s">
        <v>2103</v>
      </c>
      <c r="H688" s="193" t="s">
        <v>2104</v>
      </c>
      <c r="I688" s="194" t="s">
        <v>2105</v>
      </c>
      <c r="J688" s="195" t="s">
        <v>2106</v>
      </c>
      <c r="K688" s="194" t="s">
        <v>2107</v>
      </c>
      <c r="L688" s="194" t="s">
        <v>2108</v>
      </c>
      <c r="M688" s="194" t="s">
        <v>93</v>
      </c>
      <c r="N688" s="194" t="s">
        <v>294</v>
      </c>
      <c r="O688" s="194" t="s">
        <v>2109</v>
      </c>
      <c r="P688" s="194" t="s">
        <v>2110</v>
      </c>
      <c r="Q688" s="194">
        <v>0</v>
      </c>
      <c r="R688" s="194" t="s">
        <v>233</v>
      </c>
      <c r="S688" s="194" t="s">
        <v>2111</v>
      </c>
      <c r="T688" s="195">
        <v>39143</v>
      </c>
      <c r="U688" s="194">
        <v>7347</v>
      </c>
      <c r="V688" s="194"/>
      <c r="W688" s="197">
        <v>38159016</v>
      </c>
      <c r="X688" s="197">
        <v>50183916</v>
      </c>
      <c r="Y688" s="198">
        <v>44561</v>
      </c>
      <c r="Z688" s="195" t="s">
        <v>40</v>
      </c>
      <c r="AA688" s="194" t="s">
        <v>9203</v>
      </c>
      <c r="AB688" s="194" t="s">
        <v>9544</v>
      </c>
      <c r="AC688" s="199" t="s">
        <v>9669</v>
      </c>
    </row>
    <row r="689" spans="2:29" ht="15.75" customHeight="1" x14ac:dyDescent="0.2">
      <c r="B689" s="191" t="s">
        <v>2100</v>
      </c>
      <c r="C689" s="192" t="s">
        <v>7980</v>
      </c>
      <c r="D689" s="193" t="s">
        <v>162</v>
      </c>
      <c r="E689" s="193" t="s">
        <v>2101</v>
      </c>
      <c r="F689" s="194" t="s">
        <v>2102</v>
      </c>
      <c r="G689" s="193" t="s">
        <v>2103</v>
      </c>
      <c r="H689" s="193" t="s">
        <v>2104</v>
      </c>
      <c r="I689" s="194" t="s">
        <v>2105</v>
      </c>
      <c r="J689" s="195" t="s">
        <v>2106</v>
      </c>
      <c r="K689" s="194" t="s">
        <v>2107</v>
      </c>
      <c r="L689" s="194" t="s">
        <v>2108</v>
      </c>
      <c r="M689" s="194" t="s">
        <v>93</v>
      </c>
      <c r="N689" s="194" t="s">
        <v>294</v>
      </c>
      <c r="O689" s="194" t="s">
        <v>2109</v>
      </c>
      <c r="P689" s="194" t="s">
        <v>2110</v>
      </c>
      <c r="Q689" s="194">
        <v>0</v>
      </c>
      <c r="R689" s="194" t="s">
        <v>233</v>
      </c>
      <c r="S689" s="194" t="s">
        <v>2111</v>
      </c>
      <c r="T689" s="195">
        <v>39143</v>
      </c>
      <c r="U689" s="194">
        <v>7347</v>
      </c>
      <c r="V689" s="194"/>
      <c r="W689" s="197">
        <v>8337264</v>
      </c>
      <c r="X689" s="197">
        <v>16033200</v>
      </c>
      <c r="Y689" s="198">
        <v>44561</v>
      </c>
      <c r="Z689" s="195" t="s">
        <v>40</v>
      </c>
      <c r="AA689" s="194" t="s">
        <v>9203</v>
      </c>
      <c r="AB689" s="194" t="s">
        <v>9548</v>
      </c>
      <c r="AC689" s="199" t="s">
        <v>9669</v>
      </c>
    </row>
    <row r="690" spans="2:29" ht="15.75" customHeight="1" x14ac:dyDescent="0.2">
      <c r="B690" s="191" t="s">
        <v>2100</v>
      </c>
      <c r="C690" s="192" t="s">
        <v>7980</v>
      </c>
      <c r="D690" s="193" t="s">
        <v>162</v>
      </c>
      <c r="E690" s="193" t="s">
        <v>2101</v>
      </c>
      <c r="F690" s="194" t="s">
        <v>2102</v>
      </c>
      <c r="G690" s="193" t="s">
        <v>2103</v>
      </c>
      <c r="H690" s="193" t="s">
        <v>2104</v>
      </c>
      <c r="I690" s="194" t="s">
        <v>2105</v>
      </c>
      <c r="J690" s="195" t="s">
        <v>2106</v>
      </c>
      <c r="K690" s="194" t="s">
        <v>2107</v>
      </c>
      <c r="L690" s="194" t="s">
        <v>2108</v>
      </c>
      <c r="M690" s="194" t="s">
        <v>93</v>
      </c>
      <c r="N690" s="194" t="s">
        <v>294</v>
      </c>
      <c r="O690" s="194" t="s">
        <v>2109</v>
      </c>
      <c r="P690" s="194" t="s">
        <v>2110</v>
      </c>
      <c r="Q690" s="194">
        <v>0</v>
      </c>
      <c r="R690" s="194" t="s">
        <v>233</v>
      </c>
      <c r="S690" s="194" t="s">
        <v>2111</v>
      </c>
      <c r="T690" s="195">
        <v>39143</v>
      </c>
      <c r="U690" s="194">
        <v>7347</v>
      </c>
      <c r="V690" s="194"/>
      <c r="W690" s="197">
        <v>40457108</v>
      </c>
      <c r="X690" s="197">
        <v>74768156</v>
      </c>
      <c r="Y690" s="198">
        <v>44561</v>
      </c>
      <c r="Z690" s="195" t="s">
        <v>40</v>
      </c>
      <c r="AA690" s="194" t="s">
        <v>9203</v>
      </c>
      <c r="AB690" s="194" t="s">
        <v>174</v>
      </c>
      <c r="AC690" s="199" t="s">
        <v>9669</v>
      </c>
    </row>
    <row r="691" spans="2:29" ht="15.75" customHeight="1" x14ac:dyDescent="0.2">
      <c r="B691" s="191" t="s">
        <v>2100</v>
      </c>
      <c r="C691" s="192" t="s">
        <v>7980</v>
      </c>
      <c r="D691" s="193" t="s">
        <v>162</v>
      </c>
      <c r="E691" s="193" t="s">
        <v>2101</v>
      </c>
      <c r="F691" s="194" t="s">
        <v>2102</v>
      </c>
      <c r="G691" s="193" t="s">
        <v>2103</v>
      </c>
      <c r="H691" s="193" t="s">
        <v>2104</v>
      </c>
      <c r="I691" s="194" t="s">
        <v>2105</v>
      </c>
      <c r="J691" s="195" t="s">
        <v>2106</v>
      </c>
      <c r="K691" s="194" t="s">
        <v>2107</v>
      </c>
      <c r="L691" s="194" t="s">
        <v>2108</v>
      </c>
      <c r="M691" s="194" t="s">
        <v>93</v>
      </c>
      <c r="N691" s="194" t="s">
        <v>294</v>
      </c>
      <c r="O691" s="194" t="s">
        <v>2109</v>
      </c>
      <c r="P691" s="194" t="s">
        <v>2110</v>
      </c>
      <c r="Q691" s="194">
        <v>0</v>
      </c>
      <c r="R691" s="194" t="s">
        <v>233</v>
      </c>
      <c r="S691" s="194" t="s">
        <v>2111</v>
      </c>
      <c r="T691" s="195">
        <v>39143</v>
      </c>
      <c r="U691" s="194">
        <v>7347</v>
      </c>
      <c r="V691" s="194"/>
      <c r="W691" s="197">
        <v>13628220</v>
      </c>
      <c r="X691" s="197">
        <v>23568804</v>
      </c>
      <c r="Y691" s="198">
        <v>44561</v>
      </c>
      <c r="Z691" s="195" t="s">
        <v>40</v>
      </c>
      <c r="AA691" s="194" t="s">
        <v>9203</v>
      </c>
      <c r="AB691" s="194" t="s">
        <v>374</v>
      </c>
      <c r="AC691" s="199" t="s">
        <v>9669</v>
      </c>
    </row>
    <row r="692" spans="2:29" ht="15.75" customHeight="1" x14ac:dyDescent="0.2">
      <c r="B692" s="191" t="s">
        <v>2100</v>
      </c>
      <c r="C692" s="192" t="s">
        <v>7980</v>
      </c>
      <c r="D692" s="193" t="s">
        <v>162</v>
      </c>
      <c r="E692" s="193" t="s">
        <v>2101</v>
      </c>
      <c r="F692" s="194" t="s">
        <v>2102</v>
      </c>
      <c r="G692" s="193" t="s">
        <v>2103</v>
      </c>
      <c r="H692" s="193" t="s">
        <v>2104</v>
      </c>
      <c r="I692" s="194" t="s">
        <v>2105</v>
      </c>
      <c r="J692" s="195" t="s">
        <v>2106</v>
      </c>
      <c r="K692" s="194" t="s">
        <v>2107</v>
      </c>
      <c r="L692" s="194" t="s">
        <v>2108</v>
      </c>
      <c r="M692" s="194" t="s">
        <v>93</v>
      </c>
      <c r="N692" s="194" t="s">
        <v>294</v>
      </c>
      <c r="O692" s="194" t="s">
        <v>2109</v>
      </c>
      <c r="P692" s="194" t="s">
        <v>2110</v>
      </c>
      <c r="Q692" s="194">
        <v>0</v>
      </c>
      <c r="R692" s="194" t="s">
        <v>233</v>
      </c>
      <c r="S692" s="194" t="s">
        <v>2111</v>
      </c>
      <c r="T692" s="195">
        <v>39143</v>
      </c>
      <c r="U692" s="194">
        <v>7347</v>
      </c>
      <c r="V692" s="194"/>
      <c r="W692" s="197">
        <v>6982200</v>
      </c>
      <c r="X692" s="197">
        <v>6982200</v>
      </c>
      <c r="Y692" s="198">
        <v>44561</v>
      </c>
      <c r="Z692" s="195" t="s">
        <v>40</v>
      </c>
      <c r="AA692" s="194" t="s">
        <v>9203</v>
      </c>
      <c r="AB692" s="194" t="s">
        <v>9569</v>
      </c>
      <c r="AC692" s="199" t="s">
        <v>9669</v>
      </c>
    </row>
    <row r="693" spans="2:29" ht="15.75" customHeight="1" x14ac:dyDescent="0.2">
      <c r="B693" s="191" t="s">
        <v>2100</v>
      </c>
      <c r="C693" s="192" t="s">
        <v>7980</v>
      </c>
      <c r="D693" s="193" t="s">
        <v>162</v>
      </c>
      <c r="E693" s="193" t="s">
        <v>2101</v>
      </c>
      <c r="F693" s="194" t="s">
        <v>2102</v>
      </c>
      <c r="G693" s="193" t="s">
        <v>2103</v>
      </c>
      <c r="H693" s="193" t="s">
        <v>2104</v>
      </c>
      <c r="I693" s="194" t="s">
        <v>2105</v>
      </c>
      <c r="J693" s="195" t="s">
        <v>2106</v>
      </c>
      <c r="K693" s="194" t="s">
        <v>2107</v>
      </c>
      <c r="L693" s="194" t="s">
        <v>2108</v>
      </c>
      <c r="M693" s="194" t="s">
        <v>93</v>
      </c>
      <c r="N693" s="194" t="s">
        <v>294</v>
      </c>
      <c r="O693" s="194" t="s">
        <v>2109</v>
      </c>
      <c r="P693" s="194" t="s">
        <v>2110</v>
      </c>
      <c r="Q693" s="194">
        <v>0</v>
      </c>
      <c r="R693" s="194" t="s">
        <v>233</v>
      </c>
      <c r="S693" s="194" t="s">
        <v>2111</v>
      </c>
      <c r="T693" s="195">
        <v>39143</v>
      </c>
      <c r="U693" s="194">
        <v>7347</v>
      </c>
      <c r="V693" s="194"/>
      <c r="W693" s="197">
        <v>21377600</v>
      </c>
      <c r="X693" s="197">
        <v>21377600</v>
      </c>
      <c r="Y693" s="198">
        <v>44561</v>
      </c>
      <c r="Z693" s="195" t="s">
        <v>40</v>
      </c>
      <c r="AA693" s="194" t="s">
        <v>9203</v>
      </c>
      <c r="AB693" s="194" t="s">
        <v>487</v>
      </c>
      <c r="AC693" s="199" t="s">
        <v>9669</v>
      </c>
    </row>
    <row r="694" spans="2:29" ht="15.75" customHeight="1" x14ac:dyDescent="0.2">
      <c r="B694" s="191" t="s">
        <v>2100</v>
      </c>
      <c r="C694" s="192" t="s">
        <v>7980</v>
      </c>
      <c r="D694" s="193" t="s">
        <v>162</v>
      </c>
      <c r="E694" s="193" t="s">
        <v>2101</v>
      </c>
      <c r="F694" s="194" t="s">
        <v>2102</v>
      </c>
      <c r="G694" s="193" t="s">
        <v>2103</v>
      </c>
      <c r="H694" s="193" t="s">
        <v>2104</v>
      </c>
      <c r="I694" s="194" t="s">
        <v>2105</v>
      </c>
      <c r="J694" s="195" t="s">
        <v>2106</v>
      </c>
      <c r="K694" s="194" t="s">
        <v>2107</v>
      </c>
      <c r="L694" s="194" t="s">
        <v>2108</v>
      </c>
      <c r="M694" s="194" t="s">
        <v>93</v>
      </c>
      <c r="N694" s="194" t="s">
        <v>294</v>
      </c>
      <c r="O694" s="194" t="s">
        <v>2109</v>
      </c>
      <c r="P694" s="194" t="s">
        <v>2110</v>
      </c>
      <c r="Q694" s="194">
        <v>0</v>
      </c>
      <c r="R694" s="194" t="s">
        <v>233</v>
      </c>
      <c r="S694" s="194" t="s">
        <v>2111</v>
      </c>
      <c r="T694" s="195">
        <v>39143</v>
      </c>
      <c r="U694" s="194">
        <v>7347</v>
      </c>
      <c r="V694" s="194"/>
      <c r="W694" s="197">
        <v>18153720</v>
      </c>
      <c r="X694" s="197">
        <v>25135920</v>
      </c>
      <c r="Y694" s="198">
        <v>44561</v>
      </c>
      <c r="Z694" s="195" t="s">
        <v>40</v>
      </c>
      <c r="AA694" s="194" t="s">
        <v>9203</v>
      </c>
      <c r="AB694" s="194" t="s">
        <v>9581</v>
      </c>
      <c r="AC694" s="199" t="s">
        <v>9669</v>
      </c>
    </row>
    <row r="695" spans="2:29" ht="15.75" customHeight="1" x14ac:dyDescent="0.2">
      <c r="B695" s="191" t="s">
        <v>2100</v>
      </c>
      <c r="C695" s="192" t="s">
        <v>7980</v>
      </c>
      <c r="D695" s="193" t="s">
        <v>162</v>
      </c>
      <c r="E695" s="193" t="s">
        <v>2101</v>
      </c>
      <c r="F695" s="194" t="s">
        <v>2102</v>
      </c>
      <c r="G695" s="193" t="s">
        <v>2103</v>
      </c>
      <c r="H695" s="193" t="s">
        <v>2104</v>
      </c>
      <c r="I695" s="194" t="s">
        <v>2105</v>
      </c>
      <c r="J695" s="195" t="s">
        <v>2106</v>
      </c>
      <c r="K695" s="194" t="s">
        <v>2107</v>
      </c>
      <c r="L695" s="194" t="s">
        <v>2108</v>
      </c>
      <c r="M695" s="194" t="s">
        <v>93</v>
      </c>
      <c r="N695" s="194" t="s">
        <v>294</v>
      </c>
      <c r="O695" s="194" t="s">
        <v>2109</v>
      </c>
      <c r="P695" s="194" t="s">
        <v>2110</v>
      </c>
      <c r="Q695" s="194">
        <v>0</v>
      </c>
      <c r="R695" s="194" t="s">
        <v>233</v>
      </c>
      <c r="S695" s="194" t="s">
        <v>2111</v>
      </c>
      <c r="T695" s="195">
        <v>39143</v>
      </c>
      <c r="U695" s="194">
        <v>7347</v>
      </c>
      <c r="V695" s="194"/>
      <c r="W695" s="197">
        <v>9085480</v>
      </c>
      <c r="X695" s="197">
        <v>9085480</v>
      </c>
      <c r="Y695" s="198">
        <v>44561</v>
      </c>
      <c r="Z695" s="195" t="s">
        <v>40</v>
      </c>
      <c r="AA695" s="194" t="s">
        <v>9203</v>
      </c>
      <c r="AB695" s="194" t="s">
        <v>94</v>
      </c>
      <c r="AC695" s="199" t="s">
        <v>9669</v>
      </c>
    </row>
    <row r="696" spans="2:29" ht="15.75" customHeight="1" x14ac:dyDescent="0.2">
      <c r="B696" s="191" t="s">
        <v>2112</v>
      </c>
      <c r="C696" s="192" t="s">
        <v>7937</v>
      </c>
      <c r="D696" s="193" t="s">
        <v>55</v>
      </c>
      <c r="E696" s="193" t="s">
        <v>2113</v>
      </c>
      <c r="F696" s="194" t="s">
        <v>2114</v>
      </c>
      <c r="G696" s="193" t="s">
        <v>1090</v>
      </c>
      <c r="H696" s="193" t="s">
        <v>2115</v>
      </c>
      <c r="I696" s="194" t="s">
        <v>2116</v>
      </c>
      <c r="J696" s="195" t="s">
        <v>2117</v>
      </c>
      <c r="K696" s="194" t="s">
        <v>2118</v>
      </c>
      <c r="L696" s="194" t="s">
        <v>2119</v>
      </c>
      <c r="M696" s="194" t="s">
        <v>756</v>
      </c>
      <c r="N696" s="194" t="s">
        <v>2120</v>
      </c>
      <c r="O696" s="194" t="s">
        <v>2121</v>
      </c>
      <c r="P696" s="194" t="s">
        <v>2122</v>
      </c>
      <c r="Q696" s="194">
        <v>0</v>
      </c>
      <c r="R696" s="194" t="s">
        <v>2123</v>
      </c>
      <c r="S696" s="194" t="s">
        <v>2124</v>
      </c>
      <c r="T696" s="195">
        <v>39171</v>
      </c>
      <c r="U696" s="194">
        <v>7350</v>
      </c>
      <c r="V696" s="194"/>
      <c r="W696" s="197">
        <v>9920154</v>
      </c>
      <c r="X696" s="197">
        <v>19132779</v>
      </c>
      <c r="Y696" s="198">
        <v>44561</v>
      </c>
      <c r="Z696" s="195" t="s">
        <v>40</v>
      </c>
      <c r="AA696" s="194" t="s">
        <v>9203</v>
      </c>
      <c r="AB696" s="194" t="s">
        <v>761</v>
      </c>
      <c r="AC696" s="199" t="s">
        <v>9669</v>
      </c>
    </row>
    <row r="697" spans="2:29" ht="15.75" customHeight="1" x14ac:dyDescent="0.2">
      <c r="B697" s="191" t="s">
        <v>2112</v>
      </c>
      <c r="C697" s="192" t="s">
        <v>7937</v>
      </c>
      <c r="D697" s="193" t="s">
        <v>55</v>
      </c>
      <c r="E697" s="193" t="s">
        <v>2113</v>
      </c>
      <c r="F697" s="194" t="s">
        <v>2114</v>
      </c>
      <c r="G697" s="193" t="s">
        <v>1090</v>
      </c>
      <c r="H697" s="193" t="s">
        <v>2115</v>
      </c>
      <c r="I697" s="194" t="s">
        <v>2116</v>
      </c>
      <c r="J697" s="195" t="s">
        <v>2117</v>
      </c>
      <c r="K697" s="194" t="s">
        <v>2118</v>
      </c>
      <c r="L697" s="194" t="s">
        <v>2119</v>
      </c>
      <c r="M697" s="194" t="s">
        <v>756</v>
      </c>
      <c r="N697" s="194" t="s">
        <v>2120</v>
      </c>
      <c r="O697" s="194" t="s">
        <v>2121</v>
      </c>
      <c r="P697" s="194" t="s">
        <v>2122</v>
      </c>
      <c r="Q697" s="194">
        <v>0</v>
      </c>
      <c r="R697" s="194" t="s">
        <v>2123</v>
      </c>
      <c r="S697" s="194" t="s">
        <v>2124</v>
      </c>
      <c r="T697" s="195">
        <v>39171</v>
      </c>
      <c r="U697" s="194">
        <v>7350</v>
      </c>
      <c r="V697" s="194"/>
      <c r="W697" s="197">
        <v>11320473</v>
      </c>
      <c r="X697" s="197">
        <v>22375623</v>
      </c>
      <c r="Y697" s="198">
        <v>44561</v>
      </c>
      <c r="Z697" s="195" t="s">
        <v>40</v>
      </c>
      <c r="AA697" s="194" t="s">
        <v>9203</v>
      </c>
      <c r="AB697" s="194" t="s">
        <v>9462</v>
      </c>
      <c r="AC697" s="199" t="s">
        <v>9669</v>
      </c>
    </row>
    <row r="698" spans="2:29" ht="15.75" customHeight="1" x14ac:dyDescent="0.2">
      <c r="B698" s="191" t="s">
        <v>2112</v>
      </c>
      <c r="C698" s="192" t="s">
        <v>7937</v>
      </c>
      <c r="D698" s="193" t="s">
        <v>55</v>
      </c>
      <c r="E698" s="193" t="s">
        <v>2113</v>
      </c>
      <c r="F698" s="194" t="s">
        <v>2114</v>
      </c>
      <c r="G698" s="193" t="s">
        <v>1090</v>
      </c>
      <c r="H698" s="193" t="s">
        <v>2115</v>
      </c>
      <c r="I698" s="194" t="s">
        <v>2116</v>
      </c>
      <c r="J698" s="195" t="s">
        <v>2117</v>
      </c>
      <c r="K698" s="194" t="s">
        <v>2118</v>
      </c>
      <c r="L698" s="194" t="s">
        <v>2119</v>
      </c>
      <c r="M698" s="194" t="s">
        <v>756</v>
      </c>
      <c r="N698" s="194" t="s">
        <v>2120</v>
      </c>
      <c r="O698" s="194" t="s">
        <v>2121</v>
      </c>
      <c r="P698" s="194" t="s">
        <v>2122</v>
      </c>
      <c r="Q698" s="194">
        <v>0</v>
      </c>
      <c r="R698" s="194" t="s">
        <v>2123</v>
      </c>
      <c r="S698" s="194" t="s">
        <v>2124</v>
      </c>
      <c r="T698" s="195">
        <v>39171</v>
      </c>
      <c r="U698" s="194">
        <v>7350</v>
      </c>
      <c r="V698" s="194"/>
      <c r="W698" s="197">
        <v>13531504</v>
      </c>
      <c r="X698" s="197">
        <v>24586654</v>
      </c>
      <c r="Y698" s="198">
        <v>44561</v>
      </c>
      <c r="Z698" s="195" t="s">
        <v>40</v>
      </c>
      <c r="AA698" s="194" t="s">
        <v>9203</v>
      </c>
      <c r="AB698" s="194" t="s">
        <v>1926</v>
      </c>
      <c r="AC698" s="199" t="s">
        <v>9669</v>
      </c>
    </row>
    <row r="699" spans="2:29" ht="15.75" customHeight="1" x14ac:dyDescent="0.2">
      <c r="B699" s="191" t="s">
        <v>2112</v>
      </c>
      <c r="C699" s="192" t="s">
        <v>7937</v>
      </c>
      <c r="D699" s="193" t="s">
        <v>55</v>
      </c>
      <c r="E699" s="193" t="s">
        <v>2113</v>
      </c>
      <c r="F699" s="194" t="s">
        <v>2114</v>
      </c>
      <c r="G699" s="193" t="s">
        <v>1090</v>
      </c>
      <c r="H699" s="193" t="s">
        <v>2115</v>
      </c>
      <c r="I699" s="194" t="s">
        <v>2116</v>
      </c>
      <c r="J699" s="195" t="s">
        <v>2117</v>
      </c>
      <c r="K699" s="194" t="s">
        <v>2118</v>
      </c>
      <c r="L699" s="194" t="s">
        <v>2119</v>
      </c>
      <c r="M699" s="194" t="s">
        <v>756</v>
      </c>
      <c r="N699" s="194" t="s">
        <v>2120</v>
      </c>
      <c r="O699" s="194" t="s">
        <v>2121</v>
      </c>
      <c r="P699" s="194" t="s">
        <v>2122</v>
      </c>
      <c r="Q699" s="194">
        <v>0</v>
      </c>
      <c r="R699" s="194" t="s">
        <v>2123</v>
      </c>
      <c r="S699" s="194" t="s">
        <v>2124</v>
      </c>
      <c r="T699" s="195">
        <v>39171</v>
      </c>
      <c r="U699" s="194">
        <v>7350</v>
      </c>
      <c r="V699" s="194"/>
      <c r="W699" s="197">
        <v>11998523</v>
      </c>
      <c r="X699" s="197">
        <v>34595250</v>
      </c>
      <c r="Y699" s="198">
        <v>44561</v>
      </c>
      <c r="Z699" s="195" t="s">
        <v>40</v>
      </c>
      <c r="AA699" s="194" t="s">
        <v>9203</v>
      </c>
      <c r="AB699" s="194" t="s">
        <v>2125</v>
      </c>
      <c r="AC699" s="199" t="s">
        <v>9669</v>
      </c>
    </row>
    <row r="700" spans="2:29" ht="15.75" customHeight="1" x14ac:dyDescent="0.2">
      <c r="B700" s="191" t="s">
        <v>2112</v>
      </c>
      <c r="C700" s="192" t="s">
        <v>7937</v>
      </c>
      <c r="D700" s="193" t="s">
        <v>55</v>
      </c>
      <c r="E700" s="193" t="s">
        <v>2113</v>
      </c>
      <c r="F700" s="194" t="s">
        <v>2114</v>
      </c>
      <c r="G700" s="193" t="s">
        <v>1090</v>
      </c>
      <c r="H700" s="193" t="s">
        <v>2115</v>
      </c>
      <c r="I700" s="194" t="s">
        <v>2116</v>
      </c>
      <c r="J700" s="195" t="s">
        <v>2117</v>
      </c>
      <c r="K700" s="194" t="s">
        <v>2118</v>
      </c>
      <c r="L700" s="194" t="s">
        <v>2119</v>
      </c>
      <c r="M700" s="194" t="s">
        <v>756</v>
      </c>
      <c r="N700" s="194" t="s">
        <v>2120</v>
      </c>
      <c r="O700" s="194" t="s">
        <v>2121</v>
      </c>
      <c r="P700" s="194" t="s">
        <v>2122</v>
      </c>
      <c r="Q700" s="194">
        <v>0</v>
      </c>
      <c r="R700" s="194" t="s">
        <v>2123</v>
      </c>
      <c r="S700" s="194" t="s">
        <v>2124</v>
      </c>
      <c r="T700" s="195">
        <v>39171</v>
      </c>
      <c r="U700" s="194">
        <v>7350</v>
      </c>
      <c r="V700" s="194"/>
      <c r="W700" s="197">
        <v>47935128</v>
      </c>
      <c r="X700" s="197">
        <v>53772247</v>
      </c>
      <c r="Y700" s="198">
        <v>44561</v>
      </c>
      <c r="Z700" s="195" t="s">
        <v>40</v>
      </c>
      <c r="AA700" s="194" t="s">
        <v>9203</v>
      </c>
      <c r="AB700" s="194" t="s">
        <v>9561</v>
      </c>
      <c r="AC700" s="199" t="s">
        <v>9669</v>
      </c>
    </row>
    <row r="701" spans="2:29" ht="15.75" customHeight="1" x14ac:dyDescent="0.2">
      <c r="B701" s="191" t="s">
        <v>2112</v>
      </c>
      <c r="C701" s="192" t="s">
        <v>7937</v>
      </c>
      <c r="D701" s="193" t="s">
        <v>55</v>
      </c>
      <c r="E701" s="193" t="s">
        <v>2113</v>
      </c>
      <c r="F701" s="194" t="s">
        <v>2114</v>
      </c>
      <c r="G701" s="193" t="s">
        <v>1090</v>
      </c>
      <c r="H701" s="193" t="s">
        <v>2115</v>
      </c>
      <c r="I701" s="194" t="s">
        <v>2116</v>
      </c>
      <c r="J701" s="195" t="s">
        <v>2117</v>
      </c>
      <c r="K701" s="194" t="s">
        <v>2118</v>
      </c>
      <c r="L701" s="194" t="s">
        <v>2119</v>
      </c>
      <c r="M701" s="194" t="s">
        <v>756</v>
      </c>
      <c r="N701" s="194" t="s">
        <v>2120</v>
      </c>
      <c r="O701" s="194" t="s">
        <v>2121</v>
      </c>
      <c r="P701" s="194" t="s">
        <v>2122</v>
      </c>
      <c r="Q701" s="194">
        <v>0</v>
      </c>
      <c r="R701" s="194" t="s">
        <v>2123</v>
      </c>
      <c r="S701" s="194" t="s">
        <v>2124</v>
      </c>
      <c r="T701" s="195">
        <v>39171</v>
      </c>
      <c r="U701" s="194">
        <v>7350</v>
      </c>
      <c r="V701" s="194"/>
      <c r="W701" s="197">
        <v>31918715</v>
      </c>
      <c r="X701" s="197">
        <v>37667393</v>
      </c>
      <c r="Y701" s="198">
        <v>44561</v>
      </c>
      <c r="Z701" s="195" t="s">
        <v>40</v>
      </c>
      <c r="AA701" s="194" t="s">
        <v>9203</v>
      </c>
      <c r="AB701" s="194" t="s">
        <v>9574</v>
      </c>
      <c r="AC701" s="199" t="s">
        <v>9669</v>
      </c>
    </row>
    <row r="702" spans="2:29" ht="15.75" customHeight="1" x14ac:dyDescent="0.2">
      <c r="B702" s="191" t="s">
        <v>2112</v>
      </c>
      <c r="C702" s="192" t="s">
        <v>7937</v>
      </c>
      <c r="D702" s="193" t="s">
        <v>55</v>
      </c>
      <c r="E702" s="193" t="s">
        <v>2113</v>
      </c>
      <c r="F702" s="194" t="s">
        <v>2114</v>
      </c>
      <c r="G702" s="193" t="s">
        <v>1090</v>
      </c>
      <c r="H702" s="193" t="s">
        <v>2115</v>
      </c>
      <c r="I702" s="194" t="s">
        <v>2116</v>
      </c>
      <c r="J702" s="195" t="s">
        <v>2117</v>
      </c>
      <c r="K702" s="194" t="s">
        <v>2118</v>
      </c>
      <c r="L702" s="194" t="s">
        <v>2119</v>
      </c>
      <c r="M702" s="194" t="s">
        <v>756</v>
      </c>
      <c r="N702" s="194" t="s">
        <v>2120</v>
      </c>
      <c r="O702" s="194" t="s">
        <v>2121</v>
      </c>
      <c r="P702" s="194" t="s">
        <v>2122</v>
      </c>
      <c r="Q702" s="194">
        <v>0</v>
      </c>
      <c r="R702" s="194" t="s">
        <v>2123</v>
      </c>
      <c r="S702" s="194" t="s">
        <v>2124</v>
      </c>
      <c r="T702" s="195">
        <v>39171</v>
      </c>
      <c r="U702" s="194">
        <v>7350</v>
      </c>
      <c r="V702" s="194"/>
      <c r="W702" s="197">
        <v>40417629</v>
      </c>
      <c r="X702" s="197">
        <v>47492925</v>
      </c>
      <c r="Y702" s="198">
        <v>44561</v>
      </c>
      <c r="Z702" s="195" t="s">
        <v>40</v>
      </c>
      <c r="AA702" s="194" t="s">
        <v>9203</v>
      </c>
      <c r="AB702" s="194" t="s">
        <v>1940</v>
      </c>
      <c r="AC702" s="199" t="s">
        <v>9669</v>
      </c>
    </row>
    <row r="703" spans="2:29" ht="15.75" customHeight="1" x14ac:dyDescent="0.2">
      <c r="B703" s="191" t="s">
        <v>2112</v>
      </c>
      <c r="C703" s="192" t="s">
        <v>7937</v>
      </c>
      <c r="D703" s="193" t="s">
        <v>55</v>
      </c>
      <c r="E703" s="193" t="s">
        <v>2113</v>
      </c>
      <c r="F703" s="194" t="s">
        <v>2114</v>
      </c>
      <c r="G703" s="193" t="s">
        <v>1090</v>
      </c>
      <c r="H703" s="193" t="s">
        <v>2115</v>
      </c>
      <c r="I703" s="194" t="s">
        <v>2116</v>
      </c>
      <c r="J703" s="195" t="s">
        <v>2117</v>
      </c>
      <c r="K703" s="194" t="s">
        <v>2118</v>
      </c>
      <c r="L703" s="194" t="s">
        <v>2119</v>
      </c>
      <c r="M703" s="194" t="s">
        <v>756</v>
      </c>
      <c r="N703" s="194" t="s">
        <v>2120</v>
      </c>
      <c r="O703" s="194" t="s">
        <v>2121</v>
      </c>
      <c r="P703" s="194" t="s">
        <v>2122</v>
      </c>
      <c r="Q703" s="194">
        <v>0</v>
      </c>
      <c r="R703" s="194" t="s">
        <v>2123</v>
      </c>
      <c r="S703" s="194" t="s">
        <v>2124</v>
      </c>
      <c r="T703" s="195">
        <v>39171</v>
      </c>
      <c r="U703" s="194">
        <v>7350</v>
      </c>
      <c r="V703" s="194"/>
      <c r="W703" s="197">
        <v>11088561</v>
      </c>
      <c r="X703" s="197">
        <v>18704331</v>
      </c>
      <c r="Y703" s="198">
        <v>44561</v>
      </c>
      <c r="Z703" s="195" t="s">
        <v>40</v>
      </c>
      <c r="AA703" s="194" t="s">
        <v>9203</v>
      </c>
      <c r="AB703" s="194" t="s">
        <v>9590</v>
      </c>
      <c r="AC703" s="199" t="s">
        <v>9669</v>
      </c>
    </row>
    <row r="704" spans="2:29" ht="15.75" customHeight="1" x14ac:dyDescent="0.2">
      <c r="B704" s="191" t="s">
        <v>2112</v>
      </c>
      <c r="C704" s="192" t="s">
        <v>7937</v>
      </c>
      <c r="D704" s="193" t="s">
        <v>55</v>
      </c>
      <c r="E704" s="193" t="s">
        <v>2113</v>
      </c>
      <c r="F704" s="194" t="s">
        <v>2114</v>
      </c>
      <c r="G704" s="193" t="s">
        <v>1090</v>
      </c>
      <c r="H704" s="193" t="s">
        <v>2115</v>
      </c>
      <c r="I704" s="194" t="s">
        <v>2116</v>
      </c>
      <c r="J704" s="195" t="s">
        <v>2117</v>
      </c>
      <c r="K704" s="194" t="s">
        <v>2118</v>
      </c>
      <c r="L704" s="194" t="s">
        <v>2119</v>
      </c>
      <c r="M704" s="194" t="s">
        <v>756</v>
      </c>
      <c r="N704" s="194" t="s">
        <v>2120</v>
      </c>
      <c r="O704" s="194" t="s">
        <v>2121</v>
      </c>
      <c r="P704" s="194" t="s">
        <v>2122</v>
      </c>
      <c r="Q704" s="194">
        <v>0</v>
      </c>
      <c r="R704" s="194" t="s">
        <v>2123</v>
      </c>
      <c r="S704" s="194" t="s">
        <v>2124</v>
      </c>
      <c r="T704" s="195">
        <v>39171</v>
      </c>
      <c r="U704" s="194">
        <v>7350</v>
      </c>
      <c r="V704" s="194"/>
      <c r="W704" s="197">
        <v>57851957</v>
      </c>
      <c r="X704" s="197">
        <v>65723224</v>
      </c>
      <c r="Y704" s="198">
        <v>44561</v>
      </c>
      <c r="Z704" s="195" t="s">
        <v>40</v>
      </c>
      <c r="AA704" s="194" t="s">
        <v>9203</v>
      </c>
      <c r="AB704" s="194" t="s">
        <v>222</v>
      </c>
      <c r="AC704" s="199" t="s">
        <v>9669</v>
      </c>
    </row>
    <row r="705" spans="2:29" ht="15.75" customHeight="1" x14ac:dyDescent="0.2">
      <c r="B705" s="191" t="s">
        <v>2112</v>
      </c>
      <c r="C705" s="192" t="s">
        <v>7937</v>
      </c>
      <c r="D705" s="193" t="s">
        <v>55</v>
      </c>
      <c r="E705" s="193" t="s">
        <v>2113</v>
      </c>
      <c r="F705" s="194" t="s">
        <v>2114</v>
      </c>
      <c r="G705" s="193" t="s">
        <v>1090</v>
      </c>
      <c r="H705" s="193" t="s">
        <v>2115</v>
      </c>
      <c r="I705" s="194" t="s">
        <v>2116</v>
      </c>
      <c r="J705" s="195" t="s">
        <v>2117</v>
      </c>
      <c r="K705" s="194" t="s">
        <v>2118</v>
      </c>
      <c r="L705" s="194" t="s">
        <v>2119</v>
      </c>
      <c r="M705" s="194" t="s">
        <v>756</v>
      </c>
      <c r="N705" s="194" t="s">
        <v>2120</v>
      </c>
      <c r="O705" s="194" t="s">
        <v>2121</v>
      </c>
      <c r="P705" s="194" t="s">
        <v>2122</v>
      </c>
      <c r="Q705" s="194">
        <v>0</v>
      </c>
      <c r="R705" s="194" t="s">
        <v>2123</v>
      </c>
      <c r="S705" s="194" t="s">
        <v>2124</v>
      </c>
      <c r="T705" s="195">
        <v>39171</v>
      </c>
      <c r="U705" s="194">
        <v>7350</v>
      </c>
      <c r="V705" s="194"/>
      <c r="W705" s="197">
        <v>78367462</v>
      </c>
      <c r="X705" s="197">
        <v>86327170</v>
      </c>
      <c r="Y705" s="198">
        <v>44561</v>
      </c>
      <c r="Z705" s="195" t="s">
        <v>40</v>
      </c>
      <c r="AA705" s="194" t="s">
        <v>9203</v>
      </c>
      <c r="AB705" s="194" t="s">
        <v>9596</v>
      </c>
      <c r="AC705" s="199" t="s">
        <v>9669</v>
      </c>
    </row>
    <row r="706" spans="2:29" ht="15.75" customHeight="1" x14ac:dyDescent="0.2">
      <c r="B706" s="191" t="s">
        <v>9102</v>
      </c>
      <c r="C706" s="192" t="s">
        <v>8526</v>
      </c>
      <c r="D706" s="193" t="s">
        <v>502</v>
      </c>
      <c r="E706" s="193" t="s">
        <v>1133</v>
      </c>
      <c r="F706" s="194" t="s">
        <v>352</v>
      </c>
      <c r="G706" s="193" t="s">
        <v>1877</v>
      </c>
      <c r="H706" s="193" t="s">
        <v>90</v>
      </c>
      <c r="I706" s="194">
        <v>0</v>
      </c>
      <c r="J706" s="195">
        <v>0</v>
      </c>
      <c r="K706" s="194" t="s">
        <v>2126</v>
      </c>
      <c r="L706" s="194" t="s">
        <v>2127</v>
      </c>
      <c r="M706" s="194" t="s">
        <v>93</v>
      </c>
      <c r="N706" s="194" t="s">
        <v>2128</v>
      </c>
      <c r="O706" s="194" t="s">
        <v>2129</v>
      </c>
      <c r="P706" s="194" t="s">
        <v>2130</v>
      </c>
      <c r="Q706" s="194">
        <v>0</v>
      </c>
      <c r="R706" s="194">
        <v>91001</v>
      </c>
      <c r="S706" s="194" t="s">
        <v>1139</v>
      </c>
      <c r="T706" s="195">
        <v>39212</v>
      </c>
      <c r="U706" s="194">
        <v>7354</v>
      </c>
      <c r="V706" s="194"/>
      <c r="W706" s="197">
        <v>2861840</v>
      </c>
      <c r="X706" s="197">
        <v>8585520</v>
      </c>
      <c r="Y706" s="198">
        <v>44561</v>
      </c>
      <c r="Z706" s="195" t="s">
        <v>40</v>
      </c>
      <c r="AA706" s="194" t="s">
        <v>9203</v>
      </c>
      <c r="AB706" s="194" t="s">
        <v>9538</v>
      </c>
      <c r="AC706" s="199" t="s">
        <v>9669</v>
      </c>
    </row>
    <row r="707" spans="2:29" ht="15.75" customHeight="1" x14ac:dyDescent="0.2">
      <c r="B707" s="191" t="s">
        <v>9101</v>
      </c>
      <c r="C707" s="192" t="s">
        <v>8527</v>
      </c>
      <c r="D707" s="193" t="s">
        <v>502</v>
      </c>
      <c r="E707" s="193" t="s">
        <v>503</v>
      </c>
      <c r="F707" s="194" t="s">
        <v>103</v>
      </c>
      <c r="G707" s="193" t="s">
        <v>504</v>
      </c>
      <c r="H707" s="193" t="s">
        <v>90</v>
      </c>
      <c r="I707" s="194">
        <v>0</v>
      </c>
      <c r="J707" s="195">
        <v>0</v>
      </c>
      <c r="K707" s="194" t="s">
        <v>2131</v>
      </c>
      <c r="L707" s="194" t="s">
        <v>2132</v>
      </c>
      <c r="M707" s="194" t="s">
        <v>35</v>
      </c>
      <c r="N707" s="194" t="s">
        <v>2133</v>
      </c>
      <c r="O707" s="194" t="s">
        <v>2134</v>
      </c>
      <c r="P707" s="194">
        <v>0</v>
      </c>
      <c r="Q707" s="194">
        <v>0</v>
      </c>
      <c r="R707" s="194">
        <v>91001</v>
      </c>
      <c r="S707" s="194" t="s">
        <v>511</v>
      </c>
      <c r="T707" s="195">
        <v>39212</v>
      </c>
      <c r="U707" s="194">
        <v>7355</v>
      </c>
      <c r="V707" s="194"/>
      <c r="W707" s="197">
        <v>4078122</v>
      </c>
      <c r="X707" s="197">
        <v>8156244</v>
      </c>
      <c r="Y707" s="198">
        <v>44561</v>
      </c>
      <c r="Z707" s="195" t="s">
        <v>40</v>
      </c>
      <c r="AA707" s="194" t="s">
        <v>9203</v>
      </c>
      <c r="AB707" s="194" t="s">
        <v>9510</v>
      </c>
      <c r="AC707" s="199" t="s">
        <v>9669</v>
      </c>
    </row>
    <row r="708" spans="2:29" ht="15.75" customHeight="1" x14ac:dyDescent="0.2">
      <c r="B708" s="191" t="s">
        <v>2135</v>
      </c>
      <c r="C708" s="192" t="s">
        <v>8528</v>
      </c>
      <c r="D708" s="193" t="s">
        <v>377</v>
      </c>
      <c r="E708" s="193" t="s">
        <v>503</v>
      </c>
      <c r="F708" s="194" t="s">
        <v>352</v>
      </c>
      <c r="G708" s="193" t="s">
        <v>504</v>
      </c>
      <c r="H708" s="193" t="s">
        <v>90</v>
      </c>
      <c r="I708" s="194">
        <v>0</v>
      </c>
      <c r="J708" s="195">
        <v>0</v>
      </c>
      <c r="K708" s="194" t="s">
        <v>2136</v>
      </c>
      <c r="L708" s="194" t="s">
        <v>2137</v>
      </c>
      <c r="M708" s="194" t="s">
        <v>35</v>
      </c>
      <c r="N708" s="194" t="s">
        <v>2138</v>
      </c>
      <c r="O708" s="194" t="s">
        <v>2139</v>
      </c>
      <c r="P708" s="194">
        <v>0</v>
      </c>
      <c r="Q708" s="194">
        <v>0</v>
      </c>
      <c r="R708" s="194">
        <v>91001</v>
      </c>
      <c r="S708" s="194" t="s">
        <v>1339</v>
      </c>
      <c r="T708" s="195">
        <v>39212</v>
      </c>
      <c r="U708" s="194">
        <v>7356</v>
      </c>
      <c r="V708" s="194"/>
      <c r="W708" s="197">
        <v>3262498</v>
      </c>
      <c r="X708" s="197">
        <v>6524996</v>
      </c>
      <c r="Y708" s="198">
        <v>44561</v>
      </c>
      <c r="Z708" s="195" t="s">
        <v>40</v>
      </c>
      <c r="AA708" s="194" t="s">
        <v>9203</v>
      </c>
      <c r="AB708" s="194" t="s">
        <v>9575</v>
      </c>
      <c r="AC708" s="199" t="s">
        <v>9669</v>
      </c>
    </row>
    <row r="709" spans="2:29" ht="15.75" customHeight="1" x14ac:dyDescent="0.2">
      <c r="B709" s="191" t="s">
        <v>9098</v>
      </c>
      <c r="C709" s="192" t="s">
        <v>7948</v>
      </c>
      <c r="D709" s="193" t="s">
        <v>55</v>
      </c>
      <c r="E709" s="193" t="s">
        <v>2140</v>
      </c>
      <c r="F709" s="194" t="s">
        <v>2141</v>
      </c>
      <c r="G709" s="193" t="s">
        <v>2142</v>
      </c>
      <c r="H709" s="193" t="s">
        <v>2143</v>
      </c>
      <c r="I709" s="194" t="s">
        <v>2144</v>
      </c>
      <c r="J709" s="195" t="s">
        <v>2145</v>
      </c>
      <c r="K709" s="194" t="s">
        <v>2146</v>
      </c>
      <c r="L709" s="194" t="s">
        <v>2147</v>
      </c>
      <c r="M709" s="194" t="s">
        <v>93</v>
      </c>
      <c r="N709" s="194" t="s">
        <v>294</v>
      </c>
      <c r="O709" s="194">
        <v>56232475099</v>
      </c>
      <c r="P709" s="194" t="s">
        <v>2148</v>
      </c>
      <c r="Q709" s="194">
        <v>0</v>
      </c>
      <c r="R709" s="194" t="s">
        <v>1206</v>
      </c>
      <c r="S709" s="194" t="s">
        <v>2149</v>
      </c>
      <c r="T709" s="195">
        <v>39269</v>
      </c>
      <c r="U709" s="194">
        <v>7362</v>
      </c>
      <c r="V709" s="194"/>
      <c r="W709" s="197">
        <v>9371940</v>
      </c>
      <c r="X709" s="197">
        <v>17922980</v>
      </c>
      <c r="Y709" s="198">
        <v>44561</v>
      </c>
      <c r="Z709" s="195" t="s">
        <v>40</v>
      </c>
      <c r="AA709" s="194" t="s">
        <v>9203</v>
      </c>
      <c r="AB709" s="194" t="s">
        <v>9453</v>
      </c>
      <c r="AC709" s="199" t="s">
        <v>9669</v>
      </c>
    </row>
    <row r="710" spans="2:29" ht="15.75" customHeight="1" x14ac:dyDescent="0.2">
      <c r="B710" s="191" t="s">
        <v>9098</v>
      </c>
      <c r="C710" s="192" t="s">
        <v>7948</v>
      </c>
      <c r="D710" s="193" t="s">
        <v>55</v>
      </c>
      <c r="E710" s="193" t="s">
        <v>2140</v>
      </c>
      <c r="F710" s="194" t="s">
        <v>2141</v>
      </c>
      <c r="G710" s="193" t="s">
        <v>2142</v>
      </c>
      <c r="H710" s="193" t="s">
        <v>2143</v>
      </c>
      <c r="I710" s="194" t="s">
        <v>2144</v>
      </c>
      <c r="J710" s="195" t="s">
        <v>2145</v>
      </c>
      <c r="K710" s="194" t="s">
        <v>2146</v>
      </c>
      <c r="L710" s="194" t="s">
        <v>2147</v>
      </c>
      <c r="M710" s="194" t="s">
        <v>93</v>
      </c>
      <c r="N710" s="194" t="s">
        <v>294</v>
      </c>
      <c r="O710" s="194">
        <v>56232475099</v>
      </c>
      <c r="P710" s="194" t="s">
        <v>2148</v>
      </c>
      <c r="Q710" s="194">
        <v>0</v>
      </c>
      <c r="R710" s="194" t="s">
        <v>1206</v>
      </c>
      <c r="S710" s="194" t="s">
        <v>2149</v>
      </c>
      <c r="T710" s="195">
        <v>39269</v>
      </c>
      <c r="U710" s="194">
        <v>7362</v>
      </c>
      <c r="V710" s="194"/>
      <c r="W710" s="197">
        <v>8551040</v>
      </c>
      <c r="X710" s="197">
        <v>16486405</v>
      </c>
      <c r="Y710" s="198">
        <v>44561</v>
      </c>
      <c r="Z710" s="195" t="s">
        <v>40</v>
      </c>
      <c r="AA710" s="194" t="s">
        <v>9203</v>
      </c>
      <c r="AB710" s="194" t="s">
        <v>9457</v>
      </c>
      <c r="AC710" s="199" t="s">
        <v>9669</v>
      </c>
    </row>
    <row r="711" spans="2:29" ht="15.75" customHeight="1" x14ac:dyDescent="0.2">
      <c r="B711" s="191" t="s">
        <v>9098</v>
      </c>
      <c r="C711" s="192" t="s">
        <v>7948</v>
      </c>
      <c r="D711" s="193" t="s">
        <v>55</v>
      </c>
      <c r="E711" s="193" t="s">
        <v>2140</v>
      </c>
      <c r="F711" s="194" t="s">
        <v>2141</v>
      </c>
      <c r="G711" s="193" t="s">
        <v>2142</v>
      </c>
      <c r="H711" s="193" t="s">
        <v>2143</v>
      </c>
      <c r="I711" s="194" t="s">
        <v>2144</v>
      </c>
      <c r="J711" s="195" t="s">
        <v>2145</v>
      </c>
      <c r="K711" s="194" t="s">
        <v>2146</v>
      </c>
      <c r="L711" s="194" t="s">
        <v>2147</v>
      </c>
      <c r="M711" s="194" t="s">
        <v>93</v>
      </c>
      <c r="N711" s="194" t="s">
        <v>294</v>
      </c>
      <c r="O711" s="194">
        <v>56232475099</v>
      </c>
      <c r="P711" s="194" t="s">
        <v>2148</v>
      </c>
      <c r="Q711" s="194">
        <v>0</v>
      </c>
      <c r="R711" s="194" t="s">
        <v>1206</v>
      </c>
      <c r="S711" s="194" t="s">
        <v>2149</v>
      </c>
      <c r="T711" s="195">
        <v>39269</v>
      </c>
      <c r="U711" s="194">
        <v>7362</v>
      </c>
      <c r="V711" s="194"/>
      <c r="W711" s="197">
        <v>5527575</v>
      </c>
      <c r="X711" s="197">
        <v>11055150</v>
      </c>
      <c r="Y711" s="198">
        <v>44561</v>
      </c>
      <c r="Z711" s="195" t="s">
        <v>40</v>
      </c>
      <c r="AA711" s="194" t="s">
        <v>9203</v>
      </c>
      <c r="AB711" s="194" t="s">
        <v>9480</v>
      </c>
      <c r="AC711" s="199" t="s">
        <v>9669</v>
      </c>
    </row>
    <row r="712" spans="2:29" ht="15.75" customHeight="1" x14ac:dyDescent="0.2">
      <c r="B712" s="191" t="s">
        <v>9098</v>
      </c>
      <c r="C712" s="192" t="s">
        <v>7948</v>
      </c>
      <c r="D712" s="193" t="s">
        <v>55</v>
      </c>
      <c r="E712" s="193" t="s">
        <v>2140</v>
      </c>
      <c r="F712" s="194" t="s">
        <v>2141</v>
      </c>
      <c r="G712" s="193" t="s">
        <v>2142</v>
      </c>
      <c r="H712" s="193" t="s">
        <v>2143</v>
      </c>
      <c r="I712" s="194" t="s">
        <v>2144</v>
      </c>
      <c r="J712" s="195" t="s">
        <v>2145</v>
      </c>
      <c r="K712" s="194" t="s">
        <v>2146</v>
      </c>
      <c r="L712" s="194" t="s">
        <v>2147</v>
      </c>
      <c r="M712" s="194" t="s">
        <v>93</v>
      </c>
      <c r="N712" s="194" t="s">
        <v>294</v>
      </c>
      <c r="O712" s="194">
        <v>56232475099</v>
      </c>
      <c r="P712" s="194" t="s">
        <v>2148</v>
      </c>
      <c r="Q712" s="194">
        <v>0</v>
      </c>
      <c r="R712" s="194" t="s">
        <v>1206</v>
      </c>
      <c r="S712" s="194" t="s">
        <v>2149</v>
      </c>
      <c r="T712" s="195">
        <v>39269</v>
      </c>
      <c r="U712" s="194">
        <v>7362</v>
      </c>
      <c r="V712" s="194"/>
      <c r="W712" s="197">
        <v>4542740</v>
      </c>
      <c r="X712" s="197">
        <v>9245812</v>
      </c>
      <c r="Y712" s="198">
        <v>44561</v>
      </c>
      <c r="Z712" s="195" t="s">
        <v>40</v>
      </c>
      <c r="AA712" s="194" t="s">
        <v>9203</v>
      </c>
      <c r="AB712" s="194" t="s">
        <v>9487</v>
      </c>
      <c r="AC712" s="199" t="s">
        <v>9669</v>
      </c>
    </row>
    <row r="713" spans="2:29" ht="15.75" customHeight="1" x14ac:dyDescent="0.2">
      <c r="B713" s="191" t="s">
        <v>9098</v>
      </c>
      <c r="C713" s="192" t="s">
        <v>7948</v>
      </c>
      <c r="D713" s="193" t="s">
        <v>55</v>
      </c>
      <c r="E713" s="193" t="s">
        <v>2140</v>
      </c>
      <c r="F713" s="194" t="s">
        <v>2141</v>
      </c>
      <c r="G713" s="193" t="s">
        <v>2142</v>
      </c>
      <c r="H713" s="193" t="s">
        <v>2143</v>
      </c>
      <c r="I713" s="194" t="s">
        <v>2144</v>
      </c>
      <c r="J713" s="195" t="s">
        <v>2145</v>
      </c>
      <c r="K713" s="194" t="s">
        <v>2146</v>
      </c>
      <c r="L713" s="194" t="s">
        <v>2147</v>
      </c>
      <c r="M713" s="194" t="s">
        <v>93</v>
      </c>
      <c r="N713" s="194" t="s">
        <v>294</v>
      </c>
      <c r="O713" s="194">
        <v>56232475099</v>
      </c>
      <c r="P713" s="194" t="s">
        <v>2148</v>
      </c>
      <c r="Q713" s="194">
        <v>0</v>
      </c>
      <c r="R713" s="194" t="s">
        <v>1206</v>
      </c>
      <c r="S713" s="194" t="s">
        <v>2149</v>
      </c>
      <c r="T713" s="195">
        <v>39269</v>
      </c>
      <c r="U713" s="194">
        <v>7362</v>
      </c>
      <c r="V713" s="194"/>
      <c r="W713" s="197">
        <v>16358415</v>
      </c>
      <c r="X713" s="197">
        <v>24156963</v>
      </c>
      <c r="Y713" s="198">
        <v>44561</v>
      </c>
      <c r="Z713" s="195" t="s">
        <v>40</v>
      </c>
      <c r="AA713" s="194" t="s">
        <v>9203</v>
      </c>
      <c r="AB713" s="194" t="s">
        <v>186</v>
      </c>
      <c r="AC713" s="199" t="s">
        <v>9669</v>
      </c>
    </row>
    <row r="714" spans="2:29" ht="15.75" customHeight="1" x14ac:dyDescent="0.2">
      <c r="B714" s="191" t="s">
        <v>9098</v>
      </c>
      <c r="C714" s="192" t="s">
        <v>7948</v>
      </c>
      <c r="D714" s="193" t="s">
        <v>55</v>
      </c>
      <c r="E714" s="193" t="s">
        <v>2140</v>
      </c>
      <c r="F714" s="194" t="s">
        <v>2141</v>
      </c>
      <c r="G714" s="193" t="s">
        <v>2142</v>
      </c>
      <c r="H714" s="193" t="s">
        <v>2143</v>
      </c>
      <c r="I714" s="194" t="s">
        <v>2144</v>
      </c>
      <c r="J714" s="195" t="s">
        <v>2145</v>
      </c>
      <c r="K714" s="194" t="s">
        <v>2146</v>
      </c>
      <c r="L714" s="194" t="s">
        <v>2147</v>
      </c>
      <c r="M714" s="194" t="s">
        <v>93</v>
      </c>
      <c r="N714" s="194" t="s">
        <v>294</v>
      </c>
      <c r="O714" s="194">
        <v>56232475099</v>
      </c>
      <c r="P714" s="194" t="s">
        <v>2148</v>
      </c>
      <c r="Q714" s="194">
        <v>0</v>
      </c>
      <c r="R714" s="194" t="s">
        <v>1206</v>
      </c>
      <c r="S714" s="194" t="s">
        <v>2149</v>
      </c>
      <c r="T714" s="195">
        <v>39269</v>
      </c>
      <c r="U714" s="194">
        <v>7362</v>
      </c>
      <c r="V714" s="194"/>
      <c r="W714" s="197">
        <v>19655324</v>
      </c>
      <c r="X714" s="197">
        <v>44787796</v>
      </c>
      <c r="Y714" s="198">
        <v>44561</v>
      </c>
      <c r="Z714" s="195" t="s">
        <v>40</v>
      </c>
      <c r="AA714" s="194" t="s">
        <v>9203</v>
      </c>
      <c r="AB714" s="194" t="s">
        <v>9506</v>
      </c>
      <c r="AC714" s="199" t="s">
        <v>9669</v>
      </c>
    </row>
    <row r="715" spans="2:29" ht="15.75" customHeight="1" x14ac:dyDescent="0.2">
      <c r="B715" s="191" t="s">
        <v>9098</v>
      </c>
      <c r="C715" s="192" t="s">
        <v>7948</v>
      </c>
      <c r="D715" s="193" t="s">
        <v>55</v>
      </c>
      <c r="E715" s="193" t="s">
        <v>2140</v>
      </c>
      <c r="F715" s="194" t="s">
        <v>2141</v>
      </c>
      <c r="G715" s="193" t="s">
        <v>2142</v>
      </c>
      <c r="H715" s="193" t="s">
        <v>2143</v>
      </c>
      <c r="I715" s="194" t="s">
        <v>2144</v>
      </c>
      <c r="J715" s="195" t="s">
        <v>2145</v>
      </c>
      <c r="K715" s="194" t="s">
        <v>2146</v>
      </c>
      <c r="L715" s="194" t="s">
        <v>2147</v>
      </c>
      <c r="M715" s="194" t="s">
        <v>93</v>
      </c>
      <c r="N715" s="194" t="s">
        <v>294</v>
      </c>
      <c r="O715" s="194">
        <v>56232475099</v>
      </c>
      <c r="P715" s="194" t="s">
        <v>2148</v>
      </c>
      <c r="Q715" s="194">
        <v>0</v>
      </c>
      <c r="R715" s="194" t="s">
        <v>1206</v>
      </c>
      <c r="S715" s="194" t="s">
        <v>2149</v>
      </c>
      <c r="T715" s="195">
        <v>39269</v>
      </c>
      <c r="U715" s="194">
        <v>7362</v>
      </c>
      <c r="V715" s="194"/>
      <c r="W715" s="197">
        <v>8016600</v>
      </c>
      <c r="X715" s="197">
        <v>15552204</v>
      </c>
      <c r="Y715" s="198">
        <v>44561</v>
      </c>
      <c r="Z715" s="195" t="s">
        <v>40</v>
      </c>
      <c r="AA715" s="194" t="s">
        <v>9203</v>
      </c>
      <c r="AB715" s="194" t="s">
        <v>9507</v>
      </c>
      <c r="AC715" s="199" t="s">
        <v>9669</v>
      </c>
    </row>
    <row r="716" spans="2:29" ht="15.75" customHeight="1" x14ac:dyDescent="0.2">
      <c r="B716" s="191" t="s">
        <v>9098</v>
      </c>
      <c r="C716" s="192" t="s">
        <v>7948</v>
      </c>
      <c r="D716" s="193" t="s">
        <v>55</v>
      </c>
      <c r="E716" s="193" t="s">
        <v>2140</v>
      </c>
      <c r="F716" s="194" t="s">
        <v>2141</v>
      </c>
      <c r="G716" s="193" t="s">
        <v>2142</v>
      </c>
      <c r="H716" s="193" t="s">
        <v>2143</v>
      </c>
      <c r="I716" s="194" t="s">
        <v>2144</v>
      </c>
      <c r="J716" s="195" t="s">
        <v>2145</v>
      </c>
      <c r="K716" s="194" t="s">
        <v>2146</v>
      </c>
      <c r="L716" s="194" t="s">
        <v>2147</v>
      </c>
      <c r="M716" s="194" t="s">
        <v>93</v>
      </c>
      <c r="N716" s="194" t="s">
        <v>294</v>
      </c>
      <c r="O716" s="194">
        <v>56232475099</v>
      </c>
      <c r="P716" s="194" t="s">
        <v>2148</v>
      </c>
      <c r="Q716" s="194">
        <v>0</v>
      </c>
      <c r="R716" s="194" t="s">
        <v>1206</v>
      </c>
      <c r="S716" s="194" t="s">
        <v>2149</v>
      </c>
      <c r="T716" s="195">
        <v>39269</v>
      </c>
      <c r="U716" s="194">
        <v>7362</v>
      </c>
      <c r="V716" s="194"/>
      <c r="W716" s="197">
        <v>7214940</v>
      </c>
      <c r="X716" s="197">
        <v>13628220</v>
      </c>
      <c r="Y716" s="198">
        <v>44561</v>
      </c>
      <c r="Z716" s="195" t="s">
        <v>40</v>
      </c>
      <c r="AA716" s="194" t="s">
        <v>9203</v>
      </c>
      <c r="AB716" s="194" t="s">
        <v>435</v>
      </c>
      <c r="AC716" s="199" t="s">
        <v>9669</v>
      </c>
    </row>
    <row r="717" spans="2:29" ht="15.75" customHeight="1" x14ac:dyDescent="0.2">
      <c r="B717" s="191" t="s">
        <v>9098</v>
      </c>
      <c r="C717" s="192" t="s">
        <v>7948</v>
      </c>
      <c r="D717" s="193" t="s">
        <v>55</v>
      </c>
      <c r="E717" s="193" t="s">
        <v>2140</v>
      </c>
      <c r="F717" s="194" t="s">
        <v>2141</v>
      </c>
      <c r="G717" s="193" t="s">
        <v>2142</v>
      </c>
      <c r="H717" s="193" t="s">
        <v>2143</v>
      </c>
      <c r="I717" s="194" t="s">
        <v>2144</v>
      </c>
      <c r="J717" s="195" t="s">
        <v>2145</v>
      </c>
      <c r="K717" s="194" t="s">
        <v>2146</v>
      </c>
      <c r="L717" s="194" t="s">
        <v>2147</v>
      </c>
      <c r="M717" s="194" t="s">
        <v>93</v>
      </c>
      <c r="N717" s="194" t="s">
        <v>294</v>
      </c>
      <c r="O717" s="194">
        <v>56232475099</v>
      </c>
      <c r="P717" s="194" t="s">
        <v>2148</v>
      </c>
      <c r="Q717" s="194">
        <v>0</v>
      </c>
      <c r="R717" s="194" t="s">
        <v>1206</v>
      </c>
      <c r="S717" s="194" t="s">
        <v>2149</v>
      </c>
      <c r="T717" s="195">
        <v>39269</v>
      </c>
      <c r="U717" s="194">
        <v>7362</v>
      </c>
      <c r="V717" s="194"/>
      <c r="W717" s="197">
        <v>6413280</v>
      </c>
      <c r="X717" s="197">
        <v>12826560</v>
      </c>
      <c r="Y717" s="198">
        <v>44561</v>
      </c>
      <c r="Z717" s="195" t="s">
        <v>40</v>
      </c>
      <c r="AA717" s="194" t="s">
        <v>9203</v>
      </c>
      <c r="AB717" s="194" t="s">
        <v>9516</v>
      </c>
      <c r="AC717" s="199" t="s">
        <v>9669</v>
      </c>
    </row>
    <row r="718" spans="2:29" ht="15.75" customHeight="1" x14ac:dyDescent="0.2">
      <c r="B718" s="191" t="s">
        <v>9098</v>
      </c>
      <c r="C718" s="192" t="s">
        <v>7948</v>
      </c>
      <c r="D718" s="193" t="s">
        <v>55</v>
      </c>
      <c r="E718" s="193" t="s">
        <v>2140</v>
      </c>
      <c r="F718" s="194" t="s">
        <v>2141</v>
      </c>
      <c r="G718" s="193" t="s">
        <v>2142</v>
      </c>
      <c r="H718" s="193" t="s">
        <v>2143</v>
      </c>
      <c r="I718" s="194" t="s">
        <v>2144</v>
      </c>
      <c r="J718" s="195" t="s">
        <v>2145</v>
      </c>
      <c r="K718" s="194" t="s">
        <v>2146</v>
      </c>
      <c r="L718" s="194" t="s">
        <v>2147</v>
      </c>
      <c r="M718" s="194" t="s">
        <v>93</v>
      </c>
      <c r="N718" s="194" t="s">
        <v>294</v>
      </c>
      <c r="O718" s="194">
        <v>56232475099</v>
      </c>
      <c r="P718" s="194" t="s">
        <v>2148</v>
      </c>
      <c r="Q718" s="194">
        <v>0</v>
      </c>
      <c r="R718" s="194" t="s">
        <v>1206</v>
      </c>
      <c r="S718" s="194" t="s">
        <v>2149</v>
      </c>
      <c r="T718" s="195">
        <v>39269</v>
      </c>
      <c r="U718" s="194">
        <v>7362</v>
      </c>
      <c r="V718" s="194"/>
      <c r="W718" s="197">
        <v>3343181</v>
      </c>
      <c r="X718" s="197">
        <v>6388455</v>
      </c>
      <c r="Y718" s="198">
        <v>44561</v>
      </c>
      <c r="Z718" s="195" t="s">
        <v>40</v>
      </c>
      <c r="AA718" s="194" t="s">
        <v>9203</v>
      </c>
      <c r="AB718" s="194" t="s">
        <v>9522</v>
      </c>
      <c r="AC718" s="199" t="s">
        <v>9669</v>
      </c>
    </row>
    <row r="719" spans="2:29" ht="15.75" customHeight="1" x14ac:dyDescent="0.2">
      <c r="B719" s="191" t="s">
        <v>9098</v>
      </c>
      <c r="C719" s="192" t="s">
        <v>7948</v>
      </c>
      <c r="D719" s="193" t="s">
        <v>55</v>
      </c>
      <c r="E719" s="193" t="s">
        <v>2140</v>
      </c>
      <c r="F719" s="194" t="s">
        <v>2141</v>
      </c>
      <c r="G719" s="193" t="s">
        <v>2142</v>
      </c>
      <c r="H719" s="193" t="s">
        <v>2143</v>
      </c>
      <c r="I719" s="194" t="s">
        <v>2144</v>
      </c>
      <c r="J719" s="195" t="s">
        <v>2145</v>
      </c>
      <c r="K719" s="194" t="s">
        <v>2146</v>
      </c>
      <c r="L719" s="194" t="s">
        <v>2147</v>
      </c>
      <c r="M719" s="194" t="s">
        <v>93</v>
      </c>
      <c r="N719" s="194" t="s">
        <v>294</v>
      </c>
      <c r="O719" s="194">
        <v>56232475099</v>
      </c>
      <c r="P719" s="194" t="s">
        <v>2148</v>
      </c>
      <c r="Q719" s="194">
        <v>0</v>
      </c>
      <c r="R719" s="194" t="s">
        <v>1206</v>
      </c>
      <c r="S719" s="194" t="s">
        <v>2149</v>
      </c>
      <c r="T719" s="195">
        <v>39269</v>
      </c>
      <c r="U719" s="194">
        <v>7362</v>
      </c>
      <c r="V719" s="194"/>
      <c r="W719" s="197">
        <v>34471380</v>
      </c>
      <c r="X719" s="197">
        <v>65736120</v>
      </c>
      <c r="Y719" s="198">
        <v>44561</v>
      </c>
      <c r="Z719" s="195" t="s">
        <v>40</v>
      </c>
      <c r="AA719" s="194" t="s">
        <v>9203</v>
      </c>
      <c r="AB719" s="194" t="s">
        <v>211</v>
      </c>
      <c r="AC719" s="199" t="s">
        <v>9669</v>
      </c>
    </row>
    <row r="720" spans="2:29" ht="15.75" customHeight="1" x14ac:dyDescent="0.2">
      <c r="B720" s="191" t="s">
        <v>9098</v>
      </c>
      <c r="C720" s="192" t="s">
        <v>7948</v>
      </c>
      <c r="D720" s="193" t="s">
        <v>55</v>
      </c>
      <c r="E720" s="193" t="s">
        <v>2140</v>
      </c>
      <c r="F720" s="194" t="s">
        <v>2141</v>
      </c>
      <c r="G720" s="193" t="s">
        <v>2142</v>
      </c>
      <c r="H720" s="193" t="s">
        <v>2143</v>
      </c>
      <c r="I720" s="194" t="s">
        <v>2144</v>
      </c>
      <c r="J720" s="195" t="s">
        <v>2145</v>
      </c>
      <c r="K720" s="194" t="s">
        <v>2146</v>
      </c>
      <c r="L720" s="194" t="s">
        <v>2147</v>
      </c>
      <c r="M720" s="194" t="s">
        <v>93</v>
      </c>
      <c r="N720" s="194" t="s">
        <v>294</v>
      </c>
      <c r="O720" s="194">
        <v>56232475099</v>
      </c>
      <c r="P720" s="194" t="s">
        <v>2148</v>
      </c>
      <c r="Q720" s="194">
        <v>0</v>
      </c>
      <c r="R720" s="194" t="s">
        <v>1206</v>
      </c>
      <c r="S720" s="194" t="s">
        <v>2149</v>
      </c>
      <c r="T720" s="195">
        <v>39269</v>
      </c>
      <c r="U720" s="194">
        <v>7362</v>
      </c>
      <c r="V720" s="194"/>
      <c r="W720" s="197">
        <v>8978592</v>
      </c>
      <c r="X720" s="197">
        <v>16514196</v>
      </c>
      <c r="Y720" s="198">
        <v>44561</v>
      </c>
      <c r="Z720" s="195" t="s">
        <v>40</v>
      </c>
      <c r="AA720" s="194" t="s">
        <v>9203</v>
      </c>
      <c r="AB720" s="194" t="s">
        <v>266</v>
      </c>
      <c r="AC720" s="199" t="s">
        <v>9669</v>
      </c>
    </row>
    <row r="721" spans="2:29" ht="15.75" customHeight="1" x14ac:dyDescent="0.2">
      <c r="B721" s="191" t="s">
        <v>9098</v>
      </c>
      <c r="C721" s="192" t="s">
        <v>7948</v>
      </c>
      <c r="D721" s="193" t="s">
        <v>55</v>
      </c>
      <c r="E721" s="193" t="s">
        <v>2140</v>
      </c>
      <c r="F721" s="194" t="s">
        <v>2141</v>
      </c>
      <c r="G721" s="193" t="s">
        <v>2142</v>
      </c>
      <c r="H721" s="193" t="s">
        <v>2143</v>
      </c>
      <c r="I721" s="194" t="s">
        <v>2144</v>
      </c>
      <c r="J721" s="195" t="s">
        <v>2145</v>
      </c>
      <c r="K721" s="194" t="s">
        <v>2146</v>
      </c>
      <c r="L721" s="194" t="s">
        <v>2147</v>
      </c>
      <c r="M721" s="194" t="s">
        <v>93</v>
      </c>
      <c r="N721" s="194" t="s">
        <v>294</v>
      </c>
      <c r="O721" s="194">
        <v>56232475099</v>
      </c>
      <c r="P721" s="194" t="s">
        <v>2148</v>
      </c>
      <c r="Q721" s="194">
        <v>0</v>
      </c>
      <c r="R721" s="194" t="s">
        <v>1206</v>
      </c>
      <c r="S721" s="194" t="s">
        <v>2149</v>
      </c>
      <c r="T721" s="195">
        <v>39269</v>
      </c>
      <c r="U721" s="194">
        <v>7362</v>
      </c>
      <c r="V721" s="194"/>
      <c r="W721" s="197">
        <v>6413280</v>
      </c>
      <c r="X721" s="197">
        <v>11543904</v>
      </c>
      <c r="Y721" s="198">
        <v>44561</v>
      </c>
      <c r="Z721" s="195" t="s">
        <v>40</v>
      </c>
      <c r="AA721" s="194" t="s">
        <v>9203</v>
      </c>
      <c r="AB721" s="194" t="s">
        <v>9548</v>
      </c>
      <c r="AC721" s="199" t="s">
        <v>9669</v>
      </c>
    </row>
    <row r="722" spans="2:29" ht="15.75" customHeight="1" x14ac:dyDescent="0.2">
      <c r="B722" s="191" t="s">
        <v>9098</v>
      </c>
      <c r="C722" s="192" t="s">
        <v>7948</v>
      </c>
      <c r="D722" s="193" t="s">
        <v>55</v>
      </c>
      <c r="E722" s="193" t="s">
        <v>2140</v>
      </c>
      <c r="F722" s="194" t="s">
        <v>2141</v>
      </c>
      <c r="G722" s="193" t="s">
        <v>2142</v>
      </c>
      <c r="H722" s="193" t="s">
        <v>2143</v>
      </c>
      <c r="I722" s="194" t="s">
        <v>2144</v>
      </c>
      <c r="J722" s="195" t="s">
        <v>2145</v>
      </c>
      <c r="K722" s="194" t="s">
        <v>2146</v>
      </c>
      <c r="L722" s="194" t="s">
        <v>2147</v>
      </c>
      <c r="M722" s="194" t="s">
        <v>93</v>
      </c>
      <c r="N722" s="194" t="s">
        <v>294</v>
      </c>
      <c r="O722" s="194">
        <v>56232475099</v>
      </c>
      <c r="P722" s="194" t="s">
        <v>2148</v>
      </c>
      <c r="Q722" s="194">
        <v>0</v>
      </c>
      <c r="R722" s="194" t="s">
        <v>1206</v>
      </c>
      <c r="S722" s="194" t="s">
        <v>2149</v>
      </c>
      <c r="T722" s="195">
        <v>39269</v>
      </c>
      <c r="U722" s="194">
        <v>7362</v>
      </c>
      <c r="V722" s="194"/>
      <c r="W722" s="197">
        <v>20148388</v>
      </c>
      <c r="X722" s="197">
        <v>39174452</v>
      </c>
      <c r="Y722" s="198">
        <v>44561</v>
      </c>
      <c r="Z722" s="195" t="s">
        <v>40</v>
      </c>
      <c r="AA722" s="194" t="s">
        <v>9203</v>
      </c>
      <c r="AB722" s="194" t="s">
        <v>215</v>
      </c>
      <c r="AC722" s="199" t="s">
        <v>9669</v>
      </c>
    </row>
    <row r="723" spans="2:29" ht="15.75" customHeight="1" x14ac:dyDescent="0.2">
      <c r="B723" s="191" t="s">
        <v>9098</v>
      </c>
      <c r="C723" s="192" t="s">
        <v>7948</v>
      </c>
      <c r="D723" s="193" t="s">
        <v>55</v>
      </c>
      <c r="E723" s="193" t="s">
        <v>2140</v>
      </c>
      <c r="F723" s="194" t="s">
        <v>2141</v>
      </c>
      <c r="G723" s="193" t="s">
        <v>2142</v>
      </c>
      <c r="H723" s="193" t="s">
        <v>2143</v>
      </c>
      <c r="I723" s="194" t="s">
        <v>2144</v>
      </c>
      <c r="J723" s="195" t="s">
        <v>2145</v>
      </c>
      <c r="K723" s="194" t="s">
        <v>2146</v>
      </c>
      <c r="L723" s="194" t="s">
        <v>2147</v>
      </c>
      <c r="M723" s="194" t="s">
        <v>93</v>
      </c>
      <c r="N723" s="194" t="s">
        <v>294</v>
      </c>
      <c r="O723" s="194">
        <v>56232475099</v>
      </c>
      <c r="P723" s="194" t="s">
        <v>2148</v>
      </c>
      <c r="Q723" s="194">
        <v>0</v>
      </c>
      <c r="R723" s="194" t="s">
        <v>1206</v>
      </c>
      <c r="S723" s="194" t="s">
        <v>2149</v>
      </c>
      <c r="T723" s="195">
        <v>39269</v>
      </c>
      <c r="U723" s="194">
        <v>7362</v>
      </c>
      <c r="V723" s="194"/>
      <c r="W723" s="197">
        <v>4489296</v>
      </c>
      <c r="X723" s="197">
        <v>10902576</v>
      </c>
      <c r="Y723" s="198">
        <v>44561</v>
      </c>
      <c r="Z723" s="195" t="s">
        <v>40</v>
      </c>
      <c r="AA723" s="194" t="s">
        <v>9203</v>
      </c>
      <c r="AB723" s="194" t="s">
        <v>216</v>
      </c>
      <c r="AC723" s="199" t="s">
        <v>9669</v>
      </c>
    </row>
    <row r="724" spans="2:29" ht="15.75" customHeight="1" x14ac:dyDescent="0.2">
      <c r="B724" s="191" t="s">
        <v>9098</v>
      </c>
      <c r="C724" s="192" t="s">
        <v>7948</v>
      </c>
      <c r="D724" s="193" t="s">
        <v>55</v>
      </c>
      <c r="E724" s="193" t="s">
        <v>2140</v>
      </c>
      <c r="F724" s="194" t="s">
        <v>2141</v>
      </c>
      <c r="G724" s="193" t="s">
        <v>2142</v>
      </c>
      <c r="H724" s="193" t="s">
        <v>2143</v>
      </c>
      <c r="I724" s="194" t="s">
        <v>2144</v>
      </c>
      <c r="J724" s="195" t="s">
        <v>2145</v>
      </c>
      <c r="K724" s="194" t="s">
        <v>2146</v>
      </c>
      <c r="L724" s="194" t="s">
        <v>2147</v>
      </c>
      <c r="M724" s="194" t="s">
        <v>93</v>
      </c>
      <c r="N724" s="194" t="s">
        <v>294</v>
      </c>
      <c r="O724" s="194">
        <v>56232475099</v>
      </c>
      <c r="P724" s="194" t="s">
        <v>2148</v>
      </c>
      <c r="Q724" s="194">
        <v>0</v>
      </c>
      <c r="R724" s="194" t="s">
        <v>1206</v>
      </c>
      <c r="S724" s="194" t="s">
        <v>2149</v>
      </c>
      <c r="T724" s="195">
        <v>39269</v>
      </c>
      <c r="U724" s="194">
        <v>7362</v>
      </c>
      <c r="V724" s="194"/>
      <c r="W724" s="197">
        <v>6252948</v>
      </c>
      <c r="X724" s="197">
        <v>12826560</v>
      </c>
      <c r="Y724" s="198">
        <v>44561</v>
      </c>
      <c r="Z724" s="195" t="s">
        <v>40</v>
      </c>
      <c r="AA724" s="194" t="s">
        <v>9203</v>
      </c>
      <c r="AB724" s="194" t="s">
        <v>375</v>
      </c>
      <c r="AC724" s="199" t="s">
        <v>9669</v>
      </c>
    </row>
    <row r="725" spans="2:29" ht="15.75" customHeight="1" x14ac:dyDescent="0.2">
      <c r="B725" s="191" t="s">
        <v>9098</v>
      </c>
      <c r="C725" s="192" t="s">
        <v>7948</v>
      </c>
      <c r="D725" s="193" t="s">
        <v>55</v>
      </c>
      <c r="E725" s="193" t="s">
        <v>2140</v>
      </c>
      <c r="F725" s="194" t="s">
        <v>2141</v>
      </c>
      <c r="G725" s="193" t="s">
        <v>2142</v>
      </c>
      <c r="H725" s="193" t="s">
        <v>2143</v>
      </c>
      <c r="I725" s="194" t="s">
        <v>2144</v>
      </c>
      <c r="J725" s="195" t="s">
        <v>2145</v>
      </c>
      <c r="K725" s="194" t="s">
        <v>2146</v>
      </c>
      <c r="L725" s="194" t="s">
        <v>2147</v>
      </c>
      <c r="M725" s="194" t="s">
        <v>93</v>
      </c>
      <c r="N725" s="194" t="s">
        <v>294</v>
      </c>
      <c r="O725" s="194">
        <v>56232475099</v>
      </c>
      <c r="P725" s="194" t="s">
        <v>2148</v>
      </c>
      <c r="Q725" s="194">
        <v>0</v>
      </c>
      <c r="R725" s="194" t="s">
        <v>1206</v>
      </c>
      <c r="S725" s="194" t="s">
        <v>2149</v>
      </c>
      <c r="T725" s="195">
        <v>39269</v>
      </c>
      <c r="U725" s="194">
        <v>7362</v>
      </c>
      <c r="V725" s="194"/>
      <c r="W725" s="197">
        <v>17674414</v>
      </c>
      <c r="X725" s="197">
        <v>53793697</v>
      </c>
      <c r="Y725" s="198">
        <v>44561</v>
      </c>
      <c r="Z725" s="195" t="s">
        <v>40</v>
      </c>
      <c r="AA725" s="194" t="s">
        <v>9203</v>
      </c>
      <c r="AB725" s="194" t="s">
        <v>219</v>
      </c>
      <c r="AC725" s="199" t="s">
        <v>9669</v>
      </c>
    </row>
    <row r="726" spans="2:29" ht="15.75" customHeight="1" x14ac:dyDescent="0.2">
      <c r="B726" s="191" t="s">
        <v>9098</v>
      </c>
      <c r="C726" s="192" t="s">
        <v>7948</v>
      </c>
      <c r="D726" s="193" t="s">
        <v>55</v>
      </c>
      <c r="E726" s="193" t="s">
        <v>2140</v>
      </c>
      <c r="F726" s="194" t="s">
        <v>2141</v>
      </c>
      <c r="G726" s="193" t="s">
        <v>2142</v>
      </c>
      <c r="H726" s="193" t="s">
        <v>2143</v>
      </c>
      <c r="I726" s="194" t="s">
        <v>2144</v>
      </c>
      <c r="J726" s="195" t="s">
        <v>2145</v>
      </c>
      <c r="K726" s="194" t="s">
        <v>2146</v>
      </c>
      <c r="L726" s="194" t="s">
        <v>2147</v>
      </c>
      <c r="M726" s="194" t="s">
        <v>93</v>
      </c>
      <c r="N726" s="194" t="s">
        <v>294</v>
      </c>
      <c r="O726" s="194">
        <v>56232475099</v>
      </c>
      <c r="P726" s="194" t="s">
        <v>2148</v>
      </c>
      <c r="Q726" s="194">
        <v>0</v>
      </c>
      <c r="R726" s="194" t="s">
        <v>1206</v>
      </c>
      <c r="S726" s="194" t="s">
        <v>2149</v>
      </c>
      <c r="T726" s="195">
        <v>39269</v>
      </c>
      <c r="U726" s="194">
        <v>7362</v>
      </c>
      <c r="V726" s="194"/>
      <c r="W726" s="197">
        <v>15631508</v>
      </c>
      <c r="X726" s="197">
        <v>30880288</v>
      </c>
      <c r="Y726" s="198">
        <v>44561</v>
      </c>
      <c r="Z726" s="195" t="s">
        <v>40</v>
      </c>
      <c r="AA726" s="194" t="s">
        <v>9203</v>
      </c>
      <c r="AB726" s="194" t="s">
        <v>71</v>
      </c>
      <c r="AC726" s="199" t="s">
        <v>9669</v>
      </c>
    </row>
    <row r="727" spans="2:29" ht="15.75" customHeight="1" x14ac:dyDescent="0.2">
      <c r="B727" s="191" t="s">
        <v>9098</v>
      </c>
      <c r="C727" s="192" t="s">
        <v>7948</v>
      </c>
      <c r="D727" s="193" t="s">
        <v>55</v>
      </c>
      <c r="E727" s="193" t="s">
        <v>2140</v>
      </c>
      <c r="F727" s="194" t="s">
        <v>2141</v>
      </c>
      <c r="G727" s="193" t="s">
        <v>2142</v>
      </c>
      <c r="H727" s="193" t="s">
        <v>2143</v>
      </c>
      <c r="I727" s="194" t="s">
        <v>2144</v>
      </c>
      <c r="J727" s="195" t="s">
        <v>2145</v>
      </c>
      <c r="K727" s="194" t="s">
        <v>2146</v>
      </c>
      <c r="L727" s="194" t="s">
        <v>2147</v>
      </c>
      <c r="M727" s="194" t="s">
        <v>93</v>
      </c>
      <c r="N727" s="194" t="s">
        <v>294</v>
      </c>
      <c r="O727" s="194">
        <v>56232475099</v>
      </c>
      <c r="P727" s="194" t="s">
        <v>2148</v>
      </c>
      <c r="Q727" s="194">
        <v>0</v>
      </c>
      <c r="R727" s="194" t="s">
        <v>1206</v>
      </c>
      <c r="S727" s="194" t="s">
        <v>2149</v>
      </c>
      <c r="T727" s="195">
        <v>39269</v>
      </c>
      <c r="U727" s="194">
        <v>7362</v>
      </c>
      <c r="V727" s="194"/>
      <c r="W727" s="197">
        <v>11481840</v>
      </c>
      <c r="X727" s="197">
        <v>22032720</v>
      </c>
      <c r="Y727" s="198">
        <v>44561</v>
      </c>
      <c r="Z727" s="195" t="s">
        <v>40</v>
      </c>
      <c r="AA727" s="194" t="s">
        <v>9203</v>
      </c>
      <c r="AB727" s="194" t="s">
        <v>72</v>
      </c>
      <c r="AC727" s="199" t="s">
        <v>9669</v>
      </c>
    </row>
    <row r="728" spans="2:29" ht="15.75" customHeight="1" x14ac:dyDescent="0.2">
      <c r="B728" s="191" t="s">
        <v>2150</v>
      </c>
      <c r="C728" s="192" t="s">
        <v>8538</v>
      </c>
      <c r="D728" s="193" t="s">
        <v>2151</v>
      </c>
      <c r="E728" s="193" t="s">
        <v>2152</v>
      </c>
      <c r="F728" s="194" t="s">
        <v>2153</v>
      </c>
      <c r="G728" s="193" t="s">
        <v>2154</v>
      </c>
      <c r="H728" s="193" t="s">
        <v>2155</v>
      </c>
      <c r="I728" s="194" t="s">
        <v>1368</v>
      </c>
      <c r="J728" s="195" t="s">
        <v>2156</v>
      </c>
      <c r="K728" s="194" t="s">
        <v>2157</v>
      </c>
      <c r="L728" s="194" t="s">
        <v>2158</v>
      </c>
      <c r="M728" s="194" t="s">
        <v>64</v>
      </c>
      <c r="N728" s="194" t="s">
        <v>1035</v>
      </c>
      <c r="O728" s="194" t="s">
        <v>2159</v>
      </c>
      <c r="P728" s="194" t="s">
        <v>2160</v>
      </c>
      <c r="Q728" s="194">
        <v>0</v>
      </c>
      <c r="R728" s="194" t="s">
        <v>233</v>
      </c>
      <c r="S728" s="194" t="s">
        <v>2161</v>
      </c>
      <c r="T728" s="195">
        <v>39308</v>
      </c>
      <c r="U728" s="194">
        <v>7367</v>
      </c>
      <c r="V728" s="194"/>
      <c r="W728" s="197">
        <v>12878280</v>
      </c>
      <c r="X728" s="197">
        <v>20636280</v>
      </c>
      <c r="Y728" s="198">
        <v>44561</v>
      </c>
      <c r="Z728" s="195" t="s">
        <v>40</v>
      </c>
      <c r="AA728" s="194" t="s">
        <v>9203</v>
      </c>
      <c r="AB728" s="194" t="s">
        <v>9499</v>
      </c>
      <c r="AC728" s="199" t="s">
        <v>9669</v>
      </c>
    </row>
    <row r="729" spans="2:29" ht="15.75" customHeight="1" x14ac:dyDescent="0.2">
      <c r="B729" s="191" t="s">
        <v>2162</v>
      </c>
      <c r="C729" s="192" t="s">
        <v>7912</v>
      </c>
      <c r="D729" s="193" t="s">
        <v>2163</v>
      </c>
      <c r="E729" s="193" t="s">
        <v>2164</v>
      </c>
      <c r="F729" s="194" t="s">
        <v>2165</v>
      </c>
      <c r="G729" s="193" t="s">
        <v>2166</v>
      </c>
      <c r="H729" s="193" t="s">
        <v>2167</v>
      </c>
      <c r="I729" s="194" t="s">
        <v>928</v>
      </c>
      <c r="J729" s="195" t="s">
        <v>2168</v>
      </c>
      <c r="K729" s="194" t="s">
        <v>2169</v>
      </c>
      <c r="L729" s="194" t="s">
        <v>2170</v>
      </c>
      <c r="M729" s="194" t="s">
        <v>93</v>
      </c>
      <c r="N729" s="194" t="s">
        <v>294</v>
      </c>
      <c r="O729" s="194" t="s">
        <v>2171</v>
      </c>
      <c r="P729" s="194">
        <v>0</v>
      </c>
      <c r="Q729" s="194">
        <v>0</v>
      </c>
      <c r="R729" s="194" t="s">
        <v>233</v>
      </c>
      <c r="S729" s="194" t="s">
        <v>2172</v>
      </c>
      <c r="T729" s="195">
        <v>39317</v>
      </c>
      <c r="U729" s="194">
        <v>7369</v>
      </c>
      <c r="V729" s="194"/>
      <c r="W729" s="197">
        <v>13040336</v>
      </c>
      <c r="X729" s="197">
        <v>19079508</v>
      </c>
      <c r="Y729" s="198">
        <v>44561</v>
      </c>
      <c r="Z729" s="195" t="s">
        <v>40</v>
      </c>
      <c r="AA729" s="194" t="s">
        <v>9203</v>
      </c>
      <c r="AB729" s="194" t="s">
        <v>174</v>
      </c>
      <c r="AC729" s="199" t="s">
        <v>9669</v>
      </c>
    </row>
    <row r="730" spans="2:29" ht="15.75" customHeight="1" x14ac:dyDescent="0.2">
      <c r="B730" s="191" t="s">
        <v>2162</v>
      </c>
      <c r="C730" s="192" t="s">
        <v>7912</v>
      </c>
      <c r="D730" s="193" t="s">
        <v>2163</v>
      </c>
      <c r="E730" s="193" t="s">
        <v>2164</v>
      </c>
      <c r="F730" s="194" t="s">
        <v>2165</v>
      </c>
      <c r="G730" s="193" t="s">
        <v>2166</v>
      </c>
      <c r="H730" s="193" t="s">
        <v>2167</v>
      </c>
      <c r="I730" s="194" t="s">
        <v>928</v>
      </c>
      <c r="J730" s="195" t="s">
        <v>2168</v>
      </c>
      <c r="K730" s="194" t="s">
        <v>2169</v>
      </c>
      <c r="L730" s="194" t="s">
        <v>2170</v>
      </c>
      <c r="M730" s="194" t="s">
        <v>93</v>
      </c>
      <c r="N730" s="194" t="s">
        <v>294</v>
      </c>
      <c r="O730" s="194" t="s">
        <v>2171</v>
      </c>
      <c r="P730" s="194">
        <v>0</v>
      </c>
      <c r="Q730" s="194">
        <v>0</v>
      </c>
      <c r="R730" s="194" t="s">
        <v>233</v>
      </c>
      <c r="S730" s="194" t="s">
        <v>2172</v>
      </c>
      <c r="T730" s="195">
        <v>39317</v>
      </c>
      <c r="U730" s="194">
        <v>7369</v>
      </c>
      <c r="V730" s="194"/>
      <c r="W730" s="197">
        <v>12719672</v>
      </c>
      <c r="X730" s="197">
        <v>18758844</v>
      </c>
      <c r="Y730" s="198">
        <v>44561</v>
      </c>
      <c r="Z730" s="195" t="s">
        <v>40</v>
      </c>
      <c r="AA730" s="194" t="s">
        <v>9203</v>
      </c>
      <c r="AB730" s="194" t="s">
        <v>94</v>
      </c>
      <c r="AC730" s="199" t="s">
        <v>9669</v>
      </c>
    </row>
    <row r="731" spans="2:29" ht="15.75" customHeight="1" x14ac:dyDescent="0.2">
      <c r="B731" s="191" t="s">
        <v>2162</v>
      </c>
      <c r="C731" s="192" t="s">
        <v>7912</v>
      </c>
      <c r="D731" s="193" t="s">
        <v>2163</v>
      </c>
      <c r="E731" s="193" t="s">
        <v>2164</v>
      </c>
      <c r="F731" s="194" t="s">
        <v>2165</v>
      </c>
      <c r="G731" s="193" t="s">
        <v>2166</v>
      </c>
      <c r="H731" s="193" t="s">
        <v>2167</v>
      </c>
      <c r="I731" s="194" t="s">
        <v>928</v>
      </c>
      <c r="J731" s="195" t="s">
        <v>2168</v>
      </c>
      <c r="K731" s="194" t="s">
        <v>2169</v>
      </c>
      <c r="L731" s="194" t="s">
        <v>2170</v>
      </c>
      <c r="M731" s="194" t="s">
        <v>93</v>
      </c>
      <c r="N731" s="194" t="s">
        <v>294</v>
      </c>
      <c r="O731" s="194" t="s">
        <v>2171</v>
      </c>
      <c r="P731" s="194">
        <v>0</v>
      </c>
      <c r="Q731" s="194">
        <v>0</v>
      </c>
      <c r="R731" s="194" t="s">
        <v>233</v>
      </c>
      <c r="S731" s="194" t="s">
        <v>2172</v>
      </c>
      <c r="T731" s="195">
        <v>39317</v>
      </c>
      <c r="U731" s="194">
        <v>7369</v>
      </c>
      <c r="V731" s="194"/>
      <c r="W731" s="197">
        <v>13317900</v>
      </c>
      <c r="X731" s="197">
        <v>32325000</v>
      </c>
      <c r="Y731" s="198">
        <v>44561</v>
      </c>
      <c r="Z731" s="195" t="s">
        <v>40</v>
      </c>
      <c r="AA731" s="194" t="s">
        <v>9203</v>
      </c>
      <c r="AB731" s="194" t="s">
        <v>72</v>
      </c>
      <c r="AC731" s="199" t="s">
        <v>9669</v>
      </c>
    </row>
    <row r="732" spans="2:29" ht="15.75" customHeight="1" x14ac:dyDescent="0.2">
      <c r="B732" s="191" t="s">
        <v>9095</v>
      </c>
      <c r="C732" s="192" t="s">
        <v>7970</v>
      </c>
      <c r="D732" s="193" t="s">
        <v>421</v>
      </c>
      <c r="E732" s="193" t="s">
        <v>2173</v>
      </c>
      <c r="F732" s="194" t="s">
        <v>2174</v>
      </c>
      <c r="G732" s="193" t="s">
        <v>2175</v>
      </c>
      <c r="H732" s="193" t="s">
        <v>2176</v>
      </c>
      <c r="I732" s="194" t="s">
        <v>2177</v>
      </c>
      <c r="J732" s="195" t="s">
        <v>2178</v>
      </c>
      <c r="K732" s="194" t="s">
        <v>2179</v>
      </c>
      <c r="L732" s="194" t="s">
        <v>2180</v>
      </c>
      <c r="M732" s="194" t="s">
        <v>93</v>
      </c>
      <c r="N732" s="194" t="s">
        <v>294</v>
      </c>
      <c r="O732" s="194" t="s">
        <v>2181</v>
      </c>
      <c r="P732" s="194" t="s">
        <v>2182</v>
      </c>
      <c r="Q732" s="194">
        <v>0</v>
      </c>
      <c r="R732" s="194">
        <v>93401</v>
      </c>
      <c r="S732" s="194" t="s">
        <v>2183</v>
      </c>
      <c r="T732" s="195">
        <v>39352</v>
      </c>
      <c r="U732" s="194">
        <v>7376</v>
      </c>
      <c r="V732" s="194" t="s">
        <v>9648</v>
      </c>
      <c r="W732" s="197">
        <v>28440828</v>
      </c>
      <c r="X732" s="197">
        <v>53048870</v>
      </c>
      <c r="Y732" s="198">
        <v>44561</v>
      </c>
      <c r="Z732" s="195" t="s">
        <v>40</v>
      </c>
      <c r="AA732" s="194" t="s">
        <v>9203</v>
      </c>
      <c r="AB732" s="194" t="s">
        <v>216</v>
      </c>
      <c r="AC732" s="199" t="s">
        <v>9669</v>
      </c>
    </row>
    <row r="733" spans="2:29" ht="15.75" customHeight="1" x14ac:dyDescent="0.2">
      <c r="B733" s="191" t="s">
        <v>2184</v>
      </c>
      <c r="C733" s="192" t="s">
        <v>8547</v>
      </c>
      <c r="D733" s="193" t="s">
        <v>29</v>
      </c>
      <c r="E733" s="193" t="s">
        <v>2185</v>
      </c>
      <c r="F733" s="194" t="s">
        <v>2186</v>
      </c>
      <c r="G733" s="193" t="s">
        <v>2187</v>
      </c>
      <c r="H733" s="193" t="s">
        <v>2188</v>
      </c>
      <c r="I733" s="194" t="s">
        <v>2189</v>
      </c>
      <c r="J733" s="195" t="s">
        <v>2190</v>
      </c>
      <c r="K733" s="194" t="s">
        <v>2191</v>
      </c>
      <c r="L733" s="194" t="s">
        <v>2192</v>
      </c>
      <c r="M733" s="194" t="s">
        <v>93</v>
      </c>
      <c r="N733" s="194" t="s">
        <v>252</v>
      </c>
      <c r="O733" s="194">
        <v>228798000</v>
      </c>
      <c r="P733" s="194" t="s">
        <v>2193</v>
      </c>
      <c r="Q733" s="194">
        <v>0</v>
      </c>
      <c r="R733" s="194" t="s">
        <v>52</v>
      </c>
      <c r="S733" s="194" t="s">
        <v>2194</v>
      </c>
      <c r="T733" s="195">
        <v>39381</v>
      </c>
      <c r="U733" s="194">
        <v>7379</v>
      </c>
      <c r="V733" s="194" t="s">
        <v>9645</v>
      </c>
      <c r="W733" s="197">
        <v>33000808</v>
      </c>
      <c r="X733" s="197">
        <v>65618430</v>
      </c>
      <c r="Y733" s="198">
        <v>44561</v>
      </c>
      <c r="Z733" s="195" t="s">
        <v>40</v>
      </c>
      <c r="AA733" s="194" t="s">
        <v>9203</v>
      </c>
      <c r="AB733" s="194" t="s">
        <v>203</v>
      </c>
      <c r="AC733" s="199" t="s">
        <v>9669</v>
      </c>
    </row>
    <row r="734" spans="2:29" ht="15.75" customHeight="1" x14ac:dyDescent="0.2">
      <c r="B734" s="191" t="s">
        <v>2184</v>
      </c>
      <c r="C734" s="192" t="s">
        <v>8547</v>
      </c>
      <c r="D734" s="193" t="s">
        <v>29</v>
      </c>
      <c r="E734" s="193" t="s">
        <v>2185</v>
      </c>
      <c r="F734" s="194" t="s">
        <v>2186</v>
      </c>
      <c r="G734" s="193" t="s">
        <v>2187</v>
      </c>
      <c r="H734" s="193" t="s">
        <v>2188</v>
      </c>
      <c r="I734" s="194" t="s">
        <v>2189</v>
      </c>
      <c r="J734" s="195" t="s">
        <v>2190</v>
      </c>
      <c r="K734" s="194" t="s">
        <v>2191</v>
      </c>
      <c r="L734" s="194" t="s">
        <v>2192</v>
      </c>
      <c r="M734" s="194" t="s">
        <v>93</v>
      </c>
      <c r="N734" s="194" t="s">
        <v>252</v>
      </c>
      <c r="O734" s="194">
        <v>228798000</v>
      </c>
      <c r="P734" s="194" t="s">
        <v>2193</v>
      </c>
      <c r="Q734" s="194">
        <v>0</v>
      </c>
      <c r="R734" s="194" t="s">
        <v>52</v>
      </c>
      <c r="S734" s="194" t="s">
        <v>2194</v>
      </c>
      <c r="T734" s="195">
        <v>39381</v>
      </c>
      <c r="U734" s="194">
        <v>7379</v>
      </c>
      <c r="V734" s="194" t="s">
        <v>9645</v>
      </c>
      <c r="W734" s="197">
        <v>38896132</v>
      </c>
      <c r="X734" s="197">
        <v>60302006</v>
      </c>
      <c r="Y734" s="198">
        <v>44561</v>
      </c>
      <c r="Z734" s="195" t="s">
        <v>40</v>
      </c>
      <c r="AA734" s="194" t="s">
        <v>9203</v>
      </c>
      <c r="AB734" s="194" t="s">
        <v>204</v>
      </c>
      <c r="AC734" s="199" t="s">
        <v>9669</v>
      </c>
    </row>
    <row r="735" spans="2:29" ht="15.75" customHeight="1" x14ac:dyDescent="0.2">
      <c r="B735" s="191" t="s">
        <v>2184</v>
      </c>
      <c r="C735" s="192" t="s">
        <v>8547</v>
      </c>
      <c r="D735" s="193" t="s">
        <v>29</v>
      </c>
      <c r="E735" s="193" t="s">
        <v>2185</v>
      </c>
      <c r="F735" s="194" t="s">
        <v>2186</v>
      </c>
      <c r="G735" s="193" t="s">
        <v>2187</v>
      </c>
      <c r="H735" s="193" t="s">
        <v>2188</v>
      </c>
      <c r="I735" s="194" t="s">
        <v>2189</v>
      </c>
      <c r="J735" s="195" t="s">
        <v>2190</v>
      </c>
      <c r="K735" s="194" t="s">
        <v>2191</v>
      </c>
      <c r="L735" s="194" t="s">
        <v>2192</v>
      </c>
      <c r="M735" s="194" t="s">
        <v>93</v>
      </c>
      <c r="N735" s="194" t="s">
        <v>252</v>
      </c>
      <c r="O735" s="194">
        <v>228798000</v>
      </c>
      <c r="P735" s="194" t="s">
        <v>2193</v>
      </c>
      <c r="Q735" s="194">
        <v>0</v>
      </c>
      <c r="R735" s="194" t="s">
        <v>52</v>
      </c>
      <c r="S735" s="194" t="s">
        <v>2194</v>
      </c>
      <c r="T735" s="195">
        <v>39381</v>
      </c>
      <c r="U735" s="194">
        <v>7379</v>
      </c>
      <c r="V735" s="194" t="s">
        <v>9645</v>
      </c>
      <c r="W735" s="197">
        <v>19419135</v>
      </c>
      <c r="X735" s="197">
        <v>38838271</v>
      </c>
      <c r="Y735" s="198">
        <v>44561</v>
      </c>
      <c r="Z735" s="195" t="s">
        <v>40</v>
      </c>
      <c r="AA735" s="194" t="s">
        <v>9203</v>
      </c>
      <c r="AB735" s="194" t="s">
        <v>9453</v>
      </c>
      <c r="AC735" s="199" t="s">
        <v>9669</v>
      </c>
    </row>
    <row r="736" spans="2:29" ht="15.75" customHeight="1" x14ac:dyDescent="0.2">
      <c r="B736" s="191" t="s">
        <v>2184</v>
      </c>
      <c r="C736" s="192" t="s">
        <v>8547</v>
      </c>
      <c r="D736" s="193" t="s">
        <v>29</v>
      </c>
      <c r="E736" s="193" t="s">
        <v>2185</v>
      </c>
      <c r="F736" s="194" t="s">
        <v>2186</v>
      </c>
      <c r="G736" s="193" t="s">
        <v>2187</v>
      </c>
      <c r="H736" s="193" t="s">
        <v>2188</v>
      </c>
      <c r="I736" s="194" t="s">
        <v>2189</v>
      </c>
      <c r="J736" s="195" t="s">
        <v>2190</v>
      </c>
      <c r="K736" s="194" t="s">
        <v>2191</v>
      </c>
      <c r="L736" s="194" t="s">
        <v>2192</v>
      </c>
      <c r="M736" s="194" t="s">
        <v>93</v>
      </c>
      <c r="N736" s="194" t="s">
        <v>252</v>
      </c>
      <c r="O736" s="194">
        <v>228798000</v>
      </c>
      <c r="P736" s="194" t="s">
        <v>2193</v>
      </c>
      <c r="Q736" s="194">
        <v>0</v>
      </c>
      <c r="R736" s="194" t="s">
        <v>52</v>
      </c>
      <c r="S736" s="194" t="s">
        <v>2194</v>
      </c>
      <c r="T736" s="195">
        <v>39381</v>
      </c>
      <c r="U736" s="194">
        <v>7379</v>
      </c>
      <c r="V736" s="194" t="s">
        <v>9645</v>
      </c>
      <c r="W736" s="197">
        <v>21756293</v>
      </c>
      <c r="X736" s="197">
        <v>70036534</v>
      </c>
      <c r="Y736" s="198">
        <v>44561</v>
      </c>
      <c r="Z736" s="195" t="s">
        <v>40</v>
      </c>
      <c r="AA736" s="194" t="s">
        <v>9203</v>
      </c>
      <c r="AB736" s="194" t="s">
        <v>184</v>
      </c>
      <c r="AC736" s="199" t="s">
        <v>9669</v>
      </c>
    </row>
    <row r="737" spans="2:29" ht="15.75" customHeight="1" x14ac:dyDescent="0.2">
      <c r="B737" s="191" t="s">
        <v>2184</v>
      </c>
      <c r="C737" s="192" t="s">
        <v>8547</v>
      </c>
      <c r="D737" s="193" t="s">
        <v>29</v>
      </c>
      <c r="E737" s="193" t="s">
        <v>2185</v>
      </c>
      <c r="F737" s="194" t="s">
        <v>2186</v>
      </c>
      <c r="G737" s="193" t="s">
        <v>2187</v>
      </c>
      <c r="H737" s="193" t="s">
        <v>2188</v>
      </c>
      <c r="I737" s="194" t="s">
        <v>2189</v>
      </c>
      <c r="J737" s="195" t="s">
        <v>2190</v>
      </c>
      <c r="K737" s="194" t="s">
        <v>2191</v>
      </c>
      <c r="L737" s="194" t="s">
        <v>2192</v>
      </c>
      <c r="M737" s="194" t="s">
        <v>93</v>
      </c>
      <c r="N737" s="194" t="s">
        <v>252</v>
      </c>
      <c r="O737" s="194">
        <v>228798000</v>
      </c>
      <c r="P737" s="194" t="s">
        <v>2193</v>
      </c>
      <c r="Q737" s="194">
        <v>0</v>
      </c>
      <c r="R737" s="194" t="s">
        <v>52</v>
      </c>
      <c r="S737" s="194" t="s">
        <v>2194</v>
      </c>
      <c r="T737" s="195">
        <v>39381</v>
      </c>
      <c r="U737" s="194">
        <v>7379</v>
      </c>
      <c r="V737" s="194" t="s">
        <v>9645</v>
      </c>
      <c r="W737" s="197">
        <v>60437713</v>
      </c>
      <c r="X737" s="197">
        <v>183407879</v>
      </c>
      <c r="Y737" s="198">
        <v>44561</v>
      </c>
      <c r="Z737" s="195" t="s">
        <v>40</v>
      </c>
      <c r="AA737" s="194" t="s">
        <v>9203</v>
      </c>
      <c r="AB737" s="194" t="s">
        <v>100</v>
      </c>
      <c r="AC737" s="199" t="s">
        <v>9669</v>
      </c>
    </row>
    <row r="738" spans="2:29" ht="15.75" customHeight="1" x14ac:dyDescent="0.2">
      <c r="B738" s="191" t="s">
        <v>2184</v>
      </c>
      <c r="C738" s="192" t="s">
        <v>8547</v>
      </c>
      <c r="D738" s="193" t="s">
        <v>29</v>
      </c>
      <c r="E738" s="193" t="s">
        <v>2185</v>
      </c>
      <c r="F738" s="194" t="s">
        <v>2186</v>
      </c>
      <c r="G738" s="193" t="s">
        <v>2187</v>
      </c>
      <c r="H738" s="193" t="s">
        <v>2188</v>
      </c>
      <c r="I738" s="194" t="s">
        <v>2189</v>
      </c>
      <c r="J738" s="195" t="s">
        <v>2190</v>
      </c>
      <c r="K738" s="194" t="s">
        <v>2191</v>
      </c>
      <c r="L738" s="194" t="s">
        <v>2192</v>
      </c>
      <c r="M738" s="194" t="s">
        <v>93</v>
      </c>
      <c r="N738" s="194" t="s">
        <v>252</v>
      </c>
      <c r="O738" s="194">
        <v>228798000</v>
      </c>
      <c r="P738" s="194" t="s">
        <v>2193</v>
      </c>
      <c r="Q738" s="194">
        <v>0</v>
      </c>
      <c r="R738" s="194" t="s">
        <v>52</v>
      </c>
      <c r="S738" s="194" t="s">
        <v>2194</v>
      </c>
      <c r="T738" s="195">
        <v>39381</v>
      </c>
      <c r="U738" s="194">
        <v>7379</v>
      </c>
      <c r="V738" s="194" t="s">
        <v>9645</v>
      </c>
      <c r="W738" s="197">
        <v>37071171</v>
      </c>
      <c r="X738" s="197">
        <v>73419653</v>
      </c>
      <c r="Y738" s="198">
        <v>44561</v>
      </c>
      <c r="Z738" s="195" t="s">
        <v>40</v>
      </c>
      <c r="AA738" s="194" t="s">
        <v>9203</v>
      </c>
      <c r="AB738" s="194" t="s">
        <v>207</v>
      </c>
      <c r="AC738" s="199" t="s">
        <v>9669</v>
      </c>
    </row>
    <row r="739" spans="2:29" ht="15.75" customHeight="1" x14ac:dyDescent="0.2">
      <c r="B739" s="191" t="s">
        <v>2184</v>
      </c>
      <c r="C739" s="192" t="s">
        <v>8547</v>
      </c>
      <c r="D739" s="193" t="s">
        <v>29</v>
      </c>
      <c r="E739" s="193" t="s">
        <v>2185</v>
      </c>
      <c r="F739" s="194" t="s">
        <v>2186</v>
      </c>
      <c r="G739" s="193" t="s">
        <v>2187</v>
      </c>
      <c r="H739" s="193" t="s">
        <v>2188</v>
      </c>
      <c r="I739" s="194" t="s">
        <v>2189</v>
      </c>
      <c r="J739" s="195" t="s">
        <v>2190</v>
      </c>
      <c r="K739" s="194" t="s">
        <v>2191</v>
      </c>
      <c r="L739" s="194" t="s">
        <v>2192</v>
      </c>
      <c r="M739" s="194" t="s">
        <v>93</v>
      </c>
      <c r="N739" s="194" t="s">
        <v>252</v>
      </c>
      <c r="O739" s="194">
        <v>228798000</v>
      </c>
      <c r="P739" s="194" t="s">
        <v>2193</v>
      </c>
      <c r="Q739" s="194">
        <v>0</v>
      </c>
      <c r="R739" s="194" t="s">
        <v>52</v>
      </c>
      <c r="S739" s="194" t="s">
        <v>2194</v>
      </c>
      <c r="T739" s="195">
        <v>39381</v>
      </c>
      <c r="U739" s="194">
        <v>7379</v>
      </c>
      <c r="V739" s="194" t="s">
        <v>9645</v>
      </c>
      <c r="W739" s="197">
        <v>38950332</v>
      </c>
      <c r="X739" s="197">
        <v>77017253</v>
      </c>
      <c r="Y739" s="198">
        <v>44561</v>
      </c>
      <c r="Z739" s="195" t="s">
        <v>40</v>
      </c>
      <c r="AA739" s="194" t="s">
        <v>9203</v>
      </c>
      <c r="AB739" s="194" t="s">
        <v>265</v>
      </c>
      <c r="AC739" s="199" t="s">
        <v>9669</v>
      </c>
    </row>
    <row r="740" spans="2:29" ht="15.75" customHeight="1" x14ac:dyDescent="0.2">
      <c r="B740" s="191" t="s">
        <v>2184</v>
      </c>
      <c r="C740" s="192" t="s">
        <v>8547</v>
      </c>
      <c r="D740" s="193" t="s">
        <v>29</v>
      </c>
      <c r="E740" s="193" t="s">
        <v>2185</v>
      </c>
      <c r="F740" s="194" t="s">
        <v>2186</v>
      </c>
      <c r="G740" s="193" t="s">
        <v>2187</v>
      </c>
      <c r="H740" s="193" t="s">
        <v>2188</v>
      </c>
      <c r="I740" s="194" t="s">
        <v>2189</v>
      </c>
      <c r="J740" s="195" t="s">
        <v>2190</v>
      </c>
      <c r="K740" s="194" t="s">
        <v>2191</v>
      </c>
      <c r="L740" s="194" t="s">
        <v>2192</v>
      </c>
      <c r="M740" s="194" t="s">
        <v>93</v>
      </c>
      <c r="N740" s="194" t="s">
        <v>252</v>
      </c>
      <c r="O740" s="194">
        <v>228798000</v>
      </c>
      <c r="P740" s="194" t="s">
        <v>2193</v>
      </c>
      <c r="Q740" s="194">
        <v>0</v>
      </c>
      <c r="R740" s="194" t="s">
        <v>52</v>
      </c>
      <c r="S740" s="194" t="s">
        <v>2194</v>
      </c>
      <c r="T740" s="195">
        <v>39381</v>
      </c>
      <c r="U740" s="194">
        <v>7379</v>
      </c>
      <c r="V740" s="194" t="s">
        <v>9645</v>
      </c>
      <c r="W740" s="197">
        <v>19158812</v>
      </c>
      <c r="X740" s="197">
        <v>37596325</v>
      </c>
      <c r="Y740" s="198">
        <v>44561</v>
      </c>
      <c r="Z740" s="195" t="s">
        <v>40</v>
      </c>
      <c r="AA740" s="194" t="s">
        <v>9203</v>
      </c>
      <c r="AB740" s="194" t="s">
        <v>9535</v>
      </c>
      <c r="AC740" s="199" t="s">
        <v>9669</v>
      </c>
    </row>
    <row r="741" spans="2:29" ht="15.75" customHeight="1" x14ac:dyDescent="0.2">
      <c r="B741" s="191" t="s">
        <v>2184</v>
      </c>
      <c r="C741" s="192" t="s">
        <v>8547</v>
      </c>
      <c r="D741" s="193" t="s">
        <v>29</v>
      </c>
      <c r="E741" s="193" t="s">
        <v>2185</v>
      </c>
      <c r="F741" s="194" t="s">
        <v>2186</v>
      </c>
      <c r="G741" s="193" t="s">
        <v>2187</v>
      </c>
      <c r="H741" s="193" t="s">
        <v>2188</v>
      </c>
      <c r="I741" s="194" t="s">
        <v>2189</v>
      </c>
      <c r="J741" s="195" t="s">
        <v>2190</v>
      </c>
      <c r="K741" s="194" t="s">
        <v>2191</v>
      </c>
      <c r="L741" s="194" t="s">
        <v>2192</v>
      </c>
      <c r="M741" s="194" t="s">
        <v>93</v>
      </c>
      <c r="N741" s="194" t="s">
        <v>252</v>
      </c>
      <c r="O741" s="194">
        <v>228798000</v>
      </c>
      <c r="P741" s="194" t="s">
        <v>2193</v>
      </c>
      <c r="Q741" s="194">
        <v>0</v>
      </c>
      <c r="R741" s="194" t="s">
        <v>52</v>
      </c>
      <c r="S741" s="194" t="s">
        <v>2194</v>
      </c>
      <c r="T741" s="195">
        <v>39381</v>
      </c>
      <c r="U741" s="194">
        <v>7379</v>
      </c>
      <c r="V741" s="194" t="s">
        <v>9645</v>
      </c>
      <c r="W741" s="197">
        <v>27288610</v>
      </c>
      <c r="X741" s="197">
        <v>54021656</v>
      </c>
      <c r="Y741" s="198">
        <v>44561</v>
      </c>
      <c r="Z741" s="195" t="s">
        <v>40</v>
      </c>
      <c r="AA741" s="194" t="s">
        <v>9203</v>
      </c>
      <c r="AB741" s="194" t="s">
        <v>1113</v>
      </c>
      <c r="AC741" s="199" t="s">
        <v>9669</v>
      </c>
    </row>
    <row r="742" spans="2:29" ht="15.75" customHeight="1" x14ac:dyDescent="0.2">
      <c r="B742" s="191" t="s">
        <v>2184</v>
      </c>
      <c r="C742" s="192" t="s">
        <v>8547</v>
      </c>
      <c r="D742" s="193" t="s">
        <v>29</v>
      </c>
      <c r="E742" s="193" t="s">
        <v>2185</v>
      </c>
      <c r="F742" s="194" t="s">
        <v>2186</v>
      </c>
      <c r="G742" s="193" t="s">
        <v>2187</v>
      </c>
      <c r="H742" s="193" t="s">
        <v>2188</v>
      </c>
      <c r="I742" s="194" t="s">
        <v>2189</v>
      </c>
      <c r="J742" s="195" t="s">
        <v>2190</v>
      </c>
      <c r="K742" s="194" t="s">
        <v>2191</v>
      </c>
      <c r="L742" s="194" t="s">
        <v>2192</v>
      </c>
      <c r="M742" s="194" t="s">
        <v>93</v>
      </c>
      <c r="N742" s="194" t="s">
        <v>252</v>
      </c>
      <c r="O742" s="194">
        <v>228798000</v>
      </c>
      <c r="P742" s="194" t="s">
        <v>2193</v>
      </c>
      <c r="Q742" s="194">
        <v>0</v>
      </c>
      <c r="R742" s="194" t="s">
        <v>52</v>
      </c>
      <c r="S742" s="194" t="s">
        <v>2194</v>
      </c>
      <c r="T742" s="195">
        <v>39381</v>
      </c>
      <c r="U742" s="194">
        <v>7379</v>
      </c>
      <c r="V742" s="194" t="s">
        <v>9645</v>
      </c>
      <c r="W742" s="197">
        <v>70349750</v>
      </c>
      <c r="X742" s="197">
        <v>120276474</v>
      </c>
      <c r="Y742" s="198">
        <v>44561</v>
      </c>
      <c r="Z742" s="195" t="s">
        <v>40</v>
      </c>
      <c r="AA742" s="194" t="s">
        <v>9203</v>
      </c>
      <c r="AB742" s="194" t="s">
        <v>9550</v>
      </c>
      <c r="AC742" s="199" t="s">
        <v>9669</v>
      </c>
    </row>
    <row r="743" spans="2:29" ht="15.75" customHeight="1" x14ac:dyDescent="0.2">
      <c r="B743" s="191" t="s">
        <v>2184</v>
      </c>
      <c r="C743" s="192" t="s">
        <v>8547</v>
      </c>
      <c r="D743" s="193" t="s">
        <v>29</v>
      </c>
      <c r="E743" s="193" t="s">
        <v>2185</v>
      </c>
      <c r="F743" s="194" t="s">
        <v>2186</v>
      </c>
      <c r="G743" s="193" t="s">
        <v>2187</v>
      </c>
      <c r="H743" s="193" t="s">
        <v>2188</v>
      </c>
      <c r="I743" s="194" t="s">
        <v>2189</v>
      </c>
      <c r="J743" s="195" t="s">
        <v>2190</v>
      </c>
      <c r="K743" s="194" t="s">
        <v>2191</v>
      </c>
      <c r="L743" s="194" t="s">
        <v>2192</v>
      </c>
      <c r="M743" s="194" t="s">
        <v>93</v>
      </c>
      <c r="N743" s="194" t="s">
        <v>252</v>
      </c>
      <c r="O743" s="194">
        <v>228798000</v>
      </c>
      <c r="P743" s="194" t="s">
        <v>2193</v>
      </c>
      <c r="Q743" s="194">
        <v>0</v>
      </c>
      <c r="R743" s="194" t="s">
        <v>52</v>
      </c>
      <c r="S743" s="194" t="s">
        <v>2194</v>
      </c>
      <c r="T743" s="195">
        <v>39381</v>
      </c>
      <c r="U743" s="194">
        <v>7379</v>
      </c>
      <c r="V743" s="194" t="s">
        <v>9645</v>
      </c>
      <c r="W743" s="197">
        <v>31240604</v>
      </c>
      <c r="X743" s="197">
        <v>62266710</v>
      </c>
      <c r="Y743" s="198">
        <v>44561</v>
      </c>
      <c r="Z743" s="195" t="s">
        <v>40</v>
      </c>
      <c r="AA743" s="194" t="s">
        <v>9203</v>
      </c>
      <c r="AB743" s="194" t="s">
        <v>9556</v>
      </c>
      <c r="AC743" s="199" t="s">
        <v>9669</v>
      </c>
    </row>
    <row r="744" spans="2:29" ht="15.75" customHeight="1" x14ac:dyDescent="0.2">
      <c r="B744" s="191" t="s">
        <v>9094</v>
      </c>
      <c r="C744" s="192" t="s">
        <v>8549</v>
      </c>
      <c r="D744" s="193" t="s">
        <v>2195</v>
      </c>
      <c r="E744" s="193" t="s">
        <v>2196</v>
      </c>
      <c r="F744" s="194" t="s">
        <v>2197</v>
      </c>
      <c r="G744" s="193" t="s">
        <v>2198</v>
      </c>
      <c r="H744" s="193" t="s">
        <v>2199</v>
      </c>
      <c r="I744" s="194" t="s">
        <v>2200</v>
      </c>
      <c r="J744" s="195" t="s">
        <v>2201</v>
      </c>
      <c r="K744" s="194" t="s">
        <v>2202</v>
      </c>
      <c r="L744" s="194" t="s">
        <v>2203</v>
      </c>
      <c r="M744" s="194" t="s">
        <v>93</v>
      </c>
      <c r="N744" s="194" t="s">
        <v>2204</v>
      </c>
      <c r="O744" s="194">
        <v>228217836</v>
      </c>
      <c r="P744" s="194" t="s">
        <v>2205</v>
      </c>
      <c r="Q744" s="194">
        <v>0</v>
      </c>
      <c r="R744" s="194" t="s">
        <v>1206</v>
      </c>
      <c r="S744" s="194" t="s">
        <v>2206</v>
      </c>
      <c r="T744" s="195">
        <v>39392</v>
      </c>
      <c r="U744" s="194">
        <v>7381</v>
      </c>
      <c r="V744" s="194" t="s">
        <v>9659</v>
      </c>
      <c r="W744" s="197">
        <v>48548232</v>
      </c>
      <c r="X744" s="197">
        <v>57247091</v>
      </c>
      <c r="Y744" s="198">
        <v>44561</v>
      </c>
      <c r="Z744" s="195" t="s">
        <v>40</v>
      </c>
      <c r="AA744" s="194" t="s">
        <v>9203</v>
      </c>
      <c r="AB744" s="194" t="s">
        <v>9460</v>
      </c>
      <c r="AC744" s="199" t="s">
        <v>9669</v>
      </c>
    </row>
    <row r="745" spans="2:29" ht="15.75" customHeight="1" x14ac:dyDescent="0.2">
      <c r="B745" s="191" t="s">
        <v>9092</v>
      </c>
      <c r="C745" s="192" t="s">
        <v>8554</v>
      </c>
      <c r="D745" s="193" t="s">
        <v>502</v>
      </c>
      <c r="E745" s="193" t="s">
        <v>1133</v>
      </c>
      <c r="F745" s="194" t="s">
        <v>352</v>
      </c>
      <c r="G745" s="193" t="s">
        <v>1877</v>
      </c>
      <c r="H745" s="193" t="s">
        <v>90</v>
      </c>
      <c r="I745" s="194">
        <v>0</v>
      </c>
      <c r="J745" s="195">
        <v>0</v>
      </c>
      <c r="K745" s="194" t="s">
        <v>2207</v>
      </c>
      <c r="L745" s="194" t="s">
        <v>2208</v>
      </c>
      <c r="M745" s="194" t="s">
        <v>64</v>
      </c>
      <c r="N745" s="194" t="s">
        <v>2209</v>
      </c>
      <c r="O745" s="194" t="s">
        <v>2210</v>
      </c>
      <c r="P745" s="194" t="s">
        <v>2211</v>
      </c>
      <c r="Q745" s="194">
        <v>0</v>
      </c>
      <c r="R745" s="194">
        <v>91001</v>
      </c>
      <c r="S745" s="194" t="s">
        <v>1622</v>
      </c>
      <c r="T745" s="195">
        <v>39434</v>
      </c>
      <c r="U745" s="194">
        <v>7386</v>
      </c>
      <c r="V745" s="194"/>
      <c r="W745" s="197">
        <v>7631574</v>
      </c>
      <c r="X745" s="197">
        <v>10493414</v>
      </c>
      <c r="Y745" s="198">
        <v>44561</v>
      </c>
      <c r="Z745" s="195" t="s">
        <v>40</v>
      </c>
      <c r="AA745" s="194" t="s">
        <v>9203</v>
      </c>
      <c r="AB745" s="194" t="s">
        <v>9455</v>
      </c>
      <c r="AC745" s="199" t="s">
        <v>9669</v>
      </c>
    </row>
    <row r="746" spans="2:29" ht="15.75" customHeight="1" x14ac:dyDescent="0.2">
      <c r="B746" s="191" t="s">
        <v>2212</v>
      </c>
      <c r="C746" s="192" t="s">
        <v>8556</v>
      </c>
      <c r="D746" s="193" t="s">
        <v>29</v>
      </c>
      <c r="E746" s="193" t="s">
        <v>2213</v>
      </c>
      <c r="F746" s="194" t="s">
        <v>2214</v>
      </c>
      <c r="G746" s="193" t="s">
        <v>2215</v>
      </c>
      <c r="H746" s="193" t="s">
        <v>2216</v>
      </c>
      <c r="I746" s="194" t="s">
        <v>1059</v>
      </c>
      <c r="J746" s="195" t="s">
        <v>2217</v>
      </c>
      <c r="K746" s="194" t="s">
        <v>2218</v>
      </c>
      <c r="L746" s="194" t="s">
        <v>2219</v>
      </c>
      <c r="M746" s="194" t="s">
        <v>865</v>
      </c>
      <c r="N746" s="194" t="s">
        <v>230</v>
      </c>
      <c r="O746" s="194" t="s">
        <v>2220</v>
      </c>
      <c r="P746" s="194" t="s">
        <v>2221</v>
      </c>
      <c r="Q746" s="194">
        <v>0</v>
      </c>
      <c r="R746" s="194">
        <v>93401</v>
      </c>
      <c r="S746" s="194" t="s">
        <v>2222</v>
      </c>
      <c r="T746" s="195">
        <v>39476</v>
      </c>
      <c r="U746" s="194">
        <v>7388</v>
      </c>
      <c r="V746" s="194"/>
      <c r="W746" s="197">
        <v>20706523</v>
      </c>
      <c r="X746" s="197">
        <v>39732854</v>
      </c>
      <c r="Y746" s="198">
        <v>44561</v>
      </c>
      <c r="Z746" s="195" t="s">
        <v>40</v>
      </c>
      <c r="AA746" s="194" t="s">
        <v>9203</v>
      </c>
      <c r="AB746" s="194" t="s">
        <v>204</v>
      </c>
      <c r="AC746" s="199" t="s">
        <v>9669</v>
      </c>
    </row>
    <row r="747" spans="2:29" ht="15.75" customHeight="1" x14ac:dyDescent="0.2">
      <c r="B747" s="191" t="s">
        <v>2212</v>
      </c>
      <c r="C747" s="192" t="s">
        <v>8556</v>
      </c>
      <c r="D747" s="193" t="s">
        <v>29</v>
      </c>
      <c r="E747" s="193" t="s">
        <v>2213</v>
      </c>
      <c r="F747" s="194" t="s">
        <v>2214</v>
      </c>
      <c r="G747" s="193" t="s">
        <v>2215</v>
      </c>
      <c r="H747" s="193" t="s">
        <v>2216</v>
      </c>
      <c r="I747" s="194" t="s">
        <v>1059</v>
      </c>
      <c r="J747" s="195" t="s">
        <v>2217</v>
      </c>
      <c r="K747" s="194" t="s">
        <v>2218</v>
      </c>
      <c r="L747" s="194" t="s">
        <v>2219</v>
      </c>
      <c r="M747" s="194" t="s">
        <v>865</v>
      </c>
      <c r="N747" s="194" t="s">
        <v>230</v>
      </c>
      <c r="O747" s="194" t="s">
        <v>2220</v>
      </c>
      <c r="P747" s="194" t="s">
        <v>2221</v>
      </c>
      <c r="Q747" s="194">
        <v>0</v>
      </c>
      <c r="R747" s="194">
        <v>93401</v>
      </c>
      <c r="S747" s="194" t="s">
        <v>2222</v>
      </c>
      <c r="T747" s="195">
        <v>39476</v>
      </c>
      <c r="U747" s="194">
        <v>7388</v>
      </c>
      <c r="V747" s="194"/>
      <c r="W747" s="197">
        <v>21894419</v>
      </c>
      <c r="X747" s="197">
        <v>43327741</v>
      </c>
      <c r="Y747" s="198">
        <v>44561</v>
      </c>
      <c r="Z747" s="195" t="s">
        <v>40</v>
      </c>
      <c r="AA747" s="194" t="s">
        <v>9203</v>
      </c>
      <c r="AB747" s="194" t="s">
        <v>1836</v>
      </c>
      <c r="AC747" s="199" t="s">
        <v>9669</v>
      </c>
    </row>
    <row r="748" spans="2:29" ht="15.75" customHeight="1" x14ac:dyDescent="0.2">
      <c r="B748" s="191" t="s">
        <v>2212</v>
      </c>
      <c r="C748" s="192" t="s">
        <v>8556</v>
      </c>
      <c r="D748" s="193" t="s">
        <v>29</v>
      </c>
      <c r="E748" s="193" t="s">
        <v>2213</v>
      </c>
      <c r="F748" s="194" t="s">
        <v>2214</v>
      </c>
      <c r="G748" s="193" t="s">
        <v>2215</v>
      </c>
      <c r="H748" s="193" t="s">
        <v>2216</v>
      </c>
      <c r="I748" s="194" t="s">
        <v>1059</v>
      </c>
      <c r="J748" s="195" t="s">
        <v>2217</v>
      </c>
      <c r="K748" s="194" t="s">
        <v>2218</v>
      </c>
      <c r="L748" s="194" t="s">
        <v>2219</v>
      </c>
      <c r="M748" s="194" t="s">
        <v>865</v>
      </c>
      <c r="N748" s="194" t="s">
        <v>230</v>
      </c>
      <c r="O748" s="194" t="s">
        <v>2220</v>
      </c>
      <c r="P748" s="194" t="s">
        <v>2221</v>
      </c>
      <c r="Q748" s="194">
        <v>0</v>
      </c>
      <c r="R748" s="194">
        <v>93401</v>
      </c>
      <c r="S748" s="194" t="s">
        <v>2222</v>
      </c>
      <c r="T748" s="195">
        <v>39476</v>
      </c>
      <c r="U748" s="194">
        <v>7388</v>
      </c>
      <c r="V748" s="194"/>
      <c r="W748" s="197">
        <v>46425709</v>
      </c>
      <c r="X748" s="197">
        <v>83361233</v>
      </c>
      <c r="Y748" s="198">
        <v>44561</v>
      </c>
      <c r="Z748" s="195" t="s">
        <v>40</v>
      </c>
      <c r="AA748" s="194" t="s">
        <v>9203</v>
      </c>
      <c r="AB748" s="194" t="s">
        <v>219</v>
      </c>
      <c r="AC748" s="199" t="s">
        <v>9669</v>
      </c>
    </row>
    <row r="749" spans="2:29" ht="15.75" customHeight="1" x14ac:dyDescent="0.2">
      <c r="B749" s="191" t="s">
        <v>2212</v>
      </c>
      <c r="C749" s="192" t="s">
        <v>8556</v>
      </c>
      <c r="D749" s="193" t="s">
        <v>29</v>
      </c>
      <c r="E749" s="193" t="s">
        <v>2213</v>
      </c>
      <c r="F749" s="194" t="s">
        <v>2214</v>
      </c>
      <c r="G749" s="193" t="s">
        <v>2215</v>
      </c>
      <c r="H749" s="193" t="s">
        <v>2216</v>
      </c>
      <c r="I749" s="194" t="s">
        <v>1059</v>
      </c>
      <c r="J749" s="195" t="s">
        <v>2217</v>
      </c>
      <c r="K749" s="194" t="s">
        <v>2218</v>
      </c>
      <c r="L749" s="194" t="s">
        <v>2219</v>
      </c>
      <c r="M749" s="194" t="s">
        <v>865</v>
      </c>
      <c r="N749" s="194" t="s">
        <v>230</v>
      </c>
      <c r="O749" s="194" t="s">
        <v>2220</v>
      </c>
      <c r="P749" s="194" t="s">
        <v>2221</v>
      </c>
      <c r="Q749" s="194">
        <v>0</v>
      </c>
      <c r="R749" s="194">
        <v>93401</v>
      </c>
      <c r="S749" s="194" t="s">
        <v>2222</v>
      </c>
      <c r="T749" s="195">
        <v>39476</v>
      </c>
      <c r="U749" s="194">
        <v>7388</v>
      </c>
      <c r="V749" s="194"/>
      <c r="W749" s="197">
        <v>37361290</v>
      </c>
      <c r="X749" s="197">
        <v>74668815</v>
      </c>
      <c r="Y749" s="198">
        <v>44561</v>
      </c>
      <c r="Z749" s="195" t="s">
        <v>40</v>
      </c>
      <c r="AA749" s="194" t="s">
        <v>9203</v>
      </c>
      <c r="AB749" s="194" t="s">
        <v>9591</v>
      </c>
      <c r="AC749" s="199" t="s">
        <v>9669</v>
      </c>
    </row>
    <row r="750" spans="2:29" ht="15.75" customHeight="1" x14ac:dyDescent="0.2">
      <c r="B750" s="191" t="s">
        <v>2212</v>
      </c>
      <c r="C750" s="192" t="s">
        <v>8556</v>
      </c>
      <c r="D750" s="193" t="s">
        <v>29</v>
      </c>
      <c r="E750" s="193" t="s">
        <v>2213</v>
      </c>
      <c r="F750" s="194" t="s">
        <v>2214</v>
      </c>
      <c r="G750" s="193" t="s">
        <v>2215</v>
      </c>
      <c r="H750" s="193" t="s">
        <v>2216</v>
      </c>
      <c r="I750" s="194" t="s">
        <v>1059</v>
      </c>
      <c r="J750" s="195" t="s">
        <v>2217</v>
      </c>
      <c r="K750" s="194" t="s">
        <v>2218</v>
      </c>
      <c r="L750" s="194" t="s">
        <v>2219</v>
      </c>
      <c r="M750" s="194" t="s">
        <v>865</v>
      </c>
      <c r="N750" s="194" t="s">
        <v>230</v>
      </c>
      <c r="O750" s="194" t="s">
        <v>2220</v>
      </c>
      <c r="P750" s="194" t="s">
        <v>2221</v>
      </c>
      <c r="Q750" s="194">
        <v>0</v>
      </c>
      <c r="R750" s="194">
        <v>93401</v>
      </c>
      <c r="S750" s="194" t="s">
        <v>2222</v>
      </c>
      <c r="T750" s="195">
        <v>39476</v>
      </c>
      <c r="U750" s="194">
        <v>7388</v>
      </c>
      <c r="V750" s="194"/>
      <c r="W750" s="197">
        <v>18467764</v>
      </c>
      <c r="X750" s="197">
        <v>37365012</v>
      </c>
      <c r="Y750" s="198">
        <v>44561</v>
      </c>
      <c r="Z750" s="195" t="s">
        <v>40</v>
      </c>
      <c r="AA750" s="194" t="s">
        <v>9203</v>
      </c>
      <c r="AB750" s="194" t="s">
        <v>9594</v>
      </c>
      <c r="AC750" s="199" t="s">
        <v>9669</v>
      </c>
    </row>
    <row r="751" spans="2:29" ht="15.75" customHeight="1" x14ac:dyDescent="0.2">
      <c r="B751" s="191" t="s">
        <v>9091</v>
      </c>
      <c r="C751" s="192" t="s">
        <v>7921</v>
      </c>
      <c r="D751" s="193" t="s">
        <v>502</v>
      </c>
      <c r="E751" s="193" t="s">
        <v>1133</v>
      </c>
      <c r="F751" s="194" t="s">
        <v>352</v>
      </c>
      <c r="G751" s="193" t="s">
        <v>1877</v>
      </c>
      <c r="H751" s="193" t="s">
        <v>90</v>
      </c>
      <c r="I751" s="194">
        <v>0</v>
      </c>
      <c r="J751" s="195">
        <v>0</v>
      </c>
      <c r="K751" s="194" t="s">
        <v>2223</v>
      </c>
      <c r="L751" s="194" t="s">
        <v>2224</v>
      </c>
      <c r="M751" s="194" t="s">
        <v>415</v>
      </c>
      <c r="N751" s="194" t="s">
        <v>1681</v>
      </c>
      <c r="O751" s="194" t="s">
        <v>2225</v>
      </c>
      <c r="P751" s="194">
        <v>0</v>
      </c>
      <c r="Q751" s="194">
        <v>0</v>
      </c>
      <c r="R751" s="194">
        <v>91001</v>
      </c>
      <c r="S751" s="194" t="s">
        <v>511</v>
      </c>
      <c r="T751" s="195">
        <v>39581</v>
      </c>
      <c r="U751" s="194">
        <v>7390</v>
      </c>
      <c r="V751" s="194"/>
      <c r="W751" s="197">
        <v>6439140</v>
      </c>
      <c r="X751" s="197">
        <v>19317420</v>
      </c>
      <c r="Y751" s="198">
        <v>44561</v>
      </c>
      <c r="Z751" s="195" t="s">
        <v>40</v>
      </c>
      <c r="AA751" s="194" t="s">
        <v>9203</v>
      </c>
      <c r="AB751" s="194" t="s">
        <v>484</v>
      </c>
      <c r="AC751" s="199" t="s">
        <v>9669</v>
      </c>
    </row>
    <row r="752" spans="2:29" ht="15.75" customHeight="1" x14ac:dyDescent="0.2">
      <c r="B752" s="191" t="s">
        <v>9088</v>
      </c>
      <c r="C752" s="192" t="s">
        <v>8562</v>
      </c>
      <c r="D752" s="193" t="s">
        <v>502</v>
      </c>
      <c r="E752" s="193" t="s">
        <v>503</v>
      </c>
      <c r="F752" s="194" t="s">
        <v>103</v>
      </c>
      <c r="G752" s="193" t="s">
        <v>504</v>
      </c>
      <c r="H752" s="193" t="s">
        <v>90</v>
      </c>
      <c r="I752" s="194">
        <v>0</v>
      </c>
      <c r="J752" s="195">
        <v>0</v>
      </c>
      <c r="K752" s="194" t="s">
        <v>2226</v>
      </c>
      <c r="L752" s="194" t="s">
        <v>2227</v>
      </c>
      <c r="M752" s="194" t="s">
        <v>93</v>
      </c>
      <c r="N752" s="194" t="s">
        <v>2228</v>
      </c>
      <c r="O752" s="194" t="s">
        <v>2229</v>
      </c>
      <c r="P752" s="194" t="s">
        <v>2230</v>
      </c>
      <c r="Q752" s="194">
        <v>0</v>
      </c>
      <c r="R752" s="194">
        <v>91001</v>
      </c>
      <c r="S752" s="194" t="s">
        <v>766</v>
      </c>
      <c r="T752" s="195">
        <v>39612</v>
      </c>
      <c r="U752" s="194">
        <v>7395</v>
      </c>
      <c r="V752" s="194"/>
      <c r="W752" s="197">
        <v>8108547</v>
      </c>
      <c r="X752" s="197">
        <v>16217094</v>
      </c>
      <c r="Y752" s="198">
        <v>44561</v>
      </c>
      <c r="Z752" s="195" t="s">
        <v>40</v>
      </c>
      <c r="AA752" s="194" t="s">
        <v>9203</v>
      </c>
      <c r="AB752" s="194" t="s">
        <v>9515</v>
      </c>
      <c r="AC752" s="199" t="s">
        <v>9669</v>
      </c>
    </row>
    <row r="753" spans="2:29" ht="15.75" customHeight="1" x14ac:dyDescent="0.2">
      <c r="B753" s="191" t="s">
        <v>9084</v>
      </c>
      <c r="C753" s="192" t="s">
        <v>8578</v>
      </c>
      <c r="D753" s="193" t="s">
        <v>502</v>
      </c>
      <c r="E753" s="193" t="s">
        <v>503</v>
      </c>
      <c r="F753" s="194" t="s">
        <v>103</v>
      </c>
      <c r="G753" s="193" t="s">
        <v>504</v>
      </c>
      <c r="H753" s="193" t="s">
        <v>90</v>
      </c>
      <c r="I753" s="194">
        <v>0</v>
      </c>
      <c r="J753" s="195">
        <v>0</v>
      </c>
      <c r="K753" s="194" t="s">
        <v>2231</v>
      </c>
      <c r="L753" s="194" t="s">
        <v>2232</v>
      </c>
      <c r="M753" s="194" t="s">
        <v>1318</v>
      </c>
      <c r="N753" s="194" t="s">
        <v>2233</v>
      </c>
      <c r="O753" s="194">
        <v>0</v>
      </c>
      <c r="P753" s="194">
        <v>0</v>
      </c>
      <c r="Q753" s="194">
        <v>0</v>
      </c>
      <c r="R753" s="194">
        <v>91001</v>
      </c>
      <c r="S753" s="194" t="s">
        <v>511</v>
      </c>
      <c r="T753" s="195">
        <v>39912</v>
      </c>
      <c r="U753" s="194">
        <v>7411</v>
      </c>
      <c r="V753" s="194"/>
      <c r="W753" s="197">
        <v>5008220</v>
      </c>
      <c r="X753" s="197">
        <v>10016440</v>
      </c>
      <c r="Y753" s="198">
        <v>44561</v>
      </c>
      <c r="Z753" s="195" t="s">
        <v>40</v>
      </c>
      <c r="AA753" s="194" t="s">
        <v>9203</v>
      </c>
      <c r="AB753" s="194" t="s">
        <v>9569</v>
      </c>
      <c r="AC753" s="199" t="s">
        <v>9669</v>
      </c>
    </row>
    <row r="754" spans="2:29" ht="15.75" customHeight="1" x14ac:dyDescent="0.2">
      <c r="B754" s="191" t="s">
        <v>9114</v>
      </c>
      <c r="C754" s="192" t="s">
        <v>8579</v>
      </c>
      <c r="D754" s="193" t="s">
        <v>162</v>
      </c>
      <c r="E754" s="193" t="s">
        <v>2234</v>
      </c>
      <c r="F754" s="194" t="s">
        <v>2235</v>
      </c>
      <c r="G754" s="193" t="s">
        <v>2236</v>
      </c>
      <c r="H754" s="193" t="s">
        <v>2237</v>
      </c>
      <c r="I754" s="194" t="s">
        <v>2238</v>
      </c>
      <c r="J754" s="195" t="s">
        <v>2239</v>
      </c>
      <c r="K754" s="194" t="s">
        <v>2240</v>
      </c>
      <c r="L754" s="194" t="s">
        <v>2241</v>
      </c>
      <c r="M754" s="194" t="s">
        <v>1129</v>
      </c>
      <c r="N754" s="194" t="s">
        <v>1564</v>
      </c>
      <c r="O754" s="194" t="s">
        <v>2242</v>
      </c>
      <c r="P754" s="194" t="s">
        <v>2243</v>
      </c>
      <c r="Q754" s="194">
        <v>0</v>
      </c>
      <c r="R754" s="194">
        <v>93401</v>
      </c>
      <c r="S754" s="194" t="s">
        <v>2244</v>
      </c>
      <c r="T754" s="195">
        <v>39938</v>
      </c>
      <c r="U754" s="194">
        <v>7412</v>
      </c>
      <c r="V754" s="194"/>
      <c r="W754" s="197">
        <v>37044812</v>
      </c>
      <c r="X754" s="197">
        <v>72089107</v>
      </c>
      <c r="Y754" s="198">
        <v>44561</v>
      </c>
      <c r="Z754" s="195" t="s">
        <v>40</v>
      </c>
      <c r="AA754" s="194" t="s">
        <v>9203</v>
      </c>
      <c r="AB754" s="194" t="s">
        <v>9453</v>
      </c>
      <c r="AC754" s="199" t="s">
        <v>9669</v>
      </c>
    </row>
    <row r="755" spans="2:29" ht="15.75" customHeight="1" x14ac:dyDescent="0.2">
      <c r="B755" s="191" t="s">
        <v>9083</v>
      </c>
      <c r="C755" s="192" t="s">
        <v>9611</v>
      </c>
      <c r="D755" s="193" t="s">
        <v>2245</v>
      </c>
      <c r="E755" s="193" t="s">
        <v>2246</v>
      </c>
      <c r="F755" s="194" t="s">
        <v>352</v>
      </c>
      <c r="G755" s="193" t="s">
        <v>2247</v>
      </c>
      <c r="H755" s="193" t="s">
        <v>90</v>
      </c>
      <c r="I755" s="194">
        <v>0</v>
      </c>
      <c r="J755" s="195">
        <v>0</v>
      </c>
      <c r="K755" s="194" t="s">
        <v>2248</v>
      </c>
      <c r="L755" s="194" t="s">
        <v>2249</v>
      </c>
      <c r="M755" s="194" t="s">
        <v>93</v>
      </c>
      <c r="N755" s="194" t="s">
        <v>2250</v>
      </c>
      <c r="O755" s="194" t="s">
        <v>2251</v>
      </c>
      <c r="P755" s="194" t="s">
        <v>2252</v>
      </c>
      <c r="Q755" s="194">
        <v>0</v>
      </c>
      <c r="R755" s="194">
        <v>91001</v>
      </c>
      <c r="S755" s="194" t="s">
        <v>2253</v>
      </c>
      <c r="T755" s="195">
        <v>40057</v>
      </c>
      <c r="U755" s="194">
        <v>7418</v>
      </c>
      <c r="V755" s="194"/>
      <c r="W755" s="197">
        <v>21463800</v>
      </c>
      <c r="X755" s="197">
        <v>21463800</v>
      </c>
      <c r="Y755" s="198">
        <v>44561</v>
      </c>
      <c r="Z755" s="195" t="s">
        <v>40</v>
      </c>
      <c r="AA755" s="194" t="s">
        <v>9203</v>
      </c>
      <c r="AB755" s="194" t="s">
        <v>216</v>
      </c>
      <c r="AC755" s="199" t="s">
        <v>9669</v>
      </c>
    </row>
    <row r="756" spans="2:29" ht="15.75" customHeight="1" x14ac:dyDescent="0.2">
      <c r="B756" s="191" t="s">
        <v>9082</v>
      </c>
      <c r="C756" s="192" t="s">
        <v>8588</v>
      </c>
      <c r="D756" s="193" t="s">
        <v>502</v>
      </c>
      <c r="E756" s="193" t="s">
        <v>1665</v>
      </c>
      <c r="F756" s="194" t="s">
        <v>103</v>
      </c>
      <c r="G756" s="193" t="s">
        <v>1692</v>
      </c>
      <c r="H756" s="193" t="s">
        <v>90</v>
      </c>
      <c r="I756" s="194">
        <v>0</v>
      </c>
      <c r="J756" s="195">
        <v>0</v>
      </c>
      <c r="K756" s="194" t="s">
        <v>2254</v>
      </c>
      <c r="L756" s="194" t="s">
        <v>2255</v>
      </c>
      <c r="M756" s="194" t="s">
        <v>64</v>
      </c>
      <c r="N756" s="194">
        <v>0</v>
      </c>
      <c r="O756" s="194" t="s">
        <v>2256</v>
      </c>
      <c r="P756" s="194" t="s">
        <v>2257</v>
      </c>
      <c r="Q756" s="194">
        <v>0</v>
      </c>
      <c r="R756" s="194">
        <v>91001</v>
      </c>
      <c r="S756" s="194" t="s">
        <v>511</v>
      </c>
      <c r="T756" s="195">
        <v>40190</v>
      </c>
      <c r="U756" s="194">
        <v>7423</v>
      </c>
      <c r="V756" s="194"/>
      <c r="W756" s="197">
        <v>2861840</v>
      </c>
      <c r="X756" s="197">
        <v>8585520</v>
      </c>
      <c r="Y756" s="198">
        <v>44561</v>
      </c>
      <c r="Z756" s="195" t="s">
        <v>40</v>
      </c>
      <c r="AA756" s="194" t="s">
        <v>9203</v>
      </c>
      <c r="AB756" s="194" t="s">
        <v>9536</v>
      </c>
      <c r="AC756" s="199" t="s">
        <v>9669</v>
      </c>
    </row>
    <row r="757" spans="2:29" ht="15.75" customHeight="1" x14ac:dyDescent="0.2">
      <c r="B757" s="191" t="s">
        <v>9113</v>
      </c>
      <c r="C757" s="192" t="s">
        <v>8590</v>
      </c>
      <c r="D757" s="193" t="s">
        <v>502</v>
      </c>
      <c r="E757" s="193" t="s">
        <v>1665</v>
      </c>
      <c r="F757" s="194" t="s">
        <v>103</v>
      </c>
      <c r="G757" s="193" t="s">
        <v>1692</v>
      </c>
      <c r="H757" s="193" t="s">
        <v>90</v>
      </c>
      <c r="I757" s="194">
        <v>0</v>
      </c>
      <c r="J757" s="195">
        <v>0</v>
      </c>
      <c r="K757" s="194" t="s">
        <v>2258</v>
      </c>
      <c r="L757" s="194" t="s">
        <v>2259</v>
      </c>
      <c r="M757" s="194" t="s">
        <v>756</v>
      </c>
      <c r="N757" s="194" t="s">
        <v>2260</v>
      </c>
      <c r="O757" s="194" t="s">
        <v>2261</v>
      </c>
      <c r="P757" s="194" t="s">
        <v>2262</v>
      </c>
      <c r="Q757" s="194">
        <v>0</v>
      </c>
      <c r="R757" s="194">
        <v>91001</v>
      </c>
      <c r="S757" s="194" t="s">
        <v>511</v>
      </c>
      <c r="T757" s="195">
        <v>40249</v>
      </c>
      <c r="U757" s="194">
        <v>7425</v>
      </c>
      <c r="V757" s="194"/>
      <c r="W757" s="197">
        <v>0</v>
      </c>
      <c r="X757" s="197">
        <v>3262498</v>
      </c>
      <c r="Y757" s="198">
        <v>44561</v>
      </c>
      <c r="Z757" s="195" t="s">
        <v>40</v>
      </c>
      <c r="AA757" s="194" t="s">
        <v>9203</v>
      </c>
      <c r="AB757" s="194" t="s">
        <v>9470</v>
      </c>
      <c r="AC757" s="199" t="s">
        <v>9669</v>
      </c>
    </row>
    <row r="758" spans="2:29" ht="15.75" customHeight="1" x14ac:dyDescent="0.2">
      <c r="B758" s="191" t="s">
        <v>9112</v>
      </c>
      <c r="C758" s="192" t="s">
        <v>8601</v>
      </c>
      <c r="D758" s="193" t="s">
        <v>502</v>
      </c>
      <c r="E758" s="193" t="s">
        <v>503</v>
      </c>
      <c r="F758" s="194" t="s">
        <v>103</v>
      </c>
      <c r="G758" s="193" t="s">
        <v>504</v>
      </c>
      <c r="H758" s="193" t="s">
        <v>90</v>
      </c>
      <c r="I758" s="194">
        <v>0</v>
      </c>
      <c r="J758" s="195">
        <v>0</v>
      </c>
      <c r="K758" s="194" t="s">
        <v>2263</v>
      </c>
      <c r="L758" s="194" t="s">
        <v>2264</v>
      </c>
      <c r="M758" s="194" t="s">
        <v>591</v>
      </c>
      <c r="N758" s="194" t="s">
        <v>2265</v>
      </c>
      <c r="O758" s="194" t="s">
        <v>2266</v>
      </c>
      <c r="P758" s="194">
        <v>0</v>
      </c>
      <c r="Q758" s="194">
        <v>0</v>
      </c>
      <c r="R758" s="194">
        <v>91001</v>
      </c>
      <c r="S758" s="194" t="s">
        <v>1925</v>
      </c>
      <c r="T758" s="195">
        <v>40500</v>
      </c>
      <c r="U758" s="194">
        <v>7436</v>
      </c>
      <c r="V758" s="194"/>
      <c r="W758" s="197">
        <v>4078122</v>
      </c>
      <c r="X758" s="197">
        <v>8156244</v>
      </c>
      <c r="Y758" s="198">
        <v>44561</v>
      </c>
      <c r="Z758" s="195" t="s">
        <v>40</v>
      </c>
      <c r="AA758" s="194" t="s">
        <v>9203</v>
      </c>
      <c r="AB758" s="194" t="s">
        <v>220</v>
      </c>
      <c r="AC758" s="199" t="s">
        <v>9669</v>
      </c>
    </row>
    <row r="759" spans="2:29" ht="15.75" customHeight="1" x14ac:dyDescent="0.2">
      <c r="B759" s="191" t="s">
        <v>2267</v>
      </c>
      <c r="C759" s="192" t="s">
        <v>8611</v>
      </c>
      <c r="D759" s="193" t="s">
        <v>55</v>
      </c>
      <c r="E759" s="193" t="s">
        <v>2268</v>
      </c>
      <c r="F759" s="194" t="s">
        <v>2269</v>
      </c>
      <c r="G759" s="193" t="s">
        <v>2270</v>
      </c>
      <c r="H759" s="193" t="s">
        <v>2271</v>
      </c>
      <c r="I759" s="194" t="s">
        <v>2272</v>
      </c>
      <c r="J759" s="195" t="s">
        <v>2273</v>
      </c>
      <c r="K759" s="194" t="s">
        <v>2274</v>
      </c>
      <c r="L759" s="194" t="s">
        <v>2275</v>
      </c>
      <c r="M759" s="194" t="s">
        <v>93</v>
      </c>
      <c r="N759" s="194" t="s">
        <v>2275</v>
      </c>
      <c r="O759" s="194" t="s">
        <v>2276</v>
      </c>
      <c r="P759" s="194" t="s">
        <v>2277</v>
      </c>
      <c r="Q759" s="194">
        <v>0</v>
      </c>
      <c r="R759" s="194">
        <v>93401</v>
      </c>
      <c r="S759" s="194" t="s">
        <v>2278</v>
      </c>
      <c r="T759" s="195">
        <v>40745</v>
      </c>
      <c r="U759" s="194">
        <v>7446</v>
      </c>
      <c r="V759" s="194"/>
      <c r="W759" s="197">
        <v>84815628</v>
      </c>
      <c r="X759" s="197">
        <v>84815628</v>
      </c>
      <c r="Y759" s="198">
        <v>44561</v>
      </c>
      <c r="Z759" s="195" t="s">
        <v>40</v>
      </c>
      <c r="AA759" s="194" t="s">
        <v>9203</v>
      </c>
      <c r="AB759" s="194" t="s">
        <v>323</v>
      </c>
      <c r="AC759" s="199" t="s">
        <v>9669</v>
      </c>
    </row>
    <row r="760" spans="2:29" ht="15.75" customHeight="1" x14ac:dyDescent="0.2">
      <c r="B760" s="191" t="s">
        <v>9066</v>
      </c>
      <c r="C760" s="192" t="s">
        <v>7949</v>
      </c>
      <c r="D760" s="193" t="s">
        <v>502</v>
      </c>
      <c r="E760" s="193" t="s">
        <v>503</v>
      </c>
      <c r="F760" s="194" t="s">
        <v>103</v>
      </c>
      <c r="G760" s="193" t="s">
        <v>504</v>
      </c>
      <c r="H760" s="193" t="s">
        <v>90</v>
      </c>
      <c r="I760" s="194">
        <v>0</v>
      </c>
      <c r="J760" s="195">
        <v>0</v>
      </c>
      <c r="K760" s="194" t="s">
        <v>2279</v>
      </c>
      <c r="L760" s="194" t="s">
        <v>2280</v>
      </c>
      <c r="M760" s="194" t="s">
        <v>35</v>
      </c>
      <c r="N760" s="194" t="s">
        <v>2281</v>
      </c>
      <c r="O760" s="194" t="s">
        <v>2282</v>
      </c>
      <c r="P760" s="194" t="s">
        <v>2283</v>
      </c>
      <c r="Q760" s="194">
        <v>0</v>
      </c>
      <c r="R760" s="194">
        <v>91001</v>
      </c>
      <c r="S760" s="194" t="s">
        <v>511</v>
      </c>
      <c r="T760" s="195">
        <v>40683</v>
      </c>
      <c r="U760" s="194">
        <v>7450</v>
      </c>
      <c r="V760" s="194"/>
      <c r="W760" s="197">
        <v>23614731</v>
      </c>
      <c r="X760" s="197">
        <v>64556283</v>
      </c>
      <c r="Y760" s="198">
        <v>44561</v>
      </c>
      <c r="Z760" s="195" t="s">
        <v>40</v>
      </c>
      <c r="AA760" s="194" t="s">
        <v>9203</v>
      </c>
      <c r="AB760" s="194" t="s">
        <v>2284</v>
      </c>
      <c r="AC760" s="199" t="s">
        <v>9669</v>
      </c>
    </row>
    <row r="761" spans="2:29" ht="15.75" customHeight="1" x14ac:dyDescent="0.2">
      <c r="B761" s="191" t="s">
        <v>9065</v>
      </c>
      <c r="C761" s="192" t="s">
        <v>8615</v>
      </c>
      <c r="D761" s="193" t="s">
        <v>5939</v>
      </c>
      <c r="E761" s="193" t="s">
        <v>2285</v>
      </c>
      <c r="F761" s="194" t="s">
        <v>103</v>
      </c>
      <c r="G761" s="193" t="s">
        <v>504</v>
      </c>
      <c r="H761" s="193" t="s">
        <v>90</v>
      </c>
      <c r="I761" s="194">
        <v>0</v>
      </c>
      <c r="J761" s="195">
        <v>0</v>
      </c>
      <c r="K761" s="194" t="s">
        <v>2286</v>
      </c>
      <c r="L761" s="194" t="s">
        <v>2287</v>
      </c>
      <c r="M761" s="194" t="s">
        <v>756</v>
      </c>
      <c r="N761" s="194" t="s">
        <v>2288</v>
      </c>
      <c r="O761" s="194" t="s">
        <v>2289</v>
      </c>
      <c r="P761" s="194" t="s">
        <v>2290</v>
      </c>
      <c r="Q761" s="194">
        <v>0</v>
      </c>
      <c r="R761" s="194">
        <v>91001</v>
      </c>
      <c r="S761" s="194" t="s">
        <v>511</v>
      </c>
      <c r="T761" s="195">
        <v>40764</v>
      </c>
      <c r="U761" s="194">
        <v>7451</v>
      </c>
      <c r="V761" s="194"/>
      <c r="W761" s="197">
        <v>4893746</v>
      </c>
      <c r="X761" s="197">
        <v>9787492</v>
      </c>
      <c r="Y761" s="198">
        <v>44561</v>
      </c>
      <c r="Z761" s="195" t="s">
        <v>40</v>
      </c>
      <c r="AA761" s="194" t="s">
        <v>9203</v>
      </c>
      <c r="AB761" s="194" t="s">
        <v>9574</v>
      </c>
      <c r="AC761" s="199" t="s">
        <v>9669</v>
      </c>
    </row>
    <row r="762" spans="2:29" ht="15.75" customHeight="1" x14ac:dyDescent="0.2">
      <c r="B762" s="191" t="s">
        <v>9064</v>
      </c>
      <c r="C762" s="192" t="s">
        <v>8616</v>
      </c>
      <c r="D762" s="193" t="s">
        <v>2195</v>
      </c>
      <c r="E762" s="193" t="s">
        <v>2291</v>
      </c>
      <c r="F762" s="194" t="s">
        <v>2292</v>
      </c>
      <c r="G762" s="193" t="s">
        <v>2198</v>
      </c>
      <c r="H762" s="193" t="s">
        <v>2293</v>
      </c>
      <c r="I762" s="194" t="s">
        <v>2294</v>
      </c>
      <c r="J762" s="195" t="s">
        <v>2295</v>
      </c>
      <c r="K762" s="194" t="s">
        <v>2296</v>
      </c>
      <c r="L762" s="194" t="s">
        <v>2297</v>
      </c>
      <c r="M762" s="194" t="s">
        <v>93</v>
      </c>
      <c r="N762" s="194" t="s">
        <v>1481</v>
      </c>
      <c r="O762" s="194" t="s">
        <v>2298</v>
      </c>
      <c r="P762" s="194">
        <v>0</v>
      </c>
      <c r="Q762" s="194">
        <v>0</v>
      </c>
      <c r="R762" s="194" t="s">
        <v>1206</v>
      </c>
      <c r="S762" s="194" t="s">
        <v>2299</v>
      </c>
      <c r="T762" s="195">
        <v>40793</v>
      </c>
      <c r="U762" s="194">
        <v>7452</v>
      </c>
      <c r="V762" s="194" t="s">
        <v>9648</v>
      </c>
      <c r="W762" s="197">
        <v>26010988</v>
      </c>
      <c r="X762" s="197">
        <v>46627314</v>
      </c>
      <c r="Y762" s="198">
        <v>44561</v>
      </c>
      <c r="Z762" s="195" t="s">
        <v>40</v>
      </c>
      <c r="AA762" s="194" t="s">
        <v>9203</v>
      </c>
      <c r="AB762" s="194" t="s">
        <v>9559</v>
      </c>
      <c r="AC762" s="199" t="s">
        <v>9669</v>
      </c>
    </row>
    <row r="763" spans="2:29" ht="15.75" customHeight="1" x14ac:dyDescent="0.2">
      <c r="B763" s="191" t="s">
        <v>9061</v>
      </c>
      <c r="C763" s="192" t="s">
        <v>7967</v>
      </c>
      <c r="D763" s="193" t="s">
        <v>502</v>
      </c>
      <c r="E763" s="193" t="s">
        <v>503</v>
      </c>
      <c r="F763" s="194" t="s">
        <v>103</v>
      </c>
      <c r="G763" s="193" t="s">
        <v>504</v>
      </c>
      <c r="H763" s="193" t="s">
        <v>90</v>
      </c>
      <c r="I763" s="194">
        <v>0</v>
      </c>
      <c r="J763" s="195">
        <v>0</v>
      </c>
      <c r="K763" s="194" t="s">
        <v>2300</v>
      </c>
      <c r="L763" s="194" t="s">
        <v>2301</v>
      </c>
      <c r="M763" s="194" t="s">
        <v>93</v>
      </c>
      <c r="N763" s="194" t="s">
        <v>2302</v>
      </c>
      <c r="O763" s="194" t="s">
        <v>2303</v>
      </c>
      <c r="P763" s="194">
        <v>0</v>
      </c>
      <c r="Q763" s="194">
        <v>0</v>
      </c>
      <c r="R763" s="194">
        <v>91001</v>
      </c>
      <c r="S763" s="194" t="s">
        <v>2304</v>
      </c>
      <c r="T763" s="195">
        <v>40875</v>
      </c>
      <c r="U763" s="194">
        <v>7458</v>
      </c>
      <c r="V763" s="194"/>
      <c r="W763" s="197">
        <v>5008220</v>
      </c>
      <c r="X763" s="197">
        <v>15024660</v>
      </c>
      <c r="Y763" s="198">
        <v>44561</v>
      </c>
      <c r="Z763" s="195" t="s">
        <v>40</v>
      </c>
      <c r="AA763" s="194" t="s">
        <v>9203</v>
      </c>
      <c r="AB763" s="194" t="s">
        <v>223</v>
      </c>
      <c r="AC763" s="199" t="s">
        <v>9669</v>
      </c>
    </row>
    <row r="764" spans="2:29" ht="15.75" customHeight="1" x14ac:dyDescent="0.2">
      <c r="B764" s="191" t="s">
        <v>2305</v>
      </c>
      <c r="C764" s="192" t="s">
        <v>8622</v>
      </c>
      <c r="D764" s="193" t="s">
        <v>29</v>
      </c>
      <c r="E764" s="193" t="s">
        <v>2306</v>
      </c>
      <c r="F764" s="194" t="s">
        <v>2307</v>
      </c>
      <c r="G764" s="193" t="s">
        <v>2308</v>
      </c>
      <c r="H764" s="193" t="s">
        <v>2309</v>
      </c>
      <c r="I764" s="194" t="s">
        <v>2310</v>
      </c>
      <c r="J764" s="195" t="s">
        <v>2311</v>
      </c>
      <c r="K764" s="194" t="s">
        <v>2312</v>
      </c>
      <c r="L764" s="194" t="s">
        <v>2313</v>
      </c>
      <c r="M764" s="194" t="s">
        <v>1129</v>
      </c>
      <c r="N764" s="194" t="s">
        <v>2314</v>
      </c>
      <c r="O764" s="194" t="s">
        <v>2315</v>
      </c>
      <c r="P764" s="194" t="s">
        <v>2316</v>
      </c>
      <c r="Q764" s="194">
        <v>0</v>
      </c>
      <c r="R764" s="194" t="s">
        <v>280</v>
      </c>
      <c r="S764" s="194" t="s">
        <v>2317</v>
      </c>
      <c r="T764" s="195">
        <v>40882</v>
      </c>
      <c r="U764" s="194">
        <v>7459</v>
      </c>
      <c r="V764" s="194"/>
      <c r="W764" s="197">
        <v>22328385</v>
      </c>
      <c r="X764" s="197">
        <v>40858048</v>
      </c>
      <c r="Y764" s="198">
        <v>44561</v>
      </c>
      <c r="Z764" s="195" t="s">
        <v>40</v>
      </c>
      <c r="AA764" s="194" t="s">
        <v>9203</v>
      </c>
      <c r="AB764" s="194" t="s">
        <v>282</v>
      </c>
      <c r="AC764" s="199" t="s">
        <v>9669</v>
      </c>
    </row>
    <row r="765" spans="2:29" ht="15.75" customHeight="1" x14ac:dyDescent="0.2">
      <c r="B765" s="191" t="s">
        <v>2305</v>
      </c>
      <c r="C765" s="192" t="s">
        <v>8622</v>
      </c>
      <c r="D765" s="193" t="s">
        <v>29</v>
      </c>
      <c r="E765" s="193" t="s">
        <v>2306</v>
      </c>
      <c r="F765" s="194" t="s">
        <v>2307</v>
      </c>
      <c r="G765" s="193" t="s">
        <v>2308</v>
      </c>
      <c r="H765" s="193" t="s">
        <v>2309</v>
      </c>
      <c r="I765" s="194" t="s">
        <v>2310</v>
      </c>
      <c r="J765" s="195" t="s">
        <v>2311</v>
      </c>
      <c r="K765" s="194" t="s">
        <v>2312</v>
      </c>
      <c r="L765" s="194" t="s">
        <v>2313</v>
      </c>
      <c r="M765" s="194" t="s">
        <v>1129</v>
      </c>
      <c r="N765" s="194" t="s">
        <v>2314</v>
      </c>
      <c r="O765" s="194" t="s">
        <v>2315</v>
      </c>
      <c r="P765" s="194" t="s">
        <v>2316</v>
      </c>
      <c r="Q765" s="194">
        <v>0</v>
      </c>
      <c r="R765" s="194" t="s">
        <v>280</v>
      </c>
      <c r="S765" s="194" t="s">
        <v>2317</v>
      </c>
      <c r="T765" s="195">
        <v>40882</v>
      </c>
      <c r="U765" s="194">
        <v>7459</v>
      </c>
      <c r="V765" s="194"/>
      <c r="W765" s="197">
        <v>10875320</v>
      </c>
      <c r="X765" s="197">
        <v>21933418</v>
      </c>
      <c r="Y765" s="198">
        <v>44561</v>
      </c>
      <c r="Z765" s="195" t="s">
        <v>40</v>
      </c>
      <c r="AA765" s="194" t="s">
        <v>9203</v>
      </c>
      <c r="AB765" s="194" t="s">
        <v>9592</v>
      </c>
      <c r="AC765" s="199" t="s">
        <v>9669</v>
      </c>
    </row>
    <row r="766" spans="2:29" ht="15.75" customHeight="1" x14ac:dyDescent="0.2">
      <c r="B766" s="191" t="s">
        <v>9060</v>
      </c>
      <c r="C766" s="192" t="s">
        <v>7900</v>
      </c>
      <c r="D766" s="193" t="s">
        <v>502</v>
      </c>
      <c r="E766" s="193" t="s">
        <v>503</v>
      </c>
      <c r="F766" s="194" t="s">
        <v>103</v>
      </c>
      <c r="G766" s="193" t="s">
        <v>504</v>
      </c>
      <c r="H766" s="193" t="s">
        <v>90</v>
      </c>
      <c r="I766" s="194">
        <v>0</v>
      </c>
      <c r="J766" s="195">
        <v>0</v>
      </c>
      <c r="K766" s="194" t="s">
        <v>2318</v>
      </c>
      <c r="L766" s="194" t="s">
        <v>2319</v>
      </c>
      <c r="M766" s="194" t="s">
        <v>64</v>
      </c>
      <c r="N766" s="194" t="s">
        <v>2320</v>
      </c>
      <c r="O766" s="194" t="s">
        <v>2321</v>
      </c>
      <c r="P766" s="194">
        <v>0</v>
      </c>
      <c r="Q766" s="194">
        <v>0</v>
      </c>
      <c r="R766" s="194">
        <v>91001</v>
      </c>
      <c r="S766" s="194" t="s">
        <v>511</v>
      </c>
      <c r="T766" s="195">
        <v>40884</v>
      </c>
      <c r="U766" s="194">
        <v>7460</v>
      </c>
      <c r="V766" s="194"/>
      <c r="W766" s="197">
        <v>3577300</v>
      </c>
      <c r="X766" s="197">
        <v>10731900</v>
      </c>
      <c r="Y766" s="198">
        <v>44561</v>
      </c>
      <c r="Z766" s="195" t="s">
        <v>40</v>
      </c>
      <c r="AA766" s="194" t="s">
        <v>9203</v>
      </c>
      <c r="AB766" s="194" t="s">
        <v>2322</v>
      </c>
      <c r="AC766" s="199" t="s">
        <v>9669</v>
      </c>
    </row>
    <row r="767" spans="2:29" ht="15.75" customHeight="1" x14ac:dyDescent="0.2">
      <c r="B767" s="191" t="s">
        <v>2323</v>
      </c>
      <c r="C767" s="192" t="s">
        <v>7924</v>
      </c>
      <c r="D767" s="193" t="s">
        <v>55</v>
      </c>
      <c r="E767" s="193" t="s">
        <v>2324</v>
      </c>
      <c r="F767" s="194" t="s">
        <v>2325</v>
      </c>
      <c r="G767" s="193" t="s">
        <v>2326</v>
      </c>
      <c r="H767" s="193" t="s">
        <v>2327</v>
      </c>
      <c r="I767" s="194" t="s">
        <v>2328</v>
      </c>
      <c r="J767" s="195" t="s">
        <v>2329</v>
      </c>
      <c r="K767" s="194" t="s">
        <v>8003</v>
      </c>
      <c r="L767" s="194" t="s">
        <v>2330</v>
      </c>
      <c r="M767" s="194" t="s">
        <v>415</v>
      </c>
      <c r="N767" s="194" t="s">
        <v>918</v>
      </c>
      <c r="O767" s="194" t="s">
        <v>2331</v>
      </c>
      <c r="P767" s="194" t="s">
        <v>2332</v>
      </c>
      <c r="Q767" s="194">
        <v>0</v>
      </c>
      <c r="R767" s="194" t="s">
        <v>280</v>
      </c>
      <c r="S767" s="194" t="s">
        <v>2333</v>
      </c>
      <c r="T767" s="195">
        <v>43174</v>
      </c>
      <c r="U767" s="194">
        <v>7462</v>
      </c>
      <c r="V767" s="194"/>
      <c r="W767" s="197">
        <v>37848868</v>
      </c>
      <c r="X767" s="197">
        <v>91755169</v>
      </c>
      <c r="Y767" s="198">
        <v>44561</v>
      </c>
      <c r="Z767" s="195" t="s">
        <v>40</v>
      </c>
      <c r="AA767" s="194" t="s">
        <v>9203</v>
      </c>
      <c r="AB767" s="194" t="s">
        <v>207</v>
      </c>
      <c r="AC767" s="199" t="s">
        <v>9669</v>
      </c>
    </row>
    <row r="768" spans="2:29" ht="15.75" customHeight="1" x14ac:dyDescent="0.2">
      <c r="B768" s="191" t="s">
        <v>2323</v>
      </c>
      <c r="C768" s="192" t="s">
        <v>7924</v>
      </c>
      <c r="D768" s="193" t="s">
        <v>55</v>
      </c>
      <c r="E768" s="193" t="s">
        <v>2324</v>
      </c>
      <c r="F768" s="194" t="s">
        <v>2325</v>
      </c>
      <c r="G768" s="193" t="s">
        <v>2326</v>
      </c>
      <c r="H768" s="193" t="s">
        <v>2327</v>
      </c>
      <c r="I768" s="194" t="s">
        <v>2328</v>
      </c>
      <c r="J768" s="195" t="s">
        <v>2329</v>
      </c>
      <c r="K768" s="194" t="s">
        <v>8003</v>
      </c>
      <c r="L768" s="194" t="s">
        <v>2330</v>
      </c>
      <c r="M768" s="194" t="s">
        <v>415</v>
      </c>
      <c r="N768" s="194" t="s">
        <v>918</v>
      </c>
      <c r="O768" s="194" t="s">
        <v>2331</v>
      </c>
      <c r="P768" s="194" t="s">
        <v>2332</v>
      </c>
      <c r="Q768" s="194">
        <v>0</v>
      </c>
      <c r="R768" s="194" t="s">
        <v>280</v>
      </c>
      <c r="S768" s="194" t="s">
        <v>2333</v>
      </c>
      <c r="T768" s="195">
        <v>43174</v>
      </c>
      <c r="U768" s="194">
        <v>7462</v>
      </c>
      <c r="V768" s="194"/>
      <c r="W768" s="197">
        <v>15590132</v>
      </c>
      <c r="X768" s="197">
        <v>36633832</v>
      </c>
      <c r="Y768" s="198">
        <v>44561</v>
      </c>
      <c r="Z768" s="195" t="s">
        <v>40</v>
      </c>
      <c r="AA768" s="194" t="s">
        <v>9203</v>
      </c>
      <c r="AB768" s="194" t="s">
        <v>484</v>
      </c>
      <c r="AC768" s="199" t="s">
        <v>9669</v>
      </c>
    </row>
    <row r="769" spans="2:29" ht="15.75" customHeight="1" x14ac:dyDescent="0.2">
      <c r="B769" s="191" t="s">
        <v>2323</v>
      </c>
      <c r="C769" s="192" t="s">
        <v>7924</v>
      </c>
      <c r="D769" s="193" t="s">
        <v>55</v>
      </c>
      <c r="E769" s="193" t="s">
        <v>2324</v>
      </c>
      <c r="F769" s="194" t="s">
        <v>2325</v>
      </c>
      <c r="G769" s="193" t="s">
        <v>2326</v>
      </c>
      <c r="H769" s="193" t="s">
        <v>2327</v>
      </c>
      <c r="I769" s="194" t="s">
        <v>2328</v>
      </c>
      <c r="J769" s="195" t="s">
        <v>2329</v>
      </c>
      <c r="K769" s="194" t="s">
        <v>8003</v>
      </c>
      <c r="L769" s="194" t="s">
        <v>2330</v>
      </c>
      <c r="M769" s="194" t="s">
        <v>415</v>
      </c>
      <c r="N769" s="194" t="s">
        <v>918</v>
      </c>
      <c r="O769" s="194" t="s">
        <v>2331</v>
      </c>
      <c r="P769" s="194" t="s">
        <v>2332</v>
      </c>
      <c r="Q769" s="194">
        <v>0</v>
      </c>
      <c r="R769" s="194" t="s">
        <v>280</v>
      </c>
      <c r="S769" s="194" t="s">
        <v>2333</v>
      </c>
      <c r="T769" s="195">
        <v>43174</v>
      </c>
      <c r="U769" s="194">
        <v>7462</v>
      </c>
      <c r="V769" s="194"/>
      <c r="W769" s="197">
        <v>79627000</v>
      </c>
      <c r="X769" s="197">
        <v>128503456</v>
      </c>
      <c r="Y769" s="198">
        <v>44561</v>
      </c>
      <c r="Z769" s="195" t="s">
        <v>40</v>
      </c>
      <c r="AA769" s="194" t="s">
        <v>9203</v>
      </c>
      <c r="AB769" s="194" t="s">
        <v>160</v>
      </c>
      <c r="AC769" s="199" t="s">
        <v>9669</v>
      </c>
    </row>
    <row r="770" spans="2:29" ht="15.75" customHeight="1" x14ac:dyDescent="0.2">
      <c r="B770" s="191" t="s">
        <v>2334</v>
      </c>
      <c r="C770" s="192" t="s">
        <v>7961</v>
      </c>
      <c r="D770" s="193" t="s">
        <v>55</v>
      </c>
      <c r="E770" s="193" t="s">
        <v>2335</v>
      </c>
      <c r="F770" s="194" t="s">
        <v>8023</v>
      </c>
      <c r="G770" s="193" t="s">
        <v>2336</v>
      </c>
      <c r="H770" s="193" t="s">
        <v>2337</v>
      </c>
      <c r="I770" s="194" t="s">
        <v>2338</v>
      </c>
      <c r="J770" s="195" t="s">
        <v>2339</v>
      </c>
      <c r="K770" s="194" t="s">
        <v>8024</v>
      </c>
      <c r="L770" s="194" t="s">
        <v>2340</v>
      </c>
      <c r="M770" s="194" t="s">
        <v>93</v>
      </c>
      <c r="N770" s="194" t="s">
        <v>2204</v>
      </c>
      <c r="O770" s="194" t="s">
        <v>8025</v>
      </c>
      <c r="P770" s="194" t="s">
        <v>2341</v>
      </c>
      <c r="Q770" s="194">
        <v>0</v>
      </c>
      <c r="R770" s="194">
        <v>93401</v>
      </c>
      <c r="S770" s="194" t="s">
        <v>8026</v>
      </c>
      <c r="T770" s="195">
        <v>41012</v>
      </c>
      <c r="U770" s="194">
        <v>7463</v>
      </c>
      <c r="V770" s="194"/>
      <c r="W770" s="197">
        <v>10230799</v>
      </c>
      <c r="X770" s="197">
        <v>46505475</v>
      </c>
      <c r="Y770" s="198">
        <v>44561</v>
      </c>
      <c r="Z770" s="195" t="s">
        <v>40</v>
      </c>
      <c r="AA770" s="194" t="s">
        <v>9203</v>
      </c>
      <c r="AB770" s="194" t="s">
        <v>253</v>
      </c>
      <c r="AC770" s="199" t="s">
        <v>9669</v>
      </c>
    </row>
    <row r="771" spans="2:29" ht="15.75" customHeight="1" x14ac:dyDescent="0.2">
      <c r="B771" s="191" t="s">
        <v>2343</v>
      </c>
      <c r="C771" s="192" t="s">
        <v>7950</v>
      </c>
      <c r="D771" s="193" t="s">
        <v>162</v>
      </c>
      <c r="E771" s="193" t="s">
        <v>2344</v>
      </c>
      <c r="F771" s="194" t="s">
        <v>2345</v>
      </c>
      <c r="G771" s="193" t="s">
        <v>2346</v>
      </c>
      <c r="H771" s="193" t="s">
        <v>2347</v>
      </c>
      <c r="I771" s="194" t="s">
        <v>2348</v>
      </c>
      <c r="J771" s="195" t="s">
        <v>2349</v>
      </c>
      <c r="K771" s="194" t="s">
        <v>2350</v>
      </c>
      <c r="L771" s="194" t="s">
        <v>2351</v>
      </c>
      <c r="M771" s="194" t="s">
        <v>865</v>
      </c>
      <c r="N771" s="194" t="s">
        <v>230</v>
      </c>
      <c r="O771" s="194">
        <v>0</v>
      </c>
      <c r="P771" s="194" t="s">
        <v>2352</v>
      </c>
      <c r="Q771" s="194">
        <v>0</v>
      </c>
      <c r="R771" s="194">
        <v>93401</v>
      </c>
      <c r="S771" s="194" t="s">
        <v>2353</v>
      </c>
      <c r="T771" s="195">
        <v>41340</v>
      </c>
      <c r="U771" s="194">
        <v>7473</v>
      </c>
      <c r="V771" s="194"/>
      <c r="W771" s="197">
        <v>7661732</v>
      </c>
      <c r="X771" s="197">
        <v>14502564</v>
      </c>
      <c r="Y771" s="198">
        <v>44561</v>
      </c>
      <c r="Z771" s="195" t="s">
        <v>40</v>
      </c>
      <c r="AA771" s="194" t="s">
        <v>9203</v>
      </c>
      <c r="AB771" s="194" t="s">
        <v>658</v>
      </c>
      <c r="AC771" s="199" t="s">
        <v>9669</v>
      </c>
    </row>
    <row r="772" spans="2:29" ht="15.75" customHeight="1" x14ac:dyDescent="0.2">
      <c r="B772" s="191" t="s">
        <v>2343</v>
      </c>
      <c r="C772" s="192" t="s">
        <v>7950</v>
      </c>
      <c r="D772" s="193" t="s">
        <v>162</v>
      </c>
      <c r="E772" s="193" t="s">
        <v>2344</v>
      </c>
      <c r="F772" s="194" t="s">
        <v>2345</v>
      </c>
      <c r="G772" s="193" t="s">
        <v>2346</v>
      </c>
      <c r="H772" s="193" t="s">
        <v>2347</v>
      </c>
      <c r="I772" s="194" t="s">
        <v>2348</v>
      </c>
      <c r="J772" s="195" t="s">
        <v>2349</v>
      </c>
      <c r="K772" s="194" t="s">
        <v>2350</v>
      </c>
      <c r="L772" s="194" t="s">
        <v>2351</v>
      </c>
      <c r="M772" s="194" t="s">
        <v>865</v>
      </c>
      <c r="N772" s="194" t="s">
        <v>230</v>
      </c>
      <c r="O772" s="194">
        <v>0</v>
      </c>
      <c r="P772" s="194" t="s">
        <v>2352</v>
      </c>
      <c r="Q772" s="194">
        <v>0</v>
      </c>
      <c r="R772" s="194">
        <v>93401</v>
      </c>
      <c r="S772" s="194" t="s">
        <v>2353</v>
      </c>
      <c r="T772" s="195">
        <v>41340</v>
      </c>
      <c r="U772" s="194">
        <v>7473</v>
      </c>
      <c r="V772" s="194"/>
      <c r="W772" s="197">
        <v>16184085</v>
      </c>
      <c r="X772" s="197">
        <v>35009256</v>
      </c>
      <c r="Y772" s="198">
        <v>44561</v>
      </c>
      <c r="Z772" s="195" t="s">
        <v>40</v>
      </c>
      <c r="AA772" s="194" t="s">
        <v>9203</v>
      </c>
      <c r="AB772" s="194" t="s">
        <v>203</v>
      </c>
      <c r="AC772" s="199" t="s">
        <v>9669</v>
      </c>
    </row>
    <row r="773" spans="2:29" ht="15.75" customHeight="1" x14ac:dyDescent="0.2">
      <c r="B773" s="191" t="s">
        <v>2343</v>
      </c>
      <c r="C773" s="192" t="s">
        <v>7950</v>
      </c>
      <c r="D773" s="193" t="s">
        <v>162</v>
      </c>
      <c r="E773" s="193" t="s">
        <v>2344</v>
      </c>
      <c r="F773" s="194" t="s">
        <v>2345</v>
      </c>
      <c r="G773" s="193" t="s">
        <v>2346</v>
      </c>
      <c r="H773" s="193" t="s">
        <v>2347</v>
      </c>
      <c r="I773" s="194" t="s">
        <v>2348</v>
      </c>
      <c r="J773" s="195" t="s">
        <v>2349</v>
      </c>
      <c r="K773" s="194" t="s">
        <v>2350</v>
      </c>
      <c r="L773" s="194" t="s">
        <v>2351</v>
      </c>
      <c r="M773" s="194" t="s">
        <v>865</v>
      </c>
      <c r="N773" s="194" t="s">
        <v>230</v>
      </c>
      <c r="O773" s="194">
        <v>0</v>
      </c>
      <c r="P773" s="194" t="s">
        <v>2352</v>
      </c>
      <c r="Q773" s="194">
        <v>0</v>
      </c>
      <c r="R773" s="194">
        <v>93401</v>
      </c>
      <c r="S773" s="194" t="s">
        <v>2353</v>
      </c>
      <c r="T773" s="195">
        <v>41340</v>
      </c>
      <c r="U773" s="194">
        <v>7473</v>
      </c>
      <c r="V773" s="194"/>
      <c r="W773" s="197">
        <v>7798547</v>
      </c>
      <c r="X773" s="197">
        <v>15414317</v>
      </c>
      <c r="Y773" s="198">
        <v>44561</v>
      </c>
      <c r="Z773" s="195" t="s">
        <v>40</v>
      </c>
      <c r="AA773" s="194" t="s">
        <v>9203</v>
      </c>
      <c r="AB773" s="194" t="s">
        <v>204</v>
      </c>
      <c r="AC773" s="199" t="s">
        <v>9669</v>
      </c>
    </row>
    <row r="774" spans="2:29" ht="15.75" customHeight="1" x14ac:dyDescent="0.2">
      <c r="B774" s="191" t="s">
        <v>2343</v>
      </c>
      <c r="C774" s="192" t="s">
        <v>7950</v>
      </c>
      <c r="D774" s="193" t="s">
        <v>162</v>
      </c>
      <c r="E774" s="193" t="s">
        <v>2344</v>
      </c>
      <c r="F774" s="194" t="s">
        <v>2345</v>
      </c>
      <c r="G774" s="193" t="s">
        <v>2346</v>
      </c>
      <c r="H774" s="193" t="s">
        <v>2347</v>
      </c>
      <c r="I774" s="194" t="s">
        <v>2348</v>
      </c>
      <c r="J774" s="195" t="s">
        <v>2349</v>
      </c>
      <c r="K774" s="194" t="s">
        <v>2350</v>
      </c>
      <c r="L774" s="194" t="s">
        <v>2351</v>
      </c>
      <c r="M774" s="194" t="s">
        <v>865</v>
      </c>
      <c r="N774" s="194" t="s">
        <v>230</v>
      </c>
      <c r="O774" s="194">
        <v>0</v>
      </c>
      <c r="P774" s="194" t="s">
        <v>2352</v>
      </c>
      <c r="Q774" s="194">
        <v>0</v>
      </c>
      <c r="R774" s="194">
        <v>93401</v>
      </c>
      <c r="S774" s="194" t="s">
        <v>2353</v>
      </c>
      <c r="T774" s="195">
        <v>41340</v>
      </c>
      <c r="U774" s="194">
        <v>7473</v>
      </c>
      <c r="V774" s="194"/>
      <c r="W774" s="197">
        <v>21309192</v>
      </c>
      <c r="X774" s="197">
        <v>40976584</v>
      </c>
      <c r="Y774" s="198">
        <v>44561</v>
      </c>
      <c r="Z774" s="195" t="s">
        <v>40</v>
      </c>
      <c r="AA774" s="194" t="s">
        <v>9203</v>
      </c>
      <c r="AB774" s="194" t="s">
        <v>184</v>
      </c>
      <c r="AC774" s="199" t="s">
        <v>9669</v>
      </c>
    </row>
    <row r="775" spans="2:29" ht="15.75" customHeight="1" x14ac:dyDescent="0.2">
      <c r="B775" s="191" t="s">
        <v>2343</v>
      </c>
      <c r="C775" s="192" t="s">
        <v>7950</v>
      </c>
      <c r="D775" s="193" t="s">
        <v>162</v>
      </c>
      <c r="E775" s="193" t="s">
        <v>2344</v>
      </c>
      <c r="F775" s="194" t="s">
        <v>2345</v>
      </c>
      <c r="G775" s="193" t="s">
        <v>2346</v>
      </c>
      <c r="H775" s="193" t="s">
        <v>2347</v>
      </c>
      <c r="I775" s="194" t="s">
        <v>2348</v>
      </c>
      <c r="J775" s="195" t="s">
        <v>2349</v>
      </c>
      <c r="K775" s="194" t="s">
        <v>2350</v>
      </c>
      <c r="L775" s="194" t="s">
        <v>2351</v>
      </c>
      <c r="M775" s="194" t="s">
        <v>865</v>
      </c>
      <c r="N775" s="194" t="s">
        <v>230</v>
      </c>
      <c r="O775" s="194">
        <v>0</v>
      </c>
      <c r="P775" s="194" t="s">
        <v>2352</v>
      </c>
      <c r="Q775" s="194">
        <v>0</v>
      </c>
      <c r="R775" s="194">
        <v>93401</v>
      </c>
      <c r="S775" s="194" t="s">
        <v>2353</v>
      </c>
      <c r="T775" s="195">
        <v>41340</v>
      </c>
      <c r="U775" s="194">
        <v>7473</v>
      </c>
      <c r="V775" s="194"/>
      <c r="W775" s="197">
        <v>19740075</v>
      </c>
      <c r="X775" s="197">
        <v>36190138</v>
      </c>
      <c r="Y775" s="198">
        <v>44561</v>
      </c>
      <c r="Z775" s="195" t="s">
        <v>40</v>
      </c>
      <c r="AA775" s="194" t="s">
        <v>9203</v>
      </c>
      <c r="AB775" s="194" t="s">
        <v>111</v>
      </c>
      <c r="AC775" s="199" t="s">
        <v>9669</v>
      </c>
    </row>
    <row r="776" spans="2:29" ht="15.75" customHeight="1" x14ac:dyDescent="0.2">
      <c r="B776" s="191" t="s">
        <v>2343</v>
      </c>
      <c r="C776" s="192" t="s">
        <v>7950</v>
      </c>
      <c r="D776" s="193" t="s">
        <v>162</v>
      </c>
      <c r="E776" s="193" t="s">
        <v>2344</v>
      </c>
      <c r="F776" s="194" t="s">
        <v>2345</v>
      </c>
      <c r="G776" s="193" t="s">
        <v>2346</v>
      </c>
      <c r="H776" s="193" t="s">
        <v>2347</v>
      </c>
      <c r="I776" s="194" t="s">
        <v>2348</v>
      </c>
      <c r="J776" s="195" t="s">
        <v>2349</v>
      </c>
      <c r="K776" s="194" t="s">
        <v>2350</v>
      </c>
      <c r="L776" s="194" t="s">
        <v>2351</v>
      </c>
      <c r="M776" s="194" t="s">
        <v>865</v>
      </c>
      <c r="N776" s="194" t="s">
        <v>230</v>
      </c>
      <c r="O776" s="194">
        <v>0</v>
      </c>
      <c r="P776" s="194" t="s">
        <v>2352</v>
      </c>
      <c r="Q776" s="194">
        <v>0</v>
      </c>
      <c r="R776" s="194">
        <v>93401</v>
      </c>
      <c r="S776" s="194" t="s">
        <v>2353</v>
      </c>
      <c r="T776" s="195">
        <v>41340</v>
      </c>
      <c r="U776" s="194">
        <v>7473</v>
      </c>
      <c r="V776" s="194"/>
      <c r="W776" s="197">
        <v>24216546</v>
      </c>
      <c r="X776" s="197">
        <v>44739042</v>
      </c>
      <c r="Y776" s="198">
        <v>44561</v>
      </c>
      <c r="Z776" s="195" t="s">
        <v>40</v>
      </c>
      <c r="AA776" s="194" t="s">
        <v>9203</v>
      </c>
      <c r="AB776" s="194" t="s">
        <v>186</v>
      </c>
      <c r="AC776" s="199" t="s">
        <v>9669</v>
      </c>
    </row>
    <row r="777" spans="2:29" ht="15.75" customHeight="1" x14ac:dyDescent="0.2">
      <c r="B777" s="191" t="s">
        <v>2343</v>
      </c>
      <c r="C777" s="192" t="s">
        <v>7950</v>
      </c>
      <c r="D777" s="193" t="s">
        <v>162</v>
      </c>
      <c r="E777" s="193" t="s">
        <v>2344</v>
      </c>
      <c r="F777" s="194" t="s">
        <v>2345</v>
      </c>
      <c r="G777" s="193" t="s">
        <v>2346</v>
      </c>
      <c r="H777" s="193" t="s">
        <v>2347</v>
      </c>
      <c r="I777" s="194" t="s">
        <v>2348</v>
      </c>
      <c r="J777" s="195" t="s">
        <v>2349</v>
      </c>
      <c r="K777" s="194" t="s">
        <v>2350</v>
      </c>
      <c r="L777" s="194" t="s">
        <v>2351</v>
      </c>
      <c r="M777" s="194" t="s">
        <v>865</v>
      </c>
      <c r="N777" s="194" t="s">
        <v>230</v>
      </c>
      <c r="O777" s="194">
        <v>0</v>
      </c>
      <c r="P777" s="194" t="s">
        <v>2352</v>
      </c>
      <c r="Q777" s="194">
        <v>0</v>
      </c>
      <c r="R777" s="194">
        <v>93401</v>
      </c>
      <c r="S777" s="194" t="s">
        <v>2353</v>
      </c>
      <c r="T777" s="195">
        <v>41340</v>
      </c>
      <c r="U777" s="194">
        <v>7473</v>
      </c>
      <c r="V777" s="194"/>
      <c r="W777" s="197">
        <v>19507060</v>
      </c>
      <c r="X777" s="197">
        <v>28325320</v>
      </c>
      <c r="Y777" s="198">
        <v>44561</v>
      </c>
      <c r="Z777" s="195" t="s">
        <v>40</v>
      </c>
      <c r="AA777" s="194" t="s">
        <v>9203</v>
      </c>
      <c r="AB777" s="194" t="s">
        <v>234</v>
      </c>
      <c r="AC777" s="199" t="s">
        <v>9669</v>
      </c>
    </row>
    <row r="778" spans="2:29" ht="15.75" customHeight="1" x14ac:dyDescent="0.2">
      <c r="B778" s="191" t="s">
        <v>2343</v>
      </c>
      <c r="C778" s="192" t="s">
        <v>7950</v>
      </c>
      <c r="D778" s="193" t="s">
        <v>162</v>
      </c>
      <c r="E778" s="193" t="s">
        <v>2344</v>
      </c>
      <c r="F778" s="194" t="s">
        <v>2345</v>
      </c>
      <c r="G778" s="193" t="s">
        <v>2346</v>
      </c>
      <c r="H778" s="193" t="s">
        <v>2347</v>
      </c>
      <c r="I778" s="194" t="s">
        <v>2348</v>
      </c>
      <c r="J778" s="195" t="s">
        <v>2349</v>
      </c>
      <c r="K778" s="194" t="s">
        <v>2350</v>
      </c>
      <c r="L778" s="194" t="s">
        <v>2351</v>
      </c>
      <c r="M778" s="194" t="s">
        <v>865</v>
      </c>
      <c r="N778" s="194" t="s">
        <v>230</v>
      </c>
      <c r="O778" s="194">
        <v>0</v>
      </c>
      <c r="P778" s="194" t="s">
        <v>2352</v>
      </c>
      <c r="Q778" s="194">
        <v>0</v>
      </c>
      <c r="R778" s="194">
        <v>93401</v>
      </c>
      <c r="S778" s="194" t="s">
        <v>2353</v>
      </c>
      <c r="T778" s="195">
        <v>41340</v>
      </c>
      <c r="U778" s="194">
        <v>7473</v>
      </c>
      <c r="V778" s="194"/>
      <c r="W778" s="197">
        <v>7370100</v>
      </c>
      <c r="X778" s="197">
        <v>13855788</v>
      </c>
      <c r="Y778" s="198">
        <v>44561</v>
      </c>
      <c r="Z778" s="195" t="s">
        <v>40</v>
      </c>
      <c r="AA778" s="194" t="s">
        <v>9203</v>
      </c>
      <c r="AB778" s="194" t="s">
        <v>1113</v>
      </c>
      <c r="AC778" s="199" t="s">
        <v>9669</v>
      </c>
    </row>
    <row r="779" spans="2:29" ht="15.75" customHeight="1" x14ac:dyDescent="0.2">
      <c r="B779" s="191" t="s">
        <v>2343</v>
      </c>
      <c r="C779" s="192" t="s">
        <v>7950</v>
      </c>
      <c r="D779" s="193" t="s">
        <v>162</v>
      </c>
      <c r="E779" s="193" t="s">
        <v>2344</v>
      </c>
      <c r="F779" s="194" t="s">
        <v>2345</v>
      </c>
      <c r="G779" s="193" t="s">
        <v>2346</v>
      </c>
      <c r="H779" s="193" t="s">
        <v>2347</v>
      </c>
      <c r="I779" s="194" t="s">
        <v>2348</v>
      </c>
      <c r="J779" s="195" t="s">
        <v>2349</v>
      </c>
      <c r="K779" s="194" t="s">
        <v>2350</v>
      </c>
      <c r="L779" s="194" t="s">
        <v>2351</v>
      </c>
      <c r="M779" s="194" t="s">
        <v>865</v>
      </c>
      <c r="N779" s="194" t="s">
        <v>230</v>
      </c>
      <c r="O779" s="194">
        <v>0</v>
      </c>
      <c r="P779" s="194" t="s">
        <v>2352</v>
      </c>
      <c r="Q779" s="194">
        <v>0</v>
      </c>
      <c r="R779" s="194">
        <v>93401</v>
      </c>
      <c r="S779" s="194" t="s">
        <v>2353</v>
      </c>
      <c r="T779" s="195">
        <v>41340</v>
      </c>
      <c r="U779" s="194">
        <v>7473</v>
      </c>
      <c r="V779" s="194"/>
      <c r="W779" s="197">
        <v>6780492</v>
      </c>
      <c r="X779" s="197">
        <v>12499690</v>
      </c>
      <c r="Y779" s="198">
        <v>44561</v>
      </c>
      <c r="Z779" s="195" t="s">
        <v>40</v>
      </c>
      <c r="AA779" s="194" t="s">
        <v>9203</v>
      </c>
      <c r="AB779" s="194" t="s">
        <v>1053</v>
      </c>
      <c r="AC779" s="199" t="s">
        <v>9669</v>
      </c>
    </row>
    <row r="780" spans="2:29" ht="15.75" customHeight="1" x14ac:dyDescent="0.2">
      <c r="B780" s="191" t="s">
        <v>2343</v>
      </c>
      <c r="C780" s="192" t="s">
        <v>7950</v>
      </c>
      <c r="D780" s="193" t="s">
        <v>162</v>
      </c>
      <c r="E780" s="193" t="s">
        <v>2344</v>
      </c>
      <c r="F780" s="194" t="s">
        <v>2345</v>
      </c>
      <c r="G780" s="193" t="s">
        <v>2346</v>
      </c>
      <c r="H780" s="193" t="s">
        <v>2347</v>
      </c>
      <c r="I780" s="194" t="s">
        <v>2348</v>
      </c>
      <c r="J780" s="195" t="s">
        <v>2349</v>
      </c>
      <c r="K780" s="194" t="s">
        <v>2350</v>
      </c>
      <c r="L780" s="194" t="s">
        <v>2351</v>
      </c>
      <c r="M780" s="194" t="s">
        <v>865</v>
      </c>
      <c r="N780" s="194" t="s">
        <v>230</v>
      </c>
      <c r="O780" s="194">
        <v>0</v>
      </c>
      <c r="P780" s="194" t="s">
        <v>2352</v>
      </c>
      <c r="Q780" s="194">
        <v>0</v>
      </c>
      <c r="R780" s="194">
        <v>93401</v>
      </c>
      <c r="S780" s="194" t="s">
        <v>2353</v>
      </c>
      <c r="T780" s="195">
        <v>41340</v>
      </c>
      <c r="U780" s="194">
        <v>7473</v>
      </c>
      <c r="V780" s="194"/>
      <c r="W780" s="197">
        <v>15294430</v>
      </c>
      <c r="X780" s="197">
        <v>29680865</v>
      </c>
      <c r="Y780" s="198">
        <v>44561</v>
      </c>
      <c r="Z780" s="195" t="s">
        <v>40</v>
      </c>
      <c r="AA780" s="194" t="s">
        <v>9203</v>
      </c>
      <c r="AB780" s="194" t="s">
        <v>9549</v>
      </c>
      <c r="AC780" s="199" t="s">
        <v>9669</v>
      </c>
    </row>
    <row r="781" spans="2:29" ht="15.75" customHeight="1" x14ac:dyDescent="0.2">
      <c r="B781" s="191" t="s">
        <v>2343</v>
      </c>
      <c r="C781" s="192" t="s">
        <v>7950</v>
      </c>
      <c r="D781" s="193" t="s">
        <v>162</v>
      </c>
      <c r="E781" s="193" t="s">
        <v>2344</v>
      </c>
      <c r="F781" s="194" t="s">
        <v>2345</v>
      </c>
      <c r="G781" s="193" t="s">
        <v>2346</v>
      </c>
      <c r="H781" s="193" t="s">
        <v>2347</v>
      </c>
      <c r="I781" s="194" t="s">
        <v>2348</v>
      </c>
      <c r="J781" s="195" t="s">
        <v>2349</v>
      </c>
      <c r="K781" s="194" t="s">
        <v>2350</v>
      </c>
      <c r="L781" s="194" t="s">
        <v>2351</v>
      </c>
      <c r="M781" s="194" t="s">
        <v>865</v>
      </c>
      <c r="N781" s="194" t="s">
        <v>230</v>
      </c>
      <c r="O781" s="194">
        <v>0</v>
      </c>
      <c r="P781" s="194" t="s">
        <v>2352</v>
      </c>
      <c r="Q781" s="194">
        <v>0</v>
      </c>
      <c r="R781" s="194">
        <v>93401</v>
      </c>
      <c r="S781" s="194" t="s">
        <v>2353</v>
      </c>
      <c r="T781" s="195">
        <v>41340</v>
      </c>
      <c r="U781" s="194">
        <v>7473</v>
      </c>
      <c r="V781" s="194"/>
      <c r="W781" s="197">
        <v>17476188</v>
      </c>
      <c r="X781" s="197">
        <v>25492788</v>
      </c>
      <c r="Y781" s="198">
        <v>44561</v>
      </c>
      <c r="Z781" s="195" t="s">
        <v>40</v>
      </c>
      <c r="AA781" s="194" t="s">
        <v>9203</v>
      </c>
      <c r="AB781" s="194" t="s">
        <v>216</v>
      </c>
      <c r="AC781" s="199" t="s">
        <v>9669</v>
      </c>
    </row>
    <row r="782" spans="2:29" ht="15.75" customHeight="1" x14ac:dyDescent="0.2">
      <c r="B782" s="191" t="s">
        <v>2343</v>
      </c>
      <c r="C782" s="192" t="s">
        <v>7950</v>
      </c>
      <c r="D782" s="193" t="s">
        <v>162</v>
      </c>
      <c r="E782" s="193" t="s">
        <v>2344</v>
      </c>
      <c r="F782" s="194" t="s">
        <v>2345</v>
      </c>
      <c r="G782" s="193" t="s">
        <v>2346</v>
      </c>
      <c r="H782" s="193" t="s">
        <v>2347</v>
      </c>
      <c r="I782" s="194" t="s">
        <v>2348</v>
      </c>
      <c r="J782" s="195" t="s">
        <v>2349</v>
      </c>
      <c r="K782" s="194" t="s">
        <v>2350</v>
      </c>
      <c r="L782" s="194" t="s">
        <v>2351</v>
      </c>
      <c r="M782" s="194" t="s">
        <v>865</v>
      </c>
      <c r="N782" s="194" t="s">
        <v>230</v>
      </c>
      <c r="O782" s="194">
        <v>0</v>
      </c>
      <c r="P782" s="194" t="s">
        <v>2352</v>
      </c>
      <c r="Q782" s="194">
        <v>0</v>
      </c>
      <c r="R782" s="194">
        <v>93401</v>
      </c>
      <c r="S782" s="194" t="s">
        <v>2353</v>
      </c>
      <c r="T782" s="195">
        <v>41340</v>
      </c>
      <c r="U782" s="194">
        <v>7473</v>
      </c>
      <c r="V782" s="194"/>
      <c r="W782" s="197">
        <v>6413280</v>
      </c>
      <c r="X782" s="197">
        <v>12826560</v>
      </c>
      <c r="Y782" s="198">
        <v>44561</v>
      </c>
      <c r="Z782" s="195" t="s">
        <v>40</v>
      </c>
      <c r="AA782" s="194" t="s">
        <v>9203</v>
      </c>
      <c r="AB782" s="194" t="s">
        <v>160</v>
      </c>
      <c r="AC782" s="199" t="s">
        <v>9669</v>
      </c>
    </row>
    <row r="783" spans="2:29" ht="15.75" customHeight="1" x14ac:dyDescent="0.2">
      <c r="B783" s="191" t="s">
        <v>2343</v>
      </c>
      <c r="C783" s="192" t="s">
        <v>7950</v>
      </c>
      <c r="D783" s="193" t="s">
        <v>162</v>
      </c>
      <c r="E783" s="193" t="s">
        <v>2344</v>
      </c>
      <c r="F783" s="194" t="s">
        <v>2345</v>
      </c>
      <c r="G783" s="193" t="s">
        <v>2346</v>
      </c>
      <c r="H783" s="193" t="s">
        <v>2347</v>
      </c>
      <c r="I783" s="194" t="s">
        <v>2348</v>
      </c>
      <c r="J783" s="195" t="s">
        <v>2349</v>
      </c>
      <c r="K783" s="194" t="s">
        <v>2350</v>
      </c>
      <c r="L783" s="194" t="s">
        <v>2351</v>
      </c>
      <c r="M783" s="194" t="s">
        <v>865</v>
      </c>
      <c r="N783" s="194" t="s">
        <v>230</v>
      </c>
      <c r="O783" s="194">
        <v>0</v>
      </c>
      <c r="P783" s="194" t="s">
        <v>2352</v>
      </c>
      <c r="Q783" s="194">
        <v>0</v>
      </c>
      <c r="R783" s="194">
        <v>93401</v>
      </c>
      <c r="S783" s="194" t="s">
        <v>2353</v>
      </c>
      <c r="T783" s="195">
        <v>41340</v>
      </c>
      <c r="U783" s="194">
        <v>7473</v>
      </c>
      <c r="V783" s="194"/>
      <c r="W783" s="197">
        <v>26942500</v>
      </c>
      <c r="X783" s="197">
        <v>51125325</v>
      </c>
      <c r="Y783" s="198">
        <v>44561</v>
      </c>
      <c r="Z783" s="195" t="s">
        <v>40</v>
      </c>
      <c r="AA783" s="194" t="s">
        <v>9203</v>
      </c>
      <c r="AB783" s="194" t="s">
        <v>219</v>
      </c>
      <c r="AC783" s="199" t="s">
        <v>9669</v>
      </c>
    </row>
    <row r="784" spans="2:29" ht="15.75" customHeight="1" x14ac:dyDescent="0.2">
      <c r="B784" s="191" t="s">
        <v>8984</v>
      </c>
      <c r="C784" s="192" t="s">
        <v>8634</v>
      </c>
      <c r="D784" s="193" t="s">
        <v>502</v>
      </c>
      <c r="E784" s="193" t="s">
        <v>503</v>
      </c>
      <c r="F784" s="194" t="s">
        <v>103</v>
      </c>
      <c r="G784" s="193" t="s">
        <v>504</v>
      </c>
      <c r="H784" s="193" t="s">
        <v>90</v>
      </c>
      <c r="I784" s="194">
        <v>0</v>
      </c>
      <c r="J784" s="195">
        <v>0</v>
      </c>
      <c r="K784" s="194" t="s">
        <v>2354</v>
      </c>
      <c r="L784" s="194" t="s">
        <v>2355</v>
      </c>
      <c r="M784" s="194" t="s">
        <v>93</v>
      </c>
      <c r="N784" s="194" t="s">
        <v>294</v>
      </c>
      <c r="O784" s="194" t="s">
        <v>2356</v>
      </c>
      <c r="P784" s="194" t="s">
        <v>2357</v>
      </c>
      <c r="Q784" s="194">
        <v>0</v>
      </c>
      <c r="R784" s="194">
        <v>91001</v>
      </c>
      <c r="S784" s="194" t="s">
        <v>1429</v>
      </c>
      <c r="T784" s="195">
        <v>41361</v>
      </c>
      <c r="U784" s="194">
        <v>7475</v>
      </c>
      <c r="V784" s="194"/>
      <c r="W784" s="197">
        <v>5723680</v>
      </c>
      <c r="X784" s="197">
        <v>11447360</v>
      </c>
      <c r="Y784" s="198">
        <v>44561</v>
      </c>
      <c r="Z784" s="195" t="s">
        <v>40</v>
      </c>
      <c r="AA784" s="194" t="s">
        <v>9203</v>
      </c>
      <c r="AB784" s="194" t="s">
        <v>94</v>
      </c>
      <c r="AC784" s="199" t="s">
        <v>9669</v>
      </c>
    </row>
    <row r="785" spans="2:29" ht="15.75" customHeight="1" x14ac:dyDescent="0.2">
      <c r="B785" s="191" t="s">
        <v>8860</v>
      </c>
      <c r="C785" s="192" t="s">
        <v>7889</v>
      </c>
      <c r="D785" s="193" t="s">
        <v>502</v>
      </c>
      <c r="E785" s="193" t="s">
        <v>503</v>
      </c>
      <c r="F785" s="194" t="s">
        <v>103</v>
      </c>
      <c r="G785" s="193" t="s">
        <v>504</v>
      </c>
      <c r="H785" s="193" t="s">
        <v>90</v>
      </c>
      <c r="I785" s="194">
        <v>0</v>
      </c>
      <c r="J785" s="195">
        <v>0</v>
      </c>
      <c r="K785" s="194" t="s">
        <v>2358</v>
      </c>
      <c r="L785" s="194" t="s">
        <v>2359</v>
      </c>
      <c r="M785" s="194" t="s">
        <v>106</v>
      </c>
      <c r="N785" s="194" t="s">
        <v>2360</v>
      </c>
      <c r="O785" s="194" t="s">
        <v>2361</v>
      </c>
      <c r="P785" s="194">
        <v>0</v>
      </c>
      <c r="Q785" s="194">
        <v>0</v>
      </c>
      <c r="R785" s="194">
        <v>91001</v>
      </c>
      <c r="S785" s="194" t="s">
        <v>1429</v>
      </c>
      <c r="T785" s="195">
        <v>41394</v>
      </c>
      <c r="U785" s="194">
        <v>7476</v>
      </c>
      <c r="V785" s="194"/>
      <c r="W785" s="197">
        <v>8175570</v>
      </c>
      <c r="X785" s="197">
        <v>15612492</v>
      </c>
      <c r="Y785" s="198">
        <v>44561</v>
      </c>
      <c r="Z785" s="195" t="s">
        <v>40</v>
      </c>
      <c r="AA785" s="194" t="s">
        <v>9203</v>
      </c>
      <c r="AB785" s="194" t="s">
        <v>2362</v>
      </c>
      <c r="AC785" s="199" t="s">
        <v>9669</v>
      </c>
    </row>
    <row r="786" spans="2:29" ht="15.75" customHeight="1" x14ac:dyDescent="0.2">
      <c r="B786" s="191" t="s">
        <v>8982</v>
      </c>
      <c r="C786" s="192" t="s">
        <v>8638</v>
      </c>
      <c r="D786" s="193" t="s">
        <v>502</v>
      </c>
      <c r="E786" s="193" t="s">
        <v>503</v>
      </c>
      <c r="F786" s="194" t="s">
        <v>103</v>
      </c>
      <c r="G786" s="193" t="s">
        <v>504</v>
      </c>
      <c r="H786" s="193" t="s">
        <v>90</v>
      </c>
      <c r="I786" s="194">
        <v>0</v>
      </c>
      <c r="J786" s="195">
        <v>0</v>
      </c>
      <c r="K786" s="194" t="s">
        <v>2375</v>
      </c>
      <c r="L786" s="194" t="s">
        <v>2376</v>
      </c>
      <c r="M786" s="194" t="s">
        <v>178</v>
      </c>
      <c r="N786" s="194" t="s">
        <v>2377</v>
      </c>
      <c r="O786" s="194" t="s">
        <v>2378</v>
      </c>
      <c r="P786" s="194" t="s">
        <v>2379</v>
      </c>
      <c r="Q786" s="194">
        <v>0</v>
      </c>
      <c r="R786" s="194">
        <v>91001</v>
      </c>
      <c r="S786" s="194" t="s">
        <v>511</v>
      </c>
      <c r="T786" s="195">
        <v>41443</v>
      </c>
      <c r="U786" s="194">
        <v>7480</v>
      </c>
      <c r="V786" s="194"/>
      <c r="W786" s="197">
        <v>4078122</v>
      </c>
      <c r="X786" s="197">
        <v>8156244</v>
      </c>
      <c r="Y786" s="198">
        <v>44561</v>
      </c>
      <c r="Z786" s="195" t="s">
        <v>40</v>
      </c>
      <c r="AA786" s="194" t="s">
        <v>9203</v>
      </c>
      <c r="AB786" s="194" t="s">
        <v>185</v>
      </c>
      <c r="AC786" s="199" t="s">
        <v>9669</v>
      </c>
    </row>
    <row r="787" spans="2:29" ht="15.75" customHeight="1" x14ac:dyDescent="0.2">
      <c r="B787" s="191" t="s">
        <v>2380</v>
      </c>
      <c r="C787" s="192" t="s">
        <v>8639</v>
      </c>
      <c r="D787" s="193" t="s">
        <v>55</v>
      </c>
      <c r="E787" s="193" t="s">
        <v>2381</v>
      </c>
      <c r="F787" s="194" t="s">
        <v>8082</v>
      </c>
      <c r="G787" s="193" t="s">
        <v>2382</v>
      </c>
      <c r="H787" s="193" t="s">
        <v>2383</v>
      </c>
      <c r="I787" s="194" t="s">
        <v>2384</v>
      </c>
      <c r="J787" s="195" t="s">
        <v>2385</v>
      </c>
      <c r="K787" s="194" t="s">
        <v>2386</v>
      </c>
      <c r="L787" s="194" t="s">
        <v>2387</v>
      </c>
      <c r="M787" s="194" t="s">
        <v>93</v>
      </c>
      <c r="N787" s="194" t="s">
        <v>1752</v>
      </c>
      <c r="O787" s="194" t="s">
        <v>2388</v>
      </c>
      <c r="P787" s="194" t="s">
        <v>2389</v>
      </c>
      <c r="Q787" s="194">
        <v>0</v>
      </c>
      <c r="R787" s="194" t="s">
        <v>280</v>
      </c>
      <c r="S787" s="194" t="s">
        <v>8083</v>
      </c>
      <c r="T787" s="195">
        <v>41463</v>
      </c>
      <c r="U787" s="194">
        <v>7481</v>
      </c>
      <c r="V787" s="194"/>
      <c r="W787" s="197">
        <v>13841996</v>
      </c>
      <c r="X787" s="197">
        <v>27202996</v>
      </c>
      <c r="Y787" s="198">
        <v>44561</v>
      </c>
      <c r="Z787" s="195" t="s">
        <v>40</v>
      </c>
      <c r="AA787" s="194" t="s">
        <v>9203</v>
      </c>
      <c r="AB787" s="194" t="s">
        <v>9509</v>
      </c>
      <c r="AC787" s="199" t="s">
        <v>9669</v>
      </c>
    </row>
    <row r="788" spans="2:29" ht="15.75" customHeight="1" x14ac:dyDescent="0.2">
      <c r="B788" s="191" t="s">
        <v>2380</v>
      </c>
      <c r="C788" s="192" t="s">
        <v>8639</v>
      </c>
      <c r="D788" s="193" t="s">
        <v>55</v>
      </c>
      <c r="E788" s="193" t="s">
        <v>2381</v>
      </c>
      <c r="F788" s="194" t="s">
        <v>8082</v>
      </c>
      <c r="G788" s="193" t="s">
        <v>2382</v>
      </c>
      <c r="H788" s="193" t="s">
        <v>2383</v>
      </c>
      <c r="I788" s="194" t="s">
        <v>2384</v>
      </c>
      <c r="J788" s="195" t="s">
        <v>2385</v>
      </c>
      <c r="K788" s="194" t="s">
        <v>2386</v>
      </c>
      <c r="L788" s="194" t="s">
        <v>2387</v>
      </c>
      <c r="M788" s="194" t="s">
        <v>93</v>
      </c>
      <c r="N788" s="194" t="s">
        <v>1752</v>
      </c>
      <c r="O788" s="194" t="s">
        <v>2388</v>
      </c>
      <c r="P788" s="194" t="s">
        <v>2389</v>
      </c>
      <c r="Q788" s="194">
        <v>0</v>
      </c>
      <c r="R788" s="194" t="s">
        <v>280</v>
      </c>
      <c r="S788" s="194" t="s">
        <v>8083</v>
      </c>
      <c r="T788" s="195">
        <v>41463</v>
      </c>
      <c r="U788" s="194">
        <v>7481</v>
      </c>
      <c r="V788" s="194"/>
      <c r="W788" s="197">
        <v>24985070</v>
      </c>
      <c r="X788" s="197">
        <v>47725492</v>
      </c>
      <c r="Y788" s="198">
        <v>44561</v>
      </c>
      <c r="Z788" s="195" t="s">
        <v>40</v>
      </c>
      <c r="AA788" s="194" t="s">
        <v>9203</v>
      </c>
      <c r="AB788" s="194" t="s">
        <v>623</v>
      </c>
      <c r="AC788" s="199" t="s">
        <v>9669</v>
      </c>
    </row>
    <row r="789" spans="2:29" ht="15.75" customHeight="1" x14ac:dyDescent="0.2">
      <c r="B789" s="191" t="s">
        <v>2380</v>
      </c>
      <c r="C789" s="192" t="s">
        <v>8639</v>
      </c>
      <c r="D789" s="193" t="s">
        <v>55</v>
      </c>
      <c r="E789" s="193" t="s">
        <v>2381</v>
      </c>
      <c r="F789" s="194" t="s">
        <v>8082</v>
      </c>
      <c r="G789" s="193" t="s">
        <v>2382</v>
      </c>
      <c r="H789" s="193" t="s">
        <v>2383</v>
      </c>
      <c r="I789" s="194" t="s">
        <v>2384</v>
      </c>
      <c r="J789" s="195" t="s">
        <v>2385</v>
      </c>
      <c r="K789" s="194" t="s">
        <v>2386</v>
      </c>
      <c r="L789" s="194" t="s">
        <v>2387</v>
      </c>
      <c r="M789" s="194" t="s">
        <v>93</v>
      </c>
      <c r="N789" s="194" t="s">
        <v>1752</v>
      </c>
      <c r="O789" s="194" t="s">
        <v>2388</v>
      </c>
      <c r="P789" s="194" t="s">
        <v>2389</v>
      </c>
      <c r="Q789" s="194">
        <v>0</v>
      </c>
      <c r="R789" s="194" t="s">
        <v>280</v>
      </c>
      <c r="S789" s="194" t="s">
        <v>8083</v>
      </c>
      <c r="T789" s="195">
        <v>41463</v>
      </c>
      <c r="U789" s="194">
        <v>7481</v>
      </c>
      <c r="V789" s="194"/>
      <c r="W789" s="197">
        <v>31692292</v>
      </c>
      <c r="X789" s="197">
        <v>58414292</v>
      </c>
      <c r="Y789" s="198">
        <v>44561</v>
      </c>
      <c r="Z789" s="195" t="s">
        <v>40</v>
      </c>
      <c r="AA789" s="194" t="s">
        <v>9203</v>
      </c>
      <c r="AB789" s="194" t="s">
        <v>70</v>
      </c>
      <c r="AC789" s="199" t="s">
        <v>9669</v>
      </c>
    </row>
    <row r="790" spans="2:29" ht="15.75" customHeight="1" x14ac:dyDescent="0.2">
      <c r="B790" s="191" t="s">
        <v>8981</v>
      </c>
      <c r="C790" s="192" t="s">
        <v>8640</v>
      </c>
      <c r="D790" s="193" t="s">
        <v>502</v>
      </c>
      <c r="E790" s="193" t="s">
        <v>503</v>
      </c>
      <c r="F790" s="194" t="s">
        <v>103</v>
      </c>
      <c r="G790" s="193" t="s">
        <v>504</v>
      </c>
      <c r="H790" s="193" t="s">
        <v>90</v>
      </c>
      <c r="I790" s="194">
        <v>0</v>
      </c>
      <c r="J790" s="195">
        <v>0</v>
      </c>
      <c r="K790" s="194" t="s">
        <v>2390</v>
      </c>
      <c r="L790" s="194" t="s">
        <v>2391</v>
      </c>
      <c r="M790" s="194" t="s">
        <v>756</v>
      </c>
      <c r="N790" s="194" t="s">
        <v>2392</v>
      </c>
      <c r="O790" s="194" t="s">
        <v>2393</v>
      </c>
      <c r="P790" s="194" t="s">
        <v>2394</v>
      </c>
      <c r="Q790" s="194">
        <v>0</v>
      </c>
      <c r="R790" s="194">
        <v>91001</v>
      </c>
      <c r="S790" s="194" t="s">
        <v>511</v>
      </c>
      <c r="T790" s="195">
        <v>41495</v>
      </c>
      <c r="U790" s="194">
        <v>7482</v>
      </c>
      <c r="V790" s="194"/>
      <c r="W790" s="197">
        <v>4893746</v>
      </c>
      <c r="X790" s="197">
        <v>14681238</v>
      </c>
      <c r="Y790" s="198">
        <v>44561</v>
      </c>
      <c r="Z790" s="195" t="s">
        <v>40</v>
      </c>
      <c r="AA790" s="194" t="s">
        <v>9203</v>
      </c>
      <c r="AB790" s="194" t="s">
        <v>9570</v>
      </c>
      <c r="AC790" s="199" t="s">
        <v>9669</v>
      </c>
    </row>
    <row r="791" spans="2:29" ht="15.75" customHeight="1" x14ac:dyDescent="0.2">
      <c r="B791" s="191" t="s">
        <v>8977</v>
      </c>
      <c r="C791" s="192" t="s">
        <v>8645</v>
      </c>
      <c r="D791" s="193" t="s">
        <v>502</v>
      </c>
      <c r="E791" s="193" t="s">
        <v>1665</v>
      </c>
      <c r="F791" s="194" t="s">
        <v>103</v>
      </c>
      <c r="G791" s="193" t="s">
        <v>1692</v>
      </c>
      <c r="H791" s="193" t="s">
        <v>90</v>
      </c>
      <c r="I791" s="194">
        <v>0</v>
      </c>
      <c r="J791" s="195">
        <v>0</v>
      </c>
      <c r="K791" s="194" t="s">
        <v>2395</v>
      </c>
      <c r="L791" s="194" t="s">
        <v>2396</v>
      </c>
      <c r="M791" s="194" t="s">
        <v>35</v>
      </c>
      <c r="N791" s="194" t="s">
        <v>2397</v>
      </c>
      <c r="O791" s="194" t="s">
        <v>2398</v>
      </c>
      <c r="P791" s="194" t="s">
        <v>2399</v>
      </c>
      <c r="Q791" s="194">
        <v>0</v>
      </c>
      <c r="R791" s="194">
        <v>91001</v>
      </c>
      <c r="S791" s="194" t="s">
        <v>1086</v>
      </c>
      <c r="T791" s="195">
        <v>41547</v>
      </c>
      <c r="U791" s="194">
        <v>7487</v>
      </c>
      <c r="V791" s="194"/>
      <c r="W791" s="197">
        <v>4078122</v>
      </c>
      <c r="X791" s="197">
        <v>8156244</v>
      </c>
      <c r="Y791" s="198">
        <v>44561</v>
      </c>
      <c r="Z791" s="195" t="s">
        <v>40</v>
      </c>
      <c r="AA791" s="194" t="s">
        <v>9203</v>
      </c>
      <c r="AB791" s="194" t="s">
        <v>9492</v>
      </c>
      <c r="AC791" s="199" t="s">
        <v>9669</v>
      </c>
    </row>
    <row r="792" spans="2:29" ht="15.75" customHeight="1" x14ac:dyDescent="0.2">
      <c r="B792" s="191" t="s">
        <v>8976</v>
      </c>
      <c r="C792" s="192" t="s">
        <v>7914</v>
      </c>
      <c r="D792" s="193" t="s">
        <v>502</v>
      </c>
      <c r="E792" s="193" t="s">
        <v>1665</v>
      </c>
      <c r="F792" s="194" t="s">
        <v>103</v>
      </c>
      <c r="G792" s="193" t="s">
        <v>1692</v>
      </c>
      <c r="H792" s="193" t="s">
        <v>90</v>
      </c>
      <c r="I792" s="194">
        <v>0</v>
      </c>
      <c r="J792" s="195">
        <v>0</v>
      </c>
      <c r="K792" s="194" t="s">
        <v>2400</v>
      </c>
      <c r="L792" s="194" t="s">
        <v>2401</v>
      </c>
      <c r="M792" s="194" t="s">
        <v>64</v>
      </c>
      <c r="N792" s="194" t="s">
        <v>2402</v>
      </c>
      <c r="O792" s="194" t="s">
        <v>2403</v>
      </c>
      <c r="P792" s="194">
        <v>0</v>
      </c>
      <c r="Q792" s="194">
        <v>0</v>
      </c>
      <c r="R792" s="194">
        <v>91001</v>
      </c>
      <c r="S792" s="194" t="s">
        <v>511</v>
      </c>
      <c r="T792" s="195">
        <v>41563</v>
      </c>
      <c r="U792" s="194">
        <v>7488</v>
      </c>
      <c r="V792" s="194"/>
      <c r="W792" s="197">
        <v>6582232</v>
      </c>
      <c r="X792" s="197">
        <v>9873348</v>
      </c>
      <c r="Y792" s="198">
        <v>44561</v>
      </c>
      <c r="Z792" s="195" t="s">
        <v>40</v>
      </c>
      <c r="AA792" s="194" t="s">
        <v>9203</v>
      </c>
      <c r="AB792" s="194" t="s">
        <v>501</v>
      </c>
      <c r="AC792" s="199" t="s">
        <v>9669</v>
      </c>
    </row>
    <row r="793" spans="2:29" ht="15.75" customHeight="1" x14ac:dyDescent="0.2">
      <c r="B793" s="191" t="s">
        <v>8973</v>
      </c>
      <c r="C793" s="192" t="s">
        <v>7933</v>
      </c>
      <c r="D793" s="193" t="s">
        <v>502</v>
      </c>
      <c r="E793" s="193" t="s">
        <v>1665</v>
      </c>
      <c r="F793" s="194" t="s">
        <v>103</v>
      </c>
      <c r="G793" s="193" t="s">
        <v>1692</v>
      </c>
      <c r="H793" s="193" t="s">
        <v>90</v>
      </c>
      <c r="I793" s="194">
        <v>0</v>
      </c>
      <c r="J793" s="195">
        <v>0</v>
      </c>
      <c r="K793" s="194" t="s">
        <v>2404</v>
      </c>
      <c r="L793" s="194" t="s">
        <v>2405</v>
      </c>
      <c r="M793" s="194" t="s">
        <v>178</v>
      </c>
      <c r="N793" s="194" t="s">
        <v>2406</v>
      </c>
      <c r="O793" s="194" t="s">
        <v>2407</v>
      </c>
      <c r="P793" s="194">
        <v>0</v>
      </c>
      <c r="Q793" s="194">
        <v>0</v>
      </c>
      <c r="R793" s="194">
        <v>91001</v>
      </c>
      <c r="S793" s="194" t="s">
        <v>1086</v>
      </c>
      <c r="T793" s="195">
        <v>41596</v>
      </c>
      <c r="U793" s="194">
        <v>7491</v>
      </c>
      <c r="V793" s="194"/>
      <c r="W793" s="197">
        <v>13049990</v>
      </c>
      <c r="X793" s="197">
        <v>19574985</v>
      </c>
      <c r="Y793" s="198">
        <v>44561</v>
      </c>
      <c r="Z793" s="195" t="s">
        <v>40</v>
      </c>
      <c r="AA793" s="194" t="s">
        <v>9203</v>
      </c>
      <c r="AB793" s="194" t="s">
        <v>205</v>
      </c>
      <c r="AC793" s="199" t="s">
        <v>9669</v>
      </c>
    </row>
    <row r="794" spans="2:29" ht="15.75" customHeight="1" x14ac:dyDescent="0.2">
      <c r="B794" s="191" t="s">
        <v>8970</v>
      </c>
      <c r="C794" s="192" t="s">
        <v>7943</v>
      </c>
      <c r="D794" s="193" t="s">
        <v>502</v>
      </c>
      <c r="E794" s="193" t="s">
        <v>1665</v>
      </c>
      <c r="F794" s="194" t="s">
        <v>103</v>
      </c>
      <c r="G794" s="193" t="s">
        <v>1692</v>
      </c>
      <c r="H794" s="193" t="s">
        <v>90</v>
      </c>
      <c r="I794" s="194">
        <v>0</v>
      </c>
      <c r="J794" s="195">
        <v>0</v>
      </c>
      <c r="K794" s="194" t="s">
        <v>2420</v>
      </c>
      <c r="L794" s="194" t="s">
        <v>2421</v>
      </c>
      <c r="M794" s="194" t="s">
        <v>865</v>
      </c>
      <c r="N794" s="194" t="s">
        <v>2422</v>
      </c>
      <c r="O794" s="194" t="s">
        <v>2423</v>
      </c>
      <c r="P794" s="194" t="s">
        <v>2424</v>
      </c>
      <c r="Q794" s="194">
        <v>0</v>
      </c>
      <c r="R794" s="194">
        <v>91001</v>
      </c>
      <c r="S794" s="194" t="s">
        <v>2425</v>
      </c>
      <c r="T794" s="195">
        <v>41614</v>
      </c>
      <c r="U794" s="194">
        <v>7495</v>
      </c>
      <c r="V794" s="194"/>
      <c r="W794" s="197">
        <v>0</v>
      </c>
      <c r="X794" s="197">
        <v>13049990</v>
      </c>
      <c r="Y794" s="198">
        <v>44561</v>
      </c>
      <c r="Z794" s="195" t="s">
        <v>40</v>
      </c>
      <c r="AA794" s="194" t="s">
        <v>9203</v>
      </c>
      <c r="AB794" s="194" t="s">
        <v>1113</v>
      </c>
      <c r="AC794" s="199" t="s">
        <v>9669</v>
      </c>
    </row>
    <row r="795" spans="2:29" ht="15.75" customHeight="1" x14ac:dyDescent="0.2">
      <c r="B795" s="191" t="s">
        <v>2433</v>
      </c>
      <c r="C795" s="192" t="s">
        <v>7906</v>
      </c>
      <c r="D795" s="193" t="s">
        <v>2434</v>
      </c>
      <c r="E795" s="193" t="s">
        <v>2435</v>
      </c>
      <c r="F795" s="194" t="s">
        <v>2436</v>
      </c>
      <c r="G795" s="193" t="s">
        <v>2437</v>
      </c>
      <c r="H795" s="193" t="s">
        <v>2438</v>
      </c>
      <c r="I795" s="194" t="s">
        <v>426</v>
      </c>
      <c r="J795" s="195" t="s">
        <v>2439</v>
      </c>
      <c r="K795" s="194" t="s">
        <v>2440</v>
      </c>
      <c r="L795" s="194" t="s">
        <v>2441</v>
      </c>
      <c r="M795" s="194" t="s">
        <v>64</v>
      </c>
      <c r="N795" s="194" t="s">
        <v>2442</v>
      </c>
      <c r="O795" s="194" t="s">
        <v>2443</v>
      </c>
      <c r="P795" s="194" t="s">
        <v>2444</v>
      </c>
      <c r="Q795" s="194">
        <v>0</v>
      </c>
      <c r="R795" s="194" t="s">
        <v>280</v>
      </c>
      <c r="S795" s="194" t="s">
        <v>2445</v>
      </c>
      <c r="T795" s="195">
        <v>41717</v>
      </c>
      <c r="U795" s="194">
        <v>7498</v>
      </c>
      <c r="V795" s="194"/>
      <c r="W795" s="197">
        <v>9542340</v>
      </c>
      <c r="X795" s="197">
        <v>26609940</v>
      </c>
      <c r="Y795" s="198">
        <v>44561</v>
      </c>
      <c r="Z795" s="195" t="s">
        <v>40</v>
      </c>
      <c r="AA795" s="194" t="s">
        <v>9203</v>
      </c>
      <c r="AB795" s="194" t="s">
        <v>348</v>
      </c>
      <c r="AC795" s="199" t="s">
        <v>9669</v>
      </c>
    </row>
    <row r="796" spans="2:29" ht="15.75" customHeight="1" x14ac:dyDescent="0.2">
      <c r="B796" s="191" t="s">
        <v>2446</v>
      </c>
      <c r="C796" s="192" t="s">
        <v>8653</v>
      </c>
      <c r="D796" s="193" t="s">
        <v>2447</v>
      </c>
      <c r="E796" s="193" t="s">
        <v>2448</v>
      </c>
      <c r="F796" s="194" t="s">
        <v>2449</v>
      </c>
      <c r="G796" s="193" t="s">
        <v>2450</v>
      </c>
      <c r="H796" s="193" t="s">
        <v>2451</v>
      </c>
      <c r="I796" s="194" t="s">
        <v>2452</v>
      </c>
      <c r="J796" s="195" t="s">
        <v>2453</v>
      </c>
      <c r="K796" s="194" t="s">
        <v>2454</v>
      </c>
      <c r="L796" s="194" t="s">
        <v>2455</v>
      </c>
      <c r="M796" s="194" t="s">
        <v>1129</v>
      </c>
      <c r="N796" s="194" t="s">
        <v>2456</v>
      </c>
      <c r="O796" s="194" t="s">
        <v>2457</v>
      </c>
      <c r="P796" s="194" t="s">
        <v>2458</v>
      </c>
      <c r="Q796" s="194">
        <v>0</v>
      </c>
      <c r="R796" s="194" t="s">
        <v>280</v>
      </c>
      <c r="S796" s="194" t="s">
        <v>8029</v>
      </c>
      <c r="T796" s="195">
        <v>41739</v>
      </c>
      <c r="U796" s="194">
        <v>7499</v>
      </c>
      <c r="V796" s="194"/>
      <c r="W796" s="197">
        <v>55260128</v>
      </c>
      <c r="X796" s="197">
        <v>129990150</v>
      </c>
      <c r="Y796" s="198">
        <v>44561</v>
      </c>
      <c r="Z796" s="195" t="s">
        <v>40</v>
      </c>
      <c r="AA796" s="194" t="s">
        <v>9203</v>
      </c>
      <c r="AB796" s="194" t="s">
        <v>282</v>
      </c>
      <c r="AC796" s="199" t="s">
        <v>9669</v>
      </c>
    </row>
    <row r="797" spans="2:29" ht="15.75" customHeight="1" x14ac:dyDescent="0.2">
      <c r="B797" s="191" t="s">
        <v>8966</v>
      </c>
      <c r="C797" s="192" t="s">
        <v>7989</v>
      </c>
      <c r="D797" s="193" t="s">
        <v>502</v>
      </c>
      <c r="E797" s="193" t="s">
        <v>1665</v>
      </c>
      <c r="F797" s="194" t="s">
        <v>103</v>
      </c>
      <c r="G797" s="193" t="s">
        <v>1692</v>
      </c>
      <c r="H797" s="193" t="s">
        <v>90</v>
      </c>
      <c r="I797" s="194">
        <v>0</v>
      </c>
      <c r="J797" s="195">
        <v>0</v>
      </c>
      <c r="K797" s="194" t="s">
        <v>2459</v>
      </c>
      <c r="L797" s="194" t="s">
        <v>2460</v>
      </c>
      <c r="M797" s="194" t="s">
        <v>93</v>
      </c>
      <c r="N797" s="194" t="s">
        <v>2461</v>
      </c>
      <c r="O797" s="194" t="s">
        <v>2462</v>
      </c>
      <c r="P797" s="194" t="s">
        <v>2463</v>
      </c>
      <c r="Q797" s="194">
        <v>0</v>
      </c>
      <c r="R797" s="194">
        <v>91001</v>
      </c>
      <c r="S797" s="194" t="s">
        <v>1315</v>
      </c>
      <c r="T797" s="195">
        <v>41848</v>
      </c>
      <c r="U797" s="194">
        <v>7502</v>
      </c>
      <c r="V797" s="194"/>
      <c r="W797" s="197">
        <v>2384867</v>
      </c>
      <c r="X797" s="197">
        <v>10493414</v>
      </c>
      <c r="Y797" s="198">
        <v>44561</v>
      </c>
      <c r="Z797" s="195" t="s">
        <v>40</v>
      </c>
      <c r="AA797" s="194" t="s">
        <v>9203</v>
      </c>
      <c r="AB797" s="194" t="s">
        <v>250</v>
      </c>
      <c r="AC797" s="199" t="s">
        <v>9669</v>
      </c>
    </row>
    <row r="798" spans="2:29" ht="15.75" customHeight="1" x14ac:dyDescent="0.2">
      <c r="B798" s="191" t="s">
        <v>8964</v>
      </c>
      <c r="C798" s="192" t="s">
        <v>8657</v>
      </c>
      <c r="D798" s="193" t="s">
        <v>502</v>
      </c>
      <c r="E798" s="193" t="s">
        <v>1665</v>
      </c>
      <c r="F798" s="194" t="s">
        <v>103</v>
      </c>
      <c r="G798" s="193" t="s">
        <v>1692</v>
      </c>
      <c r="H798" s="193" t="s">
        <v>90</v>
      </c>
      <c r="I798" s="194">
        <v>0</v>
      </c>
      <c r="J798" s="195">
        <v>0</v>
      </c>
      <c r="K798" s="194" t="s">
        <v>2464</v>
      </c>
      <c r="L798" s="194" t="s">
        <v>2465</v>
      </c>
      <c r="M798" s="194" t="s">
        <v>591</v>
      </c>
      <c r="N798" s="194" t="s">
        <v>2466</v>
      </c>
      <c r="O798" s="194" t="s">
        <v>2467</v>
      </c>
      <c r="P798" s="194" t="s">
        <v>2468</v>
      </c>
      <c r="Q798" s="194">
        <v>0</v>
      </c>
      <c r="R798" s="194">
        <v>91001</v>
      </c>
      <c r="S798" s="194" t="s">
        <v>2425</v>
      </c>
      <c r="T798" s="195">
        <v>41872</v>
      </c>
      <c r="U798" s="194">
        <v>7504</v>
      </c>
      <c r="V798" s="194"/>
      <c r="W798" s="197">
        <v>4730622</v>
      </c>
      <c r="X798" s="197">
        <v>9461244</v>
      </c>
      <c r="Y798" s="198">
        <v>44561</v>
      </c>
      <c r="Z798" s="195" t="s">
        <v>40</v>
      </c>
      <c r="AA798" s="194" t="s">
        <v>9203</v>
      </c>
      <c r="AB798" s="194" t="s">
        <v>212</v>
      </c>
      <c r="AC798" s="199" t="s">
        <v>9669</v>
      </c>
    </row>
    <row r="799" spans="2:29" ht="15.75" customHeight="1" x14ac:dyDescent="0.2">
      <c r="B799" s="191" t="s">
        <v>8962</v>
      </c>
      <c r="C799" s="192" t="s">
        <v>8661</v>
      </c>
      <c r="D799" s="193" t="s">
        <v>502</v>
      </c>
      <c r="E799" s="193" t="s">
        <v>1665</v>
      </c>
      <c r="F799" s="194" t="s">
        <v>103</v>
      </c>
      <c r="G799" s="193" t="s">
        <v>1692</v>
      </c>
      <c r="H799" s="193" t="s">
        <v>90</v>
      </c>
      <c r="I799" s="194">
        <v>0</v>
      </c>
      <c r="J799" s="195">
        <v>0</v>
      </c>
      <c r="K799" s="194" t="s">
        <v>2469</v>
      </c>
      <c r="L799" s="194" t="s">
        <v>2470</v>
      </c>
      <c r="M799" s="194" t="s">
        <v>1318</v>
      </c>
      <c r="N799" s="194" t="s">
        <v>2471</v>
      </c>
      <c r="O799" s="194" t="s">
        <v>2472</v>
      </c>
      <c r="P799" s="194" t="s">
        <v>2473</v>
      </c>
      <c r="Q799" s="194">
        <v>0</v>
      </c>
      <c r="R799" s="194">
        <v>91001</v>
      </c>
      <c r="S799" s="194" t="s">
        <v>2425</v>
      </c>
      <c r="T799" s="195">
        <v>41906</v>
      </c>
      <c r="U799" s="194">
        <v>7508</v>
      </c>
      <c r="V799" s="194"/>
      <c r="W799" s="197">
        <v>3577300</v>
      </c>
      <c r="X799" s="197">
        <v>7154600</v>
      </c>
      <c r="Y799" s="198">
        <v>44561</v>
      </c>
      <c r="Z799" s="195" t="s">
        <v>40</v>
      </c>
      <c r="AA799" s="194" t="s">
        <v>9203</v>
      </c>
      <c r="AB799" s="194" t="s">
        <v>9525</v>
      </c>
      <c r="AC799" s="199" t="s">
        <v>9669</v>
      </c>
    </row>
    <row r="800" spans="2:29" ht="15.75" customHeight="1" x14ac:dyDescent="0.2">
      <c r="B800" s="191" t="s">
        <v>2474</v>
      </c>
      <c r="C800" s="192" t="s">
        <v>8662</v>
      </c>
      <c r="D800" s="193" t="s">
        <v>162</v>
      </c>
      <c r="E800" s="193" t="s">
        <v>2475</v>
      </c>
      <c r="F800" s="194" t="s">
        <v>2476</v>
      </c>
      <c r="G800" s="193" t="s">
        <v>2477</v>
      </c>
      <c r="H800" s="193" t="s">
        <v>2478</v>
      </c>
      <c r="I800" s="194" t="s">
        <v>2479</v>
      </c>
      <c r="J800" s="195" t="s">
        <v>2480</v>
      </c>
      <c r="K800" s="194" t="s">
        <v>2481</v>
      </c>
      <c r="L800" s="194" t="s">
        <v>2482</v>
      </c>
      <c r="M800" s="194" t="s">
        <v>93</v>
      </c>
      <c r="N800" s="194" t="s">
        <v>294</v>
      </c>
      <c r="O800" s="194" t="s">
        <v>2483</v>
      </c>
      <c r="P800" s="194" t="s">
        <v>2484</v>
      </c>
      <c r="Q800" s="194">
        <v>0</v>
      </c>
      <c r="R800" s="194" t="s">
        <v>233</v>
      </c>
      <c r="S800" s="194" t="s">
        <v>2485</v>
      </c>
      <c r="T800" s="195">
        <v>41908</v>
      </c>
      <c r="U800" s="194">
        <v>7510</v>
      </c>
      <c r="V800" s="194"/>
      <c r="W800" s="197">
        <v>19934612</v>
      </c>
      <c r="X800" s="197">
        <v>33295612</v>
      </c>
      <c r="Y800" s="198">
        <v>44561</v>
      </c>
      <c r="Z800" s="195" t="s">
        <v>40</v>
      </c>
      <c r="AA800" s="194" t="s">
        <v>9203</v>
      </c>
      <c r="AB800" s="194" t="s">
        <v>138</v>
      </c>
      <c r="AC800" s="199" t="s">
        <v>9669</v>
      </c>
    </row>
    <row r="801" spans="2:29" ht="15.75" customHeight="1" x14ac:dyDescent="0.2">
      <c r="B801" s="191" t="s">
        <v>2474</v>
      </c>
      <c r="C801" s="192" t="s">
        <v>8662</v>
      </c>
      <c r="D801" s="193" t="s">
        <v>162</v>
      </c>
      <c r="E801" s="193" t="s">
        <v>2475</v>
      </c>
      <c r="F801" s="194" t="s">
        <v>2476</v>
      </c>
      <c r="G801" s="193" t="s">
        <v>2477</v>
      </c>
      <c r="H801" s="193" t="s">
        <v>2478</v>
      </c>
      <c r="I801" s="194" t="s">
        <v>2479</v>
      </c>
      <c r="J801" s="195" t="s">
        <v>2480</v>
      </c>
      <c r="K801" s="194" t="s">
        <v>2481</v>
      </c>
      <c r="L801" s="194" t="s">
        <v>2482</v>
      </c>
      <c r="M801" s="194" t="s">
        <v>93</v>
      </c>
      <c r="N801" s="194" t="s">
        <v>294</v>
      </c>
      <c r="O801" s="194" t="s">
        <v>2483</v>
      </c>
      <c r="P801" s="194" t="s">
        <v>2484</v>
      </c>
      <c r="Q801" s="194">
        <v>0</v>
      </c>
      <c r="R801" s="194" t="s">
        <v>233</v>
      </c>
      <c r="S801" s="194" t="s">
        <v>2485</v>
      </c>
      <c r="T801" s="195">
        <v>41908</v>
      </c>
      <c r="U801" s="194">
        <v>7510</v>
      </c>
      <c r="V801" s="194"/>
      <c r="W801" s="197">
        <v>42459534</v>
      </c>
      <c r="X801" s="197">
        <v>81391764</v>
      </c>
      <c r="Y801" s="198">
        <v>44561</v>
      </c>
      <c r="Z801" s="195" t="s">
        <v>40</v>
      </c>
      <c r="AA801" s="194" t="s">
        <v>9203</v>
      </c>
      <c r="AB801" s="194" t="s">
        <v>659</v>
      </c>
      <c r="AC801" s="199" t="s">
        <v>9669</v>
      </c>
    </row>
    <row r="802" spans="2:29" ht="15.75" customHeight="1" x14ac:dyDescent="0.2">
      <c r="B802" s="191" t="s">
        <v>2474</v>
      </c>
      <c r="C802" s="192" t="s">
        <v>8662</v>
      </c>
      <c r="D802" s="193" t="s">
        <v>162</v>
      </c>
      <c r="E802" s="193" t="s">
        <v>2475</v>
      </c>
      <c r="F802" s="194" t="s">
        <v>2476</v>
      </c>
      <c r="G802" s="193" t="s">
        <v>2477</v>
      </c>
      <c r="H802" s="193" t="s">
        <v>2478</v>
      </c>
      <c r="I802" s="194" t="s">
        <v>2479</v>
      </c>
      <c r="J802" s="195" t="s">
        <v>2480</v>
      </c>
      <c r="K802" s="194" t="s">
        <v>2481</v>
      </c>
      <c r="L802" s="194" t="s">
        <v>2482</v>
      </c>
      <c r="M802" s="194" t="s">
        <v>93</v>
      </c>
      <c r="N802" s="194" t="s">
        <v>294</v>
      </c>
      <c r="O802" s="194" t="s">
        <v>2483</v>
      </c>
      <c r="P802" s="194" t="s">
        <v>2484</v>
      </c>
      <c r="Q802" s="194">
        <v>0</v>
      </c>
      <c r="R802" s="194" t="s">
        <v>233</v>
      </c>
      <c r="S802" s="194" t="s">
        <v>2485</v>
      </c>
      <c r="T802" s="195">
        <v>41908</v>
      </c>
      <c r="U802" s="194">
        <v>7510</v>
      </c>
      <c r="V802" s="194"/>
      <c r="W802" s="197">
        <v>10581912</v>
      </c>
      <c r="X802" s="197">
        <v>20201832</v>
      </c>
      <c r="Y802" s="198">
        <v>44561</v>
      </c>
      <c r="Z802" s="195" t="s">
        <v>40</v>
      </c>
      <c r="AA802" s="194" t="s">
        <v>9203</v>
      </c>
      <c r="AB802" s="194" t="s">
        <v>9478</v>
      </c>
      <c r="AC802" s="199" t="s">
        <v>9669</v>
      </c>
    </row>
    <row r="803" spans="2:29" ht="15.75" customHeight="1" x14ac:dyDescent="0.2">
      <c r="B803" s="191" t="s">
        <v>2474</v>
      </c>
      <c r="C803" s="192" t="s">
        <v>8662</v>
      </c>
      <c r="D803" s="193" t="s">
        <v>162</v>
      </c>
      <c r="E803" s="193" t="s">
        <v>2475</v>
      </c>
      <c r="F803" s="194" t="s">
        <v>2476</v>
      </c>
      <c r="G803" s="193" t="s">
        <v>2477</v>
      </c>
      <c r="H803" s="193" t="s">
        <v>2478</v>
      </c>
      <c r="I803" s="194" t="s">
        <v>2479</v>
      </c>
      <c r="J803" s="195" t="s">
        <v>2480</v>
      </c>
      <c r="K803" s="194" t="s">
        <v>2481</v>
      </c>
      <c r="L803" s="194" t="s">
        <v>2482</v>
      </c>
      <c r="M803" s="194" t="s">
        <v>93</v>
      </c>
      <c r="N803" s="194" t="s">
        <v>294</v>
      </c>
      <c r="O803" s="194" t="s">
        <v>2483</v>
      </c>
      <c r="P803" s="194" t="s">
        <v>2484</v>
      </c>
      <c r="Q803" s="194">
        <v>0</v>
      </c>
      <c r="R803" s="194" t="s">
        <v>233</v>
      </c>
      <c r="S803" s="194" t="s">
        <v>2485</v>
      </c>
      <c r="T803" s="195">
        <v>41908</v>
      </c>
      <c r="U803" s="194">
        <v>7510</v>
      </c>
      <c r="V803" s="194"/>
      <c r="W803" s="197">
        <v>34971062</v>
      </c>
      <c r="X803" s="197">
        <v>42729062</v>
      </c>
      <c r="Y803" s="198">
        <v>44561</v>
      </c>
      <c r="Z803" s="195" t="s">
        <v>40</v>
      </c>
      <c r="AA803" s="194" t="s">
        <v>9203</v>
      </c>
      <c r="AB803" s="194" t="s">
        <v>9487</v>
      </c>
      <c r="AC803" s="199" t="s">
        <v>9669</v>
      </c>
    </row>
    <row r="804" spans="2:29" ht="15.75" customHeight="1" x14ac:dyDescent="0.2">
      <c r="B804" s="191" t="s">
        <v>2474</v>
      </c>
      <c r="C804" s="192" t="s">
        <v>8662</v>
      </c>
      <c r="D804" s="193" t="s">
        <v>162</v>
      </c>
      <c r="E804" s="193" t="s">
        <v>2475</v>
      </c>
      <c r="F804" s="194" t="s">
        <v>2476</v>
      </c>
      <c r="G804" s="193" t="s">
        <v>2477</v>
      </c>
      <c r="H804" s="193" t="s">
        <v>2478</v>
      </c>
      <c r="I804" s="194" t="s">
        <v>2479</v>
      </c>
      <c r="J804" s="195" t="s">
        <v>2480</v>
      </c>
      <c r="K804" s="194" t="s">
        <v>2481</v>
      </c>
      <c r="L804" s="194" t="s">
        <v>2482</v>
      </c>
      <c r="M804" s="194" t="s">
        <v>93</v>
      </c>
      <c r="N804" s="194" t="s">
        <v>294</v>
      </c>
      <c r="O804" s="194" t="s">
        <v>2483</v>
      </c>
      <c r="P804" s="194" t="s">
        <v>2484</v>
      </c>
      <c r="Q804" s="194">
        <v>0</v>
      </c>
      <c r="R804" s="194" t="s">
        <v>233</v>
      </c>
      <c r="S804" s="194" t="s">
        <v>2485</v>
      </c>
      <c r="T804" s="195">
        <v>41908</v>
      </c>
      <c r="U804" s="194">
        <v>7510</v>
      </c>
      <c r="V804" s="194"/>
      <c r="W804" s="197">
        <v>17158110</v>
      </c>
      <c r="X804" s="197">
        <v>25239360</v>
      </c>
      <c r="Y804" s="198">
        <v>44561</v>
      </c>
      <c r="Z804" s="195" t="s">
        <v>40</v>
      </c>
      <c r="AA804" s="194" t="s">
        <v>9203</v>
      </c>
      <c r="AB804" s="194" t="s">
        <v>9488</v>
      </c>
      <c r="AC804" s="199" t="s">
        <v>9669</v>
      </c>
    </row>
    <row r="805" spans="2:29" ht="15.75" customHeight="1" x14ac:dyDescent="0.2">
      <c r="B805" s="191" t="s">
        <v>2474</v>
      </c>
      <c r="C805" s="192" t="s">
        <v>8662</v>
      </c>
      <c r="D805" s="193" t="s">
        <v>162</v>
      </c>
      <c r="E805" s="193" t="s">
        <v>2475</v>
      </c>
      <c r="F805" s="194" t="s">
        <v>2476</v>
      </c>
      <c r="G805" s="193" t="s">
        <v>2477</v>
      </c>
      <c r="H805" s="193" t="s">
        <v>2478</v>
      </c>
      <c r="I805" s="194" t="s">
        <v>2479</v>
      </c>
      <c r="J805" s="195" t="s">
        <v>2480</v>
      </c>
      <c r="K805" s="194" t="s">
        <v>2481</v>
      </c>
      <c r="L805" s="194" t="s">
        <v>2482</v>
      </c>
      <c r="M805" s="194" t="s">
        <v>93</v>
      </c>
      <c r="N805" s="194" t="s">
        <v>294</v>
      </c>
      <c r="O805" s="194" t="s">
        <v>2483</v>
      </c>
      <c r="P805" s="194" t="s">
        <v>2484</v>
      </c>
      <c r="Q805" s="194">
        <v>0</v>
      </c>
      <c r="R805" s="194" t="s">
        <v>233</v>
      </c>
      <c r="S805" s="194" t="s">
        <v>2485</v>
      </c>
      <c r="T805" s="195">
        <v>41908</v>
      </c>
      <c r="U805" s="194">
        <v>7510</v>
      </c>
      <c r="V805" s="194"/>
      <c r="W805" s="197">
        <v>17636520</v>
      </c>
      <c r="X805" s="197">
        <v>32066400</v>
      </c>
      <c r="Y805" s="198">
        <v>44561</v>
      </c>
      <c r="Z805" s="195" t="s">
        <v>40</v>
      </c>
      <c r="AA805" s="194" t="s">
        <v>9203</v>
      </c>
      <c r="AB805" s="194" t="s">
        <v>9490</v>
      </c>
      <c r="AC805" s="199" t="s">
        <v>9669</v>
      </c>
    </row>
    <row r="806" spans="2:29" ht="15.75" customHeight="1" x14ac:dyDescent="0.2">
      <c r="B806" s="191" t="s">
        <v>2474</v>
      </c>
      <c r="C806" s="192" t="s">
        <v>8662</v>
      </c>
      <c r="D806" s="193" t="s">
        <v>162</v>
      </c>
      <c r="E806" s="193" t="s">
        <v>2475</v>
      </c>
      <c r="F806" s="194" t="s">
        <v>2476</v>
      </c>
      <c r="G806" s="193" t="s">
        <v>2477</v>
      </c>
      <c r="H806" s="193" t="s">
        <v>2478</v>
      </c>
      <c r="I806" s="194" t="s">
        <v>2479</v>
      </c>
      <c r="J806" s="195" t="s">
        <v>2480</v>
      </c>
      <c r="K806" s="194" t="s">
        <v>2481</v>
      </c>
      <c r="L806" s="194" t="s">
        <v>2482</v>
      </c>
      <c r="M806" s="194" t="s">
        <v>93</v>
      </c>
      <c r="N806" s="194" t="s">
        <v>294</v>
      </c>
      <c r="O806" s="194" t="s">
        <v>2483</v>
      </c>
      <c r="P806" s="194" t="s">
        <v>2484</v>
      </c>
      <c r="Q806" s="194">
        <v>0</v>
      </c>
      <c r="R806" s="194" t="s">
        <v>233</v>
      </c>
      <c r="S806" s="194" t="s">
        <v>2485</v>
      </c>
      <c r="T806" s="195">
        <v>41908</v>
      </c>
      <c r="U806" s="194">
        <v>7510</v>
      </c>
      <c r="V806" s="194"/>
      <c r="W806" s="197">
        <v>17155524</v>
      </c>
      <c r="X806" s="197">
        <v>26775444</v>
      </c>
      <c r="Y806" s="198">
        <v>44561</v>
      </c>
      <c r="Z806" s="195" t="s">
        <v>40</v>
      </c>
      <c r="AA806" s="194" t="s">
        <v>9203</v>
      </c>
      <c r="AB806" s="194" t="s">
        <v>9516</v>
      </c>
      <c r="AC806" s="199" t="s">
        <v>9669</v>
      </c>
    </row>
    <row r="807" spans="2:29" ht="15.75" customHeight="1" x14ac:dyDescent="0.2">
      <c r="B807" s="191" t="s">
        <v>2474</v>
      </c>
      <c r="C807" s="192" t="s">
        <v>8662</v>
      </c>
      <c r="D807" s="193" t="s">
        <v>162</v>
      </c>
      <c r="E807" s="193" t="s">
        <v>2475</v>
      </c>
      <c r="F807" s="194" t="s">
        <v>2476</v>
      </c>
      <c r="G807" s="193" t="s">
        <v>2477</v>
      </c>
      <c r="H807" s="193" t="s">
        <v>2478</v>
      </c>
      <c r="I807" s="194" t="s">
        <v>2479</v>
      </c>
      <c r="J807" s="195" t="s">
        <v>2480</v>
      </c>
      <c r="K807" s="194" t="s">
        <v>2481</v>
      </c>
      <c r="L807" s="194" t="s">
        <v>2482</v>
      </c>
      <c r="M807" s="194" t="s">
        <v>93</v>
      </c>
      <c r="N807" s="194" t="s">
        <v>294</v>
      </c>
      <c r="O807" s="194" t="s">
        <v>2483</v>
      </c>
      <c r="P807" s="194" t="s">
        <v>2484</v>
      </c>
      <c r="Q807" s="194">
        <v>0</v>
      </c>
      <c r="R807" s="194" t="s">
        <v>233</v>
      </c>
      <c r="S807" s="194" t="s">
        <v>2485</v>
      </c>
      <c r="T807" s="195">
        <v>41908</v>
      </c>
      <c r="U807" s="194">
        <v>7510</v>
      </c>
      <c r="V807" s="194"/>
      <c r="W807" s="197">
        <v>19301904</v>
      </c>
      <c r="X807" s="197">
        <v>27318504</v>
      </c>
      <c r="Y807" s="198">
        <v>44561</v>
      </c>
      <c r="Z807" s="195" t="s">
        <v>40</v>
      </c>
      <c r="AA807" s="194" t="s">
        <v>9203</v>
      </c>
      <c r="AB807" s="194" t="s">
        <v>9531</v>
      </c>
      <c r="AC807" s="199" t="s">
        <v>9669</v>
      </c>
    </row>
    <row r="808" spans="2:29" ht="15.75" customHeight="1" x14ac:dyDescent="0.2">
      <c r="B808" s="191" t="s">
        <v>2474</v>
      </c>
      <c r="C808" s="192" t="s">
        <v>8662</v>
      </c>
      <c r="D808" s="193" t="s">
        <v>162</v>
      </c>
      <c r="E808" s="193" t="s">
        <v>2475</v>
      </c>
      <c r="F808" s="194" t="s">
        <v>2476</v>
      </c>
      <c r="G808" s="193" t="s">
        <v>2477</v>
      </c>
      <c r="H808" s="193" t="s">
        <v>2478</v>
      </c>
      <c r="I808" s="194" t="s">
        <v>2479</v>
      </c>
      <c r="J808" s="195" t="s">
        <v>2480</v>
      </c>
      <c r="K808" s="194" t="s">
        <v>2481</v>
      </c>
      <c r="L808" s="194" t="s">
        <v>2482</v>
      </c>
      <c r="M808" s="194" t="s">
        <v>93</v>
      </c>
      <c r="N808" s="194" t="s">
        <v>294</v>
      </c>
      <c r="O808" s="194" t="s">
        <v>2483</v>
      </c>
      <c r="P808" s="194" t="s">
        <v>2484</v>
      </c>
      <c r="Q808" s="194">
        <v>0</v>
      </c>
      <c r="R808" s="194" t="s">
        <v>233</v>
      </c>
      <c r="S808" s="194" t="s">
        <v>2485</v>
      </c>
      <c r="T808" s="195">
        <v>41908</v>
      </c>
      <c r="U808" s="194">
        <v>7510</v>
      </c>
      <c r="V808" s="194"/>
      <c r="W808" s="197">
        <v>11423655</v>
      </c>
      <c r="X808" s="197">
        <v>22847310</v>
      </c>
      <c r="Y808" s="198">
        <v>44561</v>
      </c>
      <c r="Z808" s="195" t="s">
        <v>40</v>
      </c>
      <c r="AA808" s="194" t="s">
        <v>9203</v>
      </c>
      <c r="AB808" s="194" t="s">
        <v>284</v>
      </c>
      <c r="AC808" s="199" t="s">
        <v>9669</v>
      </c>
    </row>
    <row r="809" spans="2:29" ht="15.75" customHeight="1" x14ac:dyDescent="0.2">
      <c r="B809" s="191" t="s">
        <v>2474</v>
      </c>
      <c r="C809" s="192" t="s">
        <v>8662</v>
      </c>
      <c r="D809" s="193" t="s">
        <v>162</v>
      </c>
      <c r="E809" s="193" t="s">
        <v>2475</v>
      </c>
      <c r="F809" s="194" t="s">
        <v>2476</v>
      </c>
      <c r="G809" s="193" t="s">
        <v>2477</v>
      </c>
      <c r="H809" s="193" t="s">
        <v>2478</v>
      </c>
      <c r="I809" s="194" t="s">
        <v>2479</v>
      </c>
      <c r="J809" s="195" t="s">
        <v>2480</v>
      </c>
      <c r="K809" s="194" t="s">
        <v>2481</v>
      </c>
      <c r="L809" s="194" t="s">
        <v>2482</v>
      </c>
      <c r="M809" s="194" t="s">
        <v>93</v>
      </c>
      <c r="N809" s="194" t="s">
        <v>294</v>
      </c>
      <c r="O809" s="194" t="s">
        <v>2483</v>
      </c>
      <c r="P809" s="194" t="s">
        <v>2484</v>
      </c>
      <c r="Q809" s="194">
        <v>0</v>
      </c>
      <c r="R809" s="194" t="s">
        <v>233</v>
      </c>
      <c r="S809" s="194" t="s">
        <v>2485</v>
      </c>
      <c r="T809" s="195">
        <v>41908</v>
      </c>
      <c r="U809" s="194">
        <v>7510</v>
      </c>
      <c r="V809" s="194"/>
      <c r="W809" s="197">
        <v>8657928</v>
      </c>
      <c r="X809" s="197">
        <v>16674528</v>
      </c>
      <c r="Y809" s="198">
        <v>44561</v>
      </c>
      <c r="Z809" s="195" t="s">
        <v>40</v>
      </c>
      <c r="AA809" s="194" t="s">
        <v>9203</v>
      </c>
      <c r="AB809" s="194" t="s">
        <v>266</v>
      </c>
      <c r="AC809" s="199" t="s">
        <v>9669</v>
      </c>
    </row>
    <row r="810" spans="2:29" ht="15.75" customHeight="1" x14ac:dyDescent="0.2">
      <c r="B810" s="191" t="s">
        <v>2474</v>
      </c>
      <c r="C810" s="192" t="s">
        <v>8662</v>
      </c>
      <c r="D810" s="193" t="s">
        <v>162</v>
      </c>
      <c r="E810" s="193" t="s">
        <v>2475</v>
      </c>
      <c r="F810" s="194" t="s">
        <v>2476</v>
      </c>
      <c r="G810" s="193" t="s">
        <v>2477</v>
      </c>
      <c r="H810" s="193" t="s">
        <v>2478</v>
      </c>
      <c r="I810" s="194" t="s">
        <v>2479</v>
      </c>
      <c r="J810" s="195" t="s">
        <v>2480</v>
      </c>
      <c r="K810" s="194" t="s">
        <v>2481</v>
      </c>
      <c r="L810" s="194" t="s">
        <v>2482</v>
      </c>
      <c r="M810" s="194" t="s">
        <v>93</v>
      </c>
      <c r="N810" s="194" t="s">
        <v>294</v>
      </c>
      <c r="O810" s="194" t="s">
        <v>2483</v>
      </c>
      <c r="P810" s="194" t="s">
        <v>2484</v>
      </c>
      <c r="Q810" s="194">
        <v>0</v>
      </c>
      <c r="R810" s="194" t="s">
        <v>233</v>
      </c>
      <c r="S810" s="194" t="s">
        <v>2485</v>
      </c>
      <c r="T810" s="195">
        <v>41908</v>
      </c>
      <c r="U810" s="194">
        <v>7510</v>
      </c>
      <c r="V810" s="194"/>
      <c r="W810" s="197">
        <v>27897768</v>
      </c>
      <c r="X810" s="197">
        <v>47939268</v>
      </c>
      <c r="Y810" s="198">
        <v>44561</v>
      </c>
      <c r="Z810" s="195" t="s">
        <v>40</v>
      </c>
      <c r="AA810" s="194" t="s">
        <v>9203</v>
      </c>
      <c r="AB810" s="194" t="s">
        <v>323</v>
      </c>
      <c r="AC810" s="199" t="s">
        <v>9669</v>
      </c>
    </row>
    <row r="811" spans="2:29" ht="15.75" customHeight="1" x14ac:dyDescent="0.2">
      <c r="B811" s="191" t="s">
        <v>2474</v>
      </c>
      <c r="C811" s="192" t="s">
        <v>8662</v>
      </c>
      <c r="D811" s="193" t="s">
        <v>162</v>
      </c>
      <c r="E811" s="193" t="s">
        <v>2475</v>
      </c>
      <c r="F811" s="194" t="s">
        <v>2476</v>
      </c>
      <c r="G811" s="193" t="s">
        <v>2477</v>
      </c>
      <c r="H811" s="193" t="s">
        <v>2478</v>
      </c>
      <c r="I811" s="194" t="s">
        <v>2479</v>
      </c>
      <c r="J811" s="195" t="s">
        <v>2480</v>
      </c>
      <c r="K811" s="194" t="s">
        <v>2481</v>
      </c>
      <c r="L811" s="194" t="s">
        <v>2482</v>
      </c>
      <c r="M811" s="194" t="s">
        <v>93</v>
      </c>
      <c r="N811" s="194" t="s">
        <v>294</v>
      </c>
      <c r="O811" s="194" t="s">
        <v>2483</v>
      </c>
      <c r="P811" s="194" t="s">
        <v>2484</v>
      </c>
      <c r="Q811" s="194">
        <v>0</v>
      </c>
      <c r="R811" s="194" t="s">
        <v>233</v>
      </c>
      <c r="S811" s="194" t="s">
        <v>2485</v>
      </c>
      <c r="T811" s="195">
        <v>41908</v>
      </c>
      <c r="U811" s="194">
        <v>7510</v>
      </c>
      <c r="V811" s="194"/>
      <c r="W811" s="197">
        <v>7080261</v>
      </c>
      <c r="X811" s="197">
        <v>14160522</v>
      </c>
      <c r="Y811" s="198">
        <v>44561</v>
      </c>
      <c r="Z811" s="195" t="s">
        <v>40</v>
      </c>
      <c r="AA811" s="194" t="s">
        <v>9203</v>
      </c>
      <c r="AB811" s="194" t="s">
        <v>746</v>
      </c>
      <c r="AC811" s="199" t="s">
        <v>9669</v>
      </c>
    </row>
    <row r="812" spans="2:29" ht="15.75" customHeight="1" x14ac:dyDescent="0.2">
      <c r="B812" s="191" t="s">
        <v>2474</v>
      </c>
      <c r="C812" s="192" t="s">
        <v>8662</v>
      </c>
      <c r="D812" s="193" t="s">
        <v>162</v>
      </c>
      <c r="E812" s="193" t="s">
        <v>2475</v>
      </c>
      <c r="F812" s="194" t="s">
        <v>2476</v>
      </c>
      <c r="G812" s="193" t="s">
        <v>2477</v>
      </c>
      <c r="H812" s="193" t="s">
        <v>2478</v>
      </c>
      <c r="I812" s="194" t="s">
        <v>2479</v>
      </c>
      <c r="J812" s="195" t="s">
        <v>2480</v>
      </c>
      <c r="K812" s="194" t="s">
        <v>2481</v>
      </c>
      <c r="L812" s="194" t="s">
        <v>2482</v>
      </c>
      <c r="M812" s="194" t="s">
        <v>93</v>
      </c>
      <c r="N812" s="194" t="s">
        <v>294</v>
      </c>
      <c r="O812" s="194" t="s">
        <v>2483</v>
      </c>
      <c r="P812" s="194" t="s">
        <v>2484</v>
      </c>
      <c r="Q812" s="194">
        <v>0</v>
      </c>
      <c r="R812" s="194" t="s">
        <v>233</v>
      </c>
      <c r="S812" s="194" t="s">
        <v>2485</v>
      </c>
      <c r="T812" s="195">
        <v>41908</v>
      </c>
      <c r="U812" s="194">
        <v>7510</v>
      </c>
      <c r="V812" s="194"/>
      <c r="W812" s="197">
        <v>9762667</v>
      </c>
      <c r="X812" s="197">
        <v>19525334</v>
      </c>
      <c r="Y812" s="198">
        <v>44561</v>
      </c>
      <c r="Z812" s="195" t="s">
        <v>40</v>
      </c>
      <c r="AA812" s="194" t="s">
        <v>9203</v>
      </c>
      <c r="AB812" s="194" t="s">
        <v>298</v>
      </c>
      <c r="AC812" s="199" t="s">
        <v>9669</v>
      </c>
    </row>
    <row r="813" spans="2:29" ht="15.75" customHeight="1" x14ac:dyDescent="0.2">
      <c r="B813" s="191" t="s">
        <v>2474</v>
      </c>
      <c r="C813" s="192" t="s">
        <v>8662</v>
      </c>
      <c r="D813" s="193" t="s">
        <v>162</v>
      </c>
      <c r="E813" s="193" t="s">
        <v>2475</v>
      </c>
      <c r="F813" s="194" t="s">
        <v>2476</v>
      </c>
      <c r="G813" s="193" t="s">
        <v>2477</v>
      </c>
      <c r="H813" s="193" t="s">
        <v>2478</v>
      </c>
      <c r="I813" s="194" t="s">
        <v>2479</v>
      </c>
      <c r="J813" s="195" t="s">
        <v>2480</v>
      </c>
      <c r="K813" s="194" t="s">
        <v>2481</v>
      </c>
      <c r="L813" s="194" t="s">
        <v>2482</v>
      </c>
      <c r="M813" s="194" t="s">
        <v>93</v>
      </c>
      <c r="N813" s="194" t="s">
        <v>294</v>
      </c>
      <c r="O813" s="194" t="s">
        <v>2483</v>
      </c>
      <c r="P813" s="194" t="s">
        <v>2484</v>
      </c>
      <c r="Q813" s="194">
        <v>0</v>
      </c>
      <c r="R813" s="194" t="s">
        <v>233</v>
      </c>
      <c r="S813" s="194" t="s">
        <v>2485</v>
      </c>
      <c r="T813" s="195">
        <v>41908</v>
      </c>
      <c r="U813" s="194">
        <v>7510</v>
      </c>
      <c r="V813" s="194"/>
      <c r="W813" s="197">
        <v>21350878</v>
      </c>
      <c r="X813" s="197">
        <v>38052128</v>
      </c>
      <c r="Y813" s="198">
        <v>44561</v>
      </c>
      <c r="Z813" s="195" t="s">
        <v>40</v>
      </c>
      <c r="AA813" s="194" t="s">
        <v>9203</v>
      </c>
      <c r="AB813" s="194" t="s">
        <v>9559</v>
      </c>
      <c r="AC813" s="199" t="s">
        <v>9669</v>
      </c>
    </row>
    <row r="814" spans="2:29" ht="15.75" customHeight="1" x14ac:dyDescent="0.2">
      <c r="B814" s="191" t="s">
        <v>2474</v>
      </c>
      <c r="C814" s="192" t="s">
        <v>8662</v>
      </c>
      <c r="D814" s="193" t="s">
        <v>162</v>
      </c>
      <c r="E814" s="193" t="s">
        <v>2475</v>
      </c>
      <c r="F814" s="194" t="s">
        <v>2476</v>
      </c>
      <c r="G814" s="193" t="s">
        <v>2477</v>
      </c>
      <c r="H814" s="193" t="s">
        <v>2478</v>
      </c>
      <c r="I814" s="194" t="s">
        <v>2479</v>
      </c>
      <c r="J814" s="195" t="s">
        <v>2480</v>
      </c>
      <c r="K814" s="194" t="s">
        <v>2481</v>
      </c>
      <c r="L814" s="194" t="s">
        <v>2482</v>
      </c>
      <c r="M814" s="194" t="s">
        <v>93</v>
      </c>
      <c r="N814" s="194" t="s">
        <v>294</v>
      </c>
      <c r="O814" s="194" t="s">
        <v>2483</v>
      </c>
      <c r="P814" s="194" t="s">
        <v>2484</v>
      </c>
      <c r="Q814" s="194">
        <v>0</v>
      </c>
      <c r="R814" s="194" t="s">
        <v>233</v>
      </c>
      <c r="S814" s="194" t="s">
        <v>2485</v>
      </c>
      <c r="T814" s="195">
        <v>41908</v>
      </c>
      <c r="U814" s="194">
        <v>7510</v>
      </c>
      <c r="V814" s="194"/>
      <c r="W814" s="197">
        <v>42423330</v>
      </c>
      <c r="X814" s="197">
        <v>85751760</v>
      </c>
      <c r="Y814" s="198">
        <v>44561</v>
      </c>
      <c r="Z814" s="195" t="s">
        <v>40</v>
      </c>
      <c r="AA814" s="194" t="s">
        <v>9203</v>
      </c>
      <c r="AB814" s="194" t="s">
        <v>216</v>
      </c>
      <c r="AC814" s="199" t="s">
        <v>9669</v>
      </c>
    </row>
    <row r="815" spans="2:29" ht="15.75" customHeight="1" x14ac:dyDescent="0.2">
      <c r="B815" s="191" t="s">
        <v>2474</v>
      </c>
      <c r="C815" s="192" t="s">
        <v>8662</v>
      </c>
      <c r="D815" s="193" t="s">
        <v>162</v>
      </c>
      <c r="E815" s="193" t="s">
        <v>2475</v>
      </c>
      <c r="F815" s="194" t="s">
        <v>2476</v>
      </c>
      <c r="G815" s="193" t="s">
        <v>2477</v>
      </c>
      <c r="H815" s="193" t="s">
        <v>2478</v>
      </c>
      <c r="I815" s="194" t="s">
        <v>2479</v>
      </c>
      <c r="J815" s="195" t="s">
        <v>2480</v>
      </c>
      <c r="K815" s="194" t="s">
        <v>2481</v>
      </c>
      <c r="L815" s="194" t="s">
        <v>2482</v>
      </c>
      <c r="M815" s="194" t="s">
        <v>93</v>
      </c>
      <c r="N815" s="194" t="s">
        <v>294</v>
      </c>
      <c r="O815" s="194" t="s">
        <v>2483</v>
      </c>
      <c r="P815" s="194" t="s">
        <v>2484</v>
      </c>
      <c r="Q815" s="194">
        <v>0</v>
      </c>
      <c r="R815" s="194" t="s">
        <v>233</v>
      </c>
      <c r="S815" s="194" t="s">
        <v>2485</v>
      </c>
      <c r="T815" s="195">
        <v>41908</v>
      </c>
      <c r="U815" s="194">
        <v>7510</v>
      </c>
      <c r="V815" s="194"/>
      <c r="W815" s="197">
        <v>17155524</v>
      </c>
      <c r="X815" s="197">
        <v>25172124</v>
      </c>
      <c r="Y815" s="198">
        <v>44561</v>
      </c>
      <c r="Z815" s="195" t="s">
        <v>40</v>
      </c>
      <c r="AA815" s="194" t="s">
        <v>9203</v>
      </c>
      <c r="AB815" s="194" t="s">
        <v>375</v>
      </c>
      <c r="AC815" s="199" t="s">
        <v>9669</v>
      </c>
    </row>
    <row r="816" spans="2:29" ht="15.75" customHeight="1" x14ac:dyDescent="0.2">
      <c r="B816" s="191" t="s">
        <v>2474</v>
      </c>
      <c r="C816" s="192" t="s">
        <v>8662</v>
      </c>
      <c r="D816" s="193" t="s">
        <v>162</v>
      </c>
      <c r="E816" s="193" t="s">
        <v>2475</v>
      </c>
      <c r="F816" s="194" t="s">
        <v>2476</v>
      </c>
      <c r="G816" s="193" t="s">
        <v>2477</v>
      </c>
      <c r="H816" s="193" t="s">
        <v>2478</v>
      </c>
      <c r="I816" s="194" t="s">
        <v>2479</v>
      </c>
      <c r="J816" s="195" t="s">
        <v>2480</v>
      </c>
      <c r="K816" s="194" t="s">
        <v>2481</v>
      </c>
      <c r="L816" s="194" t="s">
        <v>2482</v>
      </c>
      <c r="M816" s="194" t="s">
        <v>93</v>
      </c>
      <c r="N816" s="194" t="s">
        <v>294</v>
      </c>
      <c r="O816" s="194" t="s">
        <v>2483</v>
      </c>
      <c r="P816" s="194" t="s">
        <v>2484</v>
      </c>
      <c r="Q816" s="194">
        <v>0</v>
      </c>
      <c r="R816" s="194" t="s">
        <v>233</v>
      </c>
      <c r="S816" s="194" t="s">
        <v>2485</v>
      </c>
      <c r="T816" s="195">
        <v>41908</v>
      </c>
      <c r="U816" s="194">
        <v>7510</v>
      </c>
      <c r="V816" s="194"/>
      <c r="W816" s="197">
        <v>6490860</v>
      </c>
      <c r="X816" s="197">
        <v>24075660</v>
      </c>
      <c r="Y816" s="198">
        <v>44561</v>
      </c>
      <c r="Z816" s="195" t="s">
        <v>40</v>
      </c>
      <c r="AA816" s="194" t="s">
        <v>9203</v>
      </c>
      <c r="AB816" s="194" t="s">
        <v>253</v>
      </c>
      <c r="AC816" s="199" t="s">
        <v>9669</v>
      </c>
    </row>
    <row r="817" spans="2:29" ht="15.75" customHeight="1" x14ac:dyDescent="0.2">
      <c r="B817" s="191" t="s">
        <v>8961</v>
      </c>
      <c r="C817" s="192" t="s">
        <v>8664</v>
      </c>
      <c r="D817" s="193" t="s">
        <v>502</v>
      </c>
      <c r="E817" s="193" t="s">
        <v>1133</v>
      </c>
      <c r="F817" s="194" t="s">
        <v>352</v>
      </c>
      <c r="G817" s="193" t="s">
        <v>1877</v>
      </c>
      <c r="H817" s="193" t="s">
        <v>90</v>
      </c>
      <c r="I817" s="194">
        <v>0</v>
      </c>
      <c r="J817" s="195">
        <v>0</v>
      </c>
      <c r="K817" s="194" t="s">
        <v>2486</v>
      </c>
      <c r="L817" s="194" t="s">
        <v>2487</v>
      </c>
      <c r="M817" s="194" t="s">
        <v>507</v>
      </c>
      <c r="N817" s="194" t="s">
        <v>2488</v>
      </c>
      <c r="O817" s="194" t="s">
        <v>2489</v>
      </c>
      <c r="P817" s="194" t="s">
        <v>2490</v>
      </c>
      <c r="Q817" s="194">
        <v>0</v>
      </c>
      <c r="R817" s="194">
        <v>91001</v>
      </c>
      <c r="S817" s="194" t="s">
        <v>511</v>
      </c>
      <c r="T817" s="195">
        <v>41925</v>
      </c>
      <c r="U817" s="194">
        <v>7512</v>
      </c>
      <c r="V817" s="194"/>
      <c r="W817" s="197">
        <v>5265786</v>
      </c>
      <c r="X817" s="197">
        <v>10531572</v>
      </c>
      <c r="Y817" s="198">
        <v>44561</v>
      </c>
      <c r="Z817" s="195" t="s">
        <v>40</v>
      </c>
      <c r="AA817" s="194" t="s">
        <v>9203</v>
      </c>
      <c r="AB817" s="194" t="s">
        <v>9638</v>
      </c>
      <c r="AC817" s="199" t="s">
        <v>9669</v>
      </c>
    </row>
    <row r="818" spans="2:29" ht="15.75" customHeight="1" x14ac:dyDescent="0.2">
      <c r="B818" s="191" t="s">
        <v>8960</v>
      </c>
      <c r="C818" s="192" t="s">
        <v>7884</v>
      </c>
      <c r="D818" s="193" t="s">
        <v>502</v>
      </c>
      <c r="E818" s="193" t="s">
        <v>1665</v>
      </c>
      <c r="F818" s="194" t="s">
        <v>103</v>
      </c>
      <c r="G818" s="193" t="s">
        <v>1692</v>
      </c>
      <c r="H818" s="193" t="s">
        <v>90</v>
      </c>
      <c r="I818" s="194">
        <v>0</v>
      </c>
      <c r="J818" s="195">
        <v>0</v>
      </c>
      <c r="K818" s="194" t="s">
        <v>2491</v>
      </c>
      <c r="L818" s="194" t="s">
        <v>2492</v>
      </c>
      <c r="M818" s="194" t="s">
        <v>1498</v>
      </c>
      <c r="N818" s="194" t="s">
        <v>2493</v>
      </c>
      <c r="O818" s="194" t="s">
        <v>2494</v>
      </c>
      <c r="P818" s="194">
        <v>0</v>
      </c>
      <c r="Q818" s="194">
        <v>0</v>
      </c>
      <c r="R818" s="194">
        <v>91001</v>
      </c>
      <c r="S818" s="194" t="s">
        <v>2425</v>
      </c>
      <c r="T818" s="195">
        <v>41927</v>
      </c>
      <c r="U818" s="194">
        <v>7513</v>
      </c>
      <c r="V818" s="194"/>
      <c r="W818" s="197">
        <v>2289472</v>
      </c>
      <c r="X818" s="197">
        <v>9615782</v>
      </c>
      <c r="Y818" s="198">
        <v>44561</v>
      </c>
      <c r="Z818" s="195" t="s">
        <v>40</v>
      </c>
      <c r="AA818" s="194" t="s">
        <v>9203</v>
      </c>
      <c r="AB818" s="194" t="s">
        <v>658</v>
      </c>
      <c r="AC818" s="199" t="s">
        <v>9669</v>
      </c>
    </row>
    <row r="819" spans="2:29" ht="15.75" customHeight="1" x14ac:dyDescent="0.2">
      <c r="B819" s="191" t="s">
        <v>8959</v>
      </c>
      <c r="C819" s="192" t="s">
        <v>8665</v>
      </c>
      <c r="D819" s="193" t="s">
        <v>502</v>
      </c>
      <c r="E819" s="193" t="s">
        <v>1665</v>
      </c>
      <c r="F819" s="194" t="s">
        <v>103</v>
      </c>
      <c r="G819" s="193" t="s">
        <v>1692</v>
      </c>
      <c r="H819" s="193" t="s">
        <v>90</v>
      </c>
      <c r="I819" s="194">
        <v>0</v>
      </c>
      <c r="J819" s="195">
        <v>0</v>
      </c>
      <c r="K819" s="194" t="s">
        <v>2495</v>
      </c>
      <c r="L819" s="194" t="s">
        <v>2496</v>
      </c>
      <c r="M819" s="194" t="s">
        <v>35</v>
      </c>
      <c r="N819" s="194" t="s">
        <v>2497</v>
      </c>
      <c r="O819" s="194">
        <v>0</v>
      </c>
      <c r="P819" s="194">
        <v>0</v>
      </c>
      <c r="Q819" s="194">
        <v>0</v>
      </c>
      <c r="R819" s="194">
        <v>91001</v>
      </c>
      <c r="S819" s="194" t="s">
        <v>1086</v>
      </c>
      <c r="T819" s="195">
        <v>41939</v>
      </c>
      <c r="U819" s="194">
        <v>7514</v>
      </c>
      <c r="V819" s="194"/>
      <c r="W819" s="197">
        <v>3262498</v>
      </c>
      <c r="X819" s="197">
        <v>6524996</v>
      </c>
      <c r="Y819" s="198">
        <v>44561</v>
      </c>
      <c r="Z819" s="195" t="s">
        <v>40</v>
      </c>
      <c r="AA819" s="194" t="s">
        <v>9203</v>
      </c>
      <c r="AB819" s="194" t="s">
        <v>9511</v>
      </c>
      <c r="AC819" s="199" t="s">
        <v>9669</v>
      </c>
    </row>
    <row r="820" spans="2:29" ht="15.75" customHeight="1" x14ac:dyDescent="0.2">
      <c r="B820" s="191" t="s">
        <v>8957</v>
      </c>
      <c r="C820" s="192" t="s">
        <v>9280</v>
      </c>
      <c r="D820" s="193" t="s">
        <v>162</v>
      </c>
      <c r="E820" s="193" t="s">
        <v>2498</v>
      </c>
      <c r="F820" s="194" t="s">
        <v>2499</v>
      </c>
      <c r="G820" s="193" t="s">
        <v>2500</v>
      </c>
      <c r="H820" s="193" t="s">
        <v>2501</v>
      </c>
      <c r="I820" s="194" t="s">
        <v>2502</v>
      </c>
      <c r="J820" s="195" t="s">
        <v>2503</v>
      </c>
      <c r="K820" s="194" t="s">
        <v>2504</v>
      </c>
      <c r="L820" s="194" t="s">
        <v>2505</v>
      </c>
      <c r="M820" s="194" t="s">
        <v>93</v>
      </c>
      <c r="N820" s="194" t="s">
        <v>403</v>
      </c>
      <c r="O820" s="194" t="s">
        <v>2506</v>
      </c>
      <c r="P820" s="194" t="s">
        <v>2507</v>
      </c>
      <c r="Q820" s="194">
        <v>0</v>
      </c>
      <c r="R820" s="194" t="s">
        <v>346</v>
      </c>
      <c r="S820" s="194" t="s">
        <v>2508</v>
      </c>
      <c r="T820" s="195">
        <v>41950</v>
      </c>
      <c r="U820" s="194">
        <v>7517</v>
      </c>
      <c r="V820" s="194"/>
      <c r="W820" s="197">
        <v>14274720</v>
      </c>
      <c r="X820" s="197">
        <v>20481120</v>
      </c>
      <c r="Y820" s="198">
        <v>44561</v>
      </c>
      <c r="Z820" s="195" t="s">
        <v>40</v>
      </c>
      <c r="AA820" s="194" t="s">
        <v>9203</v>
      </c>
      <c r="AB820" s="194" t="s">
        <v>9490</v>
      </c>
      <c r="AC820" s="199" t="s">
        <v>9669</v>
      </c>
    </row>
    <row r="821" spans="2:29" ht="15.75" customHeight="1" x14ac:dyDescent="0.2">
      <c r="B821" s="191" t="s">
        <v>8956</v>
      </c>
      <c r="C821" s="192" t="s">
        <v>8668</v>
      </c>
      <c r="D821" s="193" t="s">
        <v>502</v>
      </c>
      <c r="E821" s="193" t="s">
        <v>1665</v>
      </c>
      <c r="F821" s="194" t="s">
        <v>103</v>
      </c>
      <c r="G821" s="193" t="s">
        <v>1692</v>
      </c>
      <c r="H821" s="193" t="s">
        <v>1551</v>
      </c>
      <c r="I821" s="194">
        <v>0</v>
      </c>
      <c r="J821" s="195">
        <v>0</v>
      </c>
      <c r="K821" s="194" t="s">
        <v>2509</v>
      </c>
      <c r="L821" s="194" t="s">
        <v>2510</v>
      </c>
      <c r="M821" s="194" t="s">
        <v>591</v>
      </c>
      <c r="N821" s="194" t="s">
        <v>2511</v>
      </c>
      <c r="O821" s="194" t="s">
        <v>2512</v>
      </c>
      <c r="P821" s="194" t="s">
        <v>2513</v>
      </c>
      <c r="Q821" s="194">
        <v>0</v>
      </c>
      <c r="R821" s="194">
        <v>91001</v>
      </c>
      <c r="S821" s="194" t="s">
        <v>2425</v>
      </c>
      <c r="T821" s="195">
        <v>41996</v>
      </c>
      <c r="U821" s="194">
        <v>7520</v>
      </c>
      <c r="V821" s="194"/>
      <c r="W821" s="197">
        <v>5494733</v>
      </c>
      <c r="X821" s="197">
        <v>10989466</v>
      </c>
      <c r="Y821" s="198">
        <v>44561</v>
      </c>
      <c r="Z821" s="195" t="s">
        <v>40</v>
      </c>
      <c r="AA821" s="194" t="s">
        <v>9203</v>
      </c>
      <c r="AB821" s="194" t="s">
        <v>9528</v>
      </c>
      <c r="AC821" s="199" t="s">
        <v>9669</v>
      </c>
    </row>
    <row r="822" spans="2:29" ht="15.75" customHeight="1" x14ac:dyDescent="0.2">
      <c r="B822" s="191" t="s">
        <v>8955</v>
      </c>
      <c r="C822" s="192" t="s">
        <v>8669</v>
      </c>
      <c r="D822" s="193" t="s">
        <v>502</v>
      </c>
      <c r="E822" s="193" t="s">
        <v>1665</v>
      </c>
      <c r="F822" s="194" t="s">
        <v>103</v>
      </c>
      <c r="G822" s="193" t="s">
        <v>1692</v>
      </c>
      <c r="H822" s="193" t="s">
        <v>90</v>
      </c>
      <c r="I822" s="194">
        <v>0</v>
      </c>
      <c r="J822" s="195">
        <v>0</v>
      </c>
      <c r="K822" s="194" t="s">
        <v>2514</v>
      </c>
      <c r="L822" s="194" t="s">
        <v>2515</v>
      </c>
      <c r="M822" s="194" t="s">
        <v>591</v>
      </c>
      <c r="N822" s="194" t="s">
        <v>2516</v>
      </c>
      <c r="O822" s="194" t="s">
        <v>2517</v>
      </c>
      <c r="P822" s="194" t="s">
        <v>2518</v>
      </c>
      <c r="Q822" s="194">
        <v>0</v>
      </c>
      <c r="R822" s="194">
        <v>91001</v>
      </c>
      <c r="S822" s="194" t="s">
        <v>1086</v>
      </c>
      <c r="T822" s="195">
        <v>41996</v>
      </c>
      <c r="U822" s="194">
        <v>7521</v>
      </c>
      <c r="V822" s="194"/>
      <c r="W822" s="197">
        <v>4078122</v>
      </c>
      <c r="X822" s="197">
        <v>8156244</v>
      </c>
      <c r="Y822" s="198">
        <v>44561</v>
      </c>
      <c r="Z822" s="195" t="s">
        <v>40</v>
      </c>
      <c r="AA822" s="194" t="s">
        <v>9203</v>
      </c>
      <c r="AB822" s="194" t="s">
        <v>9481</v>
      </c>
      <c r="AC822" s="199" t="s">
        <v>9669</v>
      </c>
    </row>
    <row r="823" spans="2:29" ht="15.75" customHeight="1" x14ac:dyDescent="0.2">
      <c r="B823" s="191" t="s">
        <v>8953</v>
      </c>
      <c r="C823" s="192" t="s">
        <v>8671</v>
      </c>
      <c r="D823" s="193" t="s">
        <v>502</v>
      </c>
      <c r="E823" s="193" t="s">
        <v>1665</v>
      </c>
      <c r="F823" s="194" t="s">
        <v>103</v>
      </c>
      <c r="G823" s="193" t="s">
        <v>1692</v>
      </c>
      <c r="H823" s="193" t="s">
        <v>90</v>
      </c>
      <c r="I823" s="194">
        <v>0</v>
      </c>
      <c r="J823" s="195">
        <v>0</v>
      </c>
      <c r="K823" s="194" t="s">
        <v>2519</v>
      </c>
      <c r="L823" s="194" t="s">
        <v>2520</v>
      </c>
      <c r="M823" s="194" t="s">
        <v>591</v>
      </c>
      <c r="N823" s="194" t="s">
        <v>2521</v>
      </c>
      <c r="O823" s="194" t="s">
        <v>2522</v>
      </c>
      <c r="P823" s="194" t="s">
        <v>2523</v>
      </c>
      <c r="Q823" s="194">
        <v>0</v>
      </c>
      <c r="R823" s="194">
        <v>91001</v>
      </c>
      <c r="S823" s="194" t="s">
        <v>1139</v>
      </c>
      <c r="T823" s="195">
        <v>42032</v>
      </c>
      <c r="U823" s="194">
        <v>7523</v>
      </c>
      <c r="V823" s="194"/>
      <c r="W823" s="197">
        <v>4078122</v>
      </c>
      <c r="X823" s="197">
        <v>8156244</v>
      </c>
      <c r="Y823" s="198">
        <v>44561</v>
      </c>
      <c r="Z823" s="195" t="s">
        <v>40</v>
      </c>
      <c r="AA823" s="194" t="s">
        <v>9203</v>
      </c>
      <c r="AB823" s="194" t="s">
        <v>9495</v>
      </c>
      <c r="AC823" s="199" t="s">
        <v>9669</v>
      </c>
    </row>
    <row r="824" spans="2:29" ht="15.75" customHeight="1" x14ac:dyDescent="0.2">
      <c r="B824" s="191" t="s">
        <v>8952</v>
      </c>
      <c r="C824" s="192" t="s">
        <v>8672</v>
      </c>
      <c r="D824" s="193" t="s">
        <v>502</v>
      </c>
      <c r="E824" s="193" t="s">
        <v>1665</v>
      </c>
      <c r="F824" s="194" t="s">
        <v>103</v>
      </c>
      <c r="G824" s="193" t="s">
        <v>1692</v>
      </c>
      <c r="H824" s="193" t="s">
        <v>90</v>
      </c>
      <c r="I824" s="194">
        <v>0</v>
      </c>
      <c r="J824" s="195">
        <v>0</v>
      </c>
      <c r="K824" s="194" t="s">
        <v>2524</v>
      </c>
      <c r="L824" s="194" t="s">
        <v>2525</v>
      </c>
      <c r="M824" s="194" t="s">
        <v>93</v>
      </c>
      <c r="N824" s="194" t="s">
        <v>1823</v>
      </c>
      <c r="O824" s="194" t="s">
        <v>2526</v>
      </c>
      <c r="P824" s="194" t="s">
        <v>2527</v>
      </c>
      <c r="Q824" s="194">
        <v>0</v>
      </c>
      <c r="R824" s="194">
        <v>91001</v>
      </c>
      <c r="S824" s="194" t="s">
        <v>2425</v>
      </c>
      <c r="T824" s="195">
        <v>42032</v>
      </c>
      <c r="U824" s="194">
        <v>7524</v>
      </c>
      <c r="V824" s="194"/>
      <c r="W824" s="197">
        <v>3458057</v>
      </c>
      <c r="X824" s="197">
        <v>14523839</v>
      </c>
      <c r="Y824" s="198">
        <v>44561</v>
      </c>
      <c r="Z824" s="195" t="s">
        <v>40</v>
      </c>
      <c r="AA824" s="194" t="s">
        <v>9203</v>
      </c>
      <c r="AB824" s="194" t="s">
        <v>9543</v>
      </c>
      <c r="AC824" s="199" t="s">
        <v>9669</v>
      </c>
    </row>
    <row r="825" spans="2:29" ht="15.75" customHeight="1" x14ac:dyDescent="0.2">
      <c r="B825" s="191" t="s">
        <v>8950</v>
      </c>
      <c r="C825" s="192" t="s">
        <v>8674</v>
      </c>
      <c r="D825" s="193" t="s">
        <v>502</v>
      </c>
      <c r="E825" s="193" t="s">
        <v>1665</v>
      </c>
      <c r="F825" s="194" t="s">
        <v>103</v>
      </c>
      <c r="G825" s="193" t="s">
        <v>1692</v>
      </c>
      <c r="H825" s="193" t="s">
        <v>90</v>
      </c>
      <c r="I825" s="194">
        <v>0</v>
      </c>
      <c r="J825" s="195">
        <v>0</v>
      </c>
      <c r="K825" s="194" t="s">
        <v>2528</v>
      </c>
      <c r="L825" s="194" t="s">
        <v>2529</v>
      </c>
      <c r="M825" s="194" t="s">
        <v>865</v>
      </c>
      <c r="N825" s="194" t="s">
        <v>2530</v>
      </c>
      <c r="O825" s="194" t="s">
        <v>2531</v>
      </c>
      <c r="P825" s="194" t="s">
        <v>2532</v>
      </c>
      <c r="Q825" s="194">
        <v>0</v>
      </c>
      <c r="R825" s="194">
        <v>91001</v>
      </c>
      <c r="S825" s="194" t="s">
        <v>1086</v>
      </c>
      <c r="T825" s="195">
        <v>42047</v>
      </c>
      <c r="U825" s="194">
        <v>7526</v>
      </c>
      <c r="V825" s="194"/>
      <c r="W825" s="197">
        <v>4730622</v>
      </c>
      <c r="X825" s="197">
        <v>9461244</v>
      </c>
      <c r="Y825" s="198">
        <v>44561</v>
      </c>
      <c r="Z825" s="195" t="s">
        <v>40</v>
      </c>
      <c r="AA825" s="194" t="s">
        <v>9203</v>
      </c>
      <c r="AB825" s="194" t="s">
        <v>9552</v>
      </c>
      <c r="AC825" s="199" t="s">
        <v>9669</v>
      </c>
    </row>
    <row r="826" spans="2:29" ht="15.75" customHeight="1" x14ac:dyDescent="0.2">
      <c r="B826" s="191" t="s">
        <v>8949</v>
      </c>
      <c r="C826" s="192" t="s">
        <v>8675</v>
      </c>
      <c r="D826" s="193" t="s">
        <v>502</v>
      </c>
      <c r="E826" s="193" t="s">
        <v>1665</v>
      </c>
      <c r="F826" s="194" t="s">
        <v>103</v>
      </c>
      <c r="G826" s="193" t="s">
        <v>1692</v>
      </c>
      <c r="H826" s="193">
        <v>0</v>
      </c>
      <c r="I826" s="194">
        <v>0</v>
      </c>
      <c r="J826" s="195">
        <v>0</v>
      </c>
      <c r="K826" s="194" t="s">
        <v>2533</v>
      </c>
      <c r="L826" s="194" t="s">
        <v>2534</v>
      </c>
      <c r="M826" s="194" t="s">
        <v>1129</v>
      </c>
      <c r="N826" s="194" t="s">
        <v>2535</v>
      </c>
      <c r="O826" s="194" t="s">
        <v>2536</v>
      </c>
      <c r="P826" s="194" t="s">
        <v>2537</v>
      </c>
      <c r="Q826" s="194">
        <v>0</v>
      </c>
      <c r="R826" s="194">
        <v>91001</v>
      </c>
      <c r="S826" s="194" t="s">
        <v>1139</v>
      </c>
      <c r="T826" s="195">
        <v>42047</v>
      </c>
      <c r="U826" s="194">
        <v>7527</v>
      </c>
      <c r="V826" s="194"/>
      <c r="W826" s="197">
        <v>3262498</v>
      </c>
      <c r="X826" s="197">
        <v>6524996</v>
      </c>
      <c r="Y826" s="198">
        <v>44561</v>
      </c>
      <c r="Z826" s="195" t="s">
        <v>40</v>
      </c>
      <c r="AA826" s="194" t="s">
        <v>9203</v>
      </c>
      <c r="AB826" s="194" t="s">
        <v>9461</v>
      </c>
      <c r="AC826" s="199" t="s">
        <v>9669</v>
      </c>
    </row>
    <row r="827" spans="2:29" ht="15.75" customHeight="1" x14ac:dyDescent="0.2">
      <c r="B827" s="191" t="s">
        <v>8948</v>
      </c>
      <c r="C827" s="192" t="s">
        <v>8676</v>
      </c>
      <c r="D827" s="193" t="s">
        <v>502</v>
      </c>
      <c r="E827" s="193" t="s">
        <v>1665</v>
      </c>
      <c r="F827" s="194" t="s">
        <v>103</v>
      </c>
      <c r="G827" s="193" t="s">
        <v>1692</v>
      </c>
      <c r="H827" s="193" t="s">
        <v>90</v>
      </c>
      <c r="I827" s="194">
        <v>0</v>
      </c>
      <c r="J827" s="195">
        <v>0</v>
      </c>
      <c r="K827" s="194" t="s">
        <v>2538</v>
      </c>
      <c r="L827" s="194" t="s">
        <v>2539</v>
      </c>
      <c r="M827" s="194" t="s">
        <v>106</v>
      </c>
      <c r="N827" s="194" t="s">
        <v>2540</v>
      </c>
      <c r="O827" s="194" t="s">
        <v>2541</v>
      </c>
      <c r="P827" s="194" t="s">
        <v>2542</v>
      </c>
      <c r="Q827" s="194">
        <v>0</v>
      </c>
      <c r="R827" s="194">
        <v>91001</v>
      </c>
      <c r="S827" s="194" t="s">
        <v>1429</v>
      </c>
      <c r="T827" s="195">
        <v>42052</v>
      </c>
      <c r="U827" s="194">
        <v>7528</v>
      </c>
      <c r="V827" s="194"/>
      <c r="W827" s="197">
        <v>4730622</v>
      </c>
      <c r="X827" s="197">
        <v>9461244</v>
      </c>
      <c r="Y827" s="198">
        <v>44561</v>
      </c>
      <c r="Z827" s="195" t="s">
        <v>40</v>
      </c>
      <c r="AA827" s="194" t="s">
        <v>9203</v>
      </c>
      <c r="AB827" s="194" t="s">
        <v>9551</v>
      </c>
      <c r="AC827" s="199" t="s">
        <v>9669</v>
      </c>
    </row>
    <row r="828" spans="2:29" ht="15.75" customHeight="1" x14ac:dyDescent="0.2">
      <c r="B828" s="191" t="s">
        <v>2543</v>
      </c>
      <c r="C828" s="192" t="s">
        <v>7953</v>
      </c>
      <c r="D828" s="193" t="s">
        <v>2544</v>
      </c>
      <c r="E828" s="193" t="s">
        <v>2545</v>
      </c>
      <c r="F828" s="194" t="s">
        <v>103</v>
      </c>
      <c r="G828" s="193" t="s">
        <v>2546</v>
      </c>
      <c r="H828" s="193" t="s">
        <v>90</v>
      </c>
      <c r="I828" s="194">
        <v>0</v>
      </c>
      <c r="J828" s="195">
        <v>0</v>
      </c>
      <c r="K828" s="194" t="s">
        <v>2547</v>
      </c>
      <c r="L828" s="194" t="s">
        <v>2548</v>
      </c>
      <c r="M828" s="194" t="s">
        <v>507</v>
      </c>
      <c r="N828" s="194" t="s">
        <v>2549</v>
      </c>
      <c r="O828" s="194" t="s">
        <v>2550</v>
      </c>
      <c r="P828" s="194" t="s">
        <v>2551</v>
      </c>
      <c r="Q828" s="194">
        <v>0</v>
      </c>
      <c r="R828" s="194">
        <v>91001</v>
      </c>
      <c r="S828" s="194" t="s">
        <v>1086</v>
      </c>
      <c r="T828" s="195">
        <v>42052</v>
      </c>
      <c r="U828" s="194">
        <v>7529</v>
      </c>
      <c r="V828" s="194"/>
      <c r="W828" s="197">
        <v>15797358</v>
      </c>
      <c r="X828" s="197">
        <v>21063144</v>
      </c>
      <c r="Y828" s="198">
        <v>44561</v>
      </c>
      <c r="Z828" s="195" t="s">
        <v>40</v>
      </c>
      <c r="AA828" s="194" t="s">
        <v>9203</v>
      </c>
      <c r="AB828" s="194" t="s">
        <v>434</v>
      </c>
      <c r="AC828" s="199" t="s">
        <v>9669</v>
      </c>
    </row>
    <row r="829" spans="2:29" ht="15.75" customHeight="1" x14ac:dyDescent="0.2">
      <c r="B829" s="191" t="s">
        <v>8947</v>
      </c>
      <c r="C829" s="192" t="s">
        <v>7956</v>
      </c>
      <c r="D829" s="193" t="s">
        <v>502</v>
      </c>
      <c r="E829" s="193" t="s">
        <v>1665</v>
      </c>
      <c r="F829" s="194" t="s">
        <v>103</v>
      </c>
      <c r="G829" s="193" t="s">
        <v>1692</v>
      </c>
      <c r="H829" s="193" t="s">
        <v>90</v>
      </c>
      <c r="I829" s="194">
        <v>0</v>
      </c>
      <c r="J829" s="195">
        <v>0</v>
      </c>
      <c r="K829" s="194" t="s">
        <v>2552</v>
      </c>
      <c r="L829" s="194" t="s">
        <v>2553</v>
      </c>
      <c r="M829" s="194" t="s">
        <v>741</v>
      </c>
      <c r="N829" s="194" t="s">
        <v>2554</v>
      </c>
      <c r="O829" s="194" t="s">
        <v>2555</v>
      </c>
      <c r="P829" s="194" t="s">
        <v>2556</v>
      </c>
      <c r="Q829" s="194">
        <v>0</v>
      </c>
      <c r="R829" s="194">
        <v>91001</v>
      </c>
      <c r="S829" s="194" t="s">
        <v>1086</v>
      </c>
      <c r="T829" s="195">
        <v>42053</v>
      </c>
      <c r="U829" s="194">
        <v>7531</v>
      </c>
      <c r="V829" s="194"/>
      <c r="W829" s="197">
        <v>4769733</v>
      </c>
      <c r="X829" s="197">
        <v>16217093</v>
      </c>
      <c r="Y829" s="198">
        <v>44561</v>
      </c>
      <c r="Z829" s="195" t="s">
        <v>40</v>
      </c>
      <c r="AA829" s="194" t="s">
        <v>9203</v>
      </c>
      <c r="AB829" s="194" t="s">
        <v>2557</v>
      </c>
      <c r="AC829" s="199" t="s">
        <v>9669</v>
      </c>
    </row>
    <row r="830" spans="2:29" ht="15.75" customHeight="1" x14ac:dyDescent="0.2">
      <c r="B830" s="191" t="s">
        <v>8946</v>
      </c>
      <c r="C830" s="192" t="s">
        <v>8677</v>
      </c>
      <c r="D830" s="193" t="s">
        <v>502</v>
      </c>
      <c r="E830" s="193" t="s">
        <v>1665</v>
      </c>
      <c r="F830" s="194" t="s">
        <v>103</v>
      </c>
      <c r="G830" s="193" t="s">
        <v>1692</v>
      </c>
      <c r="H830" s="193" t="s">
        <v>90</v>
      </c>
      <c r="I830" s="194">
        <v>0</v>
      </c>
      <c r="J830" s="195">
        <v>0</v>
      </c>
      <c r="K830" s="194" t="s">
        <v>2558</v>
      </c>
      <c r="L830" s="194" t="s">
        <v>2559</v>
      </c>
      <c r="M830" s="194" t="s">
        <v>865</v>
      </c>
      <c r="N830" s="194" t="s">
        <v>2560</v>
      </c>
      <c r="O830" s="194" t="s">
        <v>2561</v>
      </c>
      <c r="P830" s="194" t="s">
        <v>2562</v>
      </c>
      <c r="Q830" s="194">
        <v>0</v>
      </c>
      <c r="R830" s="194">
        <v>91001</v>
      </c>
      <c r="S830" s="194" t="s">
        <v>1139</v>
      </c>
      <c r="T830" s="195">
        <v>42053</v>
      </c>
      <c r="U830" s="194">
        <v>7532</v>
      </c>
      <c r="V830" s="194"/>
      <c r="W830" s="197">
        <v>4730622</v>
      </c>
      <c r="X830" s="197">
        <v>9461244</v>
      </c>
      <c r="Y830" s="198">
        <v>44561</v>
      </c>
      <c r="Z830" s="195" t="s">
        <v>40</v>
      </c>
      <c r="AA830" s="194" t="s">
        <v>9203</v>
      </c>
      <c r="AB830" s="194" t="s">
        <v>9482</v>
      </c>
      <c r="AC830" s="199" t="s">
        <v>9669</v>
      </c>
    </row>
    <row r="831" spans="2:29" ht="15.75" customHeight="1" x14ac:dyDescent="0.2">
      <c r="B831" s="191" t="s">
        <v>8945</v>
      </c>
      <c r="C831" s="192" t="s">
        <v>8678</v>
      </c>
      <c r="D831" s="193" t="s">
        <v>502</v>
      </c>
      <c r="E831" s="193" t="s">
        <v>1665</v>
      </c>
      <c r="F831" s="194" t="s">
        <v>103</v>
      </c>
      <c r="G831" s="193" t="s">
        <v>1692</v>
      </c>
      <c r="H831" s="193" t="s">
        <v>90</v>
      </c>
      <c r="I831" s="194">
        <v>0</v>
      </c>
      <c r="J831" s="195">
        <v>0</v>
      </c>
      <c r="K831" s="194" t="s">
        <v>2563</v>
      </c>
      <c r="L831" s="194" t="s">
        <v>2564</v>
      </c>
      <c r="M831" s="194" t="s">
        <v>865</v>
      </c>
      <c r="N831" s="194" t="s">
        <v>2565</v>
      </c>
      <c r="O831" s="194" t="s">
        <v>2566</v>
      </c>
      <c r="P831" s="194" t="s">
        <v>2567</v>
      </c>
      <c r="Q831" s="194">
        <v>0</v>
      </c>
      <c r="R831" s="194">
        <v>91001</v>
      </c>
      <c r="S831" s="194" t="s">
        <v>1925</v>
      </c>
      <c r="T831" s="195">
        <v>42053</v>
      </c>
      <c r="U831" s="194">
        <v>7533</v>
      </c>
      <c r="V831" s="194"/>
      <c r="W831" s="197">
        <v>5709371</v>
      </c>
      <c r="X831" s="197">
        <v>11418742</v>
      </c>
      <c r="Y831" s="198">
        <v>44561</v>
      </c>
      <c r="Z831" s="195" t="s">
        <v>40</v>
      </c>
      <c r="AA831" s="194" t="s">
        <v>9203</v>
      </c>
      <c r="AB831" s="194" t="s">
        <v>9594</v>
      </c>
      <c r="AC831" s="199" t="s">
        <v>9669</v>
      </c>
    </row>
    <row r="832" spans="2:29" ht="15.75" customHeight="1" x14ac:dyDescent="0.2">
      <c r="B832" s="191" t="s">
        <v>8944</v>
      </c>
      <c r="C832" s="192" t="s">
        <v>8679</v>
      </c>
      <c r="D832" s="193" t="s">
        <v>502</v>
      </c>
      <c r="E832" s="193" t="s">
        <v>1665</v>
      </c>
      <c r="F832" s="194" t="s">
        <v>103</v>
      </c>
      <c r="G832" s="193" t="s">
        <v>1692</v>
      </c>
      <c r="H832" s="193" t="s">
        <v>90</v>
      </c>
      <c r="I832" s="194">
        <v>0</v>
      </c>
      <c r="J832" s="195">
        <v>0</v>
      </c>
      <c r="K832" s="194" t="s">
        <v>2568</v>
      </c>
      <c r="L832" s="194" t="s">
        <v>2569</v>
      </c>
      <c r="M832" s="194" t="s">
        <v>106</v>
      </c>
      <c r="N832" s="194" t="s">
        <v>2570</v>
      </c>
      <c r="O832" s="194" t="s">
        <v>2571</v>
      </c>
      <c r="P832" s="194" t="s">
        <v>2572</v>
      </c>
      <c r="Q832" s="194">
        <v>0</v>
      </c>
      <c r="R832" s="194">
        <v>91001</v>
      </c>
      <c r="S832" s="194" t="s">
        <v>1339</v>
      </c>
      <c r="T832" s="195">
        <v>42053</v>
      </c>
      <c r="U832" s="194">
        <v>7534</v>
      </c>
      <c r="V832" s="194"/>
      <c r="W832" s="197">
        <v>3942185</v>
      </c>
      <c r="X832" s="197">
        <v>7884370</v>
      </c>
      <c r="Y832" s="198">
        <v>44561</v>
      </c>
      <c r="Z832" s="195" t="s">
        <v>40</v>
      </c>
      <c r="AA832" s="194" t="s">
        <v>9203</v>
      </c>
      <c r="AB832" s="194" t="s">
        <v>9521</v>
      </c>
      <c r="AC832" s="199" t="s">
        <v>9669</v>
      </c>
    </row>
    <row r="833" spans="2:29" ht="15.75" customHeight="1" x14ac:dyDescent="0.2">
      <c r="B833" s="191" t="s">
        <v>8943</v>
      </c>
      <c r="C833" s="192" t="s">
        <v>7978</v>
      </c>
      <c r="D833" s="193" t="s">
        <v>502</v>
      </c>
      <c r="E833" s="193" t="s">
        <v>1665</v>
      </c>
      <c r="F833" s="194" t="s">
        <v>103</v>
      </c>
      <c r="G833" s="193" t="s">
        <v>1692</v>
      </c>
      <c r="H833" s="193" t="s">
        <v>90</v>
      </c>
      <c r="I833" s="194">
        <v>0</v>
      </c>
      <c r="J833" s="195">
        <v>0</v>
      </c>
      <c r="K833" s="194" t="s">
        <v>2573</v>
      </c>
      <c r="L833" s="194" t="s">
        <v>2574</v>
      </c>
      <c r="M833" s="194" t="s">
        <v>93</v>
      </c>
      <c r="N833" s="194" t="s">
        <v>2575</v>
      </c>
      <c r="O833" s="194" t="s">
        <v>2576</v>
      </c>
      <c r="P833" s="194" t="s">
        <v>2577</v>
      </c>
      <c r="Q833" s="194">
        <v>0</v>
      </c>
      <c r="R833" s="194">
        <v>91001</v>
      </c>
      <c r="S833" s="194" t="s">
        <v>1086</v>
      </c>
      <c r="T833" s="195">
        <v>42053</v>
      </c>
      <c r="U833" s="194">
        <v>7535</v>
      </c>
      <c r="V833" s="194"/>
      <c r="W833" s="197">
        <v>0</v>
      </c>
      <c r="X833" s="197">
        <v>7154600</v>
      </c>
      <c r="Y833" s="198">
        <v>44561</v>
      </c>
      <c r="Z833" s="195" t="s">
        <v>40</v>
      </c>
      <c r="AA833" s="194" t="s">
        <v>9203</v>
      </c>
      <c r="AB833" s="194" t="s">
        <v>846</v>
      </c>
      <c r="AC833" s="199" t="s">
        <v>9669</v>
      </c>
    </row>
    <row r="834" spans="2:29" ht="15.75" customHeight="1" x14ac:dyDescent="0.2">
      <c r="B834" s="191" t="s">
        <v>8942</v>
      </c>
      <c r="C834" s="192" t="s">
        <v>8680</v>
      </c>
      <c r="D834" s="193" t="s">
        <v>502</v>
      </c>
      <c r="E834" s="193" t="s">
        <v>1665</v>
      </c>
      <c r="F834" s="194" t="s">
        <v>103</v>
      </c>
      <c r="G834" s="193" t="s">
        <v>1692</v>
      </c>
      <c r="H834" s="193" t="s">
        <v>90</v>
      </c>
      <c r="I834" s="194">
        <v>0</v>
      </c>
      <c r="J834" s="195">
        <v>0</v>
      </c>
      <c r="K834" s="194" t="s">
        <v>2578</v>
      </c>
      <c r="L834" s="194" t="s">
        <v>2579</v>
      </c>
      <c r="M834" s="194" t="s">
        <v>178</v>
      </c>
      <c r="N834" s="194" t="s">
        <v>2580</v>
      </c>
      <c r="O834" s="194" t="s">
        <v>2581</v>
      </c>
      <c r="P834" s="194" t="s">
        <v>2582</v>
      </c>
      <c r="Q834" s="194">
        <v>0</v>
      </c>
      <c r="R834" s="194">
        <v>91001</v>
      </c>
      <c r="S834" s="194" t="s">
        <v>1086</v>
      </c>
      <c r="T834" s="195">
        <v>42053</v>
      </c>
      <c r="U834" s="194">
        <v>7536</v>
      </c>
      <c r="V834" s="194"/>
      <c r="W834" s="197">
        <v>3262498</v>
      </c>
      <c r="X834" s="197">
        <v>6524996</v>
      </c>
      <c r="Y834" s="198">
        <v>44561</v>
      </c>
      <c r="Z834" s="195" t="s">
        <v>40</v>
      </c>
      <c r="AA834" s="194" t="s">
        <v>9203</v>
      </c>
      <c r="AB834" s="194" t="s">
        <v>9583</v>
      </c>
      <c r="AC834" s="199" t="s">
        <v>9669</v>
      </c>
    </row>
    <row r="835" spans="2:29" ht="15.75" customHeight="1" x14ac:dyDescent="0.2">
      <c r="B835" s="191" t="s">
        <v>8941</v>
      </c>
      <c r="C835" s="192" t="s">
        <v>8681</v>
      </c>
      <c r="D835" s="193" t="s">
        <v>502</v>
      </c>
      <c r="E835" s="193" t="s">
        <v>1665</v>
      </c>
      <c r="F835" s="194" t="s">
        <v>103</v>
      </c>
      <c r="G835" s="193" t="s">
        <v>1692</v>
      </c>
      <c r="H835" s="193" t="s">
        <v>90</v>
      </c>
      <c r="I835" s="194">
        <v>0</v>
      </c>
      <c r="J835" s="195">
        <v>0</v>
      </c>
      <c r="K835" s="194" t="s">
        <v>2583</v>
      </c>
      <c r="L835" s="194" t="s">
        <v>2584</v>
      </c>
      <c r="M835" s="194" t="s">
        <v>178</v>
      </c>
      <c r="N835" s="194" t="s">
        <v>2585</v>
      </c>
      <c r="O835" s="194" t="s">
        <v>2586</v>
      </c>
      <c r="P835" s="194">
        <v>0</v>
      </c>
      <c r="Q835" s="194">
        <v>0</v>
      </c>
      <c r="R835" s="194">
        <v>91001</v>
      </c>
      <c r="S835" s="194" t="s">
        <v>1086</v>
      </c>
      <c r="T835" s="195">
        <v>42053</v>
      </c>
      <c r="U835" s="194">
        <v>7537</v>
      </c>
      <c r="V835" s="194"/>
      <c r="W835" s="197">
        <v>3942185</v>
      </c>
      <c r="X835" s="197">
        <v>7884370</v>
      </c>
      <c r="Y835" s="198">
        <v>44561</v>
      </c>
      <c r="Z835" s="195" t="s">
        <v>40</v>
      </c>
      <c r="AA835" s="194" t="s">
        <v>9203</v>
      </c>
      <c r="AB835" s="194" t="s">
        <v>9534</v>
      </c>
      <c r="AC835" s="199" t="s">
        <v>9669</v>
      </c>
    </row>
    <row r="836" spans="2:29" ht="15.75" customHeight="1" x14ac:dyDescent="0.2">
      <c r="B836" s="191" t="s">
        <v>8940</v>
      </c>
      <c r="C836" s="192" t="s">
        <v>8682</v>
      </c>
      <c r="D836" s="193" t="s">
        <v>502</v>
      </c>
      <c r="E836" s="193" t="s">
        <v>1665</v>
      </c>
      <c r="F836" s="194" t="s">
        <v>103</v>
      </c>
      <c r="G836" s="193" t="s">
        <v>1692</v>
      </c>
      <c r="H836" s="193" t="s">
        <v>90</v>
      </c>
      <c r="I836" s="194">
        <v>0</v>
      </c>
      <c r="J836" s="195">
        <v>0</v>
      </c>
      <c r="K836" s="194" t="s">
        <v>2587</v>
      </c>
      <c r="L836" s="194" t="s">
        <v>2588</v>
      </c>
      <c r="M836" s="194" t="s">
        <v>756</v>
      </c>
      <c r="N836" s="194" t="s">
        <v>2589</v>
      </c>
      <c r="O836" s="194" t="s">
        <v>2590</v>
      </c>
      <c r="P836" s="194">
        <v>0</v>
      </c>
      <c r="Q836" s="194">
        <v>0</v>
      </c>
      <c r="R836" s="194">
        <v>91001</v>
      </c>
      <c r="S836" s="194" t="s">
        <v>1086</v>
      </c>
      <c r="T836" s="195">
        <v>42053</v>
      </c>
      <c r="U836" s="194">
        <v>7538</v>
      </c>
      <c r="V836" s="194"/>
      <c r="W836" s="197">
        <v>4078122</v>
      </c>
      <c r="X836" s="197">
        <v>8156244</v>
      </c>
      <c r="Y836" s="198">
        <v>44561</v>
      </c>
      <c r="Z836" s="195" t="s">
        <v>40</v>
      </c>
      <c r="AA836" s="194" t="s">
        <v>9203</v>
      </c>
      <c r="AB836" s="194" t="s">
        <v>9475</v>
      </c>
      <c r="AC836" s="199" t="s">
        <v>9669</v>
      </c>
    </row>
    <row r="837" spans="2:29" ht="15.75" customHeight="1" x14ac:dyDescent="0.2">
      <c r="B837" s="191" t="s">
        <v>8938</v>
      </c>
      <c r="C837" s="192" t="s">
        <v>8683</v>
      </c>
      <c r="D837" s="193" t="s">
        <v>502</v>
      </c>
      <c r="E837" s="193" t="s">
        <v>1665</v>
      </c>
      <c r="F837" s="194" t="s">
        <v>103</v>
      </c>
      <c r="G837" s="193" t="s">
        <v>1692</v>
      </c>
      <c r="H837" s="193" t="s">
        <v>90</v>
      </c>
      <c r="I837" s="194">
        <v>0</v>
      </c>
      <c r="J837" s="195">
        <v>0</v>
      </c>
      <c r="K837" s="194" t="s">
        <v>2591</v>
      </c>
      <c r="L837" s="194" t="s">
        <v>2592</v>
      </c>
      <c r="M837" s="194" t="s">
        <v>178</v>
      </c>
      <c r="N837" s="194" t="s">
        <v>2593</v>
      </c>
      <c r="O837" s="194" t="s">
        <v>2594</v>
      </c>
      <c r="P837" s="194" t="s">
        <v>2595</v>
      </c>
      <c r="Q837" s="194">
        <v>0</v>
      </c>
      <c r="R837" s="194">
        <v>91001</v>
      </c>
      <c r="S837" s="194" t="s">
        <v>1086</v>
      </c>
      <c r="T837" s="195">
        <v>42053</v>
      </c>
      <c r="U837" s="194">
        <v>7540</v>
      </c>
      <c r="V837" s="194"/>
      <c r="W837" s="197">
        <v>3398435</v>
      </c>
      <c r="X837" s="197">
        <v>6796870</v>
      </c>
      <c r="Y837" s="198">
        <v>44561</v>
      </c>
      <c r="Z837" s="195" t="s">
        <v>40</v>
      </c>
      <c r="AA837" s="194" t="s">
        <v>9203</v>
      </c>
      <c r="AB837" s="194" t="s">
        <v>9456</v>
      </c>
      <c r="AC837" s="199" t="s">
        <v>9669</v>
      </c>
    </row>
    <row r="838" spans="2:29" ht="15.75" customHeight="1" x14ac:dyDescent="0.2">
      <c r="B838" s="191" t="s">
        <v>8937</v>
      </c>
      <c r="C838" s="192" t="s">
        <v>7977</v>
      </c>
      <c r="D838" s="193" t="s">
        <v>502</v>
      </c>
      <c r="E838" s="193" t="s">
        <v>1665</v>
      </c>
      <c r="F838" s="194" t="s">
        <v>103</v>
      </c>
      <c r="G838" s="193" t="s">
        <v>1692</v>
      </c>
      <c r="H838" s="193" t="s">
        <v>90</v>
      </c>
      <c r="I838" s="194">
        <v>0</v>
      </c>
      <c r="J838" s="195">
        <v>0</v>
      </c>
      <c r="K838" s="194" t="s">
        <v>2601</v>
      </c>
      <c r="L838" s="194" t="s">
        <v>2602</v>
      </c>
      <c r="M838" s="194" t="s">
        <v>93</v>
      </c>
      <c r="N838" s="194" t="s">
        <v>2603</v>
      </c>
      <c r="O838" s="194" t="s">
        <v>2604</v>
      </c>
      <c r="P838" s="194" t="s">
        <v>2605</v>
      </c>
      <c r="Q838" s="194">
        <v>0</v>
      </c>
      <c r="R838" s="194">
        <v>91001</v>
      </c>
      <c r="S838" s="194" t="s">
        <v>1086</v>
      </c>
      <c r="T838" s="195">
        <v>42058</v>
      </c>
      <c r="U838" s="194">
        <v>7543</v>
      </c>
      <c r="V838" s="194"/>
      <c r="W838" s="197">
        <v>2981083</v>
      </c>
      <c r="X838" s="197">
        <v>15501632</v>
      </c>
      <c r="Y838" s="198">
        <v>44561</v>
      </c>
      <c r="Z838" s="195" t="s">
        <v>40</v>
      </c>
      <c r="AA838" s="194" t="s">
        <v>9203</v>
      </c>
      <c r="AB838" s="194" t="s">
        <v>7976</v>
      </c>
      <c r="AC838" s="199" t="s">
        <v>9669</v>
      </c>
    </row>
    <row r="839" spans="2:29" ht="15.75" customHeight="1" x14ac:dyDescent="0.2">
      <c r="B839" s="191" t="s">
        <v>8936</v>
      </c>
      <c r="C839" s="192" t="s">
        <v>7917</v>
      </c>
      <c r="D839" s="193" t="s">
        <v>502</v>
      </c>
      <c r="E839" s="193" t="s">
        <v>1665</v>
      </c>
      <c r="F839" s="194" t="s">
        <v>103</v>
      </c>
      <c r="G839" s="193" t="s">
        <v>1692</v>
      </c>
      <c r="H839" s="193" t="s">
        <v>90</v>
      </c>
      <c r="I839" s="194">
        <v>0</v>
      </c>
      <c r="J839" s="195">
        <v>0</v>
      </c>
      <c r="K839" s="194" t="s">
        <v>2606</v>
      </c>
      <c r="L839" s="194" t="s">
        <v>2607</v>
      </c>
      <c r="M839" s="194" t="s">
        <v>64</v>
      </c>
      <c r="N839" s="194" t="s">
        <v>2608</v>
      </c>
      <c r="O839" s="194" t="s">
        <v>2609</v>
      </c>
      <c r="P839" s="194" t="s">
        <v>2610</v>
      </c>
      <c r="Q839" s="194">
        <v>0</v>
      </c>
      <c r="R839" s="194">
        <v>91001</v>
      </c>
      <c r="S839" s="194" t="s">
        <v>1086</v>
      </c>
      <c r="T839" s="195">
        <v>42059</v>
      </c>
      <c r="U839" s="194">
        <v>7544</v>
      </c>
      <c r="V839" s="194"/>
      <c r="W839" s="197">
        <v>4149668</v>
      </c>
      <c r="X839" s="197">
        <v>12449004</v>
      </c>
      <c r="Y839" s="198">
        <v>44561</v>
      </c>
      <c r="Z839" s="195" t="s">
        <v>40</v>
      </c>
      <c r="AA839" s="194" t="s">
        <v>9203</v>
      </c>
      <c r="AB839" s="194" t="s">
        <v>906</v>
      </c>
      <c r="AC839" s="199" t="s">
        <v>9669</v>
      </c>
    </row>
    <row r="840" spans="2:29" ht="15.75" customHeight="1" x14ac:dyDescent="0.2">
      <c r="B840" s="191" t="s">
        <v>8935</v>
      </c>
      <c r="C840" s="192" t="s">
        <v>7916</v>
      </c>
      <c r="D840" s="193" t="s">
        <v>502</v>
      </c>
      <c r="E840" s="193" t="s">
        <v>1665</v>
      </c>
      <c r="F840" s="194" t="s">
        <v>103</v>
      </c>
      <c r="G840" s="193" t="s">
        <v>1692</v>
      </c>
      <c r="H840" s="193" t="s">
        <v>90</v>
      </c>
      <c r="I840" s="194">
        <v>0</v>
      </c>
      <c r="J840" s="195">
        <v>0</v>
      </c>
      <c r="K840" s="194" t="s">
        <v>2611</v>
      </c>
      <c r="L840" s="194" t="s">
        <v>2612</v>
      </c>
      <c r="M840" s="194" t="s">
        <v>64</v>
      </c>
      <c r="N840" s="194" t="s">
        <v>2613</v>
      </c>
      <c r="O840" s="194" t="s">
        <v>2614</v>
      </c>
      <c r="P840" s="194">
        <v>0</v>
      </c>
      <c r="Q840" s="194">
        <v>0</v>
      </c>
      <c r="R840" s="194">
        <v>91001</v>
      </c>
      <c r="S840" s="194" t="s">
        <v>1086</v>
      </c>
      <c r="T840" s="195">
        <v>42059</v>
      </c>
      <c r="U840" s="194">
        <v>7545</v>
      </c>
      <c r="V840" s="194"/>
      <c r="W840" s="197">
        <v>3578100</v>
      </c>
      <c r="X840" s="197">
        <v>10732700</v>
      </c>
      <c r="Y840" s="198">
        <v>44561</v>
      </c>
      <c r="Z840" s="195" t="s">
        <v>40</v>
      </c>
      <c r="AA840" s="194" t="s">
        <v>9203</v>
      </c>
      <c r="AB840" s="194" t="s">
        <v>832</v>
      </c>
      <c r="AC840" s="199" t="s">
        <v>9669</v>
      </c>
    </row>
    <row r="841" spans="2:29" ht="15.75" customHeight="1" x14ac:dyDescent="0.2">
      <c r="B841" s="191" t="s">
        <v>8934</v>
      </c>
      <c r="C841" s="192" t="s">
        <v>7888</v>
      </c>
      <c r="D841" s="193" t="s">
        <v>502</v>
      </c>
      <c r="E841" s="193" t="s">
        <v>1665</v>
      </c>
      <c r="F841" s="194" t="s">
        <v>103</v>
      </c>
      <c r="G841" s="193" t="s">
        <v>1692</v>
      </c>
      <c r="H841" s="193" t="s">
        <v>90</v>
      </c>
      <c r="I841" s="194">
        <v>0</v>
      </c>
      <c r="J841" s="195">
        <v>0</v>
      </c>
      <c r="K841" s="194" t="s">
        <v>2615</v>
      </c>
      <c r="L841" s="194" t="s">
        <v>2616</v>
      </c>
      <c r="M841" s="194" t="s">
        <v>1129</v>
      </c>
      <c r="N841" s="194" t="s">
        <v>2617</v>
      </c>
      <c r="O841" s="194" t="s">
        <v>2618</v>
      </c>
      <c r="P841" s="194" t="s">
        <v>2619</v>
      </c>
      <c r="Q841" s="194">
        <v>0</v>
      </c>
      <c r="R841" s="194">
        <v>91001</v>
      </c>
      <c r="S841" s="194" t="s">
        <v>1086</v>
      </c>
      <c r="T841" s="195">
        <v>42059</v>
      </c>
      <c r="U841" s="194">
        <v>7546</v>
      </c>
      <c r="V841" s="194"/>
      <c r="W841" s="197">
        <v>29555344</v>
      </c>
      <c r="X841" s="197">
        <v>89354527</v>
      </c>
      <c r="Y841" s="198">
        <v>44561</v>
      </c>
      <c r="Z841" s="195" t="s">
        <v>40</v>
      </c>
      <c r="AA841" s="194" t="s">
        <v>9203</v>
      </c>
      <c r="AB841" s="194" t="s">
        <v>283</v>
      </c>
      <c r="AC841" s="199" t="s">
        <v>9669</v>
      </c>
    </row>
    <row r="842" spans="2:29" ht="15.75" customHeight="1" x14ac:dyDescent="0.2">
      <c r="B842" s="191" t="s">
        <v>8933</v>
      </c>
      <c r="C842" s="192" t="s">
        <v>8686</v>
      </c>
      <c r="D842" s="193" t="s">
        <v>502</v>
      </c>
      <c r="E842" s="193" t="s">
        <v>1665</v>
      </c>
      <c r="F842" s="194" t="s">
        <v>103</v>
      </c>
      <c r="G842" s="193" t="s">
        <v>1692</v>
      </c>
      <c r="H842" s="193" t="s">
        <v>90</v>
      </c>
      <c r="I842" s="194">
        <v>0</v>
      </c>
      <c r="J842" s="195">
        <v>0</v>
      </c>
      <c r="K842" s="194" t="s">
        <v>2620</v>
      </c>
      <c r="L842" s="194" t="s">
        <v>2621</v>
      </c>
      <c r="M842" s="194" t="s">
        <v>1129</v>
      </c>
      <c r="N842" s="194" t="s">
        <v>2622</v>
      </c>
      <c r="O842" s="194" t="s">
        <v>2623</v>
      </c>
      <c r="P842" s="194" t="s">
        <v>2624</v>
      </c>
      <c r="Q842" s="194">
        <v>0</v>
      </c>
      <c r="R842" s="194">
        <v>91001</v>
      </c>
      <c r="S842" s="194" t="s">
        <v>1086</v>
      </c>
      <c r="T842" s="195">
        <v>42059</v>
      </c>
      <c r="U842" s="194">
        <v>7547</v>
      </c>
      <c r="V842" s="194"/>
      <c r="W842" s="197">
        <v>3942185</v>
      </c>
      <c r="X842" s="197">
        <v>7884370</v>
      </c>
      <c r="Y842" s="198">
        <v>44561</v>
      </c>
      <c r="Z842" s="195" t="s">
        <v>40</v>
      </c>
      <c r="AA842" s="194" t="s">
        <v>9203</v>
      </c>
      <c r="AB842" s="194" t="s">
        <v>9451</v>
      </c>
      <c r="AC842" s="199" t="s">
        <v>9669</v>
      </c>
    </row>
    <row r="843" spans="2:29" ht="15.75" customHeight="1" x14ac:dyDescent="0.2">
      <c r="B843" s="191" t="s">
        <v>8932</v>
      </c>
      <c r="C843" s="192" t="s">
        <v>8687</v>
      </c>
      <c r="D843" s="193" t="s">
        <v>502</v>
      </c>
      <c r="E843" s="193" t="s">
        <v>1665</v>
      </c>
      <c r="F843" s="194" t="s">
        <v>1665</v>
      </c>
      <c r="G843" s="193" t="s">
        <v>1692</v>
      </c>
      <c r="H843" s="193" t="s">
        <v>90</v>
      </c>
      <c r="I843" s="194">
        <v>0</v>
      </c>
      <c r="J843" s="195">
        <v>0</v>
      </c>
      <c r="K843" s="194" t="s">
        <v>2625</v>
      </c>
      <c r="L843" s="194" t="s">
        <v>2626</v>
      </c>
      <c r="M843" s="194" t="s">
        <v>1129</v>
      </c>
      <c r="N843" s="194" t="s">
        <v>2627</v>
      </c>
      <c r="O843" s="194" t="s">
        <v>2628</v>
      </c>
      <c r="P843" s="194" t="s">
        <v>2629</v>
      </c>
      <c r="Q843" s="194">
        <v>0</v>
      </c>
      <c r="R843" s="194">
        <v>91001</v>
      </c>
      <c r="S843" s="194" t="s">
        <v>1086</v>
      </c>
      <c r="T843" s="195">
        <v>42059</v>
      </c>
      <c r="U843" s="194">
        <v>7548</v>
      </c>
      <c r="V843" s="194"/>
      <c r="W843" s="197">
        <v>3126560</v>
      </c>
      <c r="X843" s="197">
        <v>10004992</v>
      </c>
      <c r="Y843" s="198">
        <v>44561</v>
      </c>
      <c r="Z843" s="195" t="s">
        <v>40</v>
      </c>
      <c r="AA843" s="194" t="s">
        <v>9203</v>
      </c>
      <c r="AB843" s="194" t="s">
        <v>9588</v>
      </c>
      <c r="AC843" s="199" t="s">
        <v>9669</v>
      </c>
    </row>
    <row r="844" spans="2:29" ht="15.75" customHeight="1" x14ac:dyDescent="0.2">
      <c r="B844" s="191" t="s">
        <v>8931</v>
      </c>
      <c r="C844" s="192" t="s">
        <v>7887</v>
      </c>
      <c r="D844" s="193" t="s">
        <v>502</v>
      </c>
      <c r="E844" s="193" t="s">
        <v>1665</v>
      </c>
      <c r="F844" s="194" t="s">
        <v>103</v>
      </c>
      <c r="G844" s="193" t="s">
        <v>1692</v>
      </c>
      <c r="H844" s="193" t="s">
        <v>90</v>
      </c>
      <c r="I844" s="194">
        <v>0</v>
      </c>
      <c r="J844" s="195">
        <v>0</v>
      </c>
      <c r="K844" s="194" t="s">
        <v>2630</v>
      </c>
      <c r="L844" s="194" t="s">
        <v>2631</v>
      </c>
      <c r="M844" s="194" t="s">
        <v>1129</v>
      </c>
      <c r="N844" s="194" t="s">
        <v>2632</v>
      </c>
      <c r="O844" s="194" t="s">
        <v>2633</v>
      </c>
      <c r="P844" s="194" t="s">
        <v>2634</v>
      </c>
      <c r="Q844" s="194">
        <v>0</v>
      </c>
      <c r="R844" s="194">
        <v>91001</v>
      </c>
      <c r="S844" s="194" t="s">
        <v>1086</v>
      </c>
      <c r="T844" s="195">
        <v>42059</v>
      </c>
      <c r="U844" s="194">
        <v>7549</v>
      </c>
      <c r="V844" s="194"/>
      <c r="W844" s="197">
        <v>12218247</v>
      </c>
      <c r="X844" s="197">
        <v>26882126</v>
      </c>
      <c r="Y844" s="198">
        <v>44561</v>
      </c>
      <c r="Z844" s="195" t="s">
        <v>40</v>
      </c>
      <c r="AA844" s="194" t="s">
        <v>9203</v>
      </c>
      <c r="AB844" s="194" t="s">
        <v>909</v>
      </c>
      <c r="AC844" s="199" t="s">
        <v>9669</v>
      </c>
    </row>
    <row r="845" spans="2:29" ht="15.75" customHeight="1" x14ac:dyDescent="0.2">
      <c r="B845" s="191" t="s">
        <v>8930</v>
      </c>
      <c r="C845" s="192" t="s">
        <v>8688</v>
      </c>
      <c r="D845" s="193" t="s">
        <v>502</v>
      </c>
      <c r="E845" s="193" t="s">
        <v>1665</v>
      </c>
      <c r="F845" s="194" t="s">
        <v>103</v>
      </c>
      <c r="G845" s="193" t="s">
        <v>1692</v>
      </c>
      <c r="H845" s="193" t="s">
        <v>90</v>
      </c>
      <c r="I845" s="194">
        <v>0</v>
      </c>
      <c r="J845" s="195">
        <v>0</v>
      </c>
      <c r="K845" s="194" t="s">
        <v>2635</v>
      </c>
      <c r="L845" s="194" t="s">
        <v>2636</v>
      </c>
      <c r="M845" s="194" t="s">
        <v>741</v>
      </c>
      <c r="N845" s="194" t="s">
        <v>2637</v>
      </c>
      <c r="O845" s="194" t="s">
        <v>2638</v>
      </c>
      <c r="P845" s="194" t="s">
        <v>2639</v>
      </c>
      <c r="Q845" s="194">
        <v>0</v>
      </c>
      <c r="R845" s="194">
        <v>91001</v>
      </c>
      <c r="S845" s="194" t="s">
        <v>2425</v>
      </c>
      <c r="T845" s="195">
        <v>42059</v>
      </c>
      <c r="U845" s="194">
        <v>7550</v>
      </c>
      <c r="V845" s="194"/>
      <c r="W845" s="197">
        <v>4388155</v>
      </c>
      <c r="X845" s="197">
        <v>8776310</v>
      </c>
      <c r="Y845" s="198">
        <v>44561</v>
      </c>
      <c r="Z845" s="195" t="s">
        <v>40</v>
      </c>
      <c r="AA845" s="194" t="s">
        <v>9203</v>
      </c>
      <c r="AB845" s="194" t="s">
        <v>746</v>
      </c>
      <c r="AC845" s="199" t="s">
        <v>9669</v>
      </c>
    </row>
    <row r="846" spans="2:29" ht="15.75" customHeight="1" x14ac:dyDescent="0.2">
      <c r="B846" s="191" t="s">
        <v>8929</v>
      </c>
      <c r="C846" s="192" t="s">
        <v>8691</v>
      </c>
      <c r="D846" s="193" t="s">
        <v>502</v>
      </c>
      <c r="E846" s="193" t="s">
        <v>1665</v>
      </c>
      <c r="F846" s="194" t="s">
        <v>103</v>
      </c>
      <c r="G846" s="193" t="s">
        <v>1692</v>
      </c>
      <c r="H846" s="193" t="s">
        <v>90</v>
      </c>
      <c r="I846" s="194">
        <v>0</v>
      </c>
      <c r="J846" s="195">
        <v>0</v>
      </c>
      <c r="K846" s="194" t="s">
        <v>2640</v>
      </c>
      <c r="L846" s="194" t="s">
        <v>2641</v>
      </c>
      <c r="M846" s="194" t="s">
        <v>35</v>
      </c>
      <c r="N846" s="194" t="s">
        <v>2642</v>
      </c>
      <c r="O846" s="194" t="s">
        <v>2643</v>
      </c>
      <c r="P846" s="194" t="s">
        <v>2644</v>
      </c>
      <c r="Q846" s="194">
        <v>0</v>
      </c>
      <c r="R846" s="194">
        <v>91001</v>
      </c>
      <c r="S846" s="194" t="s">
        <v>1139</v>
      </c>
      <c r="T846" s="195">
        <v>42061</v>
      </c>
      <c r="U846" s="194">
        <v>7553</v>
      </c>
      <c r="V846" s="194"/>
      <c r="W846" s="197">
        <v>3262498</v>
      </c>
      <c r="X846" s="197">
        <v>6524996</v>
      </c>
      <c r="Y846" s="198">
        <v>44561</v>
      </c>
      <c r="Z846" s="195" t="s">
        <v>40</v>
      </c>
      <c r="AA846" s="194" t="s">
        <v>9203</v>
      </c>
      <c r="AB846" s="194" t="s">
        <v>9573</v>
      </c>
      <c r="AC846" s="199" t="s">
        <v>9669</v>
      </c>
    </row>
    <row r="847" spans="2:29" ht="15.75" customHeight="1" x14ac:dyDescent="0.2">
      <c r="B847" s="191" t="s">
        <v>8927</v>
      </c>
      <c r="C847" s="192" t="s">
        <v>8692</v>
      </c>
      <c r="D847" s="193" t="s">
        <v>502</v>
      </c>
      <c r="E847" s="193" t="s">
        <v>1665</v>
      </c>
      <c r="F847" s="194" t="s">
        <v>103</v>
      </c>
      <c r="G847" s="193" t="s">
        <v>1692</v>
      </c>
      <c r="H847" s="193" t="s">
        <v>90</v>
      </c>
      <c r="I847" s="194">
        <v>0</v>
      </c>
      <c r="J847" s="195">
        <v>0</v>
      </c>
      <c r="K847" s="194" t="s">
        <v>2645</v>
      </c>
      <c r="L847" s="194" t="s">
        <v>2646</v>
      </c>
      <c r="M847" s="194" t="s">
        <v>93</v>
      </c>
      <c r="N847" s="194" t="s">
        <v>198</v>
      </c>
      <c r="O847" s="194" t="s">
        <v>2647</v>
      </c>
      <c r="P847" s="194" t="s">
        <v>2648</v>
      </c>
      <c r="Q847" s="194">
        <v>0</v>
      </c>
      <c r="R847" s="194">
        <v>91001</v>
      </c>
      <c r="S847" s="194" t="s">
        <v>2425</v>
      </c>
      <c r="T847" s="195">
        <v>42061</v>
      </c>
      <c r="U847" s="194">
        <v>7554</v>
      </c>
      <c r="V847" s="194"/>
      <c r="W847" s="197">
        <v>8013152</v>
      </c>
      <c r="X847" s="197">
        <v>8013152</v>
      </c>
      <c r="Y847" s="198">
        <v>44561</v>
      </c>
      <c r="Z847" s="195" t="s">
        <v>40</v>
      </c>
      <c r="AA847" s="194" t="s">
        <v>9203</v>
      </c>
      <c r="AB847" s="194" t="s">
        <v>252</v>
      </c>
      <c r="AC847" s="199" t="s">
        <v>9669</v>
      </c>
    </row>
    <row r="848" spans="2:29" ht="15.75" customHeight="1" x14ac:dyDescent="0.2">
      <c r="B848" s="191" t="s">
        <v>8928</v>
      </c>
      <c r="C848" s="192" t="s">
        <v>8693</v>
      </c>
      <c r="D848" s="193" t="s">
        <v>502</v>
      </c>
      <c r="E848" s="193" t="s">
        <v>1665</v>
      </c>
      <c r="F848" s="194" t="s">
        <v>103</v>
      </c>
      <c r="G848" s="193" t="s">
        <v>1692</v>
      </c>
      <c r="H848" s="193" t="s">
        <v>90</v>
      </c>
      <c r="I848" s="194">
        <v>0</v>
      </c>
      <c r="J848" s="195">
        <v>0</v>
      </c>
      <c r="K848" s="194" t="s">
        <v>2649</v>
      </c>
      <c r="L848" s="194" t="s">
        <v>2650</v>
      </c>
      <c r="M848" s="194" t="s">
        <v>35</v>
      </c>
      <c r="N848" s="194" t="s">
        <v>2651</v>
      </c>
      <c r="O848" s="194" t="s">
        <v>2652</v>
      </c>
      <c r="P848" s="194" t="s">
        <v>2653</v>
      </c>
      <c r="Q848" s="194">
        <v>0</v>
      </c>
      <c r="R848" s="194">
        <v>91001</v>
      </c>
      <c r="S848" s="194" t="s">
        <v>2425</v>
      </c>
      <c r="T848" s="195">
        <v>42061</v>
      </c>
      <c r="U848" s="194">
        <v>7555</v>
      </c>
      <c r="V848" s="194"/>
      <c r="W848" s="197">
        <v>4078122</v>
      </c>
      <c r="X848" s="197">
        <v>8156244</v>
      </c>
      <c r="Y848" s="198">
        <v>44561</v>
      </c>
      <c r="Z848" s="195" t="s">
        <v>40</v>
      </c>
      <c r="AA848" s="194" t="s">
        <v>9203</v>
      </c>
      <c r="AB848" s="194" t="s">
        <v>9514</v>
      </c>
      <c r="AC848" s="199" t="s">
        <v>9669</v>
      </c>
    </row>
    <row r="849" spans="2:29" ht="15.75" customHeight="1" x14ac:dyDescent="0.2">
      <c r="B849" s="191" t="s">
        <v>8926</v>
      </c>
      <c r="C849" s="192" t="s">
        <v>8695</v>
      </c>
      <c r="D849" s="193" t="s">
        <v>502</v>
      </c>
      <c r="E849" s="193" t="s">
        <v>1665</v>
      </c>
      <c r="F849" s="194" t="s">
        <v>103</v>
      </c>
      <c r="G849" s="193" t="s">
        <v>1692</v>
      </c>
      <c r="H849" s="193" t="s">
        <v>90</v>
      </c>
      <c r="I849" s="194">
        <v>0</v>
      </c>
      <c r="J849" s="195">
        <v>0</v>
      </c>
      <c r="K849" s="194" t="s">
        <v>2654</v>
      </c>
      <c r="L849" s="194" t="s">
        <v>2655</v>
      </c>
      <c r="M849" s="194" t="s">
        <v>415</v>
      </c>
      <c r="N849" s="194" t="s">
        <v>2656</v>
      </c>
      <c r="O849" s="194" t="s">
        <v>2657</v>
      </c>
      <c r="P849" s="194">
        <v>0</v>
      </c>
      <c r="Q849" s="194">
        <v>0</v>
      </c>
      <c r="R849" s="194">
        <v>91001</v>
      </c>
      <c r="S849" s="194" t="s">
        <v>1086</v>
      </c>
      <c r="T849" s="195">
        <v>42068</v>
      </c>
      <c r="U849" s="194">
        <v>7557</v>
      </c>
      <c r="V849" s="194"/>
      <c r="W849" s="197">
        <v>3126560</v>
      </c>
      <c r="X849" s="197">
        <v>6253120</v>
      </c>
      <c r="Y849" s="198">
        <v>44561</v>
      </c>
      <c r="Z849" s="195" t="s">
        <v>40</v>
      </c>
      <c r="AA849" s="194" t="s">
        <v>9203</v>
      </c>
      <c r="AB849" s="194" t="s">
        <v>9485</v>
      </c>
      <c r="AC849" s="199" t="s">
        <v>9669</v>
      </c>
    </row>
    <row r="850" spans="2:29" ht="15.75" customHeight="1" x14ac:dyDescent="0.2">
      <c r="B850" s="191" t="s">
        <v>8925</v>
      </c>
      <c r="C850" s="192" t="s">
        <v>8696</v>
      </c>
      <c r="D850" s="193" t="s">
        <v>502</v>
      </c>
      <c r="E850" s="193" t="s">
        <v>1665</v>
      </c>
      <c r="F850" s="194" t="s">
        <v>103</v>
      </c>
      <c r="G850" s="193" t="s">
        <v>1692</v>
      </c>
      <c r="H850" s="193" t="s">
        <v>90</v>
      </c>
      <c r="I850" s="194">
        <v>0</v>
      </c>
      <c r="J850" s="195">
        <v>0</v>
      </c>
      <c r="K850" s="194" t="s">
        <v>2658</v>
      </c>
      <c r="L850" s="194" t="s">
        <v>2659</v>
      </c>
      <c r="M850" s="194" t="s">
        <v>415</v>
      </c>
      <c r="N850" s="194" t="s">
        <v>2656</v>
      </c>
      <c r="O850" s="194" t="s">
        <v>2660</v>
      </c>
      <c r="P850" s="194">
        <v>0</v>
      </c>
      <c r="Q850" s="194">
        <v>0</v>
      </c>
      <c r="R850" s="194">
        <v>91001</v>
      </c>
      <c r="S850" s="194" t="s">
        <v>1086</v>
      </c>
      <c r="T850" s="195">
        <v>42068</v>
      </c>
      <c r="U850" s="194">
        <v>7558</v>
      </c>
      <c r="V850" s="194"/>
      <c r="W850" s="197">
        <v>3588747</v>
      </c>
      <c r="X850" s="197">
        <v>7177494</v>
      </c>
      <c r="Y850" s="198">
        <v>44561</v>
      </c>
      <c r="Z850" s="195" t="s">
        <v>40</v>
      </c>
      <c r="AA850" s="194" t="s">
        <v>9203</v>
      </c>
      <c r="AB850" s="194" t="s">
        <v>9468</v>
      </c>
      <c r="AC850" s="199" t="s">
        <v>9669</v>
      </c>
    </row>
    <row r="851" spans="2:29" ht="15.75" customHeight="1" x14ac:dyDescent="0.2">
      <c r="B851" s="191" t="s">
        <v>8924</v>
      </c>
      <c r="C851" s="192" t="s">
        <v>8697</v>
      </c>
      <c r="D851" s="193" t="s">
        <v>502</v>
      </c>
      <c r="E851" s="193" t="s">
        <v>1665</v>
      </c>
      <c r="F851" s="194" t="s">
        <v>103</v>
      </c>
      <c r="G851" s="193" t="s">
        <v>1692</v>
      </c>
      <c r="H851" s="193" t="s">
        <v>90</v>
      </c>
      <c r="I851" s="194">
        <v>0</v>
      </c>
      <c r="J851" s="195">
        <v>0</v>
      </c>
      <c r="K851" s="194" t="s">
        <v>2661</v>
      </c>
      <c r="L851" s="194" t="s">
        <v>2662</v>
      </c>
      <c r="M851" s="194" t="s">
        <v>1318</v>
      </c>
      <c r="N851" s="194" t="s">
        <v>2663</v>
      </c>
      <c r="O851" s="194" t="s">
        <v>2664</v>
      </c>
      <c r="P851" s="194" t="s">
        <v>2665</v>
      </c>
      <c r="Q851" s="194">
        <v>0</v>
      </c>
      <c r="R851" s="194">
        <v>91001</v>
      </c>
      <c r="S851" s="194" t="s">
        <v>1086</v>
      </c>
      <c r="T851" s="195">
        <v>42080</v>
      </c>
      <c r="U851" s="194">
        <v>7559</v>
      </c>
      <c r="V851" s="194"/>
      <c r="W851" s="197">
        <v>6582232</v>
      </c>
      <c r="X851" s="197">
        <v>9873348</v>
      </c>
      <c r="Y851" s="198">
        <v>44561</v>
      </c>
      <c r="Z851" s="195" t="s">
        <v>40</v>
      </c>
      <c r="AA851" s="194" t="s">
        <v>9203</v>
      </c>
      <c r="AB851" s="194" t="s">
        <v>9539</v>
      </c>
      <c r="AC851" s="199" t="s">
        <v>9669</v>
      </c>
    </row>
    <row r="852" spans="2:29" ht="15.75" customHeight="1" x14ac:dyDescent="0.2">
      <c r="B852" s="191" t="s">
        <v>8923</v>
      </c>
      <c r="C852" s="192" t="s">
        <v>7885</v>
      </c>
      <c r="D852" s="193" t="s">
        <v>502</v>
      </c>
      <c r="E852" s="193" t="s">
        <v>1665</v>
      </c>
      <c r="F852" s="194" t="s">
        <v>103</v>
      </c>
      <c r="G852" s="193" t="s">
        <v>1692</v>
      </c>
      <c r="H852" s="193" t="s">
        <v>90</v>
      </c>
      <c r="I852" s="194">
        <v>0</v>
      </c>
      <c r="J852" s="195">
        <v>0</v>
      </c>
      <c r="K852" s="194" t="s">
        <v>2666</v>
      </c>
      <c r="L852" s="194" t="s">
        <v>2667</v>
      </c>
      <c r="M852" s="194" t="s">
        <v>1129</v>
      </c>
      <c r="N852" s="194" t="s">
        <v>2668</v>
      </c>
      <c r="O852" s="194" t="s">
        <v>2669</v>
      </c>
      <c r="P852" s="194" t="s">
        <v>2670</v>
      </c>
      <c r="Q852" s="194">
        <v>0</v>
      </c>
      <c r="R852" s="194">
        <v>91001</v>
      </c>
      <c r="S852" s="194" t="s">
        <v>1086</v>
      </c>
      <c r="T852" s="195">
        <v>42087</v>
      </c>
      <c r="U852" s="194">
        <v>7560</v>
      </c>
      <c r="V852" s="194"/>
      <c r="W852" s="197">
        <v>7723151</v>
      </c>
      <c r="X852" s="197">
        <v>15446302</v>
      </c>
      <c r="Y852" s="198">
        <v>44561</v>
      </c>
      <c r="Z852" s="195" t="s">
        <v>40</v>
      </c>
      <c r="AA852" s="194" t="s">
        <v>9203</v>
      </c>
      <c r="AB852" s="194" t="s">
        <v>908</v>
      </c>
      <c r="AC852" s="199" t="s">
        <v>9669</v>
      </c>
    </row>
    <row r="853" spans="2:29" ht="15.75" customHeight="1" x14ac:dyDescent="0.2">
      <c r="B853" s="191" t="s">
        <v>8922</v>
      </c>
      <c r="C853" s="192" t="s">
        <v>8699</v>
      </c>
      <c r="D853" s="193" t="s">
        <v>502</v>
      </c>
      <c r="E853" s="193" t="s">
        <v>1665</v>
      </c>
      <c r="F853" s="194" t="s">
        <v>103</v>
      </c>
      <c r="G853" s="193" t="s">
        <v>1692</v>
      </c>
      <c r="H853" s="193" t="s">
        <v>90</v>
      </c>
      <c r="I853" s="194">
        <v>0</v>
      </c>
      <c r="J853" s="195">
        <v>0</v>
      </c>
      <c r="K853" s="194" t="s">
        <v>2671</v>
      </c>
      <c r="L853" s="194" t="s">
        <v>2672</v>
      </c>
      <c r="M853" s="194" t="s">
        <v>35</v>
      </c>
      <c r="N853" s="194" t="s">
        <v>2673</v>
      </c>
      <c r="O853" s="194" t="s">
        <v>2674</v>
      </c>
      <c r="P853" s="194" t="s">
        <v>2675</v>
      </c>
      <c r="Q853" s="194">
        <v>0</v>
      </c>
      <c r="R853" s="194">
        <v>91001</v>
      </c>
      <c r="S853" s="194" t="s">
        <v>1086</v>
      </c>
      <c r="T853" s="195">
        <v>42110</v>
      </c>
      <c r="U853" s="194">
        <v>7562</v>
      </c>
      <c r="V853" s="194"/>
      <c r="W853" s="197">
        <v>4578944</v>
      </c>
      <c r="X853" s="197">
        <v>21063143</v>
      </c>
      <c r="Y853" s="198">
        <v>44561</v>
      </c>
      <c r="Z853" s="195" t="s">
        <v>40</v>
      </c>
      <c r="AA853" s="194" t="s">
        <v>9203</v>
      </c>
      <c r="AB853" s="194" t="s">
        <v>9557</v>
      </c>
      <c r="AC853" s="199" t="s">
        <v>9669</v>
      </c>
    </row>
    <row r="854" spans="2:29" ht="15.75" customHeight="1" x14ac:dyDescent="0.2">
      <c r="B854" s="191" t="s">
        <v>2688</v>
      </c>
      <c r="C854" s="192" t="s">
        <v>8703</v>
      </c>
      <c r="D854" s="193" t="s">
        <v>2544</v>
      </c>
      <c r="E854" s="193" t="s">
        <v>2689</v>
      </c>
      <c r="F854" s="194" t="s">
        <v>103</v>
      </c>
      <c r="G854" s="193" t="s">
        <v>2546</v>
      </c>
      <c r="H854" s="193" t="s">
        <v>90</v>
      </c>
      <c r="I854" s="194">
        <v>0</v>
      </c>
      <c r="J854" s="195">
        <v>0</v>
      </c>
      <c r="K854" s="194" t="s">
        <v>2690</v>
      </c>
      <c r="L854" s="194" t="s">
        <v>2691</v>
      </c>
      <c r="M854" s="194" t="s">
        <v>727</v>
      </c>
      <c r="N854" s="194" t="s">
        <v>2692</v>
      </c>
      <c r="O854" s="194" t="s">
        <v>2693</v>
      </c>
      <c r="P854" s="194" t="s">
        <v>2694</v>
      </c>
      <c r="Q854" s="194">
        <v>0</v>
      </c>
      <c r="R854" s="194">
        <v>91001</v>
      </c>
      <c r="S854" s="194" t="s">
        <v>1086</v>
      </c>
      <c r="T854" s="195">
        <v>42136</v>
      </c>
      <c r="U854" s="194">
        <v>7566</v>
      </c>
      <c r="V854" s="194"/>
      <c r="W854" s="197">
        <v>5580588</v>
      </c>
      <c r="X854" s="197">
        <v>11161176</v>
      </c>
      <c r="Y854" s="198">
        <v>44561</v>
      </c>
      <c r="Z854" s="195" t="s">
        <v>40</v>
      </c>
      <c r="AA854" s="194" t="s">
        <v>9203</v>
      </c>
      <c r="AB854" s="194" t="s">
        <v>9554</v>
      </c>
      <c r="AC854" s="199" t="s">
        <v>9669</v>
      </c>
    </row>
    <row r="855" spans="2:29" ht="15.75" customHeight="1" x14ac:dyDescent="0.2">
      <c r="B855" s="191" t="s">
        <v>8939</v>
      </c>
      <c r="C855" s="192" t="s">
        <v>8707</v>
      </c>
      <c r="D855" s="193" t="s">
        <v>502</v>
      </c>
      <c r="E855" s="193" t="s">
        <v>1804</v>
      </c>
      <c r="F855" s="194" t="s">
        <v>103</v>
      </c>
      <c r="G855" s="193" t="s">
        <v>1692</v>
      </c>
      <c r="H855" s="193" t="s">
        <v>90</v>
      </c>
      <c r="I855" s="194">
        <v>0</v>
      </c>
      <c r="J855" s="195">
        <v>0</v>
      </c>
      <c r="K855" s="194" t="s">
        <v>2695</v>
      </c>
      <c r="L855" s="194" t="s">
        <v>2696</v>
      </c>
      <c r="M855" s="194" t="s">
        <v>64</v>
      </c>
      <c r="N855" s="194" t="s">
        <v>2697</v>
      </c>
      <c r="O855" s="194" t="s">
        <v>2698</v>
      </c>
      <c r="P855" s="194" t="s">
        <v>2699</v>
      </c>
      <c r="Q855" s="194">
        <v>0</v>
      </c>
      <c r="R855" s="194">
        <v>91001</v>
      </c>
      <c r="S855" s="194" t="s">
        <v>1086</v>
      </c>
      <c r="T855" s="195">
        <v>42195</v>
      </c>
      <c r="U855" s="194">
        <v>7572</v>
      </c>
      <c r="V855" s="194"/>
      <c r="W855" s="197">
        <v>20434307</v>
      </c>
      <c r="X855" s="197">
        <v>35464775</v>
      </c>
      <c r="Y855" s="198">
        <v>44561</v>
      </c>
      <c r="Z855" s="195" t="s">
        <v>40</v>
      </c>
      <c r="AA855" s="194" t="s">
        <v>9203</v>
      </c>
      <c r="AB855" s="194" t="s">
        <v>9584</v>
      </c>
      <c r="AC855" s="199" t="s">
        <v>9669</v>
      </c>
    </row>
    <row r="856" spans="2:29" ht="15.75" customHeight="1" x14ac:dyDescent="0.2">
      <c r="B856" s="191" t="s">
        <v>2700</v>
      </c>
      <c r="C856" s="192" t="s">
        <v>7995</v>
      </c>
      <c r="D856" s="193" t="s">
        <v>162</v>
      </c>
      <c r="E856" s="193" t="s">
        <v>2701</v>
      </c>
      <c r="F856" s="194" t="s">
        <v>2702</v>
      </c>
      <c r="G856" s="193" t="s">
        <v>2703</v>
      </c>
      <c r="H856" s="193" t="s">
        <v>2704</v>
      </c>
      <c r="I856" s="194" t="s">
        <v>2705</v>
      </c>
      <c r="J856" s="195" t="s">
        <v>2706</v>
      </c>
      <c r="K856" s="194" t="s">
        <v>2707</v>
      </c>
      <c r="L856" s="194" t="s">
        <v>2708</v>
      </c>
      <c r="M856" s="194" t="s">
        <v>756</v>
      </c>
      <c r="N856" s="194" t="s">
        <v>2709</v>
      </c>
      <c r="O856" s="194" t="s">
        <v>2710</v>
      </c>
      <c r="P856" s="194" t="s">
        <v>2711</v>
      </c>
      <c r="Q856" s="194">
        <v>0</v>
      </c>
      <c r="R856" s="194">
        <v>93401</v>
      </c>
      <c r="S856" s="194" t="s">
        <v>2712</v>
      </c>
      <c r="T856" s="195">
        <v>42202</v>
      </c>
      <c r="U856" s="194">
        <v>7574</v>
      </c>
      <c r="V856" s="194"/>
      <c r="W856" s="197">
        <v>53518305</v>
      </c>
      <c r="X856" s="197">
        <v>178335527</v>
      </c>
      <c r="Y856" s="198">
        <v>44561</v>
      </c>
      <c r="Z856" s="195" t="s">
        <v>40</v>
      </c>
      <c r="AA856" s="194" t="s">
        <v>9203</v>
      </c>
      <c r="AB856" s="194" t="s">
        <v>206</v>
      </c>
      <c r="AC856" s="199" t="s">
        <v>9669</v>
      </c>
    </row>
    <row r="857" spans="2:29" ht="15.75" customHeight="1" x14ac:dyDescent="0.2">
      <c r="B857" s="191" t="s">
        <v>2713</v>
      </c>
      <c r="C857" s="192" t="s">
        <v>8709</v>
      </c>
      <c r="D857" s="193" t="s">
        <v>2544</v>
      </c>
      <c r="E857" s="193" t="s">
        <v>2689</v>
      </c>
      <c r="F857" s="194" t="s">
        <v>103</v>
      </c>
      <c r="G857" s="193" t="s">
        <v>2546</v>
      </c>
      <c r="H857" s="193" t="s">
        <v>90</v>
      </c>
      <c r="I857" s="194">
        <v>0</v>
      </c>
      <c r="J857" s="195">
        <v>0</v>
      </c>
      <c r="K857" s="194">
        <v>0</v>
      </c>
      <c r="L857" s="194" t="s">
        <v>2714</v>
      </c>
      <c r="M857" s="194" t="s">
        <v>1129</v>
      </c>
      <c r="N857" s="194" t="s">
        <v>1418</v>
      </c>
      <c r="O857" s="194" t="s">
        <v>2715</v>
      </c>
      <c r="P857" s="194">
        <v>0</v>
      </c>
      <c r="Q857" s="194">
        <v>0</v>
      </c>
      <c r="R857" s="194">
        <v>91001</v>
      </c>
      <c r="S857" s="194" t="s">
        <v>1086</v>
      </c>
      <c r="T857" s="195">
        <v>42206</v>
      </c>
      <c r="U857" s="194">
        <v>7575</v>
      </c>
      <c r="V857" s="194"/>
      <c r="W857" s="197">
        <v>9029898</v>
      </c>
      <c r="X857" s="197">
        <v>9029898</v>
      </c>
      <c r="Y857" s="198">
        <v>44561</v>
      </c>
      <c r="Z857" s="195" t="s">
        <v>40</v>
      </c>
      <c r="AA857" s="194" t="s">
        <v>9203</v>
      </c>
      <c r="AB857" s="194" t="s">
        <v>9457</v>
      </c>
      <c r="AC857" s="199" t="s">
        <v>9669</v>
      </c>
    </row>
    <row r="858" spans="2:29" ht="15.75" customHeight="1" x14ac:dyDescent="0.2">
      <c r="B858" s="191" t="s">
        <v>8921</v>
      </c>
      <c r="C858" s="192" t="s">
        <v>7903</v>
      </c>
      <c r="D858" s="193" t="s">
        <v>502</v>
      </c>
      <c r="E858" s="193" t="s">
        <v>1804</v>
      </c>
      <c r="F858" s="194" t="s">
        <v>103</v>
      </c>
      <c r="G858" s="193" t="s">
        <v>1692</v>
      </c>
      <c r="H858" s="193" t="s">
        <v>90</v>
      </c>
      <c r="I858" s="194">
        <v>0</v>
      </c>
      <c r="J858" s="195">
        <v>0</v>
      </c>
      <c r="K858" s="194" t="s">
        <v>2716</v>
      </c>
      <c r="L858" s="194" t="s">
        <v>2717</v>
      </c>
      <c r="M858" s="194" t="s">
        <v>64</v>
      </c>
      <c r="N858" s="194" t="s">
        <v>2442</v>
      </c>
      <c r="O858" s="194" t="s">
        <v>2718</v>
      </c>
      <c r="P858" s="194" t="s">
        <v>2719</v>
      </c>
      <c r="Q858" s="194">
        <v>0</v>
      </c>
      <c r="R858" s="194">
        <v>91001</v>
      </c>
      <c r="S858" s="194" t="s">
        <v>1086</v>
      </c>
      <c r="T858" s="195">
        <v>42215</v>
      </c>
      <c r="U858" s="194">
        <v>7577</v>
      </c>
      <c r="V858" s="194"/>
      <c r="W858" s="197">
        <v>11733544</v>
      </c>
      <c r="X858" s="197">
        <v>15024660</v>
      </c>
      <c r="Y858" s="198">
        <v>44561</v>
      </c>
      <c r="Z858" s="195" t="s">
        <v>40</v>
      </c>
      <c r="AA858" s="194" t="s">
        <v>9203</v>
      </c>
      <c r="AB858" s="194" t="s">
        <v>348</v>
      </c>
      <c r="AC858" s="199" t="s">
        <v>9669</v>
      </c>
    </row>
    <row r="859" spans="2:29" ht="15.75" customHeight="1" x14ac:dyDescent="0.2">
      <c r="B859" s="191" t="s">
        <v>8918</v>
      </c>
      <c r="C859" s="192" t="s">
        <v>7941</v>
      </c>
      <c r="D859" s="193" t="s">
        <v>502</v>
      </c>
      <c r="E859" s="193" t="s">
        <v>1804</v>
      </c>
      <c r="F859" s="194" t="s">
        <v>103</v>
      </c>
      <c r="G859" s="193" t="s">
        <v>1692</v>
      </c>
      <c r="H859" s="193" t="s">
        <v>90</v>
      </c>
      <c r="I859" s="194">
        <v>0</v>
      </c>
      <c r="J859" s="195">
        <v>0</v>
      </c>
      <c r="K859" s="194" t="s">
        <v>2723</v>
      </c>
      <c r="L859" s="194" t="s">
        <v>2724</v>
      </c>
      <c r="M859" s="194" t="s">
        <v>865</v>
      </c>
      <c r="N859" s="194" t="s">
        <v>2725</v>
      </c>
      <c r="O859" s="194" t="s">
        <v>2726</v>
      </c>
      <c r="P859" s="194" t="s">
        <v>2727</v>
      </c>
      <c r="Q859" s="194">
        <v>0</v>
      </c>
      <c r="R859" s="194">
        <v>91001</v>
      </c>
      <c r="S859" s="194" t="s">
        <v>1086</v>
      </c>
      <c r="T859" s="195">
        <v>42262</v>
      </c>
      <c r="U859" s="194">
        <v>7583</v>
      </c>
      <c r="V859" s="194"/>
      <c r="W859" s="197">
        <v>4078122</v>
      </c>
      <c r="X859" s="197">
        <v>11418742</v>
      </c>
      <c r="Y859" s="198">
        <v>44561</v>
      </c>
      <c r="Z859" s="195" t="s">
        <v>40</v>
      </c>
      <c r="AA859" s="194" t="s">
        <v>9203</v>
      </c>
      <c r="AB859" s="194" t="s">
        <v>2728</v>
      </c>
      <c r="AC859" s="199" t="s">
        <v>9669</v>
      </c>
    </row>
    <row r="860" spans="2:29" ht="15.75" customHeight="1" x14ac:dyDescent="0.2">
      <c r="B860" s="191" t="s">
        <v>8917</v>
      </c>
      <c r="C860" s="192" t="s">
        <v>7911</v>
      </c>
      <c r="D860" s="193" t="s">
        <v>502</v>
      </c>
      <c r="E860" s="193" t="s">
        <v>1804</v>
      </c>
      <c r="F860" s="194" t="s">
        <v>103</v>
      </c>
      <c r="G860" s="193" t="s">
        <v>1692</v>
      </c>
      <c r="H860" s="193" t="s">
        <v>90</v>
      </c>
      <c r="I860" s="194">
        <v>0</v>
      </c>
      <c r="J860" s="195">
        <v>0</v>
      </c>
      <c r="K860" s="194" t="s">
        <v>2729</v>
      </c>
      <c r="L860" s="194" t="s">
        <v>2730</v>
      </c>
      <c r="M860" s="194" t="s">
        <v>64</v>
      </c>
      <c r="N860" s="194" t="s">
        <v>2731</v>
      </c>
      <c r="O860" s="194" t="s">
        <v>2732</v>
      </c>
      <c r="P860" s="194" t="s">
        <v>2733</v>
      </c>
      <c r="Q860" s="194">
        <v>0</v>
      </c>
      <c r="R860" s="194">
        <v>91001</v>
      </c>
      <c r="S860" s="194" t="s">
        <v>1086</v>
      </c>
      <c r="T860" s="195">
        <v>38641</v>
      </c>
      <c r="U860" s="194">
        <v>7584</v>
      </c>
      <c r="V860" s="194"/>
      <c r="W860" s="197">
        <v>2981083</v>
      </c>
      <c r="X860" s="197">
        <v>8943249</v>
      </c>
      <c r="Y860" s="198">
        <v>44561</v>
      </c>
      <c r="Z860" s="195" t="s">
        <v>40</v>
      </c>
      <c r="AA860" s="194" t="s">
        <v>9203</v>
      </c>
      <c r="AB860" s="194" t="s">
        <v>833</v>
      </c>
      <c r="AC860" s="199" t="s">
        <v>9669</v>
      </c>
    </row>
    <row r="861" spans="2:29" ht="15.75" customHeight="1" x14ac:dyDescent="0.2">
      <c r="B861" s="191" t="s">
        <v>8916</v>
      </c>
      <c r="C861" s="192" t="s">
        <v>8716</v>
      </c>
      <c r="D861" s="193" t="s">
        <v>502</v>
      </c>
      <c r="E861" s="193" t="s">
        <v>1804</v>
      </c>
      <c r="F861" s="194" t="s">
        <v>103</v>
      </c>
      <c r="G861" s="193" t="s">
        <v>1692</v>
      </c>
      <c r="H861" s="193" t="s">
        <v>90</v>
      </c>
      <c r="I861" s="194">
        <v>0</v>
      </c>
      <c r="J861" s="195">
        <v>0</v>
      </c>
      <c r="K861" s="194" t="s">
        <v>2734</v>
      </c>
      <c r="L861" s="194" t="s">
        <v>2735</v>
      </c>
      <c r="M861" s="194" t="s">
        <v>1129</v>
      </c>
      <c r="N861" s="194" t="s">
        <v>2736</v>
      </c>
      <c r="O861" s="194" t="s">
        <v>2737</v>
      </c>
      <c r="P861" s="194" t="s">
        <v>2738</v>
      </c>
      <c r="Q861" s="194">
        <v>0</v>
      </c>
      <c r="R861" s="194">
        <v>91001</v>
      </c>
      <c r="S861" s="194" t="s">
        <v>1086</v>
      </c>
      <c r="T861" s="195">
        <v>42347</v>
      </c>
      <c r="U861" s="194">
        <v>7586</v>
      </c>
      <c r="V861" s="194"/>
      <c r="W861" s="197">
        <v>6524996</v>
      </c>
      <c r="X861" s="197">
        <v>9787494</v>
      </c>
      <c r="Y861" s="198">
        <v>44561</v>
      </c>
      <c r="Z861" s="195" t="s">
        <v>40</v>
      </c>
      <c r="AA861" s="194" t="s">
        <v>9203</v>
      </c>
      <c r="AB861" s="194" t="s">
        <v>9502</v>
      </c>
      <c r="AC861" s="199" t="s">
        <v>9669</v>
      </c>
    </row>
    <row r="862" spans="2:29" ht="15.75" customHeight="1" x14ac:dyDescent="0.2">
      <c r="B862" s="191" t="s">
        <v>2739</v>
      </c>
      <c r="C862" s="192" t="s">
        <v>7910</v>
      </c>
      <c r="D862" s="193" t="s">
        <v>2544</v>
      </c>
      <c r="E862" s="193" t="s">
        <v>2689</v>
      </c>
      <c r="F862" s="194" t="s">
        <v>103</v>
      </c>
      <c r="G862" s="193" t="s">
        <v>2546</v>
      </c>
      <c r="H862" s="193" t="s">
        <v>90</v>
      </c>
      <c r="I862" s="194">
        <v>0</v>
      </c>
      <c r="J862" s="195">
        <v>0</v>
      </c>
      <c r="K862" s="194">
        <v>0</v>
      </c>
      <c r="L862" s="194" t="s">
        <v>2740</v>
      </c>
      <c r="M862" s="194" t="s">
        <v>64</v>
      </c>
      <c r="N862" s="194" t="s">
        <v>2741</v>
      </c>
      <c r="O862" s="194" t="s">
        <v>2742</v>
      </c>
      <c r="P862" s="194">
        <v>0</v>
      </c>
      <c r="Q862" s="194">
        <v>0</v>
      </c>
      <c r="R862" s="194">
        <v>91001</v>
      </c>
      <c r="S862" s="194" t="s">
        <v>1086</v>
      </c>
      <c r="T862" s="195">
        <v>42348</v>
      </c>
      <c r="U862" s="194">
        <v>7587</v>
      </c>
      <c r="V862" s="194"/>
      <c r="W862" s="197">
        <v>7154600</v>
      </c>
      <c r="X862" s="197">
        <v>14547687</v>
      </c>
      <c r="Y862" s="198">
        <v>44561</v>
      </c>
      <c r="Z862" s="195" t="s">
        <v>40</v>
      </c>
      <c r="AA862" s="194" t="s">
        <v>9203</v>
      </c>
      <c r="AB862" s="194" t="s">
        <v>458</v>
      </c>
      <c r="AC862" s="199" t="s">
        <v>9669</v>
      </c>
    </row>
    <row r="863" spans="2:29" ht="15.75" customHeight="1" x14ac:dyDescent="0.2">
      <c r="B863" s="191" t="s">
        <v>8914</v>
      </c>
      <c r="C863" s="192" t="s">
        <v>8720</v>
      </c>
      <c r="D863" s="193" t="s">
        <v>502</v>
      </c>
      <c r="E863" s="193" t="s">
        <v>1665</v>
      </c>
      <c r="F863" s="194" t="s">
        <v>103</v>
      </c>
      <c r="G863" s="193" t="s">
        <v>1692</v>
      </c>
      <c r="H863" s="193" t="s">
        <v>90</v>
      </c>
      <c r="I863" s="194">
        <v>0</v>
      </c>
      <c r="J863" s="195">
        <v>0</v>
      </c>
      <c r="K863" s="194" t="s">
        <v>2743</v>
      </c>
      <c r="L863" s="194" t="s">
        <v>2744</v>
      </c>
      <c r="M863" s="194" t="s">
        <v>415</v>
      </c>
      <c r="N863" s="194" t="s">
        <v>2745</v>
      </c>
      <c r="O863" s="194" t="s">
        <v>2746</v>
      </c>
      <c r="P863" s="194" t="s">
        <v>2747</v>
      </c>
      <c r="Q863" s="194">
        <v>0</v>
      </c>
      <c r="R863" s="194">
        <v>91001</v>
      </c>
      <c r="S863" s="194" t="s">
        <v>1086</v>
      </c>
      <c r="T863" s="195">
        <v>42383</v>
      </c>
      <c r="U863" s="194">
        <v>7591</v>
      </c>
      <c r="V863" s="194"/>
      <c r="W863" s="197">
        <v>2861840</v>
      </c>
      <c r="X863" s="197">
        <v>5723680</v>
      </c>
      <c r="Y863" s="198">
        <v>44561</v>
      </c>
      <c r="Z863" s="195" t="s">
        <v>40</v>
      </c>
      <c r="AA863" s="194" t="s">
        <v>9203</v>
      </c>
      <c r="AB863" s="194" t="s">
        <v>9593</v>
      </c>
      <c r="AC863" s="199" t="s">
        <v>9669</v>
      </c>
    </row>
    <row r="864" spans="2:29" ht="15.75" customHeight="1" x14ac:dyDescent="0.2">
      <c r="B864" s="191" t="s">
        <v>8913</v>
      </c>
      <c r="C864" s="192" t="s">
        <v>8721</v>
      </c>
      <c r="D864" s="193" t="s">
        <v>502</v>
      </c>
      <c r="E864" s="193" t="s">
        <v>1665</v>
      </c>
      <c r="F864" s="194" t="s">
        <v>103</v>
      </c>
      <c r="G864" s="193" t="s">
        <v>1692</v>
      </c>
      <c r="H864" s="193" t="s">
        <v>90</v>
      </c>
      <c r="I864" s="194">
        <v>0</v>
      </c>
      <c r="J864" s="195">
        <v>0</v>
      </c>
      <c r="K864" s="194" t="s">
        <v>2748</v>
      </c>
      <c r="L864" s="194" t="s">
        <v>2749</v>
      </c>
      <c r="M864" s="194" t="s">
        <v>415</v>
      </c>
      <c r="N864" s="194" t="s">
        <v>2750</v>
      </c>
      <c r="O864" s="194" t="s">
        <v>2751</v>
      </c>
      <c r="P864" s="194" t="s">
        <v>2752</v>
      </c>
      <c r="Q864" s="194">
        <v>0</v>
      </c>
      <c r="R864" s="194">
        <v>91001</v>
      </c>
      <c r="S864" s="194" t="s">
        <v>1086</v>
      </c>
      <c r="T864" s="195">
        <v>42397</v>
      </c>
      <c r="U864" s="194">
        <v>7592</v>
      </c>
      <c r="V864" s="194"/>
      <c r="W864" s="197">
        <v>4722036</v>
      </c>
      <c r="X864" s="197">
        <v>9444072</v>
      </c>
      <c r="Y864" s="198">
        <v>44561</v>
      </c>
      <c r="Z864" s="195" t="s">
        <v>40</v>
      </c>
      <c r="AA864" s="194" t="s">
        <v>9203</v>
      </c>
      <c r="AB864" s="194" t="s">
        <v>9579</v>
      </c>
      <c r="AC864" s="199" t="s">
        <v>9669</v>
      </c>
    </row>
    <row r="865" spans="2:29" ht="15.75" customHeight="1" x14ac:dyDescent="0.2">
      <c r="B865" s="191" t="s">
        <v>8912</v>
      </c>
      <c r="C865" s="192" t="s">
        <v>8722</v>
      </c>
      <c r="D865" s="193" t="s">
        <v>502</v>
      </c>
      <c r="E865" s="193" t="s">
        <v>1665</v>
      </c>
      <c r="F865" s="194" t="s">
        <v>103</v>
      </c>
      <c r="G865" s="193" t="s">
        <v>1692</v>
      </c>
      <c r="H865" s="193" t="s">
        <v>90</v>
      </c>
      <c r="I865" s="194">
        <v>0</v>
      </c>
      <c r="J865" s="195">
        <v>0</v>
      </c>
      <c r="K865" s="194" t="s">
        <v>2753</v>
      </c>
      <c r="L865" s="194" t="s">
        <v>2754</v>
      </c>
      <c r="M865" s="194" t="s">
        <v>64</v>
      </c>
      <c r="N865" s="194" t="s">
        <v>2755</v>
      </c>
      <c r="O865" s="194" t="s">
        <v>2756</v>
      </c>
      <c r="P865" s="194" t="s">
        <v>2757</v>
      </c>
      <c r="Q865" s="194">
        <v>0</v>
      </c>
      <c r="R865" s="194">
        <v>91001</v>
      </c>
      <c r="S865" s="194" t="s">
        <v>1086</v>
      </c>
      <c r="T865" s="195">
        <v>42402</v>
      </c>
      <c r="U865" s="194">
        <v>7593</v>
      </c>
      <c r="V865" s="194"/>
      <c r="W865" s="197">
        <v>3577300</v>
      </c>
      <c r="X865" s="197">
        <v>7154600</v>
      </c>
      <c r="Y865" s="198">
        <v>44561</v>
      </c>
      <c r="Z865" s="195" t="s">
        <v>40</v>
      </c>
      <c r="AA865" s="194" t="s">
        <v>9203</v>
      </c>
      <c r="AB865" s="194" t="s">
        <v>9565</v>
      </c>
      <c r="AC865" s="199" t="s">
        <v>9669</v>
      </c>
    </row>
    <row r="866" spans="2:29" ht="15.75" customHeight="1" x14ac:dyDescent="0.2">
      <c r="B866" s="191" t="s">
        <v>8911</v>
      </c>
      <c r="C866" s="192" t="s">
        <v>7918</v>
      </c>
      <c r="D866" s="193" t="s">
        <v>502</v>
      </c>
      <c r="E866" s="193" t="s">
        <v>1665</v>
      </c>
      <c r="F866" s="194" t="s">
        <v>103</v>
      </c>
      <c r="G866" s="193" t="s">
        <v>1692</v>
      </c>
      <c r="H866" s="193" t="s">
        <v>90</v>
      </c>
      <c r="I866" s="194">
        <v>0</v>
      </c>
      <c r="J866" s="195">
        <v>0</v>
      </c>
      <c r="K866" s="194" t="s">
        <v>2758</v>
      </c>
      <c r="L866" s="194" t="s">
        <v>2759</v>
      </c>
      <c r="M866" s="194" t="s">
        <v>415</v>
      </c>
      <c r="N866" s="194" t="s">
        <v>2760</v>
      </c>
      <c r="O866" s="194" t="s">
        <v>2761</v>
      </c>
      <c r="P866" s="194" t="s">
        <v>2762</v>
      </c>
      <c r="Q866" s="194">
        <v>0</v>
      </c>
      <c r="R866" s="194">
        <v>91001</v>
      </c>
      <c r="S866" s="194" t="s">
        <v>1086</v>
      </c>
      <c r="T866" s="195">
        <v>42402</v>
      </c>
      <c r="U866" s="194">
        <v>7594</v>
      </c>
      <c r="V866" s="194"/>
      <c r="W866" s="197">
        <v>3148024</v>
      </c>
      <c r="X866" s="197">
        <v>9444072</v>
      </c>
      <c r="Y866" s="198">
        <v>44561</v>
      </c>
      <c r="Z866" s="195" t="s">
        <v>40</v>
      </c>
      <c r="AA866" s="194" t="s">
        <v>9203</v>
      </c>
      <c r="AB866" s="194" t="s">
        <v>2763</v>
      </c>
      <c r="AC866" s="199" t="s">
        <v>9669</v>
      </c>
    </row>
    <row r="867" spans="2:29" ht="15.75" customHeight="1" x14ac:dyDescent="0.2">
      <c r="B867" s="191" t="s">
        <v>8910</v>
      </c>
      <c r="C867" s="192" t="s">
        <v>7904</v>
      </c>
      <c r="D867" s="193" t="s">
        <v>502</v>
      </c>
      <c r="E867" s="193" t="s">
        <v>1665</v>
      </c>
      <c r="F867" s="194" t="s">
        <v>103</v>
      </c>
      <c r="G867" s="193" t="s">
        <v>1692</v>
      </c>
      <c r="H867" s="193" t="s">
        <v>90</v>
      </c>
      <c r="I867" s="194">
        <v>0</v>
      </c>
      <c r="J867" s="195">
        <v>0</v>
      </c>
      <c r="K867" s="194" t="s">
        <v>2767</v>
      </c>
      <c r="L867" s="194" t="s">
        <v>2768</v>
      </c>
      <c r="M867" s="194" t="s">
        <v>64</v>
      </c>
      <c r="N867" s="194" t="s">
        <v>2769</v>
      </c>
      <c r="O867" s="194" t="s">
        <v>2770</v>
      </c>
      <c r="P867" s="194">
        <v>0</v>
      </c>
      <c r="Q867" s="194">
        <v>0</v>
      </c>
      <c r="R867" s="194">
        <v>91001</v>
      </c>
      <c r="S867" s="194" t="s">
        <v>1086</v>
      </c>
      <c r="T867" s="195">
        <v>42410</v>
      </c>
      <c r="U867" s="194">
        <v>7596</v>
      </c>
      <c r="V867" s="194"/>
      <c r="W867" s="197">
        <v>3577300</v>
      </c>
      <c r="X867" s="197">
        <v>10731900</v>
      </c>
      <c r="Y867" s="198">
        <v>44561</v>
      </c>
      <c r="Z867" s="195" t="s">
        <v>40</v>
      </c>
      <c r="AA867" s="194" t="s">
        <v>9203</v>
      </c>
      <c r="AB867" s="194" t="s">
        <v>2771</v>
      </c>
      <c r="AC867" s="199" t="s">
        <v>9669</v>
      </c>
    </row>
    <row r="868" spans="2:29" ht="15.75" customHeight="1" x14ac:dyDescent="0.2">
      <c r="B868" s="191" t="s">
        <v>8908</v>
      </c>
      <c r="C868" s="192" t="s">
        <v>8725</v>
      </c>
      <c r="D868" s="193" t="s">
        <v>502</v>
      </c>
      <c r="E868" s="193" t="s">
        <v>2772</v>
      </c>
      <c r="F868" s="194" t="s">
        <v>103</v>
      </c>
      <c r="G868" s="193" t="s">
        <v>1692</v>
      </c>
      <c r="H868" s="193" t="s">
        <v>90</v>
      </c>
      <c r="I868" s="194">
        <v>0</v>
      </c>
      <c r="J868" s="195">
        <v>0</v>
      </c>
      <c r="K868" s="194" t="s">
        <v>2773</v>
      </c>
      <c r="L868" s="194" t="s">
        <v>2774</v>
      </c>
      <c r="M868" s="194" t="s">
        <v>106</v>
      </c>
      <c r="N868" s="194" t="s">
        <v>2775</v>
      </c>
      <c r="O868" s="194" t="s">
        <v>2776</v>
      </c>
      <c r="P868" s="194" t="s">
        <v>2777</v>
      </c>
      <c r="Q868" s="194">
        <v>0</v>
      </c>
      <c r="R868" s="194">
        <v>91001</v>
      </c>
      <c r="S868" s="194" t="s">
        <v>1086</v>
      </c>
      <c r="T868" s="195">
        <v>42416</v>
      </c>
      <c r="U868" s="194">
        <v>7598</v>
      </c>
      <c r="V868" s="194"/>
      <c r="W868" s="197">
        <v>3262498</v>
      </c>
      <c r="X868" s="197">
        <v>6524996</v>
      </c>
      <c r="Y868" s="198">
        <v>44561</v>
      </c>
      <c r="Z868" s="195" t="s">
        <v>40</v>
      </c>
      <c r="AA868" s="194" t="s">
        <v>9203</v>
      </c>
      <c r="AB868" s="194" t="s">
        <v>9666</v>
      </c>
      <c r="AC868" s="199" t="s">
        <v>9669</v>
      </c>
    </row>
    <row r="869" spans="2:29" ht="15.75" customHeight="1" x14ac:dyDescent="0.2">
      <c r="B869" s="191" t="s">
        <v>8906</v>
      </c>
      <c r="C869" s="192" t="s">
        <v>8728</v>
      </c>
      <c r="D869" s="193" t="s">
        <v>502</v>
      </c>
      <c r="E869" s="193" t="s">
        <v>2778</v>
      </c>
      <c r="F869" s="194" t="s">
        <v>103</v>
      </c>
      <c r="G869" s="193" t="s">
        <v>1692</v>
      </c>
      <c r="H869" s="193" t="s">
        <v>90</v>
      </c>
      <c r="I869" s="194">
        <v>0</v>
      </c>
      <c r="J869" s="195">
        <v>0</v>
      </c>
      <c r="K869" s="194" t="s">
        <v>2779</v>
      </c>
      <c r="L869" s="194" t="s">
        <v>2780</v>
      </c>
      <c r="M869" s="194" t="s">
        <v>106</v>
      </c>
      <c r="N869" s="194" t="s">
        <v>2781</v>
      </c>
      <c r="O869" s="194" t="s">
        <v>2782</v>
      </c>
      <c r="P869" s="194">
        <v>0</v>
      </c>
      <c r="Q869" s="194">
        <v>0</v>
      </c>
      <c r="R869" s="194">
        <v>91001</v>
      </c>
      <c r="S869" s="194" t="s">
        <v>1086</v>
      </c>
      <c r="T869" s="195">
        <v>42422</v>
      </c>
      <c r="U869" s="194">
        <v>7601</v>
      </c>
      <c r="V869" s="194"/>
      <c r="W869" s="197">
        <v>3823647</v>
      </c>
      <c r="X869" s="197">
        <v>7647294</v>
      </c>
      <c r="Y869" s="198">
        <v>44561</v>
      </c>
      <c r="Z869" s="195" t="s">
        <v>40</v>
      </c>
      <c r="AA869" s="194" t="s">
        <v>9203</v>
      </c>
      <c r="AB869" s="194" t="s">
        <v>9508</v>
      </c>
      <c r="AC869" s="199" t="s">
        <v>9669</v>
      </c>
    </row>
    <row r="870" spans="2:29" ht="15.75" customHeight="1" x14ac:dyDescent="0.2">
      <c r="B870" s="191" t="s">
        <v>2783</v>
      </c>
      <c r="C870" s="192" t="s">
        <v>7942</v>
      </c>
      <c r="D870" s="193" t="s">
        <v>502</v>
      </c>
      <c r="E870" s="193" t="s">
        <v>503</v>
      </c>
      <c r="F870" s="194" t="s">
        <v>103</v>
      </c>
      <c r="G870" s="193" t="s">
        <v>504</v>
      </c>
      <c r="H870" s="193" t="s">
        <v>90</v>
      </c>
      <c r="I870" s="194">
        <v>0</v>
      </c>
      <c r="J870" s="195">
        <v>0</v>
      </c>
      <c r="K870" s="194" t="s">
        <v>2784</v>
      </c>
      <c r="L870" s="194" t="s">
        <v>2785</v>
      </c>
      <c r="M870" s="194" t="s">
        <v>865</v>
      </c>
      <c r="N870" s="194" t="s">
        <v>2786</v>
      </c>
      <c r="O870" s="194" t="s">
        <v>2787</v>
      </c>
      <c r="P870" s="194" t="s">
        <v>2788</v>
      </c>
      <c r="Q870" s="194">
        <v>0</v>
      </c>
      <c r="R870" s="194">
        <v>91001</v>
      </c>
      <c r="S870" s="194" t="s">
        <v>511</v>
      </c>
      <c r="T870" s="195">
        <v>42446</v>
      </c>
      <c r="U870" s="194">
        <v>7603</v>
      </c>
      <c r="V870" s="194"/>
      <c r="W870" s="197">
        <v>4893746</v>
      </c>
      <c r="X870" s="197">
        <v>14681238</v>
      </c>
      <c r="Y870" s="198">
        <v>44561</v>
      </c>
      <c r="Z870" s="195" t="s">
        <v>40</v>
      </c>
      <c r="AA870" s="194" t="s">
        <v>9203</v>
      </c>
      <c r="AB870" s="194" t="s">
        <v>1053</v>
      </c>
      <c r="AC870" s="199" t="s">
        <v>9669</v>
      </c>
    </row>
    <row r="871" spans="2:29" ht="15.75" customHeight="1" x14ac:dyDescent="0.2">
      <c r="B871" s="191" t="s">
        <v>2789</v>
      </c>
      <c r="C871" s="192" t="s">
        <v>7925</v>
      </c>
      <c r="D871" s="193" t="s">
        <v>55</v>
      </c>
      <c r="E871" s="193" t="s">
        <v>2790</v>
      </c>
      <c r="F871" s="194" t="s">
        <v>2791</v>
      </c>
      <c r="G871" s="193" t="s">
        <v>2792</v>
      </c>
      <c r="H871" s="193" t="s">
        <v>2793</v>
      </c>
      <c r="I871" s="194" t="s">
        <v>426</v>
      </c>
      <c r="J871" s="195" t="s">
        <v>2794</v>
      </c>
      <c r="K871" s="194" t="s">
        <v>2795</v>
      </c>
      <c r="L871" s="194" t="s">
        <v>2796</v>
      </c>
      <c r="M871" s="194" t="s">
        <v>415</v>
      </c>
      <c r="N871" s="194" t="s">
        <v>918</v>
      </c>
      <c r="O871" s="194" t="s">
        <v>2797</v>
      </c>
      <c r="P871" s="194" t="s">
        <v>2798</v>
      </c>
      <c r="Q871" s="194">
        <v>0</v>
      </c>
      <c r="R871" s="194" t="s">
        <v>280</v>
      </c>
      <c r="S871" s="194" t="s">
        <v>2799</v>
      </c>
      <c r="T871" s="195">
        <v>42472</v>
      </c>
      <c r="U871" s="194">
        <v>7605</v>
      </c>
      <c r="V871" s="194"/>
      <c r="W871" s="197">
        <v>28218504</v>
      </c>
      <c r="X871" s="197">
        <v>67063227</v>
      </c>
      <c r="Y871" s="198">
        <v>44561</v>
      </c>
      <c r="Z871" s="195" t="s">
        <v>40</v>
      </c>
      <c r="AA871" s="194" t="s">
        <v>9203</v>
      </c>
      <c r="AB871" s="194" t="s">
        <v>160</v>
      </c>
      <c r="AC871" s="199" t="s">
        <v>9669</v>
      </c>
    </row>
    <row r="872" spans="2:29" ht="15.75" customHeight="1" x14ac:dyDescent="0.2">
      <c r="B872" s="191" t="s">
        <v>2800</v>
      </c>
      <c r="C872" s="192" t="s">
        <v>7890</v>
      </c>
      <c r="D872" s="193" t="s">
        <v>29</v>
      </c>
      <c r="E872" s="193" t="s">
        <v>2801</v>
      </c>
      <c r="F872" s="194" t="s">
        <v>2802</v>
      </c>
      <c r="G872" s="193" t="s">
        <v>2803</v>
      </c>
      <c r="H872" s="193" t="s">
        <v>2804</v>
      </c>
      <c r="I872" s="194" t="s">
        <v>2310</v>
      </c>
      <c r="J872" s="195" t="s">
        <v>2805</v>
      </c>
      <c r="K872" s="194" t="s">
        <v>2806</v>
      </c>
      <c r="L872" s="194" t="s">
        <v>2807</v>
      </c>
      <c r="M872" s="194" t="s">
        <v>106</v>
      </c>
      <c r="N872" s="194" t="s">
        <v>2808</v>
      </c>
      <c r="O872" s="194" t="s">
        <v>2809</v>
      </c>
      <c r="P872" s="194" t="s">
        <v>2810</v>
      </c>
      <c r="Q872" s="194">
        <v>0</v>
      </c>
      <c r="R872" s="194" t="s">
        <v>201</v>
      </c>
      <c r="S872" s="194" t="s">
        <v>2811</v>
      </c>
      <c r="T872" s="195">
        <v>42538</v>
      </c>
      <c r="U872" s="194">
        <v>7609</v>
      </c>
      <c r="V872" s="194"/>
      <c r="W872" s="197">
        <v>0</v>
      </c>
      <c r="X872" s="197">
        <v>32678144</v>
      </c>
      <c r="Y872" s="198">
        <v>44561</v>
      </c>
      <c r="Z872" s="195" t="s">
        <v>40</v>
      </c>
      <c r="AA872" s="194" t="s">
        <v>9203</v>
      </c>
      <c r="AB872" s="194" t="s">
        <v>208</v>
      </c>
      <c r="AC872" s="199" t="s">
        <v>9669</v>
      </c>
    </row>
    <row r="873" spans="2:29" ht="15.75" customHeight="1" x14ac:dyDescent="0.2">
      <c r="B873" s="191" t="s">
        <v>2812</v>
      </c>
      <c r="C873" s="192" t="s">
        <v>7958</v>
      </c>
      <c r="D873" s="193" t="s">
        <v>55</v>
      </c>
      <c r="E873" s="193" t="s">
        <v>2813</v>
      </c>
      <c r="F873" s="194" t="s">
        <v>2814</v>
      </c>
      <c r="G873" s="193" t="s">
        <v>2815</v>
      </c>
      <c r="H873" s="193" t="s">
        <v>2816</v>
      </c>
      <c r="I873" s="194" t="s">
        <v>2817</v>
      </c>
      <c r="J873" s="195" t="s">
        <v>2818</v>
      </c>
      <c r="K873" s="194" t="s">
        <v>2819</v>
      </c>
      <c r="L873" s="194" t="s">
        <v>2820</v>
      </c>
      <c r="M873" s="194" t="s">
        <v>35</v>
      </c>
      <c r="N873" s="194" t="s">
        <v>1459</v>
      </c>
      <c r="O873" s="194" t="s">
        <v>2821</v>
      </c>
      <c r="P873" s="194" t="s">
        <v>2822</v>
      </c>
      <c r="Q873" s="194">
        <v>0</v>
      </c>
      <c r="R873" s="194" t="s">
        <v>2823</v>
      </c>
      <c r="S873" s="194" t="s">
        <v>2824</v>
      </c>
      <c r="T873" s="195">
        <v>42599</v>
      </c>
      <c r="U873" s="194">
        <v>7614</v>
      </c>
      <c r="V873" s="194"/>
      <c r="W873" s="197">
        <v>20145987</v>
      </c>
      <c r="X873" s="197">
        <v>66090208</v>
      </c>
      <c r="Y873" s="198">
        <v>44561</v>
      </c>
      <c r="Z873" s="195" t="s">
        <v>40</v>
      </c>
      <c r="AA873" s="194" t="s">
        <v>9203</v>
      </c>
      <c r="AB873" s="194" t="s">
        <v>9465</v>
      </c>
      <c r="AC873" s="199" t="s">
        <v>9669</v>
      </c>
    </row>
    <row r="874" spans="2:29" ht="15.75" customHeight="1" x14ac:dyDescent="0.2">
      <c r="B874" s="191" t="s">
        <v>2812</v>
      </c>
      <c r="C874" s="192" t="s">
        <v>7958</v>
      </c>
      <c r="D874" s="193" t="s">
        <v>55</v>
      </c>
      <c r="E874" s="193" t="s">
        <v>2813</v>
      </c>
      <c r="F874" s="194" t="s">
        <v>2814</v>
      </c>
      <c r="G874" s="193" t="s">
        <v>2815</v>
      </c>
      <c r="H874" s="193" t="s">
        <v>2816</v>
      </c>
      <c r="I874" s="194" t="s">
        <v>2817</v>
      </c>
      <c r="J874" s="195" t="s">
        <v>2818</v>
      </c>
      <c r="K874" s="194" t="s">
        <v>2819</v>
      </c>
      <c r="L874" s="194" t="s">
        <v>2820</v>
      </c>
      <c r="M874" s="194" t="s">
        <v>35</v>
      </c>
      <c r="N874" s="194" t="s">
        <v>1459</v>
      </c>
      <c r="O874" s="194" t="s">
        <v>2821</v>
      </c>
      <c r="P874" s="194" t="s">
        <v>2822</v>
      </c>
      <c r="Q874" s="194">
        <v>0</v>
      </c>
      <c r="R874" s="194" t="s">
        <v>2823</v>
      </c>
      <c r="S874" s="194" t="s">
        <v>2824</v>
      </c>
      <c r="T874" s="195">
        <v>42599</v>
      </c>
      <c r="U874" s="194">
        <v>7614</v>
      </c>
      <c r="V874" s="194"/>
      <c r="W874" s="197">
        <v>7989189</v>
      </c>
      <c r="X874" s="197">
        <v>15359289</v>
      </c>
      <c r="Y874" s="198">
        <v>44561</v>
      </c>
      <c r="Z874" s="195" t="s">
        <v>40</v>
      </c>
      <c r="AA874" s="194" t="s">
        <v>9203</v>
      </c>
      <c r="AB874" s="194" t="s">
        <v>9495</v>
      </c>
      <c r="AC874" s="199" t="s">
        <v>9669</v>
      </c>
    </row>
    <row r="875" spans="2:29" ht="15.75" customHeight="1" x14ac:dyDescent="0.2">
      <c r="B875" s="191" t="s">
        <v>2812</v>
      </c>
      <c r="C875" s="192" t="s">
        <v>7958</v>
      </c>
      <c r="D875" s="193" t="s">
        <v>55</v>
      </c>
      <c r="E875" s="193" t="s">
        <v>2813</v>
      </c>
      <c r="F875" s="194" t="s">
        <v>2814</v>
      </c>
      <c r="G875" s="193" t="s">
        <v>2815</v>
      </c>
      <c r="H875" s="193" t="s">
        <v>2816</v>
      </c>
      <c r="I875" s="194" t="s">
        <v>2817</v>
      </c>
      <c r="J875" s="195" t="s">
        <v>2818</v>
      </c>
      <c r="K875" s="194" t="s">
        <v>2819</v>
      </c>
      <c r="L875" s="194" t="s">
        <v>2820</v>
      </c>
      <c r="M875" s="194" t="s">
        <v>35</v>
      </c>
      <c r="N875" s="194" t="s">
        <v>1459</v>
      </c>
      <c r="O875" s="194" t="s">
        <v>2821</v>
      </c>
      <c r="P875" s="194" t="s">
        <v>2822</v>
      </c>
      <c r="Q875" s="194">
        <v>0</v>
      </c>
      <c r="R875" s="194" t="s">
        <v>2823</v>
      </c>
      <c r="S875" s="194" t="s">
        <v>2824</v>
      </c>
      <c r="T875" s="195">
        <v>42599</v>
      </c>
      <c r="U875" s="194">
        <v>7614</v>
      </c>
      <c r="V875" s="194"/>
      <c r="W875" s="197">
        <v>49390532</v>
      </c>
      <c r="X875" s="197">
        <v>63133984</v>
      </c>
      <c r="Y875" s="198">
        <v>44561</v>
      </c>
      <c r="Z875" s="195" t="s">
        <v>40</v>
      </c>
      <c r="AA875" s="194" t="s">
        <v>9203</v>
      </c>
      <c r="AB875" s="194" t="s">
        <v>213</v>
      </c>
      <c r="AC875" s="199" t="s">
        <v>9669</v>
      </c>
    </row>
    <row r="876" spans="2:29" ht="15.75" customHeight="1" x14ac:dyDescent="0.2">
      <c r="B876" s="191" t="s">
        <v>2812</v>
      </c>
      <c r="C876" s="192" t="s">
        <v>7958</v>
      </c>
      <c r="D876" s="193" t="s">
        <v>55</v>
      </c>
      <c r="E876" s="193" t="s">
        <v>2813</v>
      </c>
      <c r="F876" s="194" t="s">
        <v>2814</v>
      </c>
      <c r="G876" s="193" t="s">
        <v>2815</v>
      </c>
      <c r="H876" s="193" t="s">
        <v>2816</v>
      </c>
      <c r="I876" s="194" t="s">
        <v>2817</v>
      </c>
      <c r="J876" s="195" t="s">
        <v>2818</v>
      </c>
      <c r="K876" s="194" t="s">
        <v>2819</v>
      </c>
      <c r="L876" s="194" t="s">
        <v>2820</v>
      </c>
      <c r="M876" s="194" t="s">
        <v>35</v>
      </c>
      <c r="N876" s="194" t="s">
        <v>1459</v>
      </c>
      <c r="O876" s="194" t="s">
        <v>2821</v>
      </c>
      <c r="P876" s="194" t="s">
        <v>2822</v>
      </c>
      <c r="Q876" s="194">
        <v>0</v>
      </c>
      <c r="R876" s="194" t="s">
        <v>2823</v>
      </c>
      <c r="S876" s="194" t="s">
        <v>2824</v>
      </c>
      <c r="T876" s="195">
        <v>42599</v>
      </c>
      <c r="U876" s="194">
        <v>7614</v>
      </c>
      <c r="V876" s="194"/>
      <c r="W876" s="197">
        <v>5805053</v>
      </c>
      <c r="X876" s="197">
        <v>23933947</v>
      </c>
      <c r="Y876" s="198">
        <v>44561</v>
      </c>
      <c r="Z876" s="195" t="s">
        <v>40</v>
      </c>
      <c r="AA876" s="194" t="s">
        <v>9203</v>
      </c>
      <c r="AB876" s="194" t="s">
        <v>746</v>
      </c>
      <c r="AC876" s="199" t="s">
        <v>9669</v>
      </c>
    </row>
    <row r="877" spans="2:29" ht="15.75" customHeight="1" x14ac:dyDescent="0.2">
      <c r="B877" s="191" t="s">
        <v>2812</v>
      </c>
      <c r="C877" s="192" t="s">
        <v>7958</v>
      </c>
      <c r="D877" s="193" t="s">
        <v>55</v>
      </c>
      <c r="E877" s="193" t="s">
        <v>2813</v>
      </c>
      <c r="F877" s="194" t="s">
        <v>2814</v>
      </c>
      <c r="G877" s="193" t="s">
        <v>2815</v>
      </c>
      <c r="H877" s="193" t="s">
        <v>2816</v>
      </c>
      <c r="I877" s="194" t="s">
        <v>2817</v>
      </c>
      <c r="J877" s="195" t="s">
        <v>2818</v>
      </c>
      <c r="K877" s="194" t="s">
        <v>2819</v>
      </c>
      <c r="L877" s="194" t="s">
        <v>2820</v>
      </c>
      <c r="M877" s="194" t="s">
        <v>35</v>
      </c>
      <c r="N877" s="194" t="s">
        <v>1459</v>
      </c>
      <c r="O877" s="194" t="s">
        <v>2821</v>
      </c>
      <c r="P877" s="194" t="s">
        <v>2822</v>
      </c>
      <c r="Q877" s="194">
        <v>0</v>
      </c>
      <c r="R877" s="194" t="s">
        <v>2823</v>
      </c>
      <c r="S877" s="194" t="s">
        <v>2824</v>
      </c>
      <c r="T877" s="195">
        <v>42599</v>
      </c>
      <c r="U877" s="194">
        <v>7614</v>
      </c>
      <c r="V877" s="194"/>
      <c r="W877" s="197">
        <v>108549203</v>
      </c>
      <c r="X877" s="197">
        <v>182719563</v>
      </c>
      <c r="Y877" s="198">
        <v>44561</v>
      </c>
      <c r="Z877" s="195" t="s">
        <v>40</v>
      </c>
      <c r="AA877" s="194" t="s">
        <v>9203</v>
      </c>
      <c r="AB877" s="194" t="s">
        <v>9549</v>
      </c>
      <c r="AC877" s="199" t="s">
        <v>9669</v>
      </c>
    </row>
    <row r="878" spans="2:29" ht="15.75" customHeight="1" x14ac:dyDescent="0.2">
      <c r="B878" s="191" t="s">
        <v>2812</v>
      </c>
      <c r="C878" s="192" t="s">
        <v>7958</v>
      </c>
      <c r="D878" s="193" t="s">
        <v>55</v>
      </c>
      <c r="E878" s="193" t="s">
        <v>2813</v>
      </c>
      <c r="F878" s="194" t="s">
        <v>2814</v>
      </c>
      <c r="G878" s="193" t="s">
        <v>2815</v>
      </c>
      <c r="H878" s="193" t="s">
        <v>2816</v>
      </c>
      <c r="I878" s="194" t="s">
        <v>2817</v>
      </c>
      <c r="J878" s="195" t="s">
        <v>2818</v>
      </c>
      <c r="K878" s="194" t="s">
        <v>2819</v>
      </c>
      <c r="L878" s="194" t="s">
        <v>2820</v>
      </c>
      <c r="M878" s="194" t="s">
        <v>35</v>
      </c>
      <c r="N878" s="194" t="s">
        <v>1459</v>
      </c>
      <c r="O878" s="194" t="s">
        <v>2821</v>
      </c>
      <c r="P878" s="194" t="s">
        <v>2822</v>
      </c>
      <c r="Q878" s="194">
        <v>0</v>
      </c>
      <c r="R878" s="194" t="s">
        <v>2823</v>
      </c>
      <c r="S878" s="194" t="s">
        <v>2824</v>
      </c>
      <c r="T878" s="195">
        <v>42599</v>
      </c>
      <c r="U878" s="194">
        <v>7614</v>
      </c>
      <c r="V878" s="194"/>
      <c r="W878" s="197">
        <v>41659839</v>
      </c>
      <c r="X878" s="197">
        <v>67428811</v>
      </c>
      <c r="Y878" s="198">
        <v>44561</v>
      </c>
      <c r="Z878" s="195" t="s">
        <v>40</v>
      </c>
      <c r="AA878" s="194" t="s">
        <v>9203</v>
      </c>
      <c r="AB878" s="194" t="s">
        <v>9550</v>
      </c>
      <c r="AC878" s="199" t="s">
        <v>9669</v>
      </c>
    </row>
    <row r="879" spans="2:29" ht="15.75" customHeight="1" x14ac:dyDescent="0.2">
      <c r="B879" s="191" t="s">
        <v>2812</v>
      </c>
      <c r="C879" s="192" t="s">
        <v>7958</v>
      </c>
      <c r="D879" s="193" t="s">
        <v>55</v>
      </c>
      <c r="E879" s="193" t="s">
        <v>2813</v>
      </c>
      <c r="F879" s="194" t="s">
        <v>2814</v>
      </c>
      <c r="G879" s="193" t="s">
        <v>2815</v>
      </c>
      <c r="H879" s="193" t="s">
        <v>2816</v>
      </c>
      <c r="I879" s="194" t="s">
        <v>2817</v>
      </c>
      <c r="J879" s="195" t="s">
        <v>2818</v>
      </c>
      <c r="K879" s="194" t="s">
        <v>2819</v>
      </c>
      <c r="L879" s="194" t="s">
        <v>2820</v>
      </c>
      <c r="M879" s="194" t="s">
        <v>35</v>
      </c>
      <c r="N879" s="194" t="s">
        <v>1459</v>
      </c>
      <c r="O879" s="194" t="s">
        <v>2821</v>
      </c>
      <c r="P879" s="194" t="s">
        <v>2822</v>
      </c>
      <c r="Q879" s="194">
        <v>0</v>
      </c>
      <c r="R879" s="194" t="s">
        <v>2823</v>
      </c>
      <c r="S879" s="194" t="s">
        <v>2824</v>
      </c>
      <c r="T879" s="195">
        <v>42599</v>
      </c>
      <c r="U879" s="194">
        <v>7614</v>
      </c>
      <c r="V879" s="194"/>
      <c r="W879" s="197">
        <v>5851859</v>
      </c>
      <c r="X879" s="197">
        <v>10642424</v>
      </c>
      <c r="Y879" s="198">
        <v>44561</v>
      </c>
      <c r="Z879" s="195" t="s">
        <v>40</v>
      </c>
      <c r="AA879" s="194" t="s">
        <v>9203</v>
      </c>
      <c r="AB879" s="194" t="s">
        <v>9553</v>
      </c>
      <c r="AC879" s="199" t="s">
        <v>9669</v>
      </c>
    </row>
    <row r="880" spans="2:29" ht="15.75" customHeight="1" x14ac:dyDescent="0.2">
      <c r="B880" s="191" t="s">
        <v>2825</v>
      </c>
      <c r="C880" s="192" t="s">
        <v>8736</v>
      </c>
      <c r="D880" s="193" t="s">
        <v>502</v>
      </c>
      <c r="E880" s="193" t="s">
        <v>503</v>
      </c>
      <c r="F880" s="194" t="s">
        <v>103</v>
      </c>
      <c r="G880" s="193" t="s">
        <v>504</v>
      </c>
      <c r="H880" s="193" t="s">
        <v>90</v>
      </c>
      <c r="I880" s="194">
        <v>0</v>
      </c>
      <c r="J880" s="195">
        <v>0</v>
      </c>
      <c r="K880" s="194" t="s">
        <v>2826</v>
      </c>
      <c r="L880" s="194" t="s">
        <v>2827</v>
      </c>
      <c r="M880" s="194" t="s">
        <v>865</v>
      </c>
      <c r="N880" s="194" t="s">
        <v>2828</v>
      </c>
      <c r="O880" s="194">
        <v>0</v>
      </c>
      <c r="P880" s="194" t="s">
        <v>2829</v>
      </c>
      <c r="Q880" s="194">
        <v>0</v>
      </c>
      <c r="R880" s="194">
        <v>91001</v>
      </c>
      <c r="S880" s="194" t="s">
        <v>511</v>
      </c>
      <c r="T880" s="195">
        <v>42615</v>
      </c>
      <c r="U880" s="194">
        <v>7615</v>
      </c>
      <c r="V880" s="194"/>
      <c r="W880" s="197">
        <v>4893746</v>
      </c>
      <c r="X880" s="197">
        <v>9787492</v>
      </c>
      <c r="Y880" s="198">
        <v>44561</v>
      </c>
      <c r="Z880" s="195" t="s">
        <v>40</v>
      </c>
      <c r="AA880" s="194" t="s">
        <v>9203</v>
      </c>
      <c r="AB880" s="194" t="s">
        <v>9472</v>
      </c>
      <c r="AC880" s="199" t="s">
        <v>9669</v>
      </c>
    </row>
    <row r="881" spans="2:29" ht="15.75" customHeight="1" x14ac:dyDescent="0.2">
      <c r="B881" s="191" t="s">
        <v>2830</v>
      </c>
      <c r="C881" s="192" t="s">
        <v>8741</v>
      </c>
      <c r="D881" s="193" t="s">
        <v>162</v>
      </c>
      <c r="E881" s="193" t="s">
        <v>2831</v>
      </c>
      <c r="F881" s="194" t="s">
        <v>2832</v>
      </c>
      <c r="G881" s="193" t="s">
        <v>2833</v>
      </c>
      <c r="H881" s="193" t="s">
        <v>2834</v>
      </c>
      <c r="I881" s="194" t="s">
        <v>2835</v>
      </c>
      <c r="J881" s="195" t="s">
        <v>2836</v>
      </c>
      <c r="K881" s="194" t="s">
        <v>2837</v>
      </c>
      <c r="L881" s="194" t="s">
        <v>2838</v>
      </c>
      <c r="M881" s="194" t="s">
        <v>93</v>
      </c>
      <c r="N881" s="194" t="s">
        <v>643</v>
      </c>
      <c r="O881" s="194" t="s">
        <v>2839</v>
      </c>
      <c r="P881" s="194" t="s">
        <v>2840</v>
      </c>
      <c r="Q881" s="194">
        <v>0</v>
      </c>
      <c r="R881" s="194" t="s">
        <v>2823</v>
      </c>
      <c r="S881" s="194" t="s">
        <v>2841</v>
      </c>
      <c r="T881" s="195">
        <v>42688</v>
      </c>
      <c r="U881" s="194">
        <v>7620</v>
      </c>
      <c r="V881" s="194" t="s">
        <v>9650</v>
      </c>
      <c r="W881" s="197">
        <v>70417392</v>
      </c>
      <c r="X881" s="197">
        <v>126448282</v>
      </c>
      <c r="Y881" s="198">
        <v>44561</v>
      </c>
      <c r="Z881" s="195" t="s">
        <v>40</v>
      </c>
      <c r="AA881" s="194" t="s">
        <v>9203</v>
      </c>
      <c r="AB881" s="194" t="s">
        <v>223</v>
      </c>
      <c r="AC881" s="199" t="s">
        <v>9669</v>
      </c>
    </row>
    <row r="882" spans="2:29" ht="15.75" customHeight="1" x14ac:dyDescent="0.2">
      <c r="B882" s="191" t="s">
        <v>2830</v>
      </c>
      <c r="C882" s="192" t="s">
        <v>8741</v>
      </c>
      <c r="D882" s="193" t="s">
        <v>162</v>
      </c>
      <c r="E882" s="193" t="s">
        <v>2831</v>
      </c>
      <c r="F882" s="194" t="s">
        <v>2832</v>
      </c>
      <c r="G882" s="193" t="s">
        <v>2833</v>
      </c>
      <c r="H882" s="193" t="s">
        <v>2834</v>
      </c>
      <c r="I882" s="194" t="s">
        <v>2835</v>
      </c>
      <c r="J882" s="195" t="s">
        <v>2836</v>
      </c>
      <c r="K882" s="194" t="s">
        <v>2837</v>
      </c>
      <c r="L882" s="194" t="s">
        <v>2838</v>
      </c>
      <c r="M882" s="194" t="s">
        <v>93</v>
      </c>
      <c r="N882" s="194" t="s">
        <v>643</v>
      </c>
      <c r="O882" s="194" t="s">
        <v>2839</v>
      </c>
      <c r="P882" s="194" t="s">
        <v>2840</v>
      </c>
      <c r="Q882" s="194">
        <v>0</v>
      </c>
      <c r="R882" s="194" t="s">
        <v>2823</v>
      </c>
      <c r="S882" s="194" t="s">
        <v>2841</v>
      </c>
      <c r="T882" s="195">
        <v>42688</v>
      </c>
      <c r="U882" s="194">
        <v>7620</v>
      </c>
      <c r="V882" s="194" t="s">
        <v>9650</v>
      </c>
      <c r="W882" s="197">
        <v>2068800</v>
      </c>
      <c r="X882" s="197">
        <v>2068800</v>
      </c>
      <c r="Y882" s="198">
        <v>44561</v>
      </c>
      <c r="Z882" s="195" t="s">
        <v>40</v>
      </c>
      <c r="AA882" s="194" t="s">
        <v>9203</v>
      </c>
      <c r="AB882" s="194" t="s">
        <v>218</v>
      </c>
      <c r="AC882" s="199" t="s">
        <v>9669</v>
      </c>
    </row>
    <row r="883" spans="2:29" ht="15.75" customHeight="1" x14ac:dyDescent="0.2">
      <c r="B883" s="191" t="s">
        <v>2842</v>
      </c>
      <c r="C883" s="192" t="s">
        <v>8747</v>
      </c>
      <c r="D883" s="193" t="s">
        <v>55</v>
      </c>
      <c r="E883" s="193" t="s">
        <v>2843</v>
      </c>
      <c r="F883" s="194" t="s">
        <v>2844</v>
      </c>
      <c r="G883" s="193" t="s">
        <v>2845</v>
      </c>
      <c r="H883" s="193" t="s">
        <v>2846</v>
      </c>
      <c r="I883" s="194" t="s">
        <v>2847</v>
      </c>
      <c r="J883" s="195" t="s">
        <v>2848</v>
      </c>
      <c r="K883" s="194" t="s">
        <v>2849</v>
      </c>
      <c r="L883" s="194" t="s">
        <v>2850</v>
      </c>
      <c r="M883" s="194" t="s">
        <v>178</v>
      </c>
      <c r="N883" s="194" t="s">
        <v>2851</v>
      </c>
      <c r="O883" s="194" t="s">
        <v>2852</v>
      </c>
      <c r="P883" s="194" t="s">
        <v>2853</v>
      </c>
      <c r="Q883" s="194">
        <v>0</v>
      </c>
      <c r="R883" s="194" t="s">
        <v>2823</v>
      </c>
      <c r="S883" s="194" t="s">
        <v>2854</v>
      </c>
      <c r="T883" s="195">
        <v>42762</v>
      </c>
      <c r="U883" s="194">
        <v>7626</v>
      </c>
      <c r="V883" s="194"/>
      <c r="W883" s="197">
        <v>0</v>
      </c>
      <c r="X883" s="197">
        <v>58760481</v>
      </c>
      <c r="Y883" s="198">
        <v>44561</v>
      </c>
      <c r="Z883" s="195" t="s">
        <v>40</v>
      </c>
      <c r="AA883" s="194" t="s">
        <v>9203</v>
      </c>
      <c r="AB883" s="194" t="s">
        <v>186</v>
      </c>
      <c r="AC883" s="199" t="s">
        <v>9669</v>
      </c>
    </row>
    <row r="884" spans="2:29" ht="15.75" customHeight="1" x14ac:dyDescent="0.2">
      <c r="B884" s="191" t="s">
        <v>3239</v>
      </c>
      <c r="C884" s="192" t="s">
        <v>7985</v>
      </c>
      <c r="D884" s="193" t="s">
        <v>1208</v>
      </c>
      <c r="E884" s="193" t="s">
        <v>3240</v>
      </c>
      <c r="F884" s="194" t="s">
        <v>3241</v>
      </c>
      <c r="G884" s="193" t="s">
        <v>3242</v>
      </c>
      <c r="H884" s="193" t="s">
        <v>90</v>
      </c>
      <c r="I884" s="194" t="s">
        <v>90</v>
      </c>
      <c r="J884" s="195" t="s">
        <v>90</v>
      </c>
      <c r="K884" s="194" t="s">
        <v>3243</v>
      </c>
      <c r="L884" s="194" t="s">
        <v>1212</v>
      </c>
      <c r="M884" s="194" t="s">
        <v>93</v>
      </c>
      <c r="N884" s="194" t="s">
        <v>546</v>
      </c>
      <c r="O884" s="194" t="s">
        <v>3244</v>
      </c>
      <c r="P884" s="194" t="s">
        <v>3245</v>
      </c>
      <c r="Q884" s="194">
        <v>0</v>
      </c>
      <c r="R884" s="194">
        <v>93401</v>
      </c>
      <c r="S884" s="194" t="s">
        <v>3246</v>
      </c>
      <c r="T884" s="195">
        <v>42772</v>
      </c>
      <c r="U884" s="194">
        <v>7627</v>
      </c>
      <c r="V884" s="194"/>
      <c r="W884" s="197">
        <v>6387420</v>
      </c>
      <c r="X884" s="197">
        <v>28368420</v>
      </c>
      <c r="Y884" s="198">
        <v>44561</v>
      </c>
      <c r="Z884" s="195" t="s">
        <v>40</v>
      </c>
      <c r="AA884" s="194" t="s">
        <v>9203</v>
      </c>
      <c r="AB884" s="194" t="s">
        <v>234</v>
      </c>
      <c r="AC884" s="199" t="s">
        <v>9669</v>
      </c>
    </row>
    <row r="885" spans="2:29" ht="15.75" customHeight="1" x14ac:dyDescent="0.2">
      <c r="B885" s="191" t="s">
        <v>2855</v>
      </c>
      <c r="C885" s="192" t="s">
        <v>8758</v>
      </c>
      <c r="D885" s="193" t="s">
        <v>2856</v>
      </c>
      <c r="E885" s="193" t="s">
        <v>2857</v>
      </c>
      <c r="F885" s="194" t="s">
        <v>2858</v>
      </c>
      <c r="G885" s="193" t="s">
        <v>2859</v>
      </c>
      <c r="H885" s="193" t="s">
        <v>2860</v>
      </c>
      <c r="I885" s="194" t="s">
        <v>2861</v>
      </c>
      <c r="J885" s="195" t="s">
        <v>2862</v>
      </c>
      <c r="K885" s="194" t="s">
        <v>2863</v>
      </c>
      <c r="L885" s="194" t="s">
        <v>2864</v>
      </c>
      <c r="M885" s="194" t="s">
        <v>415</v>
      </c>
      <c r="N885" s="194" t="s">
        <v>2865</v>
      </c>
      <c r="O885" s="194" t="s">
        <v>2866</v>
      </c>
      <c r="P885" s="194" t="s">
        <v>2867</v>
      </c>
      <c r="Q885" s="194">
        <v>0</v>
      </c>
      <c r="R885" s="194">
        <v>93401</v>
      </c>
      <c r="S885" s="194" t="s">
        <v>2868</v>
      </c>
      <c r="T885" s="195">
        <v>43014</v>
      </c>
      <c r="U885" s="194">
        <v>7638</v>
      </c>
      <c r="V885" s="194"/>
      <c r="W885" s="197">
        <v>17446880</v>
      </c>
      <c r="X885" s="197">
        <v>34072024</v>
      </c>
      <c r="Y885" s="198">
        <v>44561</v>
      </c>
      <c r="Z885" s="195" t="s">
        <v>40</v>
      </c>
      <c r="AA885" s="194" t="s">
        <v>9203</v>
      </c>
      <c r="AB885" s="194" t="s">
        <v>484</v>
      </c>
      <c r="AC885" s="199" t="s">
        <v>9669</v>
      </c>
    </row>
    <row r="886" spans="2:29" ht="15.75" customHeight="1" x14ac:dyDescent="0.2">
      <c r="B886" s="191" t="s">
        <v>2869</v>
      </c>
      <c r="C886" s="192" t="s">
        <v>7932</v>
      </c>
      <c r="D886" s="193" t="s">
        <v>2434</v>
      </c>
      <c r="E886" s="193" t="s">
        <v>2870</v>
      </c>
      <c r="F886" s="194" t="s">
        <v>2871</v>
      </c>
      <c r="G886" s="193" t="s">
        <v>2872</v>
      </c>
      <c r="H886" s="193" t="s">
        <v>2873</v>
      </c>
      <c r="I886" s="194" t="s">
        <v>2874</v>
      </c>
      <c r="J886" s="195" t="s">
        <v>2875</v>
      </c>
      <c r="K886" s="194" t="s">
        <v>2876</v>
      </c>
      <c r="L886" s="194" t="s">
        <v>2877</v>
      </c>
      <c r="M886" s="194" t="s">
        <v>178</v>
      </c>
      <c r="N886" s="194" t="s">
        <v>2878</v>
      </c>
      <c r="O886" s="194">
        <v>0</v>
      </c>
      <c r="P886" s="194">
        <v>0</v>
      </c>
      <c r="Q886" s="194">
        <v>0</v>
      </c>
      <c r="R886" s="194" t="s">
        <v>2879</v>
      </c>
      <c r="S886" s="194" t="s">
        <v>2880</v>
      </c>
      <c r="T886" s="195">
        <v>43165</v>
      </c>
      <c r="U886" s="194">
        <v>7644</v>
      </c>
      <c r="V886" s="194"/>
      <c r="W886" s="197">
        <v>25114891</v>
      </c>
      <c r="X886" s="197">
        <v>85349140</v>
      </c>
      <c r="Y886" s="198">
        <v>44561</v>
      </c>
      <c r="Z886" s="195" t="s">
        <v>40</v>
      </c>
      <c r="AA886" s="194" t="s">
        <v>9203</v>
      </c>
      <c r="AB886" s="194" t="s">
        <v>100</v>
      </c>
      <c r="AC886" s="199" t="s">
        <v>9669</v>
      </c>
    </row>
    <row r="887" spans="2:29" ht="15.75" customHeight="1" x14ac:dyDescent="0.2">
      <c r="B887" s="191" t="s">
        <v>2869</v>
      </c>
      <c r="C887" s="192" t="s">
        <v>7932</v>
      </c>
      <c r="D887" s="193" t="s">
        <v>2434</v>
      </c>
      <c r="E887" s="193" t="s">
        <v>2870</v>
      </c>
      <c r="F887" s="194" t="s">
        <v>2871</v>
      </c>
      <c r="G887" s="193" t="s">
        <v>2872</v>
      </c>
      <c r="H887" s="193" t="s">
        <v>2873</v>
      </c>
      <c r="I887" s="194" t="s">
        <v>2874</v>
      </c>
      <c r="J887" s="195" t="s">
        <v>2875</v>
      </c>
      <c r="K887" s="194" t="s">
        <v>2876</v>
      </c>
      <c r="L887" s="194" t="s">
        <v>2877</v>
      </c>
      <c r="M887" s="194" t="s">
        <v>178</v>
      </c>
      <c r="N887" s="194" t="s">
        <v>2878</v>
      </c>
      <c r="O887" s="194">
        <v>0</v>
      </c>
      <c r="P887" s="194">
        <v>0</v>
      </c>
      <c r="Q887" s="194">
        <v>0</v>
      </c>
      <c r="R887" s="194" t="s">
        <v>2879</v>
      </c>
      <c r="S887" s="194" t="s">
        <v>2880</v>
      </c>
      <c r="T887" s="195">
        <v>43165</v>
      </c>
      <c r="U887" s="194">
        <v>7644</v>
      </c>
      <c r="V887" s="194"/>
      <c r="W887" s="197">
        <v>40208132</v>
      </c>
      <c r="X887" s="197">
        <v>141685009</v>
      </c>
      <c r="Y887" s="198">
        <v>44561</v>
      </c>
      <c r="Z887" s="195" t="s">
        <v>40</v>
      </c>
      <c r="AA887" s="194" t="s">
        <v>9203</v>
      </c>
      <c r="AB887" s="194" t="s">
        <v>1940</v>
      </c>
      <c r="AC887" s="199" t="s">
        <v>9669</v>
      </c>
    </row>
    <row r="888" spans="2:29" ht="15.75" customHeight="1" x14ac:dyDescent="0.2">
      <c r="B888" s="191" t="s">
        <v>2869</v>
      </c>
      <c r="C888" s="192" t="s">
        <v>7932</v>
      </c>
      <c r="D888" s="193" t="s">
        <v>2434</v>
      </c>
      <c r="E888" s="193" t="s">
        <v>2870</v>
      </c>
      <c r="F888" s="194" t="s">
        <v>2871</v>
      </c>
      <c r="G888" s="193" t="s">
        <v>2872</v>
      </c>
      <c r="H888" s="193" t="s">
        <v>2873</v>
      </c>
      <c r="I888" s="194" t="s">
        <v>2874</v>
      </c>
      <c r="J888" s="195" t="s">
        <v>2875</v>
      </c>
      <c r="K888" s="194" t="s">
        <v>2876</v>
      </c>
      <c r="L888" s="194" t="s">
        <v>2877</v>
      </c>
      <c r="M888" s="194" t="s">
        <v>178</v>
      </c>
      <c r="N888" s="194" t="s">
        <v>2878</v>
      </c>
      <c r="O888" s="194">
        <v>0</v>
      </c>
      <c r="P888" s="194">
        <v>0</v>
      </c>
      <c r="Q888" s="194">
        <v>0</v>
      </c>
      <c r="R888" s="194" t="s">
        <v>2879</v>
      </c>
      <c r="S888" s="194" t="s">
        <v>2880</v>
      </c>
      <c r="T888" s="195">
        <v>43165</v>
      </c>
      <c r="U888" s="194">
        <v>7644</v>
      </c>
      <c r="V888" s="194"/>
      <c r="W888" s="197">
        <v>19940005</v>
      </c>
      <c r="X888" s="197">
        <v>60209955</v>
      </c>
      <c r="Y888" s="198">
        <v>44561</v>
      </c>
      <c r="Z888" s="195" t="s">
        <v>40</v>
      </c>
      <c r="AA888" s="194" t="s">
        <v>9203</v>
      </c>
      <c r="AB888" s="194" t="s">
        <v>220</v>
      </c>
      <c r="AC888" s="199" t="s">
        <v>9669</v>
      </c>
    </row>
    <row r="889" spans="2:29" ht="15.75" customHeight="1" x14ac:dyDescent="0.2">
      <c r="B889" s="191" t="s">
        <v>8901</v>
      </c>
      <c r="C889" s="192" t="s">
        <v>7993</v>
      </c>
      <c r="D889" s="193" t="s">
        <v>189</v>
      </c>
      <c r="E889" s="193" t="s">
        <v>2881</v>
      </c>
      <c r="F889" s="194" t="s">
        <v>2882</v>
      </c>
      <c r="G889" s="193" t="s">
        <v>2883</v>
      </c>
      <c r="H889" s="193" t="s">
        <v>2884</v>
      </c>
      <c r="I889" s="194" t="s">
        <v>2885</v>
      </c>
      <c r="J889" s="195" t="s">
        <v>2886</v>
      </c>
      <c r="K889" s="194" t="s">
        <v>2887</v>
      </c>
      <c r="L889" s="194" t="s">
        <v>2888</v>
      </c>
      <c r="M889" s="194" t="s">
        <v>64</v>
      </c>
      <c r="N889" s="194" t="s">
        <v>555</v>
      </c>
      <c r="O889" s="194" t="s">
        <v>2889</v>
      </c>
      <c r="P889" s="194" t="s">
        <v>2890</v>
      </c>
      <c r="Q889" s="194">
        <v>0</v>
      </c>
      <c r="R889" s="194" t="s">
        <v>1259</v>
      </c>
      <c r="S889" s="194" t="s">
        <v>2891</v>
      </c>
      <c r="T889" s="195">
        <v>43180</v>
      </c>
      <c r="U889" s="194">
        <v>7645</v>
      </c>
      <c r="V889" s="194"/>
      <c r="W889" s="197">
        <v>157367937</v>
      </c>
      <c r="X889" s="197">
        <v>290895391</v>
      </c>
      <c r="Y889" s="198">
        <v>44561</v>
      </c>
      <c r="Z889" s="195" t="s">
        <v>40</v>
      </c>
      <c r="AA889" s="194" t="s">
        <v>9203</v>
      </c>
      <c r="AB889" s="194" t="s">
        <v>184</v>
      </c>
      <c r="AC889" s="199" t="s">
        <v>9669</v>
      </c>
    </row>
    <row r="890" spans="2:29" ht="15.75" customHeight="1" x14ac:dyDescent="0.2">
      <c r="B890" s="191" t="s">
        <v>8901</v>
      </c>
      <c r="C890" s="192" t="s">
        <v>7993</v>
      </c>
      <c r="D890" s="193" t="s">
        <v>189</v>
      </c>
      <c r="E890" s="193" t="s">
        <v>2881</v>
      </c>
      <c r="F890" s="194" t="s">
        <v>2882</v>
      </c>
      <c r="G890" s="193" t="s">
        <v>2883</v>
      </c>
      <c r="H890" s="193" t="s">
        <v>2884</v>
      </c>
      <c r="I890" s="194" t="s">
        <v>2885</v>
      </c>
      <c r="J890" s="195" t="s">
        <v>2886</v>
      </c>
      <c r="K890" s="194" t="s">
        <v>2887</v>
      </c>
      <c r="L890" s="194" t="s">
        <v>2888</v>
      </c>
      <c r="M890" s="194" t="s">
        <v>64</v>
      </c>
      <c r="N890" s="194" t="s">
        <v>555</v>
      </c>
      <c r="O890" s="194" t="s">
        <v>2889</v>
      </c>
      <c r="P890" s="194" t="s">
        <v>2890</v>
      </c>
      <c r="Q890" s="194">
        <v>0</v>
      </c>
      <c r="R890" s="194" t="s">
        <v>1259</v>
      </c>
      <c r="S890" s="194" t="s">
        <v>2891</v>
      </c>
      <c r="T890" s="195">
        <v>43180</v>
      </c>
      <c r="U890" s="194">
        <v>7645</v>
      </c>
      <c r="V890" s="194"/>
      <c r="W890" s="197">
        <v>7006508</v>
      </c>
      <c r="X890" s="197">
        <v>14561352</v>
      </c>
      <c r="Y890" s="198">
        <v>44561</v>
      </c>
      <c r="Z890" s="195" t="s">
        <v>40</v>
      </c>
      <c r="AA890" s="194" t="s">
        <v>9203</v>
      </c>
      <c r="AB890" s="194" t="s">
        <v>9458</v>
      </c>
      <c r="AC890" s="199" t="s">
        <v>9669</v>
      </c>
    </row>
    <row r="891" spans="2:29" ht="15.75" customHeight="1" x14ac:dyDescent="0.2">
      <c r="B891" s="191" t="s">
        <v>8901</v>
      </c>
      <c r="C891" s="192" t="s">
        <v>7993</v>
      </c>
      <c r="D891" s="193" t="s">
        <v>189</v>
      </c>
      <c r="E891" s="193" t="s">
        <v>2881</v>
      </c>
      <c r="F891" s="194" t="s">
        <v>2882</v>
      </c>
      <c r="G891" s="193" t="s">
        <v>2883</v>
      </c>
      <c r="H891" s="193" t="s">
        <v>2884</v>
      </c>
      <c r="I891" s="194" t="s">
        <v>2885</v>
      </c>
      <c r="J891" s="195" t="s">
        <v>2886</v>
      </c>
      <c r="K891" s="194" t="s">
        <v>2887</v>
      </c>
      <c r="L891" s="194" t="s">
        <v>2888</v>
      </c>
      <c r="M891" s="194" t="s">
        <v>64</v>
      </c>
      <c r="N891" s="194" t="s">
        <v>555</v>
      </c>
      <c r="O891" s="194" t="s">
        <v>2889</v>
      </c>
      <c r="P891" s="194" t="s">
        <v>2890</v>
      </c>
      <c r="Q891" s="194">
        <v>0</v>
      </c>
      <c r="R891" s="194" t="s">
        <v>1259</v>
      </c>
      <c r="S891" s="194" t="s">
        <v>2891</v>
      </c>
      <c r="T891" s="195">
        <v>43180</v>
      </c>
      <c r="U891" s="194">
        <v>7645</v>
      </c>
      <c r="V891" s="194"/>
      <c r="W891" s="197">
        <v>47785762</v>
      </c>
      <c r="X891" s="197">
        <v>87092962</v>
      </c>
      <c r="Y891" s="198">
        <v>44561</v>
      </c>
      <c r="Z891" s="195" t="s">
        <v>40</v>
      </c>
      <c r="AA891" s="194" t="s">
        <v>9203</v>
      </c>
      <c r="AB891" s="194" t="s">
        <v>282</v>
      </c>
      <c r="AC891" s="199" t="s">
        <v>9669</v>
      </c>
    </row>
    <row r="892" spans="2:29" ht="15.75" customHeight="1" x14ac:dyDescent="0.2">
      <c r="B892" s="191" t="s">
        <v>8901</v>
      </c>
      <c r="C892" s="192" t="s">
        <v>7993</v>
      </c>
      <c r="D892" s="193" t="s">
        <v>189</v>
      </c>
      <c r="E892" s="193" t="s">
        <v>2881</v>
      </c>
      <c r="F892" s="194" t="s">
        <v>2882</v>
      </c>
      <c r="G892" s="193" t="s">
        <v>2883</v>
      </c>
      <c r="H892" s="193" t="s">
        <v>2884</v>
      </c>
      <c r="I892" s="194" t="s">
        <v>2885</v>
      </c>
      <c r="J892" s="195" t="s">
        <v>2886</v>
      </c>
      <c r="K892" s="194" t="s">
        <v>2887</v>
      </c>
      <c r="L892" s="194" t="s">
        <v>2888</v>
      </c>
      <c r="M892" s="194" t="s">
        <v>64</v>
      </c>
      <c r="N892" s="194" t="s">
        <v>555</v>
      </c>
      <c r="O892" s="194" t="s">
        <v>2889</v>
      </c>
      <c r="P892" s="194" t="s">
        <v>2890</v>
      </c>
      <c r="Q892" s="194">
        <v>0</v>
      </c>
      <c r="R892" s="194" t="s">
        <v>1259</v>
      </c>
      <c r="S892" s="194" t="s">
        <v>2891</v>
      </c>
      <c r="T892" s="195">
        <v>43180</v>
      </c>
      <c r="U892" s="194">
        <v>7645</v>
      </c>
      <c r="V892" s="194"/>
      <c r="W892" s="197">
        <v>13188600</v>
      </c>
      <c r="X892" s="197">
        <v>25601400</v>
      </c>
      <c r="Y892" s="198">
        <v>44561</v>
      </c>
      <c r="Z892" s="195" t="s">
        <v>40</v>
      </c>
      <c r="AA892" s="194" t="s">
        <v>9203</v>
      </c>
      <c r="AB892" s="194" t="s">
        <v>9506</v>
      </c>
      <c r="AC892" s="199" t="s">
        <v>9669</v>
      </c>
    </row>
    <row r="893" spans="2:29" ht="15.75" customHeight="1" x14ac:dyDescent="0.2">
      <c r="B893" s="191" t="s">
        <v>8901</v>
      </c>
      <c r="C893" s="192" t="s">
        <v>7993</v>
      </c>
      <c r="D893" s="193" t="s">
        <v>189</v>
      </c>
      <c r="E893" s="193" t="s">
        <v>2881</v>
      </c>
      <c r="F893" s="194" t="s">
        <v>2882</v>
      </c>
      <c r="G893" s="193" t="s">
        <v>2883</v>
      </c>
      <c r="H893" s="193" t="s">
        <v>2884</v>
      </c>
      <c r="I893" s="194" t="s">
        <v>2885</v>
      </c>
      <c r="J893" s="195" t="s">
        <v>2886</v>
      </c>
      <c r="K893" s="194" t="s">
        <v>2887</v>
      </c>
      <c r="L893" s="194" t="s">
        <v>2888</v>
      </c>
      <c r="M893" s="194" t="s">
        <v>64</v>
      </c>
      <c r="N893" s="194" t="s">
        <v>555</v>
      </c>
      <c r="O893" s="194" t="s">
        <v>2889</v>
      </c>
      <c r="P893" s="194" t="s">
        <v>2890</v>
      </c>
      <c r="Q893" s="194">
        <v>0</v>
      </c>
      <c r="R893" s="194" t="s">
        <v>1259</v>
      </c>
      <c r="S893" s="194" t="s">
        <v>2891</v>
      </c>
      <c r="T893" s="195">
        <v>43180</v>
      </c>
      <c r="U893" s="194">
        <v>7645</v>
      </c>
      <c r="V893" s="194"/>
      <c r="W893" s="197">
        <v>4466281</v>
      </c>
      <c r="X893" s="197">
        <v>7694385</v>
      </c>
      <c r="Y893" s="198">
        <v>44561</v>
      </c>
      <c r="Z893" s="195" t="s">
        <v>40</v>
      </c>
      <c r="AA893" s="194" t="s">
        <v>9203</v>
      </c>
      <c r="AB893" s="194" t="s">
        <v>9588</v>
      </c>
      <c r="AC893" s="199" t="s">
        <v>9669</v>
      </c>
    </row>
    <row r="894" spans="2:29" ht="15.75" customHeight="1" x14ac:dyDescent="0.2">
      <c r="B894" s="191" t="s">
        <v>2892</v>
      </c>
      <c r="C894" s="192" t="s">
        <v>8768</v>
      </c>
      <c r="D894" s="193" t="s">
        <v>2893</v>
      </c>
      <c r="E894" s="193" t="s">
        <v>2894</v>
      </c>
      <c r="F894" s="194" t="s">
        <v>2895</v>
      </c>
      <c r="G894" s="193" t="s">
        <v>2896</v>
      </c>
      <c r="H894" s="193" t="s">
        <v>2897</v>
      </c>
      <c r="I894" s="194" t="s">
        <v>2898</v>
      </c>
      <c r="J894" s="195" t="s">
        <v>2899</v>
      </c>
      <c r="K894" s="194" t="s">
        <v>2900</v>
      </c>
      <c r="L894" s="194" t="s">
        <v>2901</v>
      </c>
      <c r="M894" s="194" t="s">
        <v>93</v>
      </c>
      <c r="N894" s="194" t="s">
        <v>2902</v>
      </c>
      <c r="O894" s="194" t="s">
        <v>2903</v>
      </c>
      <c r="P894" s="194" t="s">
        <v>2904</v>
      </c>
      <c r="Q894" s="194">
        <v>0</v>
      </c>
      <c r="R894" s="194" t="s">
        <v>233</v>
      </c>
      <c r="S894" s="194" t="s">
        <v>2905</v>
      </c>
      <c r="T894" s="195">
        <v>43276</v>
      </c>
      <c r="U894" s="194">
        <v>7650</v>
      </c>
      <c r="V894" s="194"/>
      <c r="W894" s="197">
        <v>3473860</v>
      </c>
      <c r="X894" s="197">
        <v>5985728</v>
      </c>
      <c r="Y894" s="198">
        <v>44561</v>
      </c>
      <c r="Z894" s="195" t="s">
        <v>40</v>
      </c>
      <c r="AA894" s="194" t="s">
        <v>9203</v>
      </c>
      <c r="AB894" s="194" t="s">
        <v>9487</v>
      </c>
      <c r="AC894" s="199" t="s">
        <v>9669</v>
      </c>
    </row>
    <row r="895" spans="2:29" ht="15.75" customHeight="1" x14ac:dyDescent="0.2">
      <c r="B895" s="191" t="s">
        <v>2892</v>
      </c>
      <c r="C895" s="192" t="s">
        <v>8768</v>
      </c>
      <c r="D895" s="193" t="s">
        <v>2893</v>
      </c>
      <c r="E895" s="193" t="s">
        <v>2894</v>
      </c>
      <c r="F895" s="194" t="s">
        <v>2895</v>
      </c>
      <c r="G895" s="193" t="s">
        <v>2896</v>
      </c>
      <c r="H895" s="193" t="s">
        <v>2897</v>
      </c>
      <c r="I895" s="194" t="s">
        <v>2898</v>
      </c>
      <c r="J895" s="195" t="s">
        <v>2899</v>
      </c>
      <c r="K895" s="194" t="s">
        <v>2900</v>
      </c>
      <c r="L895" s="194" t="s">
        <v>2901</v>
      </c>
      <c r="M895" s="194" t="s">
        <v>93</v>
      </c>
      <c r="N895" s="194" t="s">
        <v>2902</v>
      </c>
      <c r="O895" s="194" t="s">
        <v>2903</v>
      </c>
      <c r="P895" s="194" t="s">
        <v>2904</v>
      </c>
      <c r="Q895" s="194">
        <v>0</v>
      </c>
      <c r="R895" s="194" t="s">
        <v>233</v>
      </c>
      <c r="S895" s="194" t="s">
        <v>2905</v>
      </c>
      <c r="T895" s="195">
        <v>43276</v>
      </c>
      <c r="U895" s="194">
        <v>7650</v>
      </c>
      <c r="V895" s="194"/>
      <c r="W895" s="197">
        <v>6092616</v>
      </c>
      <c r="X895" s="197">
        <v>12345564</v>
      </c>
      <c r="Y895" s="198">
        <v>44561</v>
      </c>
      <c r="Z895" s="195" t="s">
        <v>40</v>
      </c>
      <c r="AA895" s="194" t="s">
        <v>9203</v>
      </c>
      <c r="AB895" s="194" t="s">
        <v>265</v>
      </c>
      <c r="AC895" s="199" t="s">
        <v>9669</v>
      </c>
    </row>
    <row r="896" spans="2:29" ht="15.75" customHeight="1" x14ac:dyDescent="0.2">
      <c r="B896" s="191" t="s">
        <v>2892</v>
      </c>
      <c r="C896" s="192" t="s">
        <v>8768</v>
      </c>
      <c r="D896" s="193" t="s">
        <v>2893</v>
      </c>
      <c r="E896" s="193" t="s">
        <v>2894</v>
      </c>
      <c r="F896" s="194" t="s">
        <v>2895</v>
      </c>
      <c r="G896" s="193" t="s">
        <v>2896</v>
      </c>
      <c r="H896" s="193" t="s">
        <v>2897</v>
      </c>
      <c r="I896" s="194" t="s">
        <v>2898</v>
      </c>
      <c r="J896" s="195" t="s">
        <v>2899</v>
      </c>
      <c r="K896" s="194" t="s">
        <v>2900</v>
      </c>
      <c r="L896" s="194" t="s">
        <v>2901</v>
      </c>
      <c r="M896" s="194" t="s">
        <v>93</v>
      </c>
      <c r="N896" s="194" t="s">
        <v>2902</v>
      </c>
      <c r="O896" s="194" t="s">
        <v>2903</v>
      </c>
      <c r="P896" s="194" t="s">
        <v>2904</v>
      </c>
      <c r="Q896" s="194">
        <v>0</v>
      </c>
      <c r="R896" s="194" t="s">
        <v>233</v>
      </c>
      <c r="S896" s="194" t="s">
        <v>2905</v>
      </c>
      <c r="T896" s="195">
        <v>43276</v>
      </c>
      <c r="U896" s="194">
        <v>7650</v>
      </c>
      <c r="V896" s="194"/>
      <c r="W896" s="197">
        <v>3741080</v>
      </c>
      <c r="X896" s="197">
        <v>7161496</v>
      </c>
      <c r="Y896" s="198">
        <v>44561</v>
      </c>
      <c r="Z896" s="195" t="s">
        <v>40</v>
      </c>
      <c r="AA896" s="194" t="s">
        <v>9203</v>
      </c>
      <c r="AB896" s="194" t="s">
        <v>216</v>
      </c>
      <c r="AC896" s="199" t="s">
        <v>9669</v>
      </c>
    </row>
    <row r="897" spans="2:29" ht="15.75" customHeight="1" x14ac:dyDescent="0.2">
      <c r="B897" s="191" t="s">
        <v>2892</v>
      </c>
      <c r="C897" s="192" t="s">
        <v>8768</v>
      </c>
      <c r="D897" s="193" t="s">
        <v>2893</v>
      </c>
      <c r="E897" s="193" t="s">
        <v>2894</v>
      </c>
      <c r="F897" s="194" t="s">
        <v>2895</v>
      </c>
      <c r="G897" s="193" t="s">
        <v>2896</v>
      </c>
      <c r="H897" s="193" t="s">
        <v>2897</v>
      </c>
      <c r="I897" s="194" t="s">
        <v>2898</v>
      </c>
      <c r="J897" s="195" t="s">
        <v>2899</v>
      </c>
      <c r="K897" s="194" t="s">
        <v>2900</v>
      </c>
      <c r="L897" s="194" t="s">
        <v>2901</v>
      </c>
      <c r="M897" s="194" t="s">
        <v>93</v>
      </c>
      <c r="N897" s="194" t="s">
        <v>2902</v>
      </c>
      <c r="O897" s="194" t="s">
        <v>2903</v>
      </c>
      <c r="P897" s="194" t="s">
        <v>2904</v>
      </c>
      <c r="Q897" s="194">
        <v>0</v>
      </c>
      <c r="R897" s="194" t="s">
        <v>233</v>
      </c>
      <c r="S897" s="194" t="s">
        <v>2905</v>
      </c>
      <c r="T897" s="195">
        <v>43276</v>
      </c>
      <c r="U897" s="194">
        <v>7650</v>
      </c>
      <c r="V897" s="194"/>
      <c r="W897" s="197">
        <v>6413280</v>
      </c>
      <c r="X897" s="197">
        <v>12826560</v>
      </c>
      <c r="Y897" s="198">
        <v>44561</v>
      </c>
      <c r="Z897" s="195" t="s">
        <v>40</v>
      </c>
      <c r="AA897" s="194" t="s">
        <v>9203</v>
      </c>
      <c r="AB897" s="194" t="s">
        <v>253</v>
      </c>
      <c r="AC897" s="199" t="s">
        <v>9669</v>
      </c>
    </row>
    <row r="898" spans="2:29" ht="15.75" customHeight="1" x14ac:dyDescent="0.2">
      <c r="B898" s="191" t="s">
        <v>2892</v>
      </c>
      <c r="C898" s="192" t="s">
        <v>8768</v>
      </c>
      <c r="D898" s="193" t="s">
        <v>2893</v>
      </c>
      <c r="E898" s="193" t="s">
        <v>2894</v>
      </c>
      <c r="F898" s="194" t="s">
        <v>2895</v>
      </c>
      <c r="G898" s="193" t="s">
        <v>2896</v>
      </c>
      <c r="H898" s="193" t="s">
        <v>2897</v>
      </c>
      <c r="I898" s="194" t="s">
        <v>2898</v>
      </c>
      <c r="J898" s="195" t="s">
        <v>2899</v>
      </c>
      <c r="K898" s="194" t="s">
        <v>2900</v>
      </c>
      <c r="L898" s="194" t="s">
        <v>2901</v>
      </c>
      <c r="M898" s="194" t="s">
        <v>93</v>
      </c>
      <c r="N898" s="194" t="s">
        <v>2902</v>
      </c>
      <c r="O898" s="194" t="s">
        <v>2903</v>
      </c>
      <c r="P898" s="194" t="s">
        <v>2904</v>
      </c>
      <c r="Q898" s="194">
        <v>0</v>
      </c>
      <c r="R898" s="194" t="s">
        <v>233</v>
      </c>
      <c r="S898" s="194" t="s">
        <v>2905</v>
      </c>
      <c r="T898" s="195">
        <v>43276</v>
      </c>
      <c r="U898" s="194">
        <v>7650</v>
      </c>
      <c r="V898" s="194"/>
      <c r="W898" s="197">
        <v>455481</v>
      </c>
      <c r="X898" s="197">
        <v>17299239</v>
      </c>
      <c r="Y898" s="198">
        <v>44561</v>
      </c>
      <c r="Z898" s="195" t="s">
        <v>40</v>
      </c>
      <c r="AA898" s="194" t="s">
        <v>9203</v>
      </c>
      <c r="AB898" s="194" t="s">
        <v>9667</v>
      </c>
      <c r="AC898" s="199" t="s">
        <v>9669</v>
      </c>
    </row>
    <row r="899" spans="2:29" ht="15.75" customHeight="1" x14ac:dyDescent="0.2">
      <c r="B899" s="191" t="s">
        <v>2906</v>
      </c>
      <c r="C899" s="192" t="s">
        <v>8770</v>
      </c>
      <c r="D899" s="193" t="s">
        <v>2907</v>
      </c>
      <c r="E899" s="193" t="s">
        <v>2908</v>
      </c>
      <c r="F899" s="194" t="s">
        <v>8004</v>
      </c>
      <c r="G899" s="193" t="s">
        <v>2909</v>
      </c>
      <c r="H899" s="193" t="s">
        <v>2910</v>
      </c>
      <c r="I899" s="194" t="s">
        <v>2911</v>
      </c>
      <c r="J899" s="195" t="s">
        <v>8005</v>
      </c>
      <c r="K899" s="194" t="s">
        <v>8006</v>
      </c>
      <c r="L899" s="194" t="s">
        <v>2912</v>
      </c>
      <c r="M899" s="194" t="s">
        <v>106</v>
      </c>
      <c r="N899" s="194" t="s">
        <v>2913</v>
      </c>
      <c r="O899" s="194" t="s">
        <v>2914</v>
      </c>
      <c r="P899" s="194" t="s">
        <v>2915</v>
      </c>
      <c r="Q899" s="194" t="s">
        <v>2916</v>
      </c>
      <c r="R899" s="194" t="s">
        <v>2823</v>
      </c>
      <c r="S899" s="194" t="s">
        <v>1415</v>
      </c>
      <c r="T899" s="195">
        <v>43307</v>
      </c>
      <c r="U899" s="194">
        <v>7652</v>
      </c>
      <c r="V899" s="194"/>
      <c r="W899" s="197">
        <v>13361884</v>
      </c>
      <c r="X899" s="197">
        <v>38192697</v>
      </c>
      <c r="Y899" s="198">
        <v>44561</v>
      </c>
      <c r="Z899" s="195" t="s">
        <v>40</v>
      </c>
      <c r="AA899" s="194" t="s">
        <v>9203</v>
      </c>
      <c r="AB899" s="194" t="s">
        <v>111</v>
      </c>
      <c r="AC899" s="199" t="s">
        <v>9669</v>
      </c>
    </row>
    <row r="900" spans="2:29" ht="15.75" customHeight="1" x14ac:dyDescent="0.2">
      <c r="B900" s="191" t="s">
        <v>2906</v>
      </c>
      <c r="C900" s="192" t="s">
        <v>8770</v>
      </c>
      <c r="D900" s="193" t="s">
        <v>2907</v>
      </c>
      <c r="E900" s="193" t="s">
        <v>2908</v>
      </c>
      <c r="F900" s="194" t="s">
        <v>8004</v>
      </c>
      <c r="G900" s="193" t="s">
        <v>2909</v>
      </c>
      <c r="H900" s="193" t="s">
        <v>2910</v>
      </c>
      <c r="I900" s="194" t="s">
        <v>2911</v>
      </c>
      <c r="J900" s="195" t="s">
        <v>8005</v>
      </c>
      <c r="K900" s="194" t="s">
        <v>8006</v>
      </c>
      <c r="L900" s="194" t="s">
        <v>2912</v>
      </c>
      <c r="M900" s="194" t="s">
        <v>106</v>
      </c>
      <c r="N900" s="194" t="s">
        <v>2913</v>
      </c>
      <c r="O900" s="194" t="s">
        <v>2914</v>
      </c>
      <c r="P900" s="194" t="s">
        <v>2915</v>
      </c>
      <c r="Q900" s="194" t="s">
        <v>2916</v>
      </c>
      <c r="R900" s="194" t="s">
        <v>2823</v>
      </c>
      <c r="S900" s="194" t="s">
        <v>1415</v>
      </c>
      <c r="T900" s="195">
        <v>43307</v>
      </c>
      <c r="U900" s="194">
        <v>7652</v>
      </c>
      <c r="V900" s="194"/>
      <c r="W900" s="197">
        <v>27356363</v>
      </c>
      <c r="X900" s="197">
        <v>53762003</v>
      </c>
      <c r="Y900" s="198">
        <v>44561</v>
      </c>
      <c r="Z900" s="195" t="s">
        <v>40</v>
      </c>
      <c r="AA900" s="194" t="s">
        <v>9203</v>
      </c>
      <c r="AB900" s="194" t="s">
        <v>209</v>
      </c>
      <c r="AC900" s="199" t="s">
        <v>9669</v>
      </c>
    </row>
    <row r="901" spans="2:29" ht="15.75" customHeight="1" x14ac:dyDescent="0.2">
      <c r="B901" s="191" t="s">
        <v>8899</v>
      </c>
      <c r="C901" s="192" t="s">
        <v>9414</v>
      </c>
      <c r="D901" s="193" t="s">
        <v>189</v>
      </c>
      <c r="E901" s="193" t="s">
        <v>2917</v>
      </c>
      <c r="F901" s="194" t="s">
        <v>2918</v>
      </c>
      <c r="G901" s="193" t="s">
        <v>2919</v>
      </c>
      <c r="H901" s="193" t="s">
        <v>2920</v>
      </c>
      <c r="I901" s="194" t="s">
        <v>2921</v>
      </c>
      <c r="J901" s="195" t="s">
        <v>2922</v>
      </c>
      <c r="K901" s="194" t="s">
        <v>2923</v>
      </c>
      <c r="L901" s="194" t="s">
        <v>2924</v>
      </c>
      <c r="M901" s="194" t="s">
        <v>93</v>
      </c>
      <c r="N901" s="194" t="s">
        <v>2925</v>
      </c>
      <c r="O901" s="194" t="s">
        <v>2926</v>
      </c>
      <c r="P901" s="194" t="s">
        <v>2927</v>
      </c>
      <c r="Q901" s="194">
        <v>0</v>
      </c>
      <c r="R901" s="194" t="s">
        <v>1259</v>
      </c>
      <c r="S901" s="194" t="s">
        <v>2928</v>
      </c>
      <c r="T901" s="195">
        <v>43353</v>
      </c>
      <c r="U901" s="194">
        <v>7655</v>
      </c>
      <c r="V901" s="194" t="s">
        <v>9648</v>
      </c>
      <c r="W901" s="197">
        <v>27975898</v>
      </c>
      <c r="X901" s="197">
        <v>41046576</v>
      </c>
      <c r="Y901" s="198">
        <v>44561</v>
      </c>
      <c r="Z901" s="195" t="s">
        <v>40</v>
      </c>
      <c r="AA901" s="194" t="s">
        <v>9203</v>
      </c>
      <c r="AB901" s="194" t="s">
        <v>94</v>
      </c>
      <c r="AC901" s="199" t="s">
        <v>9669</v>
      </c>
    </row>
    <row r="902" spans="2:29" ht="15.75" customHeight="1" x14ac:dyDescent="0.2">
      <c r="B902" s="191" t="s">
        <v>2929</v>
      </c>
      <c r="C902" s="192" t="s">
        <v>7968</v>
      </c>
      <c r="D902" s="193" t="s">
        <v>2434</v>
      </c>
      <c r="E902" s="193" t="s">
        <v>2930</v>
      </c>
      <c r="F902" s="194" t="s">
        <v>2931</v>
      </c>
      <c r="G902" s="193" t="s">
        <v>2932</v>
      </c>
      <c r="H902" s="193" t="s">
        <v>2933</v>
      </c>
      <c r="I902" s="194" t="s">
        <v>2934</v>
      </c>
      <c r="J902" s="195" t="s">
        <v>2935</v>
      </c>
      <c r="K902" s="194" t="s">
        <v>2936</v>
      </c>
      <c r="L902" s="194" t="s">
        <v>2937</v>
      </c>
      <c r="M902" s="194" t="s">
        <v>64</v>
      </c>
      <c r="N902" s="194" t="s">
        <v>2938</v>
      </c>
      <c r="O902" s="194">
        <v>984478316</v>
      </c>
      <c r="P902" s="194" t="s">
        <v>2939</v>
      </c>
      <c r="Q902" s="194">
        <v>0</v>
      </c>
      <c r="R902" s="194" t="s">
        <v>233</v>
      </c>
      <c r="S902" s="194" t="s">
        <v>2940</v>
      </c>
      <c r="T902" s="195">
        <v>43374</v>
      </c>
      <c r="U902" s="194">
        <v>7657</v>
      </c>
      <c r="V902" s="194"/>
      <c r="W902" s="197">
        <v>9542685</v>
      </c>
      <c r="X902" s="197">
        <v>23792046</v>
      </c>
      <c r="Y902" s="198">
        <v>44561</v>
      </c>
      <c r="Z902" s="195" t="s">
        <v>40</v>
      </c>
      <c r="AA902" s="194" t="s">
        <v>9203</v>
      </c>
      <c r="AB902" s="194" t="s">
        <v>9535</v>
      </c>
      <c r="AC902" s="199" t="s">
        <v>9669</v>
      </c>
    </row>
    <row r="903" spans="2:29" ht="15.75" customHeight="1" x14ac:dyDescent="0.2">
      <c r="B903" s="191" t="s">
        <v>2929</v>
      </c>
      <c r="C903" s="192" t="s">
        <v>7968</v>
      </c>
      <c r="D903" s="193" t="s">
        <v>2434</v>
      </c>
      <c r="E903" s="193" t="s">
        <v>2930</v>
      </c>
      <c r="F903" s="194" t="s">
        <v>2931</v>
      </c>
      <c r="G903" s="193" t="s">
        <v>2932</v>
      </c>
      <c r="H903" s="193" t="s">
        <v>2933</v>
      </c>
      <c r="I903" s="194" t="s">
        <v>2934</v>
      </c>
      <c r="J903" s="195" t="s">
        <v>2935</v>
      </c>
      <c r="K903" s="194" t="s">
        <v>2936</v>
      </c>
      <c r="L903" s="194" t="s">
        <v>2937</v>
      </c>
      <c r="M903" s="194" t="s">
        <v>64</v>
      </c>
      <c r="N903" s="194" t="s">
        <v>2938</v>
      </c>
      <c r="O903" s="194">
        <v>984478316</v>
      </c>
      <c r="P903" s="194" t="s">
        <v>2939</v>
      </c>
      <c r="Q903" s="194">
        <v>0</v>
      </c>
      <c r="R903" s="194" t="s">
        <v>233</v>
      </c>
      <c r="S903" s="194" t="s">
        <v>2940</v>
      </c>
      <c r="T903" s="195">
        <v>43374</v>
      </c>
      <c r="U903" s="194">
        <v>7657</v>
      </c>
      <c r="V903" s="194"/>
      <c r="W903" s="197">
        <v>32707728</v>
      </c>
      <c r="X903" s="197">
        <v>95330248</v>
      </c>
      <c r="Y903" s="198">
        <v>44561</v>
      </c>
      <c r="Z903" s="195" t="s">
        <v>40</v>
      </c>
      <c r="AA903" s="194" t="s">
        <v>9203</v>
      </c>
      <c r="AB903" s="194" t="s">
        <v>252</v>
      </c>
      <c r="AC903" s="199" t="s">
        <v>9669</v>
      </c>
    </row>
    <row r="904" spans="2:29" ht="15.75" customHeight="1" x14ac:dyDescent="0.2">
      <c r="B904" s="191" t="s">
        <v>2929</v>
      </c>
      <c r="C904" s="192" t="s">
        <v>7968</v>
      </c>
      <c r="D904" s="193" t="s">
        <v>2434</v>
      </c>
      <c r="E904" s="193" t="s">
        <v>2930</v>
      </c>
      <c r="F904" s="194" t="s">
        <v>2931</v>
      </c>
      <c r="G904" s="193" t="s">
        <v>2932</v>
      </c>
      <c r="H904" s="193" t="s">
        <v>2933</v>
      </c>
      <c r="I904" s="194" t="s">
        <v>2934</v>
      </c>
      <c r="J904" s="195" t="s">
        <v>2935</v>
      </c>
      <c r="K904" s="194" t="s">
        <v>2936</v>
      </c>
      <c r="L904" s="194" t="s">
        <v>2937</v>
      </c>
      <c r="M904" s="194" t="s">
        <v>64</v>
      </c>
      <c r="N904" s="194" t="s">
        <v>2938</v>
      </c>
      <c r="O904" s="194">
        <v>984478316</v>
      </c>
      <c r="P904" s="194" t="s">
        <v>2939</v>
      </c>
      <c r="Q904" s="194">
        <v>0</v>
      </c>
      <c r="R904" s="194" t="s">
        <v>233</v>
      </c>
      <c r="S904" s="194" t="s">
        <v>2940</v>
      </c>
      <c r="T904" s="195">
        <v>43374</v>
      </c>
      <c r="U904" s="194">
        <v>7657</v>
      </c>
      <c r="V904" s="194"/>
      <c r="W904" s="197">
        <v>27670200</v>
      </c>
      <c r="X904" s="197">
        <v>38272800</v>
      </c>
      <c r="Y904" s="198">
        <v>44561</v>
      </c>
      <c r="Z904" s="195" t="s">
        <v>40</v>
      </c>
      <c r="AA904" s="194" t="s">
        <v>9203</v>
      </c>
      <c r="AB904" s="194" t="s">
        <v>487</v>
      </c>
      <c r="AC904" s="199" t="s">
        <v>9669</v>
      </c>
    </row>
    <row r="905" spans="2:29" ht="15.75" customHeight="1" x14ac:dyDescent="0.2">
      <c r="B905" s="191" t="s">
        <v>2929</v>
      </c>
      <c r="C905" s="192" t="s">
        <v>7968</v>
      </c>
      <c r="D905" s="193" t="s">
        <v>2434</v>
      </c>
      <c r="E905" s="193" t="s">
        <v>2930</v>
      </c>
      <c r="F905" s="194" t="s">
        <v>2931</v>
      </c>
      <c r="G905" s="193" t="s">
        <v>2932</v>
      </c>
      <c r="H905" s="193" t="s">
        <v>2933</v>
      </c>
      <c r="I905" s="194" t="s">
        <v>2934</v>
      </c>
      <c r="J905" s="195" t="s">
        <v>2935</v>
      </c>
      <c r="K905" s="194" t="s">
        <v>2936</v>
      </c>
      <c r="L905" s="194" t="s">
        <v>2937</v>
      </c>
      <c r="M905" s="194" t="s">
        <v>64</v>
      </c>
      <c r="N905" s="194" t="s">
        <v>2938</v>
      </c>
      <c r="O905" s="194">
        <v>984478316</v>
      </c>
      <c r="P905" s="194" t="s">
        <v>2939</v>
      </c>
      <c r="Q905" s="194">
        <v>0</v>
      </c>
      <c r="R905" s="194" t="s">
        <v>233</v>
      </c>
      <c r="S905" s="194" t="s">
        <v>2940</v>
      </c>
      <c r="T905" s="195">
        <v>43374</v>
      </c>
      <c r="U905" s="194">
        <v>7657</v>
      </c>
      <c r="V905" s="194"/>
      <c r="W905" s="197">
        <v>11947320</v>
      </c>
      <c r="X905" s="197">
        <v>17248620</v>
      </c>
      <c r="Y905" s="198">
        <v>44561</v>
      </c>
      <c r="Z905" s="195" t="s">
        <v>40</v>
      </c>
      <c r="AA905" s="194" t="s">
        <v>9203</v>
      </c>
      <c r="AB905" s="194" t="s">
        <v>72</v>
      </c>
      <c r="AC905" s="199" t="s">
        <v>9669</v>
      </c>
    </row>
    <row r="906" spans="2:29" ht="15.75" customHeight="1" x14ac:dyDescent="0.2">
      <c r="B906" s="191" t="s">
        <v>2941</v>
      </c>
      <c r="C906" s="192" t="s">
        <v>7999</v>
      </c>
      <c r="D906" s="193" t="s">
        <v>162</v>
      </c>
      <c r="E906" s="193" t="s">
        <v>2942</v>
      </c>
      <c r="F906" s="194" t="s">
        <v>8040</v>
      </c>
      <c r="G906" s="193" t="s">
        <v>2943</v>
      </c>
      <c r="H906" s="193" t="s">
        <v>2944</v>
      </c>
      <c r="I906" s="194" t="s">
        <v>2945</v>
      </c>
      <c r="J906" s="195" t="s">
        <v>2946</v>
      </c>
      <c r="K906" s="194" t="s">
        <v>2947</v>
      </c>
      <c r="L906" s="194" t="s">
        <v>2948</v>
      </c>
      <c r="M906" s="194" t="s">
        <v>756</v>
      </c>
      <c r="N906" s="194" t="s">
        <v>2949</v>
      </c>
      <c r="O906" s="194" t="s">
        <v>8041</v>
      </c>
      <c r="P906" s="194" t="s">
        <v>2950</v>
      </c>
      <c r="Q906" s="194">
        <v>0</v>
      </c>
      <c r="R906" s="194" t="s">
        <v>233</v>
      </c>
      <c r="S906" s="194" t="s">
        <v>8042</v>
      </c>
      <c r="T906" s="195">
        <v>43374</v>
      </c>
      <c r="U906" s="194">
        <v>7658</v>
      </c>
      <c r="V906" s="194"/>
      <c r="W906" s="197">
        <v>27287018</v>
      </c>
      <c r="X906" s="197">
        <v>90845058</v>
      </c>
      <c r="Y906" s="198">
        <v>44561</v>
      </c>
      <c r="Z906" s="195" t="s">
        <v>40</v>
      </c>
      <c r="AA906" s="194" t="s">
        <v>9203</v>
      </c>
      <c r="AB906" s="194" t="s">
        <v>2951</v>
      </c>
      <c r="AC906" s="199" t="s">
        <v>9669</v>
      </c>
    </row>
    <row r="907" spans="2:29" ht="15.75" customHeight="1" x14ac:dyDescent="0.2">
      <c r="B907" s="191" t="s">
        <v>8898</v>
      </c>
      <c r="C907" s="192" t="s">
        <v>8775</v>
      </c>
      <c r="D907" s="193" t="s">
        <v>4882</v>
      </c>
      <c r="E907" s="193" t="s">
        <v>4883</v>
      </c>
      <c r="F907" s="194" t="s">
        <v>8034</v>
      </c>
      <c r="G907" s="193" t="s">
        <v>4884</v>
      </c>
      <c r="H907" s="193" t="s">
        <v>4885</v>
      </c>
      <c r="I907" s="194" t="s">
        <v>8035</v>
      </c>
      <c r="J907" s="195" t="s">
        <v>8036</v>
      </c>
      <c r="K907" s="194" t="s">
        <v>4886</v>
      </c>
      <c r="L907" s="194" t="s">
        <v>8037</v>
      </c>
      <c r="M907" s="194" t="s">
        <v>64</v>
      </c>
      <c r="N907" s="194" t="s">
        <v>8038</v>
      </c>
      <c r="O907" s="194" t="s">
        <v>4887</v>
      </c>
      <c r="P907" s="194" t="s">
        <v>4888</v>
      </c>
      <c r="Q907" s="194">
        <v>0</v>
      </c>
      <c r="R907" s="194">
        <v>93401</v>
      </c>
      <c r="S907" s="194" t="s">
        <v>8039</v>
      </c>
      <c r="T907" s="195">
        <v>43395</v>
      </c>
      <c r="U907" s="194">
        <v>7660</v>
      </c>
      <c r="V907" s="194"/>
      <c r="W907" s="197">
        <v>44928994</v>
      </c>
      <c r="X907" s="197">
        <v>57908897</v>
      </c>
      <c r="Y907" s="198">
        <v>44561</v>
      </c>
      <c r="Z907" s="195" t="s">
        <v>40</v>
      </c>
      <c r="AA907" s="194" t="s">
        <v>9203</v>
      </c>
      <c r="AB907" s="194" t="s">
        <v>208</v>
      </c>
      <c r="AC907" s="199" t="s">
        <v>9669</v>
      </c>
    </row>
    <row r="908" spans="2:29" ht="15.75" customHeight="1" x14ac:dyDescent="0.2">
      <c r="B908" s="191" t="s">
        <v>2952</v>
      </c>
      <c r="C908" s="192" t="s">
        <v>7894</v>
      </c>
      <c r="D908" s="193" t="s">
        <v>2953</v>
      </c>
      <c r="E908" s="193" t="s">
        <v>2954</v>
      </c>
      <c r="F908" s="194" t="s">
        <v>2955</v>
      </c>
      <c r="G908" s="193" t="s">
        <v>2956</v>
      </c>
      <c r="H908" s="193" t="s">
        <v>2957</v>
      </c>
      <c r="I908" s="194" t="s">
        <v>2958</v>
      </c>
      <c r="J908" s="195" t="s">
        <v>2959</v>
      </c>
      <c r="K908" s="194" t="s">
        <v>2960</v>
      </c>
      <c r="L908" s="194" t="s">
        <v>2961</v>
      </c>
      <c r="M908" s="194" t="s">
        <v>106</v>
      </c>
      <c r="N908" s="194" t="s">
        <v>276</v>
      </c>
      <c r="O908" s="194" t="s">
        <v>2962</v>
      </c>
      <c r="P908" s="194" t="s">
        <v>2963</v>
      </c>
      <c r="Q908" s="194">
        <v>0</v>
      </c>
      <c r="R908" s="194" t="s">
        <v>233</v>
      </c>
      <c r="S908" s="194" t="s">
        <v>2485</v>
      </c>
      <c r="T908" s="195">
        <v>43453</v>
      </c>
      <c r="U908" s="194">
        <v>7664</v>
      </c>
      <c r="V908" s="194"/>
      <c r="W908" s="197">
        <v>25862088</v>
      </c>
      <c r="X908" s="197">
        <v>46506161</v>
      </c>
      <c r="Y908" s="198">
        <v>44561</v>
      </c>
      <c r="Z908" s="195" t="s">
        <v>40</v>
      </c>
      <c r="AA908" s="194" t="s">
        <v>9203</v>
      </c>
      <c r="AB908" s="194" t="s">
        <v>111</v>
      </c>
      <c r="AC908" s="199" t="s">
        <v>9669</v>
      </c>
    </row>
    <row r="909" spans="2:29" ht="15.75" customHeight="1" x14ac:dyDescent="0.2">
      <c r="B909" s="191" t="s">
        <v>2964</v>
      </c>
      <c r="C909" s="192" t="s">
        <v>8783</v>
      </c>
      <c r="D909" s="193" t="s">
        <v>55</v>
      </c>
      <c r="E909" s="193" t="s">
        <v>2965</v>
      </c>
      <c r="F909" s="194" t="s">
        <v>2966</v>
      </c>
      <c r="G909" s="193" t="s">
        <v>2967</v>
      </c>
      <c r="H909" s="193" t="s">
        <v>2968</v>
      </c>
      <c r="I909" s="194" t="s">
        <v>2847</v>
      </c>
      <c r="J909" s="195" t="s">
        <v>2969</v>
      </c>
      <c r="K909" s="194" t="s">
        <v>2970</v>
      </c>
      <c r="L909" s="194" t="s">
        <v>2971</v>
      </c>
      <c r="M909" s="194" t="s">
        <v>93</v>
      </c>
      <c r="N909" s="194" t="s">
        <v>2902</v>
      </c>
      <c r="O909" s="194">
        <v>226698697</v>
      </c>
      <c r="P909" s="194" t="s">
        <v>2972</v>
      </c>
      <c r="Q909" s="194">
        <v>0</v>
      </c>
      <c r="R909" s="194" t="s">
        <v>2879</v>
      </c>
      <c r="S909" s="194" t="s">
        <v>2973</v>
      </c>
      <c r="T909" s="195">
        <v>43503</v>
      </c>
      <c r="U909" s="194">
        <v>7670</v>
      </c>
      <c r="V909" s="194"/>
      <c r="W909" s="197">
        <v>35294764</v>
      </c>
      <c r="X909" s="197">
        <v>61320268</v>
      </c>
      <c r="Y909" s="198">
        <v>44561</v>
      </c>
      <c r="Z909" s="195" t="s">
        <v>40</v>
      </c>
      <c r="AA909" s="194" t="s">
        <v>9203</v>
      </c>
      <c r="AB909" s="194" t="s">
        <v>94</v>
      </c>
      <c r="AC909" s="199" t="s">
        <v>9669</v>
      </c>
    </row>
    <row r="910" spans="2:29" ht="15.75" customHeight="1" x14ac:dyDescent="0.2">
      <c r="B910" s="191" t="s">
        <v>2974</v>
      </c>
      <c r="C910" s="192" t="s">
        <v>8785</v>
      </c>
      <c r="D910" s="193" t="s">
        <v>2544</v>
      </c>
      <c r="E910" s="193" t="s">
        <v>2545</v>
      </c>
      <c r="F910" s="194" t="s">
        <v>103</v>
      </c>
      <c r="G910" s="193" t="s">
        <v>2975</v>
      </c>
      <c r="H910" s="193" t="s">
        <v>90</v>
      </c>
      <c r="I910" s="194">
        <v>0</v>
      </c>
      <c r="J910" s="195">
        <v>0</v>
      </c>
      <c r="K910" s="194" t="s">
        <v>2976</v>
      </c>
      <c r="L910" s="194" t="s">
        <v>2977</v>
      </c>
      <c r="M910" s="194" t="s">
        <v>106</v>
      </c>
      <c r="N910" s="194" t="s">
        <v>2978</v>
      </c>
      <c r="O910" s="194" t="s">
        <v>2979</v>
      </c>
      <c r="P910" s="194">
        <v>0</v>
      </c>
      <c r="Q910" s="194">
        <v>0</v>
      </c>
      <c r="R910" s="194">
        <v>91001</v>
      </c>
      <c r="S910" s="194" t="s">
        <v>1495</v>
      </c>
      <c r="T910" s="195">
        <v>43553</v>
      </c>
      <c r="U910" s="194">
        <v>7672</v>
      </c>
      <c r="V910" s="194"/>
      <c r="W910" s="197">
        <v>31402195</v>
      </c>
      <c r="X910" s="197">
        <v>48879417</v>
      </c>
      <c r="Y910" s="198">
        <v>44561</v>
      </c>
      <c r="Z910" s="195" t="s">
        <v>40</v>
      </c>
      <c r="AA910" s="194" t="s">
        <v>9203</v>
      </c>
      <c r="AB910" s="194" t="s">
        <v>208</v>
      </c>
      <c r="AC910" s="199" t="s">
        <v>9669</v>
      </c>
    </row>
    <row r="911" spans="2:29" ht="15.75" customHeight="1" x14ac:dyDescent="0.2">
      <c r="B911" s="191" t="s">
        <v>2980</v>
      </c>
      <c r="C911" s="192" t="s">
        <v>8796</v>
      </c>
      <c r="D911" s="193">
        <v>0</v>
      </c>
      <c r="E911" s="193" t="s">
        <v>2981</v>
      </c>
      <c r="F911" s="194" t="s">
        <v>2982</v>
      </c>
      <c r="G911" s="193" t="s">
        <v>2983</v>
      </c>
      <c r="H911" s="193" t="s">
        <v>2984</v>
      </c>
      <c r="I911" s="194" t="s">
        <v>2985</v>
      </c>
      <c r="J911" s="195" t="s">
        <v>2986</v>
      </c>
      <c r="K911" s="194" t="s">
        <v>2987</v>
      </c>
      <c r="L911" s="194" t="s">
        <v>2988</v>
      </c>
      <c r="M911" s="194" t="s">
        <v>64</v>
      </c>
      <c r="N911" s="194" t="s">
        <v>1752</v>
      </c>
      <c r="O911" s="194" t="s">
        <v>2989</v>
      </c>
      <c r="P911" s="194" t="s">
        <v>2990</v>
      </c>
      <c r="Q911" s="194">
        <v>0</v>
      </c>
      <c r="R911" s="194">
        <v>93401</v>
      </c>
      <c r="S911" s="194" t="s">
        <v>2991</v>
      </c>
      <c r="T911" s="195">
        <v>43644</v>
      </c>
      <c r="U911" s="194">
        <v>7683</v>
      </c>
      <c r="V911" s="194"/>
      <c r="W911" s="197">
        <v>10817341</v>
      </c>
      <c r="X911" s="197">
        <v>19803620</v>
      </c>
      <c r="Y911" s="198">
        <v>44561</v>
      </c>
      <c r="Z911" s="195" t="s">
        <v>40</v>
      </c>
      <c r="AA911" s="194" t="s">
        <v>9203</v>
      </c>
      <c r="AB911" s="194" t="s">
        <v>204</v>
      </c>
      <c r="AC911" s="199" t="s">
        <v>9669</v>
      </c>
    </row>
    <row r="912" spans="2:29" ht="15.75" customHeight="1" x14ac:dyDescent="0.2">
      <c r="B912" s="191" t="s">
        <v>2980</v>
      </c>
      <c r="C912" s="192" t="s">
        <v>8796</v>
      </c>
      <c r="D912" s="193">
        <v>0</v>
      </c>
      <c r="E912" s="193" t="s">
        <v>2981</v>
      </c>
      <c r="F912" s="194" t="s">
        <v>2982</v>
      </c>
      <c r="G912" s="193" t="s">
        <v>2983</v>
      </c>
      <c r="H912" s="193" t="s">
        <v>2984</v>
      </c>
      <c r="I912" s="194" t="s">
        <v>2985</v>
      </c>
      <c r="J912" s="195" t="s">
        <v>2986</v>
      </c>
      <c r="K912" s="194" t="s">
        <v>2987</v>
      </c>
      <c r="L912" s="194" t="s">
        <v>2988</v>
      </c>
      <c r="M912" s="194" t="s">
        <v>64</v>
      </c>
      <c r="N912" s="194" t="s">
        <v>1752</v>
      </c>
      <c r="O912" s="194" t="s">
        <v>2989</v>
      </c>
      <c r="P912" s="194" t="s">
        <v>2990</v>
      </c>
      <c r="Q912" s="194">
        <v>0</v>
      </c>
      <c r="R912" s="194">
        <v>93401</v>
      </c>
      <c r="S912" s="194" t="s">
        <v>2991</v>
      </c>
      <c r="T912" s="195">
        <v>43644</v>
      </c>
      <c r="U912" s="194">
        <v>7683</v>
      </c>
      <c r="V912" s="194"/>
      <c r="W912" s="197">
        <v>37015590</v>
      </c>
      <c r="X912" s="197">
        <v>49354120</v>
      </c>
      <c r="Y912" s="198">
        <v>44561</v>
      </c>
      <c r="Z912" s="195" t="s">
        <v>40</v>
      </c>
      <c r="AA912" s="194" t="s">
        <v>9203</v>
      </c>
      <c r="AB912" s="194" t="s">
        <v>111</v>
      </c>
      <c r="AC912" s="199" t="s">
        <v>9669</v>
      </c>
    </row>
    <row r="913" spans="2:29" ht="15.75" customHeight="1" x14ac:dyDescent="0.2">
      <c r="B913" s="191" t="s">
        <v>2980</v>
      </c>
      <c r="C913" s="192" t="s">
        <v>8796</v>
      </c>
      <c r="D913" s="193">
        <v>0</v>
      </c>
      <c r="E913" s="193" t="s">
        <v>2981</v>
      </c>
      <c r="F913" s="194" t="s">
        <v>2982</v>
      </c>
      <c r="G913" s="193" t="s">
        <v>2983</v>
      </c>
      <c r="H913" s="193" t="s">
        <v>2984</v>
      </c>
      <c r="I913" s="194" t="s">
        <v>2985</v>
      </c>
      <c r="J913" s="195" t="s">
        <v>2986</v>
      </c>
      <c r="K913" s="194" t="s">
        <v>2987</v>
      </c>
      <c r="L913" s="194" t="s">
        <v>2988</v>
      </c>
      <c r="M913" s="194" t="s">
        <v>64</v>
      </c>
      <c r="N913" s="194" t="s">
        <v>1752</v>
      </c>
      <c r="O913" s="194" t="s">
        <v>2989</v>
      </c>
      <c r="P913" s="194" t="s">
        <v>2990</v>
      </c>
      <c r="Q913" s="194">
        <v>0</v>
      </c>
      <c r="R913" s="194">
        <v>93401</v>
      </c>
      <c r="S913" s="194" t="s">
        <v>2991</v>
      </c>
      <c r="T913" s="195">
        <v>43644</v>
      </c>
      <c r="U913" s="194">
        <v>7683</v>
      </c>
      <c r="V913" s="194"/>
      <c r="W913" s="197">
        <v>13853789</v>
      </c>
      <c r="X913" s="197">
        <v>22077499</v>
      </c>
      <c r="Y913" s="198">
        <v>44561</v>
      </c>
      <c r="Z913" s="195" t="s">
        <v>40</v>
      </c>
      <c r="AA913" s="194" t="s">
        <v>9203</v>
      </c>
      <c r="AB913" s="194" t="s">
        <v>208</v>
      </c>
      <c r="AC913" s="199" t="s">
        <v>9669</v>
      </c>
    </row>
    <row r="914" spans="2:29" ht="15.75" customHeight="1" x14ac:dyDescent="0.2">
      <c r="B914" s="191" t="s">
        <v>2980</v>
      </c>
      <c r="C914" s="192" t="s">
        <v>8796</v>
      </c>
      <c r="D914" s="193">
        <v>0</v>
      </c>
      <c r="E914" s="193" t="s">
        <v>2981</v>
      </c>
      <c r="F914" s="194" t="s">
        <v>2982</v>
      </c>
      <c r="G914" s="193" t="s">
        <v>2983</v>
      </c>
      <c r="H914" s="193" t="s">
        <v>2984</v>
      </c>
      <c r="I914" s="194" t="s">
        <v>2985</v>
      </c>
      <c r="J914" s="195" t="s">
        <v>2986</v>
      </c>
      <c r="K914" s="194" t="s">
        <v>2987</v>
      </c>
      <c r="L914" s="194" t="s">
        <v>2988</v>
      </c>
      <c r="M914" s="194" t="s">
        <v>64</v>
      </c>
      <c r="N914" s="194" t="s">
        <v>1752</v>
      </c>
      <c r="O914" s="194" t="s">
        <v>2989</v>
      </c>
      <c r="P914" s="194" t="s">
        <v>2990</v>
      </c>
      <c r="Q914" s="194">
        <v>0</v>
      </c>
      <c r="R914" s="194">
        <v>93401</v>
      </c>
      <c r="S914" s="194" t="s">
        <v>2991</v>
      </c>
      <c r="T914" s="195">
        <v>43644</v>
      </c>
      <c r="U914" s="194">
        <v>7683</v>
      </c>
      <c r="V914" s="194"/>
      <c r="W914" s="197">
        <v>32621047</v>
      </c>
      <c r="X914" s="197">
        <v>44170812</v>
      </c>
      <c r="Y914" s="198">
        <v>44561</v>
      </c>
      <c r="Z914" s="195" t="s">
        <v>40</v>
      </c>
      <c r="AA914" s="194" t="s">
        <v>9203</v>
      </c>
      <c r="AB914" s="194" t="s">
        <v>209</v>
      </c>
      <c r="AC914" s="199" t="s">
        <v>9669</v>
      </c>
    </row>
    <row r="915" spans="2:29" ht="15.75" customHeight="1" x14ac:dyDescent="0.2">
      <c r="B915" s="191" t="s">
        <v>2980</v>
      </c>
      <c r="C915" s="192" t="s">
        <v>8796</v>
      </c>
      <c r="D915" s="193">
        <v>0</v>
      </c>
      <c r="E915" s="193" t="s">
        <v>2981</v>
      </c>
      <c r="F915" s="194" t="s">
        <v>2982</v>
      </c>
      <c r="G915" s="193" t="s">
        <v>2983</v>
      </c>
      <c r="H915" s="193" t="s">
        <v>2984</v>
      </c>
      <c r="I915" s="194" t="s">
        <v>2985</v>
      </c>
      <c r="J915" s="195" t="s">
        <v>2986</v>
      </c>
      <c r="K915" s="194" t="s">
        <v>2987</v>
      </c>
      <c r="L915" s="194" t="s">
        <v>2988</v>
      </c>
      <c r="M915" s="194" t="s">
        <v>64</v>
      </c>
      <c r="N915" s="194" t="s">
        <v>1752</v>
      </c>
      <c r="O915" s="194" t="s">
        <v>2989</v>
      </c>
      <c r="P915" s="194" t="s">
        <v>2990</v>
      </c>
      <c r="Q915" s="194">
        <v>0</v>
      </c>
      <c r="R915" s="194">
        <v>93401</v>
      </c>
      <c r="S915" s="194" t="s">
        <v>2991</v>
      </c>
      <c r="T915" s="195">
        <v>43644</v>
      </c>
      <c r="U915" s="194">
        <v>7683</v>
      </c>
      <c r="V915" s="194"/>
      <c r="W915" s="197">
        <v>16733076</v>
      </c>
      <c r="X915" s="197">
        <v>28001141</v>
      </c>
      <c r="Y915" s="198">
        <v>44561</v>
      </c>
      <c r="Z915" s="195" t="s">
        <v>40</v>
      </c>
      <c r="AA915" s="194" t="s">
        <v>9203</v>
      </c>
      <c r="AB915" s="194" t="s">
        <v>284</v>
      </c>
      <c r="AC915" s="199" t="s">
        <v>9669</v>
      </c>
    </row>
    <row r="916" spans="2:29" ht="15.75" customHeight="1" x14ac:dyDescent="0.2">
      <c r="B916" s="191" t="s">
        <v>2980</v>
      </c>
      <c r="C916" s="192" t="s">
        <v>8796</v>
      </c>
      <c r="D916" s="193">
        <v>0</v>
      </c>
      <c r="E916" s="193" t="s">
        <v>2981</v>
      </c>
      <c r="F916" s="194" t="s">
        <v>2982</v>
      </c>
      <c r="G916" s="193" t="s">
        <v>2983</v>
      </c>
      <c r="H916" s="193" t="s">
        <v>2984</v>
      </c>
      <c r="I916" s="194" t="s">
        <v>2985</v>
      </c>
      <c r="J916" s="195" t="s">
        <v>2986</v>
      </c>
      <c r="K916" s="194" t="s">
        <v>2987</v>
      </c>
      <c r="L916" s="194" t="s">
        <v>2988</v>
      </c>
      <c r="M916" s="194" t="s">
        <v>64</v>
      </c>
      <c r="N916" s="194" t="s">
        <v>1752</v>
      </c>
      <c r="O916" s="194" t="s">
        <v>2989</v>
      </c>
      <c r="P916" s="194" t="s">
        <v>2990</v>
      </c>
      <c r="Q916" s="194">
        <v>0</v>
      </c>
      <c r="R916" s="194">
        <v>93401</v>
      </c>
      <c r="S916" s="194" t="s">
        <v>2991</v>
      </c>
      <c r="T916" s="195">
        <v>43644</v>
      </c>
      <c r="U916" s="194">
        <v>7683</v>
      </c>
      <c r="V916" s="194"/>
      <c r="W916" s="197">
        <v>37931863</v>
      </c>
      <c r="X916" s="197">
        <v>65879627</v>
      </c>
      <c r="Y916" s="198">
        <v>44561</v>
      </c>
      <c r="Z916" s="195" t="s">
        <v>40</v>
      </c>
      <c r="AA916" s="194" t="s">
        <v>9203</v>
      </c>
      <c r="AB916" s="194" t="s">
        <v>298</v>
      </c>
      <c r="AC916" s="199" t="s">
        <v>9669</v>
      </c>
    </row>
    <row r="917" spans="2:29" ht="15.75" customHeight="1" x14ac:dyDescent="0.2">
      <c r="B917" s="191" t="s">
        <v>2980</v>
      </c>
      <c r="C917" s="192" t="s">
        <v>8796</v>
      </c>
      <c r="D917" s="193">
        <v>0</v>
      </c>
      <c r="E917" s="193" t="s">
        <v>2981</v>
      </c>
      <c r="F917" s="194" t="s">
        <v>2982</v>
      </c>
      <c r="G917" s="193" t="s">
        <v>2983</v>
      </c>
      <c r="H917" s="193" t="s">
        <v>2984</v>
      </c>
      <c r="I917" s="194" t="s">
        <v>2985</v>
      </c>
      <c r="J917" s="195" t="s">
        <v>2986</v>
      </c>
      <c r="K917" s="194" t="s">
        <v>2987</v>
      </c>
      <c r="L917" s="194" t="s">
        <v>2988</v>
      </c>
      <c r="M917" s="194" t="s">
        <v>64</v>
      </c>
      <c r="N917" s="194" t="s">
        <v>1752</v>
      </c>
      <c r="O917" s="194" t="s">
        <v>2989</v>
      </c>
      <c r="P917" s="194" t="s">
        <v>2990</v>
      </c>
      <c r="Q917" s="194">
        <v>0</v>
      </c>
      <c r="R917" s="194">
        <v>93401</v>
      </c>
      <c r="S917" s="194" t="s">
        <v>2991</v>
      </c>
      <c r="T917" s="195">
        <v>43644</v>
      </c>
      <c r="U917" s="194">
        <v>7683</v>
      </c>
      <c r="V917" s="194"/>
      <c r="W917" s="197">
        <v>15864248</v>
      </c>
      <c r="X917" s="197">
        <v>29208008</v>
      </c>
      <c r="Y917" s="198">
        <v>44561</v>
      </c>
      <c r="Z917" s="195" t="s">
        <v>40</v>
      </c>
      <c r="AA917" s="194" t="s">
        <v>9203</v>
      </c>
      <c r="AB917" s="194" t="s">
        <v>69</v>
      </c>
      <c r="AC917" s="199" t="s">
        <v>9669</v>
      </c>
    </row>
    <row r="918" spans="2:29" ht="15.75" customHeight="1" x14ac:dyDescent="0.2">
      <c r="B918" s="191" t="s">
        <v>2980</v>
      </c>
      <c r="C918" s="192" t="s">
        <v>8796</v>
      </c>
      <c r="D918" s="193">
        <v>0</v>
      </c>
      <c r="E918" s="193" t="s">
        <v>2981</v>
      </c>
      <c r="F918" s="194" t="s">
        <v>2982</v>
      </c>
      <c r="G918" s="193" t="s">
        <v>2983</v>
      </c>
      <c r="H918" s="193" t="s">
        <v>2984</v>
      </c>
      <c r="I918" s="194" t="s">
        <v>2985</v>
      </c>
      <c r="J918" s="195" t="s">
        <v>2986</v>
      </c>
      <c r="K918" s="194" t="s">
        <v>2987</v>
      </c>
      <c r="L918" s="194" t="s">
        <v>2988</v>
      </c>
      <c r="M918" s="194" t="s">
        <v>64</v>
      </c>
      <c r="N918" s="194" t="s">
        <v>1752</v>
      </c>
      <c r="O918" s="194" t="s">
        <v>2989</v>
      </c>
      <c r="P918" s="194" t="s">
        <v>2990</v>
      </c>
      <c r="Q918" s="194">
        <v>0</v>
      </c>
      <c r="R918" s="194">
        <v>93401</v>
      </c>
      <c r="S918" s="194" t="s">
        <v>2991</v>
      </c>
      <c r="T918" s="195">
        <v>43644</v>
      </c>
      <c r="U918" s="194">
        <v>7683</v>
      </c>
      <c r="V918" s="194"/>
      <c r="W918" s="197">
        <v>11984673</v>
      </c>
      <c r="X918" s="197">
        <v>22486706</v>
      </c>
      <c r="Y918" s="198">
        <v>44561</v>
      </c>
      <c r="Z918" s="195" t="s">
        <v>40</v>
      </c>
      <c r="AA918" s="194" t="s">
        <v>9203</v>
      </c>
      <c r="AB918" s="194" t="s">
        <v>217</v>
      </c>
      <c r="AC918" s="199" t="s">
        <v>9669</v>
      </c>
    </row>
    <row r="919" spans="2:29" ht="15.75" customHeight="1" x14ac:dyDescent="0.2">
      <c r="B919" s="191" t="s">
        <v>2980</v>
      </c>
      <c r="C919" s="192" t="s">
        <v>8796</v>
      </c>
      <c r="D919" s="193">
        <v>0</v>
      </c>
      <c r="E919" s="193" t="s">
        <v>2981</v>
      </c>
      <c r="F919" s="194" t="s">
        <v>2982</v>
      </c>
      <c r="G919" s="193" t="s">
        <v>2983</v>
      </c>
      <c r="H919" s="193" t="s">
        <v>2984</v>
      </c>
      <c r="I919" s="194" t="s">
        <v>2985</v>
      </c>
      <c r="J919" s="195" t="s">
        <v>2986</v>
      </c>
      <c r="K919" s="194" t="s">
        <v>2987</v>
      </c>
      <c r="L919" s="194" t="s">
        <v>2988</v>
      </c>
      <c r="M919" s="194" t="s">
        <v>64</v>
      </c>
      <c r="N919" s="194" t="s">
        <v>1752</v>
      </c>
      <c r="O919" s="194" t="s">
        <v>2989</v>
      </c>
      <c r="P919" s="194" t="s">
        <v>2990</v>
      </c>
      <c r="Q919" s="194">
        <v>0</v>
      </c>
      <c r="R919" s="194">
        <v>93401</v>
      </c>
      <c r="S919" s="194" t="s">
        <v>2991</v>
      </c>
      <c r="T919" s="195">
        <v>43644</v>
      </c>
      <c r="U919" s="194">
        <v>7683</v>
      </c>
      <c r="V919" s="194"/>
      <c r="W919" s="197">
        <v>9637160</v>
      </c>
      <c r="X919" s="197">
        <v>19274320</v>
      </c>
      <c r="Y919" s="198">
        <v>44561</v>
      </c>
      <c r="Z919" s="195" t="s">
        <v>40</v>
      </c>
      <c r="AA919" s="194" t="s">
        <v>9203</v>
      </c>
      <c r="AB919" s="194" t="s">
        <v>70</v>
      </c>
      <c r="AC919" s="199" t="s">
        <v>9669</v>
      </c>
    </row>
    <row r="920" spans="2:29" ht="15.75" customHeight="1" x14ac:dyDescent="0.2">
      <c r="B920" s="191" t="s">
        <v>2980</v>
      </c>
      <c r="C920" s="192" t="s">
        <v>8796</v>
      </c>
      <c r="D920" s="193">
        <v>0</v>
      </c>
      <c r="E920" s="193" t="s">
        <v>2981</v>
      </c>
      <c r="F920" s="194" t="s">
        <v>2982</v>
      </c>
      <c r="G920" s="193" t="s">
        <v>2983</v>
      </c>
      <c r="H920" s="193" t="s">
        <v>2984</v>
      </c>
      <c r="I920" s="194" t="s">
        <v>2985</v>
      </c>
      <c r="J920" s="195" t="s">
        <v>2986</v>
      </c>
      <c r="K920" s="194" t="s">
        <v>2987</v>
      </c>
      <c r="L920" s="194" t="s">
        <v>2988</v>
      </c>
      <c r="M920" s="194" t="s">
        <v>64</v>
      </c>
      <c r="N920" s="194" t="s">
        <v>1752</v>
      </c>
      <c r="O920" s="194" t="s">
        <v>2989</v>
      </c>
      <c r="P920" s="194" t="s">
        <v>2990</v>
      </c>
      <c r="Q920" s="194">
        <v>0</v>
      </c>
      <c r="R920" s="194">
        <v>93401</v>
      </c>
      <c r="S920" s="194" t="s">
        <v>2991</v>
      </c>
      <c r="T920" s="195">
        <v>43644</v>
      </c>
      <c r="U920" s="194">
        <v>7683</v>
      </c>
      <c r="V920" s="194"/>
      <c r="W920" s="197">
        <v>9465174</v>
      </c>
      <c r="X920" s="197">
        <v>17352819</v>
      </c>
      <c r="Y920" s="198">
        <v>44561</v>
      </c>
      <c r="Z920" s="195" t="s">
        <v>40</v>
      </c>
      <c r="AA920" s="194" t="s">
        <v>9203</v>
      </c>
      <c r="AB920" s="194" t="s">
        <v>219</v>
      </c>
      <c r="AC920" s="199" t="s">
        <v>9669</v>
      </c>
    </row>
    <row r="921" spans="2:29" ht="15.75" customHeight="1" x14ac:dyDescent="0.2">
      <c r="B921" s="191" t="s">
        <v>2980</v>
      </c>
      <c r="C921" s="192" t="s">
        <v>8796</v>
      </c>
      <c r="D921" s="193">
        <v>0</v>
      </c>
      <c r="E921" s="193" t="s">
        <v>2981</v>
      </c>
      <c r="F921" s="194" t="s">
        <v>2982</v>
      </c>
      <c r="G921" s="193" t="s">
        <v>2983</v>
      </c>
      <c r="H921" s="193" t="s">
        <v>2984</v>
      </c>
      <c r="I921" s="194" t="s">
        <v>2985</v>
      </c>
      <c r="J921" s="195" t="s">
        <v>2986</v>
      </c>
      <c r="K921" s="194" t="s">
        <v>2987</v>
      </c>
      <c r="L921" s="194" t="s">
        <v>2988</v>
      </c>
      <c r="M921" s="194" t="s">
        <v>64</v>
      </c>
      <c r="N921" s="194" t="s">
        <v>1752</v>
      </c>
      <c r="O921" s="194" t="s">
        <v>2989</v>
      </c>
      <c r="P921" s="194" t="s">
        <v>2990</v>
      </c>
      <c r="Q921" s="194">
        <v>0</v>
      </c>
      <c r="R921" s="194">
        <v>93401</v>
      </c>
      <c r="S921" s="194" t="s">
        <v>2991</v>
      </c>
      <c r="T921" s="195">
        <v>43644</v>
      </c>
      <c r="U921" s="194">
        <v>7683</v>
      </c>
      <c r="V921" s="194"/>
      <c r="W921" s="197">
        <v>9465174</v>
      </c>
      <c r="X921" s="197">
        <v>15099204</v>
      </c>
      <c r="Y921" s="198">
        <v>44561</v>
      </c>
      <c r="Z921" s="195" t="s">
        <v>40</v>
      </c>
      <c r="AA921" s="194" t="s">
        <v>9203</v>
      </c>
      <c r="AB921" s="194" t="s">
        <v>285</v>
      </c>
      <c r="AC921" s="199" t="s">
        <v>9669</v>
      </c>
    </row>
    <row r="922" spans="2:29" ht="15.75" customHeight="1" x14ac:dyDescent="0.2">
      <c r="B922" s="191" t="s">
        <v>2980</v>
      </c>
      <c r="C922" s="192" t="s">
        <v>8796</v>
      </c>
      <c r="D922" s="193">
        <v>0</v>
      </c>
      <c r="E922" s="193" t="s">
        <v>2981</v>
      </c>
      <c r="F922" s="194" t="s">
        <v>2982</v>
      </c>
      <c r="G922" s="193" t="s">
        <v>2983</v>
      </c>
      <c r="H922" s="193" t="s">
        <v>2984</v>
      </c>
      <c r="I922" s="194" t="s">
        <v>2985</v>
      </c>
      <c r="J922" s="195" t="s">
        <v>2986</v>
      </c>
      <c r="K922" s="194" t="s">
        <v>2987</v>
      </c>
      <c r="L922" s="194" t="s">
        <v>2988</v>
      </c>
      <c r="M922" s="194" t="s">
        <v>64</v>
      </c>
      <c r="N922" s="194" t="s">
        <v>1752</v>
      </c>
      <c r="O922" s="194" t="s">
        <v>2989</v>
      </c>
      <c r="P922" s="194" t="s">
        <v>2990</v>
      </c>
      <c r="Q922" s="194">
        <v>0</v>
      </c>
      <c r="R922" s="194">
        <v>93401</v>
      </c>
      <c r="S922" s="194" t="s">
        <v>2991</v>
      </c>
      <c r="T922" s="195">
        <v>43644</v>
      </c>
      <c r="U922" s="194">
        <v>7683</v>
      </c>
      <c r="V922" s="194"/>
      <c r="W922" s="197">
        <v>12478887</v>
      </c>
      <c r="X922" s="197">
        <v>24216454</v>
      </c>
      <c r="Y922" s="198">
        <v>44561</v>
      </c>
      <c r="Z922" s="195" t="s">
        <v>40</v>
      </c>
      <c r="AA922" s="194" t="s">
        <v>9203</v>
      </c>
      <c r="AB922" s="194" t="s">
        <v>221</v>
      </c>
      <c r="AC922" s="199" t="s">
        <v>9669</v>
      </c>
    </row>
    <row r="923" spans="2:29" ht="15.75" customHeight="1" x14ac:dyDescent="0.2">
      <c r="B923" s="191" t="s">
        <v>2980</v>
      </c>
      <c r="C923" s="192" t="s">
        <v>8796</v>
      </c>
      <c r="D923" s="193">
        <v>0</v>
      </c>
      <c r="E923" s="193" t="s">
        <v>2981</v>
      </c>
      <c r="F923" s="194" t="s">
        <v>2982</v>
      </c>
      <c r="G923" s="193" t="s">
        <v>2983</v>
      </c>
      <c r="H923" s="193" t="s">
        <v>2984</v>
      </c>
      <c r="I923" s="194" t="s">
        <v>2985</v>
      </c>
      <c r="J923" s="195" t="s">
        <v>2986</v>
      </c>
      <c r="K923" s="194" t="s">
        <v>2987</v>
      </c>
      <c r="L923" s="194" t="s">
        <v>2988</v>
      </c>
      <c r="M923" s="194" t="s">
        <v>64</v>
      </c>
      <c r="N923" s="194" t="s">
        <v>1752</v>
      </c>
      <c r="O923" s="194" t="s">
        <v>2989</v>
      </c>
      <c r="P923" s="194" t="s">
        <v>2990</v>
      </c>
      <c r="Q923" s="194">
        <v>0</v>
      </c>
      <c r="R923" s="194">
        <v>93401</v>
      </c>
      <c r="S923" s="194" t="s">
        <v>2991</v>
      </c>
      <c r="T923" s="195">
        <v>43644</v>
      </c>
      <c r="U923" s="194">
        <v>7683</v>
      </c>
      <c r="V923" s="194"/>
      <c r="W923" s="197">
        <v>16556147</v>
      </c>
      <c r="X923" s="197">
        <v>27923054</v>
      </c>
      <c r="Y923" s="198">
        <v>44561</v>
      </c>
      <c r="Z923" s="195" t="s">
        <v>40</v>
      </c>
      <c r="AA923" s="194" t="s">
        <v>9203</v>
      </c>
      <c r="AB923" s="194" t="s">
        <v>72</v>
      </c>
      <c r="AC923" s="199" t="s">
        <v>9669</v>
      </c>
    </row>
    <row r="924" spans="2:29" ht="15.75" customHeight="1" x14ac:dyDescent="0.2">
      <c r="B924" s="191" t="s">
        <v>2992</v>
      </c>
      <c r="C924" s="192" t="s">
        <v>8804</v>
      </c>
      <c r="D924" s="193">
        <v>0</v>
      </c>
      <c r="E924" s="193" t="s">
        <v>2993</v>
      </c>
      <c r="F924" s="194" t="s">
        <v>2994</v>
      </c>
      <c r="G924" s="193" t="s">
        <v>2995</v>
      </c>
      <c r="H924" s="193" t="s">
        <v>2996</v>
      </c>
      <c r="I924" s="194" t="s">
        <v>961</v>
      </c>
      <c r="J924" s="195" t="s">
        <v>2997</v>
      </c>
      <c r="K924" s="194" t="s">
        <v>2998</v>
      </c>
      <c r="L924" s="194" t="s">
        <v>2999</v>
      </c>
      <c r="M924" s="194" t="s">
        <v>3000</v>
      </c>
      <c r="N924" s="194" t="s">
        <v>555</v>
      </c>
      <c r="O924" s="194">
        <v>582262569</v>
      </c>
      <c r="P924" s="194" t="s">
        <v>3001</v>
      </c>
      <c r="Q924" s="194">
        <v>0</v>
      </c>
      <c r="R924" s="194">
        <v>93401</v>
      </c>
      <c r="S924" s="194" t="s">
        <v>3002</v>
      </c>
      <c r="T924" s="195">
        <v>43798</v>
      </c>
      <c r="U924" s="194">
        <v>7691</v>
      </c>
      <c r="V924" s="194"/>
      <c r="W924" s="197">
        <v>15751568</v>
      </c>
      <c r="X924" s="197">
        <v>28087133</v>
      </c>
      <c r="Y924" s="198">
        <v>44561</v>
      </c>
      <c r="Z924" s="195" t="s">
        <v>40</v>
      </c>
      <c r="AA924" s="194" t="s">
        <v>9203</v>
      </c>
      <c r="AB924" s="194" t="s">
        <v>658</v>
      </c>
      <c r="AC924" s="199" t="s">
        <v>9669</v>
      </c>
    </row>
    <row r="925" spans="2:29" ht="15.75" customHeight="1" x14ac:dyDescent="0.2">
      <c r="B925" s="191" t="s">
        <v>2992</v>
      </c>
      <c r="C925" s="192" t="s">
        <v>8804</v>
      </c>
      <c r="D925" s="193">
        <v>0</v>
      </c>
      <c r="E925" s="193" t="s">
        <v>2993</v>
      </c>
      <c r="F925" s="194" t="s">
        <v>2994</v>
      </c>
      <c r="G925" s="193" t="s">
        <v>2995</v>
      </c>
      <c r="H925" s="193" t="s">
        <v>2996</v>
      </c>
      <c r="I925" s="194" t="s">
        <v>961</v>
      </c>
      <c r="J925" s="195" t="s">
        <v>2997</v>
      </c>
      <c r="K925" s="194" t="s">
        <v>2998</v>
      </c>
      <c r="L925" s="194" t="s">
        <v>2999</v>
      </c>
      <c r="M925" s="194" t="s">
        <v>3000</v>
      </c>
      <c r="N925" s="194" t="s">
        <v>555</v>
      </c>
      <c r="O925" s="194">
        <v>582262569</v>
      </c>
      <c r="P925" s="194" t="s">
        <v>3001</v>
      </c>
      <c r="Q925" s="194">
        <v>0</v>
      </c>
      <c r="R925" s="194">
        <v>93401</v>
      </c>
      <c r="S925" s="194" t="s">
        <v>3002</v>
      </c>
      <c r="T925" s="195">
        <v>43798</v>
      </c>
      <c r="U925" s="194">
        <v>7691</v>
      </c>
      <c r="V925" s="194"/>
      <c r="W925" s="197">
        <v>20496015</v>
      </c>
      <c r="X925" s="197">
        <v>35614989</v>
      </c>
      <c r="Y925" s="198">
        <v>44561</v>
      </c>
      <c r="Z925" s="195" t="s">
        <v>40</v>
      </c>
      <c r="AA925" s="194" t="s">
        <v>9203</v>
      </c>
      <c r="AB925" s="194" t="s">
        <v>9465</v>
      </c>
      <c r="AC925" s="199" t="s">
        <v>9669</v>
      </c>
    </row>
    <row r="926" spans="2:29" ht="15.75" customHeight="1" x14ac:dyDescent="0.2">
      <c r="B926" s="191" t="s">
        <v>2992</v>
      </c>
      <c r="C926" s="192" t="s">
        <v>8804</v>
      </c>
      <c r="D926" s="193">
        <v>0</v>
      </c>
      <c r="E926" s="193" t="s">
        <v>2993</v>
      </c>
      <c r="F926" s="194" t="s">
        <v>2994</v>
      </c>
      <c r="G926" s="193" t="s">
        <v>2995</v>
      </c>
      <c r="H926" s="193" t="s">
        <v>2996</v>
      </c>
      <c r="I926" s="194" t="s">
        <v>961</v>
      </c>
      <c r="J926" s="195" t="s">
        <v>2997</v>
      </c>
      <c r="K926" s="194" t="s">
        <v>2998</v>
      </c>
      <c r="L926" s="194" t="s">
        <v>2999</v>
      </c>
      <c r="M926" s="194" t="s">
        <v>3000</v>
      </c>
      <c r="N926" s="194" t="s">
        <v>555</v>
      </c>
      <c r="O926" s="194">
        <v>582262569</v>
      </c>
      <c r="P926" s="194" t="s">
        <v>3001</v>
      </c>
      <c r="Q926" s="194">
        <v>0</v>
      </c>
      <c r="R926" s="194">
        <v>93401</v>
      </c>
      <c r="S926" s="194" t="s">
        <v>3002</v>
      </c>
      <c r="T926" s="195">
        <v>43798</v>
      </c>
      <c r="U926" s="194">
        <v>7691</v>
      </c>
      <c r="V926" s="194"/>
      <c r="W926" s="197">
        <v>10817341</v>
      </c>
      <c r="X926" s="197">
        <v>19831791</v>
      </c>
      <c r="Y926" s="198">
        <v>44561</v>
      </c>
      <c r="Z926" s="195" t="s">
        <v>40</v>
      </c>
      <c r="AA926" s="194" t="s">
        <v>9203</v>
      </c>
      <c r="AB926" s="194" t="s">
        <v>9467</v>
      </c>
      <c r="AC926" s="199" t="s">
        <v>9669</v>
      </c>
    </row>
    <row r="927" spans="2:29" ht="15.75" customHeight="1" x14ac:dyDescent="0.2">
      <c r="B927" s="191" t="s">
        <v>2992</v>
      </c>
      <c r="C927" s="192" t="s">
        <v>8804</v>
      </c>
      <c r="D927" s="193">
        <v>0</v>
      </c>
      <c r="E927" s="193" t="s">
        <v>2993</v>
      </c>
      <c r="F927" s="194" t="s">
        <v>2994</v>
      </c>
      <c r="G927" s="193" t="s">
        <v>2995</v>
      </c>
      <c r="H927" s="193" t="s">
        <v>2996</v>
      </c>
      <c r="I927" s="194" t="s">
        <v>961</v>
      </c>
      <c r="J927" s="195" t="s">
        <v>2997</v>
      </c>
      <c r="K927" s="194" t="s">
        <v>2998</v>
      </c>
      <c r="L927" s="194" t="s">
        <v>2999</v>
      </c>
      <c r="M927" s="194" t="s">
        <v>3000</v>
      </c>
      <c r="N927" s="194" t="s">
        <v>555</v>
      </c>
      <c r="O927" s="194">
        <v>582262569</v>
      </c>
      <c r="P927" s="194" t="s">
        <v>3001</v>
      </c>
      <c r="Q927" s="194">
        <v>0</v>
      </c>
      <c r="R927" s="194">
        <v>93401</v>
      </c>
      <c r="S927" s="194" t="s">
        <v>3002</v>
      </c>
      <c r="T927" s="195">
        <v>43798</v>
      </c>
      <c r="U927" s="194">
        <v>7691</v>
      </c>
      <c r="V927" s="194"/>
      <c r="W927" s="197">
        <v>4056503</v>
      </c>
      <c r="X927" s="197">
        <v>8338366</v>
      </c>
      <c r="Y927" s="198">
        <v>44561</v>
      </c>
      <c r="Z927" s="195" t="s">
        <v>40</v>
      </c>
      <c r="AA927" s="194" t="s">
        <v>9203</v>
      </c>
      <c r="AB927" s="194" t="s">
        <v>909</v>
      </c>
      <c r="AC927" s="199" t="s">
        <v>9669</v>
      </c>
    </row>
    <row r="928" spans="2:29" ht="15.75" customHeight="1" x14ac:dyDescent="0.2">
      <c r="B928" s="191" t="s">
        <v>2992</v>
      </c>
      <c r="C928" s="192" t="s">
        <v>8804</v>
      </c>
      <c r="D928" s="193">
        <v>0</v>
      </c>
      <c r="E928" s="193" t="s">
        <v>2993</v>
      </c>
      <c r="F928" s="194" t="s">
        <v>2994</v>
      </c>
      <c r="G928" s="193" t="s">
        <v>2995</v>
      </c>
      <c r="H928" s="193" t="s">
        <v>2996</v>
      </c>
      <c r="I928" s="194" t="s">
        <v>961</v>
      </c>
      <c r="J928" s="195" t="s">
        <v>2997</v>
      </c>
      <c r="K928" s="194" t="s">
        <v>2998</v>
      </c>
      <c r="L928" s="194" t="s">
        <v>2999</v>
      </c>
      <c r="M928" s="194" t="s">
        <v>3000</v>
      </c>
      <c r="N928" s="194" t="s">
        <v>555</v>
      </c>
      <c r="O928" s="194">
        <v>582262569</v>
      </c>
      <c r="P928" s="194" t="s">
        <v>3001</v>
      </c>
      <c r="Q928" s="194">
        <v>0</v>
      </c>
      <c r="R928" s="194">
        <v>93401</v>
      </c>
      <c r="S928" s="194" t="s">
        <v>3002</v>
      </c>
      <c r="T928" s="195">
        <v>43798</v>
      </c>
      <c r="U928" s="194">
        <v>7691</v>
      </c>
      <c r="V928" s="194"/>
      <c r="W928" s="197">
        <v>9465174</v>
      </c>
      <c r="X928" s="197">
        <v>17916224</v>
      </c>
      <c r="Y928" s="198">
        <v>44561</v>
      </c>
      <c r="Z928" s="195" t="s">
        <v>40</v>
      </c>
      <c r="AA928" s="194" t="s">
        <v>9203</v>
      </c>
      <c r="AB928" s="194" t="s">
        <v>282</v>
      </c>
      <c r="AC928" s="199" t="s">
        <v>9669</v>
      </c>
    </row>
    <row r="929" spans="2:29" ht="15.75" customHeight="1" x14ac:dyDescent="0.2">
      <c r="B929" s="191" t="s">
        <v>2992</v>
      </c>
      <c r="C929" s="192" t="s">
        <v>8804</v>
      </c>
      <c r="D929" s="193">
        <v>0</v>
      </c>
      <c r="E929" s="193" t="s">
        <v>2993</v>
      </c>
      <c r="F929" s="194" t="s">
        <v>2994</v>
      </c>
      <c r="G929" s="193" t="s">
        <v>2995</v>
      </c>
      <c r="H929" s="193" t="s">
        <v>2996</v>
      </c>
      <c r="I929" s="194" t="s">
        <v>961</v>
      </c>
      <c r="J929" s="195" t="s">
        <v>2997</v>
      </c>
      <c r="K929" s="194" t="s">
        <v>2998</v>
      </c>
      <c r="L929" s="194" t="s">
        <v>2999</v>
      </c>
      <c r="M929" s="194" t="s">
        <v>3000</v>
      </c>
      <c r="N929" s="194" t="s">
        <v>555</v>
      </c>
      <c r="O929" s="194">
        <v>582262569</v>
      </c>
      <c r="P929" s="194" t="s">
        <v>3001</v>
      </c>
      <c r="Q929" s="194">
        <v>0</v>
      </c>
      <c r="R929" s="194">
        <v>93401</v>
      </c>
      <c r="S929" s="194" t="s">
        <v>3002</v>
      </c>
      <c r="T929" s="195">
        <v>43798</v>
      </c>
      <c r="U929" s="194">
        <v>7691</v>
      </c>
      <c r="V929" s="194"/>
      <c r="W929" s="197">
        <v>16510679</v>
      </c>
      <c r="X929" s="197">
        <v>30585873</v>
      </c>
      <c r="Y929" s="198">
        <v>44561</v>
      </c>
      <c r="Z929" s="195" t="s">
        <v>40</v>
      </c>
      <c r="AA929" s="194" t="s">
        <v>9203</v>
      </c>
      <c r="AB929" s="194" t="s">
        <v>186</v>
      </c>
      <c r="AC929" s="199" t="s">
        <v>9669</v>
      </c>
    </row>
    <row r="930" spans="2:29" ht="15.75" customHeight="1" x14ac:dyDescent="0.2">
      <c r="B930" s="191" t="s">
        <v>2992</v>
      </c>
      <c r="C930" s="192" t="s">
        <v>8804</v>
      </c>
      <c r="D930" s="193">
        <v>0</v>
      </c>
      <c r="E930" s="193" t="s">
        <v>2993</v>
      </c>
      <c r="F930" s="194" t="s">
        <v>2994</v>
      </c>
      <c r="G930" s="193" t="s">
        <v>2995</v>
      </c>
      <c r="H930" s="193" t="s">
        <v>2996</v>
      </c>
      <c r="I930" s="194" t="s">
        <v>961</v>
      </c>
      <c r="J930" s="195" t="s">
        <v>2997</v>
      </c>
      <c r="K930" s="194" t="s">
        <v>2998</v>
      </c>
      <c r="L930" s="194" t="s">
        <v>2999</v>
      </c>
      <c r="M930" s="194" t="s">
        <v>3000</v>
      </c>
      <c r="N930" s="194" t="s">
        <v>555</v>
      </c>
      <c r="O930" s="194">
        <v>582262569</v>
      </c>
      <c r="P930" s="194" t="s">
        <v>3001</v>
      </c>
      <c r="Q930" s="194">
        <v>0</v>
      </c>
      <c r="R930" s="194">
        <v>93401</v>
      </c>
      <c r="S930" s="194" t="s">
        <v>3002</v>
      </c>
      <c r="T930" s="195">
        <v>43798</v>
      </c>
      <c r="U930" s="194">
        <v>7691</v>
      </c>
      <c r="V930" s="194"/>
      <c r="W930" s="197">
        <v>10823272</v>
      </c>
      <c r="X930" s="197">
        <v>17495152</v>
      </c>
      <c r="Y930" s="198">
        <v>44561</v>
      </c>
      <c r="Z930" s="195" t="s">
        <v>40</v>
      </c>
      <c r="AA930" s="194" t="s">
        <v>9203</v>
      </c>
      <c r="AB930" s="194" t="s">
        <v>9563</v>
      </c>
      <c r="AC930" s="199" t="s">
        <v>9669</v>
      </c>
    </row>
    <row r="931" spans="2:29" ht="15.75" customHeight="1" x14ac:dyDescent="0.2">
      <c r="B931" s="191" t="s">
        <v>2992</v>
      </c>
      <c r="C931" s="192" t="s">
        <v>8804</v>
      </c>
      <c r="D931" s="193">
        <v>0</v>
      </c>
      <c r="E931" s="193" t="s">
        <v>2993</v>
      </c>
      <c r="F931" s="194" t="s">
        <v>2994</v>
      </c>
      <c r="G931" s="193" t="s">
        <v>2995</v>
      </c>
      <c r="H931" s="193" t="s">
        <v>2996</v>
      </c>
      <c r="I931" s="194" t="s">
        <v>961</v>
      </c>
      <c r="J931" s="195" t="s">
        <v>2997</v>
      </c>
      <c r="K931" s="194" t="s">
        <v>2998</v>
      </c>
      <c r="L931" s="194" t="s">
        <v>2999</v>
      </c>
      <c r="M931" s="194" t="s">
        <v>3000</v>
      </c>
      <c r="N931" s="194" t="s">
        <v>555</v>
      </c>
      <c r="O931" s="194">
        <v>582262569</v>
      </c>
      <c r="P931" s="194" t="s">
        <v>3001</v>
      </c>
      <c r="Q931" s="194">
        <v>0</v>
      </c>
      <c r="R931" s="194">
        <v>93401</v>
      </c>
      <c r="S931" s="194" t="s">
        <v>3002</v>
      </c>
      <c r="T931" s="195">
        <v>43798</v>
      </c>
      <c r="U931" s="194">
        <v>7691</v>
      </c>
      <c r="V931" s="194"/>
      <c r="W931" s="197">
        <v>1680325</v>
      </c>
      <c r="X931" s="197">
        <v>4546762</v>
      </c>
      <c r="Y931" s="198">
        <v>44561</v>
      </c>
      <c r="Z931" s="195" t="s">
        <v>40</v>
      </c>
      <c r="AA931" s="194" t="s">
        <v>9203</v>
      </c>
      <c r="AB931" s="194" t="s">
        <v>218</v>
      </c>
      <c r="AC931" s="199" t="s">
        <v>9669</v>
      </c>
    </row>
    <row r="932" spans="2:29" ht="15.75" customHeight="1" x14ac:dyDescent="0.2">
      <c r="B932" s="191" t="s">
        <v>2992</v>
      </c>
      <c r="C932" s="192" t="s">
        <v>8804</v>
      </c>
      <c r="D932" s="193">
        <v>0</v>
      </c>
      <c r="E932" s="193" t="s">
        <v>2993</v>
      </c>
      <c r="F932" s="194" t="s">
        <v>2994</v>
      </c>
      <c r="G932" s="193" t="s">
        <v>2995</v>
      </c>
      <c r="H932" s="193" t="s">
        <v>2996</v>
      </c>
      <c r="I932" s="194" t="s">
        <v>961</v>
      </c>
      <c r="J932" s="195" t="s">
        <v>2997</v>
      </c>
      <c r="K932" s="194" t="s">
        <v>2998</v>
      </c>
      <c r="L932" s="194" t="s">
        <v>2999</v>
      </c>
      <c r="M932" s="194" t="s">
        <v>3000</v>
      </c>
      <c r="N932" s="194" t="s">
        <v>555</v>
      </c>
      <c r="O932" s="194">
        <v>582262569</v>
      </c>
      <c r="P932" s="194" t="s">
        <v>3001</v>
      </c>
      <c r="Q932" s="194">
        <v>0</v>
      </c>
      <c r="R932" s="194">
        <v>93401</v>
      </c>
      <c r="S932" s="194" t="s">
        <v>3002</v>
      </c>
      <c r="T932" s="195">
        <v>43798</v>
      </c>
      <c r="U932" s="194">
        <v>7691</v>
      </c>
      <c r="V932" s="194"/>
      <c r="W932" s="197">
        <v>10986362</v>
      </c>
      <c r="X932" s="197">
        <v>20451534</v>
      </c>
      <c r="Y932" s="198">
        <v>44561</v>
      </c>
      <c r="Z932" s="195" t="s">
        <v>40</v>
      </c>
      <c r="AA932" s="194" t="s">
        <v>9203</v>
      </c>
      <c r="AB932" s="194" t="s">
        <v>9592</v>
      </c>
      <c r="AC932" s="199" t="s">
        <v>9669</v>
      </c>
    </row>
    <row r="933" spans="2:29" ht="15.75" customHeight="1" x14ac:dyDescent="0.2">
      <c r="B933" s="191" t="s">
        <v>3003</v>
      </c>
      <c r="C933" s="192" t="s">
        <v>7971</v>
      </c>
      <c r="D933" s="193">
        <v>0</v>
      </c>
      <c r="E933" s="193" t="s">
        <v>3004</v>
      </c>
      <c r="F933" s="194" t="s">
        <v>3005</v>
      </c>
      <c r="G933" s="193" t="s">
        <v>3006</v>
      </c>
      <c r="H933" s="193" t="s">
        <v>3007</v>
      </c>
      <c r="I933" s="194" t="s">
        <v>3008</v>
      </c>
      <c r="J933" s="195" t="s">
        <v>3009</v>
      </c>
      <c r="K933" s="194" t="s">
        <v>3010</v>
      </c>
      <c r="L933" s="194" t="s">
        <v>3011</v>
      </c>
      <c r="M933" s="194" t="s">
        <v>64</v>
      </c>
      <c r="N933" s="194" t="s">
        <v>612</v>
      </c>
      <c r="O933" s="194" t="s">
        <v>3012</v>
      </c>
      <c r="P933" s="194" t="s">
        <v>3013</v>
      </c>
      <c r="Q933" s="194">
        <v>0</v>
      </c>
      <c r="R933" s="194">
        <v>93401</v>
      </c>
      <c r="S933" s="194" t="s">
        <v>3014</v>
      </c>
      <c r="T933" s="195">
        <v>43802</v>
      </c>
      <c r="U933" s="194">
        <v>7692</v>
      </c>
      <c r="V933" s="194"/>
      <c r="W933" s="197">
        <v>30933801</v>
      </c>
      <c r="X933" s="197">
        <v>54339746</v>
      </c>
      <c r="Y933" s="198">
        <v>44561</v>
      </c>
      <c r="Z933" s="195" t="s">
        <v>40</v>
      </c>
      <c r="AA933" s="194" t="s">
        <v>9203</v>
      </c>
      <c r="AB933" s="194" t="s">
        <v>9453</v>
      </c>
      <c r="AC933" s="199" t="s">
        <v>9669</v>
      </c>
    </row>
    <row r="934" spans="2:29" ht="15.75" customHeight="1" x14ac:dyDescent="0.2">
      <c r="B934" s="191" t="s">
        <v>3003</v>
      </c>
      <c r="C934" s="192" t="s">
        <v>7971</v>
      </c>
      <c r="D934" s="193">
        <v>0</v>
      </c>
      <c r="E934" s="193" t="s">
        <v>3004</v>
      </c>
      <c r="F934" s="194" t="s">
        <v>3005</v>
      </c>
      <c r="G934" s="193" t="s">
        <v>3006</v>
      </c>
      <c r="H934" s="193" t="s">
        <v>3007</v>
      </c>
      <c r="I934" s="194" t="s">
        <v>3008</v>
      </c>
      <c r="J934" s="195" t="s">
        <v>3009</v>
      </c>
      <c r="K934" s="194" t="s">
        <v>3010</v>
      </c>
      <c r="L934" s="194" t="s">
        <v>3011</v>
      </c>
      <c r="M934" s="194" t="s">
        <v>64</v>
      </c>
      <c r="N934" s="194" t="s">
        <v>612</v>
      </c>
      <c r="O934" s="194" t="s">
        <v>3012</v>
      </c>
      <c r="P934" s="194" t="s">
        <v>3013</v>
      </c>
      <c r="Q934" s="194">
        <v>0</v>
      </c>
      <c r="R934" s="194">
        <v>93401</v>
      </c>
      <c r="S934" s="194" t="s">
        <v>3014</v>
      </c>
      <c r="T934" s="195">
        <v>43802</v>
      </c>
      <c r="U934" s="194">
        <v>7692</v>
      </c>
      <c r="V934" s="194"/>
      <c r="W934" s="197">
        <v>17649346</v>
      </c>
      <c r="X934" s="197">
        <v>29352316</v>
      </c>
      <c r="Y934" s="198">
        <v>44561</v>
      </c>
      <c r="Z934" s="195" t="s">
        <v>40</v>
      </c>
      <c r="AA934" s="194" t="s">
        <v>9203</v>
      </c>
      <c r="AB934" s="194" t="s">
        <v>9457</v>
      </c>
      <c r="AC934" s="199" t="s">
        <v>9669</v>
      </c>
    </row>
    <row r="935" spans="2:29" ht="15.75" customHeight="1" x14ac:dyDescent="0.2">
      <c r="B935" s="191" t="s">
        <v>3003</v>
      </c>
      <c r="C935" s="192" t="s">
        <v>7971</v>
      </c>
      <c r="D935" s="193">
        <v>0</v>
      </c>
      <c r="E935" s="193" t="s">
        <v>3004</v>
      </c>
      <c r="F935" s="194" t="s">
        <v>3005</v>
      </c>
      <c r="G935" s="193" t="s">
        <v>3006</v>
      </c>
      <c r="H935" s="193" t="s">
        <v>3007</v>
      </c>
      <c r="I935" s="194" t="s">
        <v>3008</v>
      </c>
      <c r="J935" s="195" t="s">
        <v>3009</v>
      </c>
      <c r="K935" s="194" t="s">
        <v>3010</v>
      </c>
      <c r="L935" s="194" t="s">
        <v>3011</v>
      </c>
      <c r="M935" s="194" t="s">
        <v>64</v>
      </c>
      <c r="N935" s="194" t="s">
        <v>612</v>
      </c>
      <c r="O935" s="194" t="s">
        <v>3012</v>
      </c>
      <c r="P935" s="194" t="s">
        <v>3013</v>
      </c>
      <c r="Q935" s="194">
        <v>0</v>
      </c>
      <c r="R935" s="194">
        <v>93401</v>
      </c>
      <c r="S935" s="194" t="s">
        <v>3014</v>
      </c>
      <c r="T935" s="195">
        <v>43802</v>
      </c>
      <c r="U935" s="194">
        <v>7692</v>
      </c>
      <c r="V935" s="194"/>
      <c r="W935" s="197">
        <v>6968408</v>
      </c>
      <c r="X935" s="197">
        <v>12355332</v>
      </c>
      <c r="Y935" s="198">
        <v>44561</v>
      </c>
      <c r="Z935" s="195" t="s">
        <v>40</v>
      </c>
      <c r="AA935" s="194" t="s">
        <v>9203</v>
      </c>
      <c r="AB935" s="194" t="s">
        <v>248</v>
      </c>
      <c r="AC935" s="199" t="s">
        <v>9669</v>
      </c>
    </row>
    <row r="936" spans="2:29" ht="15.75" customHeight="1" x14ac:dyDescent="0.2">
      <c r="B936" s="191" t="s">
        <v>3003</v>
      </c>
      <c r="C936" s="192" t="s">
        <v>7971</v>
      </c>
      <c r="D936" s="193">
        <v>0</v>
      </c>
      <c r="E936" s="193" t="s">
        <v>3004</v>
      </c>
      <c r="F936" s="194" t="s">
        <v>3005</v>
      </c>
      <c r="G936" s="193" t="s">
        <v>3006</v>
      </c>
      <c r="H936" s="193" t="s">
        <v>3007</v>
      </c>
      <c r="I936" s="194" t="s">
        <v>3008</v>
      </c>
      <c r="J936" s="195" t="s">
        <v>3009</v>
      </c>
      <c r="K936" s="194" t="s">
        <v>3010</v>
      </c>
      <c r="L936" s="194" t="s">
        <v>3011</v>
      </c>
      <c r="M936" s="194" t="s">
        <v>64</v>
      </c>
      <c r="N936" s="194" t="s">
        <v>612</v>
      </c>
      <c r="O936" s="194" t="s">
        <v>3012</v>
      </c>
      <c r="P936" s="194" t="s">
        <v>3013</v>
      </c>
      <c r="Q936" s="194">
        <v>0</v>
      </c>
      <c r="R936" s="194">
        <v>93401</v>
      </c>
      <c r="S936" s="194" t="s">
        <v>3014</v>
      </c>
      <c r="T936" s="195">
        <v>43802</v>
      </c>
      <c r="U936" s="194">
        <v>7692</v>
      </c>
      <c r="V936" s="194"/>
      <c r="W936" s="197">
        <v>28763216</v>
      </c>
      <c r="X936" s="197">
        <v>51694718</v>
      </c>
      <c r="Y936" s="198">
        <v>44561</v>
      </c>
      <c r="Z936" s="195" t="s">
        <v>40</v>
      </c>
      <c r="AA936" s="194" t="s">
        <v>9203</v>
      </c>
      <c r="AB936" s="194" t="s">
        <v>9478</v>
      </c>
      <c r="AC936" s="199" t="s">
        <v>9669</v>
      </c>
    </row>
    <row r="937" spans="2:29" ht="15.75" customHeight="1" x14ac:dyDescent="0.2">
      <c r="B937" s="191" t="s">
        <v>3003</v>
      </c>
      <c r="C937" s="192" t="s">
        <v>7971</v>
      </c>
      <c r="D937" s="193">
        <v>0</v>
      </c>
      <c r="E937" s="193" t="s">
        <v>3004</v>
      </c>
      <c r="F937" s="194" t="s">
        <v>3005</v>
      </c>
      <c r="G937" s="193" t="s">
        <v>3006</v>
      </c>
      <c r="H937" s="193" t="s">
        <v>3007</v>
      </c>
      <c r="I937" s="194" t="s">
        <v>3008</v>
      </c>
      <c r="J937" s="195" t="s">
        <v>3009</v>
      </c>
      <c r="K937" s="194" t="s">
        <v>3010</v>
      </c>
      <c r="L937" s="194" t="s">
        <v>3011</v>
      </c>
      <c r="M937" s="194" t="s">
        <v>64</v>
      </c>
      <c r="N937" s="194" t="s">
        <v>612</v>
      </c>
      <c r="O937" s="194" t="s">
        <v>3012</v>
      </c>
      <c r="P937" s="194" t="s">
        <v>3013</v>
      </c>
      <c r="Q937" s="194">
        <v>0</v>
      </c>
      <c r="R937" s="194">
        <v>93401</v>
      </c>
      <c r="S937" s="194" t="s">
        <v>3014</v>
      </c>
      <c r="T937" s="195">
        <v>43802</v>
      </c>
      <c r="U937" s="194">
        <v>7692</v>
      </c>
      <c r="V937" s="194"/>
      <c r="W937" s="197">
        <v>21695967</v>
      </c>
      <c r="X937" s="197">
        <v>21695967</v>
      </c>
      <c r="Y937" s="198">
        <v>44561</v>
      </c>
      <c r="Z937" s="195" t="s">
        <v>40</v>
      </c>
      <c r="AA937" s="194" t="s">
        <v>9203</v>
      </c>
      <c r="AB937" s="194" t="s">
        <v>9503</v>
      </c>
      <c r="AC937" s="199" t="s">
        <v>9669</v>
      </c>
    </row>
    <row r="938" spans="2:29" ht="15.75" customHeight="1" x14ac:dyDescent="0.2">
      <c r="B938" s="191" t="s">
        <v>3003</v>
      </c>
      <c r="C938" s="192" t="s">
        <v>7971</v>
      </c>
      <c r="D938" s="193">
        <v>0</v>
      </c>
      <c r="E938" s="193" t="s">
        <v>3004</v>
      </c>
      <c r="F938" s="194" t="s">
        <v>3005</v>
      </c>
      <c r="G938" s="193" t="s">
        <v>3006</v>
      </c>
      <c r="H938" s="193" t="s">
        <v>3007</v>
      </c>
      <c r="I938" s="194" t="s">
        <v>3008</v>
      </c>
      <c r="J938" s="195" t="s">
        <v>3009</v>
      </c>
      <c r="K938" s="194" t="s">
        <v>3010</v>
      </c>
      <c r="L938" s="194" t="s">
        <v>3011</v>
      </c>
      <c r="M938" s="194" t="s">
        <v>64</v>
      </c>
      <c r="N938" s="194" t="s">
        <v>612</v>
      </c>
      <c r="O938" s="194" t="s">
        <v>3012</v>
      </c>
      <c r="P938" s="194" t="s">
        <v>3013</v>
      </c>
      <c r="Q938" s="194">
        <v>0</v>
      </c>
      <c r="R938" s="194">
        <v>93401</v>
      </c>
      <c r="S938" s="194" t="s">
        <v>3014</v>
      </c>
      <c r="T938" s="195">
        <v>43802</v>
      </c>
      <c r="U938" s="194">
        <v>7692</v>
      </c>
      <c r="V938" s="194"/>
      <c r="W938" s="197">
        <v>14826400</v>
      </c>
      <c r="X938" s="197">
        <v>27181735</v>
      </c>
      <c r="Y938" s="198">
        <v>44561</v>
      </c>
      <c r="Z938" s="195" t="s">
        <v>40</v>
      </c>
      <c r="AA938" s="194" t="s">
        <v>9203</v>
      </c>
      <c r="AB938" s="194" t="s">
        <v>9506</v>
      </c>
      <c r="AC938" s="199" t="s">
        <v>9669</v>
      </c>
    </row>
    <row r="939" spans="2:29" ht="15.75" customHeight="1" x14ac:dyDescent="0.2">
      <c r="B939" s="191" t="s">
        <v>3003</v>
      </c>
      <c r="C939" s="192" t="s">
        <v>7971</v>
      </c>
      <c r="D939" s="193">
        <v>0</v>
      </c>
      <c r="E939" s="193" t="s">
        <v>3004</v>
      </c>
      <c r="F939" s="194" t="s">
        <v>3005</v>
      </c>
      <c r="G939" s="193" t="s">
        <v>3006</v>
      </c>
      <c r="H939" s="193" t="s">
        <v>3007</v>
      </c>
      <c r="I939" s="194" t="s">
        <v>3008</v>
      </c>
      <c r="J939" s="195" t="s">
        <v>3009</v>
      </c>
      <c r="K939" s="194" t="s">
        <v>3010</v>
      </c>
      <c r="L939" s="194" t="s">
        <v>3011</v>
      </c>
      <c r="M939" s="194" t="s">
        <v>64</v>
      </c>
      <c r="N939" s="194" t="s">
        <v>612</v>
      </c>
      <c r="O939" s="194" t="s">
        <v>3012</v>
      </c>
      <c r="P939" s="194" t="s">
        <v>3013</v>
      </c>
      <c r="Q939" s="194">
        <v>0</v>
      </c>
      <c r="R939" s="194">
        <v>93401</v>
      </c>
      <c r="S939" s="194" t="s">
        <v>3014</v>
      </c>
      <c r="T939" s="195">
        <v>43802</v>
      </c>
      <c r="U939" s="194">
        <v>7692</v>
      </c>
      <c r="V939" s="194"/>
      <c r="W939" s="197">
        <v>14085080</v>
      </c>
      <c r="X939" s="197">
        <v>26440415</v>
      </c>
      <c r="Y939" s="198">
        <v>44561</v>
      </c>
      <c r="Z939" s="195" t="s">
        <v>40</v>
      </c>
      <c r="AA939" s="194" t="s">
        <v>9203</v>
      </c>
      <c r="AB939" s="194" t="s">
        <v>234</v>
      </c>
      <c r="AC939" s="199" t="s">
        <v>9669</v>
      </c>
    </row>
    <row r="940" spans="2:29" ht="15.75" customHeight="1" x14ac:dyDescent="0.2">
      <c r="B940" s="191" t="s">
        <v>3003</v>
      </c>
      <c r="C940" s="192" t="s">
        <v>7971</v>
      </c>
      <c r="D940" s="193">
        <v>0</v>
      </c>
      <c r="E940" s="193" t="s">
        <v>3004</v>
      </c>
      <c r="F940" s="194" t="s">
        <v>3005</v>
      </c>
      <c r="G940" s="193" t="s">
        <v>3006</v>
      </c>
      <c r="H940" s="193" t="s">
        <v>3007</v>
      </c>
      <c r="I940" s="194" t="s">
        <v>3008</v>
      </c>
      <c r="J940" s="195" t="s">
        <v>3009</v>
      </c>
      <c r="K940" s="194" t="s">
        <v>3010</v>
      </c>
      <c r="L940" s="194" t="s">
        <v>3011</v>
      </c>
      <c r="M940" s="194" t="s">
        <v>64</v>
      </c>
      <c r="N940" s="194" t="s">
        <v>612</v>
      </c>
      <c r="O940" s="194" t="s">
        <v>3012</v>
      </c>
      <c r="P940" s="194" t="s">
        <v>3013</v>
      </c>
      <c r="Q940" s="194">
        <v>0</v>
      </c>
      <c r="R940" s="194">
        <v>93401</v>
      </c>
      <c r="S940" s="194" t="s">
        <v>3014</v>
      </c>
      <c r="T940" s="195">
        <v>43802</v>
      </c>
      <c r="U940" s="194">
        <v>7692</v>
      </c>
      <c r="V940" s="194"/>
      <c r="W940" s="197">
        <v>26094464</v>
      </c>
      <c r="X940" s="197">
        <v>44157963</v>
      </c>
      <c r="Y940" s="198">
        <v>44561</v>
      </c>
      <c r="Z940" s="195" t="s">
        <v>40</v>
      </c>
      <c r="AA940" s="194" t="s">
        <v>9203</v>
      </c>
      <c r="AB940" s="194" t="s">
        <v>211</v>
      </c>
      <c r="AC940" s="199" t="s">
        <v>9669</v>
      </c>
    </row>
    <row r="941" spans="2:29" ht="15.75" customHeight="1" x14ac:dyDescent="0.2">
      <c r="B941" s="191" t="s">
        <v>3003</v>
      </c>
      <c r="C941" s="192" t="s">
        <v>7971</v>
      </c>
      <c r="D941" s="193">
        <v>0</v>
      </c>
      <c r="E941" s="193" t="s">
        <v>3004</v>
      </c>
      <c r="F941" s="194" t="s">
        <v>3005</v>
      </c>
      <c r="G941" s="193" t="s">
        <v>3006</v>
      </c>
      <c r="H941" s="193" t="s">
        <v>3007</v>
      </c>
      <c r="I941" s="194" t="s">
        <v>3008</v>
      </c>
      <c r="J941" s="195" t="s">
        <v>3009</v>
      </c>
      <c r="K941" s="194" t="s">
        <v>3010</v>
      </c>
      <c r="L941" s="194" t="s">
        <v>3011</v>
      </c>
      <c r="M941" s="194" t="s">
        <v>64</v>
      </c>
      <c r="N941" s="194" t="s">
        <v>612</v>
      </c>
      <c r="O941" s="194" t="s">
        <v>3012</v>
      </c>
      <c r="P941" s="194" t="s">
        <v>3013</v>
      </c>
      <c r="Q941" s="194">
        <v>0</v>
      </c>
      <c r="R941" s="194">
        <v>93401</v>
      </c>
      <c r="S941" s="194" t="s">
        <v>3014</v>
      </c>
      <c r="T941" s="195">
        <v>43802</v>
      </c>
      <c r="U941" s="194">
        <v>7692</v>
      </c>
      <c r="V941" s="194"/>
      <c r="W941" s="197">
        <v>8747576</v>
      </c>
      <c r="X941" s="197">
        <v>15197060</v>
      </c>
      <c r="Y941" s="198">
        <v>44561</v>
      </c>
      <c r="Z941" s="195" t="s">
        <v>40</v>
      </c>
      <c r="AA941" s="194" t="s">
        <v>9203</v>
      </c>
      <c r="AB941" s="194" t="s">
        <v>9531</v>
      </c>
      <c r="AC941" s="199" t="s">
        <v>9669</v>
      </c>
    </row>
    <row r="942" spans="2:29" ht="15.75" customHeight="1" x14ac:dyDescent="0.2">
      <c r="B942" s="191" t="s">
        <v>3003</v>
      </c>
      <c r="C942" s="192" t="s">
        <v>7971</v>
      </c>
      <c r="D942" s="193">
        <v>0</v>
      </c>
      <c r="E942" s="193" t="s">
        <v>3004</v>
      </c>
      <c r="F942" s="194" t="s">
        <v>3005</v>
      </c>
      <c r="G942" s="193" t="s">
        <v>3006</v>
      </c>
      <c r="H942" s="193" t="s">
        <v>3007</v>
      </c>
      <c r="I942" s="194" t="s">
        <v>3008</v>
      </c>
      <c r="J942" s="195" t="s">
        <v>3009</v>
      </c>
      <c r="K942" s="194" t="s">
        <v>3010</v>
      </c>
      <c r="L942" s="194" t="s">
        <v>3011</v>
      </c>
      <c r="M942" s="194" t="s">
        <v>64</v>
      </c>
      <c r="N942" s="194" t="s">
        <v>612</v>
      </c>
      <c r="O942" s="194" t="s">
        <v>3012</v>
      </c>
      <c r="P942" s="194" t="s">
        <v>3013</v>
      </c>
      <c r="Q942" s="194">
        <v>0</v>
      </c>
      <c r="R942" s="194">
        <v>93401</v>
      </c>
      <c r="S942" s="194" t="s">
        <v>3014</v>
      </c>
      <c r="T942" s="195">
        <v>43802</v>
      </c>
      <c r="U942" s="194">
        <v>7692</v>
      </c>
      <c r="V942" s="194"/>
      <c r="W942" s="197">
        <v>17495152</v>
      </c>
      <c r="X942" s="197">
        <v>29850487</v>
      </c>
      <c r="Y942" s="198">
        <v>44561</v>
      </c>
      <c r="Z942" s="195" t="s">
        <v>40</v>
      </c>
      <c r="AA942" s="194" t="s">
        <v>9203</v>
      </c>
      <c r="AB942" s="194" t="s">
        <v>9535</v>
      </c>
      <c r="AC942" s="199" t="s">
        <v>9669</v>
      </c>
    </row>
    <row r="943" spans="2:29" ht="15.75" customHeight="1" x14ac:dyDescent="0.2">
      <c r="B943" s="191" t="s">
        <v>3003</v>
      </c>
      <c r="C943" s="192" t="s">
        <v>7971</v>
      </c>
      <c r="D943" s="193">
        <v>0</v>
      </c>
      <c r="E943" s="193" t="s">
        <v>3004</v>
      </c>
      <c r="F943" s="194" t="s">
        <v>3005</v>
      </c>
      <c r="G943" s="193" t="s">
        <v>3006</v>
      </c>
      <c r="H943" s="193" t="s">
        <v>3007</v>
      </c>
      <c r="I943" s="194" t="s">
        <v>3008</v>
      </c>
      <c r="J943" s="195" t="s">
        <v>3009</v>
      </c>
      <c r="K943" s="194" t="s">
        <v>3010</v>
      </c>
      <c r="L943" s="194" t="s">
        <v>3011</v>
      </c>
      <c r="M943" s="194" t="s">
        <v>64</v>
      </c>
      <c r="N943" s="194" t="s">
        <v>612</v>
      </c>
      <c r="O943" s="194" t="s">
        <v>3012</v>
      </c>
      <c r="P943" s="194" t="s">
        <v>3013</v>
      </c>
      <c r="Q943" s="194">
        <v>0</v>
      </c>
      <c r="R943" s="194">
        <v>93401</v>
      </c>
      <c r="S943" s="194" t="s">
        <v>3014</v>
      </c>
      <c r="T943" s="195">
        <v>43802</v>
      </c>
      <c r="U943" s="194">
        <v>7692</v>
      </c>
      <c r="V943" s="194"/>
      <c r="W943" s="197">
        <v>13352656</v>
      </c>
      <c r="X943" s="197">
        <v>21071281</v>
      </c>
      <c r="Y943" s="198">
        <v>44561</v>
      </c>
      <c r="Z943" s="195" t="s">
        <v>40</v>
      </c>
      <c r="AA943" s="194" t="s">
        <v>9203</v>
      </c>
      <c r="AB943" s="194" t="s">
        <v>9537</v>
      </c>
      <c r="AC943" s="199" t="s">
        <v>9669</v>
      </c>
    </row>
    <row r="944" spans="2:29" ht="15.75" customHeight="1" x14ac:dyDescent="0.2">
      <c r="B944" s="191" t="s">
        <v>3003</v>
      </c>
      <c r="C944" s="192" t="s">
        <v>7971</v>
      </c>
      <c r="D944" s="193">
        <v>0</v>
      </c>
      <c r="E944" s="193" t="s">
        <v>3004</v>
      </c>
      <c r="F944" s="194" t="s">
        <v>3005</v>
      </c>
      <c r="G944" s="193" t="s">
        <v>3006</v>
      </c>
      <c r="H944" s="193" t="s">
        <v>3007</v>
      </c>
      <c r="I944" s="194" t="s">
        <v>3008</v>
      </c>
      <c r="J944" s="195" t="s">
        <v>3009</v>
      </c>
      <c r="K944" s="194" t="s">
        <v>3010</v>
      </c>
      <c r="L944" s="194" t="s">
        <v>3011</v>
      </c>
      <c r="M944" s="194" t="s">
        <v>64</v>
      </c>
      <c r="N944" s="194" t="s">
        <v>612</v>
      </c>
      <c r="O944" s="194" t="s">
        <v>3012</v>
      </c>
      <c r="P944" s="194" t="s">
        <v>3013</v>
      </c>
      <c r="Q944" s="194">
        <v>0</v>
      </c>
      <c r="R944" s="194">
        <v>93401</v>
      </c>
      <c r="S944" s="194" t="s">
        <v>3014</v>
      </c>
      <c r="T944" s="195">
        <v>43802</v>
      </c>
      <c r="U944" s="194">
        <v>7692</v>
      </c>
      <c r="V944" s="194"/>
      <c r="W944" s="197">
        <v>19422584</v>
      </c>
      <c r="X944" s="197">
        <v>31777919</v>
      </c>
      <c r="Y944" s="198">
        <v>44561</v>
      </c>
      <c r="Z944" s="195" t="s">
        <v>40</v>
      </c>
      <c r="AA944" s="194" t="s">
        <v>9203</v>
      </c>
      <c r="AB944" s="194" t="s">
        <v>252</v>
      </c>
      <c r="AC944" s="199" t="s">
        <v>9669</v>
      </c>
    </row>
    <row r="945" spans="2:29" ht="15.75" customHeight="1" x14ac:dyDescent="0.2">
      <c r="B945" s="191" t="s">
        <v>3003</v>
      </c>
      <c r="C945" s="192" t="s">
        <v>7971</v>
      </c>
      <c r="D945" s="193">
        <v>0</v>
      </c>
      <c r="E945" s="193" t="s">
        <v>3004</v>
      </c>
      <c r="F945" s="194" t="s">
        <v>3005</v>
      </c>
      <c r="G945" s="193" t="s">
        <v>3006</v>
      </c>
      <c r="H945" s="193" t="s">
        <v>3007</v>
      </c>
      <c r="I945" s="194" t="s">
        <v>3008</v>
      </c>
      <c r="J945" s="195" t="s">
        <v>3009</v>
      </c>
      <c r="K945" s="194" t="s">
        <v>3010</v>
      </c>
      <c r="L945" s="194" t="s">
        <v>3011</v>
      </c>
      <c r="M945" s="194" t="s">
        <v>64</v>
      </c>
      <c r="N945" s="194" t="s">
        <v>612</v>
      </c>
      <c r="O945" s="194" t="s">
        <v>3012</v>
      </c>
      <c r="P945" s="194" t="s">
        <v>3013</v>
      </c>
      <c r="Q945" s="194">
        <v>0</v>
      </c>
      <c r="R945" s="194">
        <v>93401</v>
      </c>
      <c r="S945" s="194" t="s">
        <v>3014</v>
      </c>
      <c r="T945" s="195">
        <v>43802</v>
      </c>
      <c r="U945" s="194">
        <v>7692</v>
      </c>
      <c r="V945" s="194"/>
      <c r="W945" s="197">
        <v>14826400</v>
      </c>
      <c r="X945" s="197">
        <v>25674381</v>
      </c>
      <c r="Y945" s="198">
        <v>44561</v>
      </c>
      <c r="Z945" s="195" t="s">
        <v>40</v>
      </c>
      <c r="AA945" s="194" t="s">
        <v>9203</v>
      </c>
      <c r="AB945" s="194" t="s">
        <v>174</v>
      </c>
      <c r="AC945" s="199" t="s">
        <v>9669</v>
      </c>
    </row>
    <row r="946" spans="2:29" ht="15.75" customHeight="1" x14ac:dyDescent="0.2">
      <c r="B946" s="191" t="s">
        <v>3003</v>
      </c>
      <c r="C946" s="192" t="s">
        <v>7971</v>
      </c>
      <c r="D946" s="193">
        <v>0</v>
      </c>
      <c r="E946" s="193" t="s">
        <v>3004</v>
      </c>
      <c r="F946" s="194" t="s">
        <v>3005</v>
      </c>
      <c r="G946" s="193" t="s">
        <v>3006</v>
      </c>
      <c r="H946" s="193" t="s">
        <v>3007</v>
      </c>
      <c r="I946" s="194" t="s">
        <v>3008</v>
      </c>
      <c r="J946" s="195" t="s">
        <v>3009</v>
      </c>
      <c r="K946" s="194" t="s">
        <v>3010</v>
      </c>
      <c r="L946" s="194" t="s">
        <v>3011</v>
      </c>
      <c r="M946" s="194" t="s">
        <v>64</v>
      </c>
      <c r="N946" s="194" t="s">
        <v>612</v>
      </c>
      <c r="O946" s="194" t="s">
        <v>3012</v>
      </c>
      <c r="P946" s="194" t="s">
        <v>3013</v>
      </c>
      <c r="Q946" s="194">
        <v>0</v>
      </c>
      <c r="R946" s="194">
        <v>93401</v>
      </c>
      <c r="S946" s="194" t="s">
        <v>3014</v>
      </c>
      <c r="T946" s="195">
        <v>43802</v>
      </c>
      <c r="U946" s="194">
        <v>7692</v>
      </c>
      <c r="V946" s="194"/>
      <c r="W946" s="197">
        <v>10986362</v>
      </c>
      <c r="X946" s="197">
        <v>19465578</v>
      </c>
      <c r="Y946" s="198">
        <v>44561</v>
      </c>
      <c r="Z946" s="195" t="s">
        <v>40</v>
      </c>
      <c r="AA946" s="194" t="s">
        <v>9203</v>
      </c>
      <c r="AB946" s="194" t="s">
        <v>9549</v>
      </c>
      <c r="AC946" s="199" t="s">
        <v>9669</v>
      </c>
    </row>
    <row r="947" spans="2:29" ht="15.75" customHeight="1" x14ac:dyDescent="0.2">
      <c r="B947" s="191" t="s">
        <v>3003</v>
      </c>
      <c r="C947" s="192" t="s">
        <v>7971</v>
      </c>
      <c r="D947" s="193">
        <v>0</v>
      </c>
      <c r="E947" s="193" t="s">
        <v>3004</v>
      </c>
      <c r="F947" s="194" t="s">
        <v>3005</v>
      </c>
      <c r="G947" s="193" t="s">
        <v>3006</v>
      </c>
      <c r="H947" s="193" t="s">
        <v>3007</v>
      </c>
      <c r="I947" s="194" t="s">
        <v>3008</v>
      </c>
      <c r="J947" s="195" t="s">
        <v>3009</v>
      </c>
      <c r="K947" s="194" t="s">
        <v>3010</v>
      </c>
      <c r="L947" s="194" t="s">
        <v>3011</v>
      </c>
      <c r="M947" s="194" t="s">
        <v>64</v>
      </c>
      <c r="N947" s="194" t="s">
        <v>612</v>
      </c>
      <c r="O947" s="194" t="s">
        <v>3012</v>
      </c>
      <c r="P947" s="194" t="s">
        <v>3013</v>
      </c>
      <c r="Q947" s="194">
        <v>0</v>
      </c>
      <c r="R947" s="194">
        <v>93401</v>
      </c>
      <c r="S947" s="194" t="s">
        <v>3014</v>
      </c>
      <c r="T947" s="195">
        <v>43802</v>
      </c>
      <c r="U947" s="194">
        <v>7692</v>
      </c>
      <c r="V947" s="194"/>
      <c r="W947" s="197">
        <v>11564592</v>
      </c>
      <c r="X947" s="197">
        <v>15468879</v>
      </c>
      <c r="Y947" s="198">
        <v>44561</v>
      </c>
      <c r="Z947" s="195" t="s">
        <v>40</v>
      </c>
      <c r="AA947" s="194" t="s">
        <v>9203</v>
      </c>
      <c r="AB947" s="194" t="s">
        <v>9559</v>
      </c>
      <c r="AC947" s="199" t="s">
        <v>9669</v>
      </c>
    </row>
    <row r="948" spans="2:29" ht="15.75" customHeight="1" x14ac:dyDescent="0.2">
      <c r="B948" s="191" t="s">
        <v>3003</v>
      </c>
      <c r="C948" s="192" t="s">
        <v>7971</v>
      </c>
      <c r="D948" s="193">
        <v>0</v>
      </c>
      <c r="E948" s="193" t="s">
        <v>3004</v>
      </c>
      <c r="F948" s="194" t="s">
        <v>3005</v>
      </c>
      <c r="G948" s="193" t="s">
        <v>3006</v>
      </c>
      <c r="H948" s="193" t="s">
        <v>3007</v>
      </c>
      <c r="I948" s="194" t="s">
        <v>3008</v>
      </c>
      <c r="J948" s="195" t="s">
        <v>3009</v>
      </c>
      <c r="K948" s="194" t="s">
        <v>3010</v>
      </c>
      <c r="L948" s="194" t="s">
        <v>3011</v>
      </c>
      <c r="M948" s="194" t="s">
        <v>64</v>
      </c>
      <c r="N948" s="194" t="s">
        <v>612</v>
      </c>
      <c r="O948" s="194" t="s">
        <v>3012</v>
      </c>
      <c r="P948" s="194" t="s">
        <v>3013</v>
      </c>
      <c r="Q948" s="194">
        <v>0</v>
      </c>
      <c r="R948" s="194">
        <v>93401</v>
      </c>
      <c r="S948" s="194" t="s">
        <v>3014</v>
      </c>
      <c r="T948" s="195">
        <v>43802</v>
      </c>
      <c r="U948" s="194">
        <v>7692</v>
      </c>
      <c r="V948" s="194"/>
      <c r="W948" s="197">
        <v>12305912</v>
      </c>
      <c r="X948" s="197">
        <v>20658119</v>
      </c>
      <c r="Y948" s="198">
        <v>44561</v>
      </c>
      <c r="Z948" s="195" t="s">
        <v>40</v>
      </c>
      <c r="AA948" s="194" t="s">
        <v>9203</v>
      </c>
      <c r="AB948" s="194" t="s">
        <v>374</v>
      </c>
      <c r="AC948" s="199" t="s">
        <v>9669</v>
      </c>
    </row>
    <row r="949" spans="2:29" ht="15.75" customHeight="1" x14ac:dyDescent="0.2">
      <c r="B949" s="191" t="s">
        <v>3003</v>
      </c>
      <c r="C949" s="192" t="s">
        <v>7971</v>
      </c>
      <c r="D949" s="193">
        <v>0</v>
      </c>
      <c r="E949" s="193" t="s">
        <v>3004</v>
      </c>
      <c r="F949" s="194" t="s">
        <v>3005</v>
      </c>
      <c r="G949" s="193" t="s">
        <v>3006</v>
      </c>
      <c r="H949" s="193" t="s">
        <v>3007</v>
      </c>
      <c r="I949" s="194" t="s">
        <v>3008</v>
      </c>
      <c r="J949" s="195" t="s">
        <v>3009</v>
      </c>
      <c r="K949" s="194" t="s">
        <v>3010</v>
      </c>
      <c r="L949" s="194" t="s">
        <v>3011</v>
      </c>
      <c r="M949" s="194" t="s">
        <v>64</v>
      </c>
      <c r="N949" s="194" t="s">
        <v>612</v>
      </c>
      <c r="O949" s="194" t="s">
        <v>3012</v>
      </c>
      <c r="P949" s="194" t="s">
        <v>3013</v>
      </c>
      <c r="Q949" s="194">
        <v>0</v>
      </c>
      <c r="R949" s="194">
        <v>93401</v>
      </c>
      <c r="S949" s="194" t="s">
        <v>3014</v>
      </c>
      <c r="T949" s="195">
        <v>43802</v>
      </c>
      <c r="U949" s="194">
        <v>7692</v>
      </c>
      <c r="V949" s="194"/>
      <c r="W949" s="197">
        <v>13195496</v>
      </c>
      <c r="X949" s="197">
        <v>23623399</v>
      </c>
      <c r="Y949" s="198">
        <v>44561</v>
      </c>
      <c r="Z949" s="195" t="s">
        <v>40</v>
      </c>
      <c r="AA949" s="194" t="s">
        <v>9203</v>
      </c>
      <c r="AB949" s="194" t="s">
        <v>375</v>
      </c>
      <c r="AC949" s="199" t="s">
        <v>9669</v>
      </c>
    </row>
    <row r="950" spans="2:29" ht="15.75" customHeight="1" x14ac:dyDescent="0.2">
      <c r="B950" s="191" t="s">
        <v>3003</v>
      </c>
      <c r="C950" s="192" t="s">
        <v>7971</v>
      </c>
      <c r="D950" s="193">
        <v>0</v>
      </c>
      <c r="E950" s="193" t="s">
        <v>3004</v>
      </c>
      <c r="F950" s="194" t="s">
        <v>3005</v>
      </c>
      <c r="G950" s="193" t="s">
        <v>3006</v>
      </c>
      <c r="H950" s="193" t="s">
        <v>3007</v>
      </c>
      <c r="I950" s="194" t="s">
        <v>3008</v>
      </c>
      <c r="J950" s="195" t="s">
        <v>3009</v>
      </c>
      <c r="K950" s="194" t="s">
        <v>3010</v>
      </c>
      <c r="L950" s="194" t="s">
        <v>3011</v>
      </c>
      <c r="M950" s="194" t="s">
        <v>64</v>
      </c>
      <c r="N950" s="194" t="s">
        <v>612</v>
      </c>
      <c r="O950" s="194" t="s">
        <v>3012</v>
      </c>
      <c r="P950" s="194" t="s">
        <v>3013</v>
      </c>
      <c r="Q950" s="194">
        <v>0</v>
      </c>
      <c r="R950" s="194">
        <v>93401</v>
      </c>
      <c r="S950" s="194" t="s">
        <v>3014</v>
      </c>
      <c r="T950" s="195">
        <v>43802</v>
      </c>
      <c r="U950" s="194">
        <v>7692</v>
      </c>
      <c r="V950" s="194"/>
      <c r="W950" s="197">
        <v>14826400</v>
      </c>
      <c r="X950" s="197">
        <v>27181735</v>
      </c>
      <c r="Y950" s="198">
        <v>44561</v>
      </c>
      <c r="Z950" s="195" t="s">
        <v>40</v>
      </c>
      <c r="AA950" s="194" t="s">
        <v>9203</v>
      </c>
      <c r="AB950" s="194" t="s">
        <v>218</v>
      </c>
      <c r="AC950" s="199" t="s">
        <v>9669</v>
      </c>
    </row>
    <row r="951" spans="2:29" ht="15.75" customHeight="1" x14ac:dyDescent="0.2">
      <c r="B951" s="191" t="s">
        <v>3015</v>
      </c>
      <c r="C951" s="192" t="s">
        <v>8805</v>
      </c>
      <c r="D951" s="193">
        <v>0</v>
      </c>
      <c r="E951" s="193" t="s">
        <v>3016</v>
      </c>
      <c r="F951" s="194" t="s">
        <v>3017</v>
      </c>
      <c r="G951" s="193" t="s">
        <v>3018</v>
      </c>
      <c r="H951" s="193" t="s">
        <v>3019</v>
      </c>
      <c r="I951" s="194" t="s">
        <v>441</v>
      </c>
      <c r="J951" s="195" t="s">
        <v>3020</v>
      </c>
      <c r="K951" s="194" t="s">
        <v>3021</v>
      </c>
      <c r="L951" s="194" t="s">
        <v>3022</v>
      </c>
      <c r="M951" s="194" t="s">
        <v>415</v>
      </c>
      <c r="N951" s="194" t="s">
        <v>416</v>
      </c>
      <c r="O951" s="194" t="s">
        <v>3023</v>
      </c>
      <c r="P951" s="194" t="s">
        <v>3024</v>
      </c>
      <c r="Q951" s="194">
        <v>0</v>
      </c>
      <c r="R951" s="194">
        <v>93401</v>
      </c>
      <c r="S951" s="194" t="s">
        <v>2973</v>
      </c>
      <c r="T951" s="195">
        <v>43812</v>
      </c>
      <c r="U951" s="194">
        <v>7694</v>
      </c>
      <c r="V951" s="194"/>
      <c r="W951" s="197">
        <v>34990304</v>
      </c>
      <c r="X951" s="197">
        <v>51052239</v>
      </c>
      <c r="Y951" s="198">
        <v>44561</v>
      </c>
      <c r="Z951" s="195" t="s">
        <v>40</v>
      </c>
      <c r="AA951" s="194" t="s">
        <v>9203</v>
      </c>
      <c r="AB951" s="194" t="s">
        <v>207</v>
      </c>
      <c r="AC951" s="199" t="s">
        <v>9669</v>
      </c>
    </row>
    <row r="952" spans="2:29" ht="15.75" customHeight="1" x14ac:dyDescent="0.2">
      <c r="B952" s="191" t="s">
        <v>3015</v>
      </c>
      <c r="C952" s="192" t="s">
        <v>8805</v>
      </c>
      <c r="D952" s="193">
        <v>0</v>
      </c>
      <c r="E952" s="193" t="s">
        <v>3016</v>
      </c>
      <c r="F952" s="194" t="s">
        <v>3017</v>
      </c>
      <c r="G952" s="193" t="s">
        <v>3018</v>
      </c>
      <c r="H952" s="193" t="s">
        <v>3019</v>
      </c>
      <c r="I952" s="194" t="s">
        <v>441</v>
      </c>
      <c r="J952" s="195" t="s">
        <v>3020</v>
      </c>
      <c r="K952" s="194" t="s">
        <v>3021</v>
      </c>
      <c r="L952" s="194" t="s">
        <v>3022</v>
      </c>
      <c r="M952" s="194" t="s">
        <v>415</v>
      </c>
      <c r="N952" s="194" t="s">
        <v>416</v>
      </c>
      <c r="O952" s="194" t="s">
        <v>3023</v>
      </c>
      <c r="P952" s="194" t="s">
        <v>3024</v>
      </c>
      <c r="Q952" s="194">
        <v>0</v>
      </c>
      <c r="R952" s="194">
        <v>93401</v>
      </c>
      <c r="S952" s="194" t="s">
        <v>2973</v>
      </c>
      <c r="T952" s="195">
        <v>43812</v>
      </c>
      <c r="U952" s="194">
        <v>7694</v>
      </c>
      <c r="V952" s="194"/>
      <c r="W952" s="197">
        <v>29504536</v>
      </c>
      <c r="X952" s="197">
        <v>41859866</v>
      </c>
      <c r="Y952" s="198">
        <v>44561</v>
      </c>
      <c r="Z952" s="195" t="s">
        <v>40</v>
      </c>
      <c r="AA952" s="194" t="s">
        <v>9203</v>
      </c>
      <c r="AB952" s="194" t="s">
        <v>484</v>
      </c>
      <c r="AC952" s="199" t="s">
        <v>9669</v>
      </c>
    </row>
    <row r="953" spans="2:29" ht="15.75" customHeight="1" x14ac:dyDescent="0.2">
      <c r="B953" s="191" t="s">
        <v>3015</v>
      </c>
      <c r="C953" s="192" t="s">
        <v>8805</v>
      </c>
      <c r="D953" s="193">
        <v>0</v>
      </c>
      <c r="E953" s="193" t="s">
        <v>3016</v>
      </c>
      <c r="F953" s="194" t="s">
        <v>3017</v>
      </c>
      <c r="G953" s="193" t="s">
        <v>3018</v>
      </c>
      <c r="H953" s="193" t="s">
        <v>3019</v>
      </c>
      <c r="I953" s="194" t="s">
        <v>441</v>
      </c>
      <c r="J953" s="195" t="s">
        <v>3020</v>
      </c>
      <c r="K953" s="194" t="s">
        <v>3021</v>
      </c>
      <c r="L953" s="194" t="s">
        <v>3022</v>
      </c>
      <c r="M953" s="194" t="s">
        <v>415</v>
      </c>
      <c r="N953" s="194" t="s">
        <v>416</v>
      </c>
      <c r="O953" s="194" t="s">
        <v>3023</v>
      </c>
      <c r="P953" s="194" t="s">
        <v>3024</v>
      </c>
      <c r="Q953" s="194">
        <v>0</v>
      </c>
      <c r="R953" s="194">
        <v>93401</v>
      </c>
      <c r="S953" s="194" t="s">
        <v>2973</v>
      </c>
      <c r="T953" s="195">
        <v>43812</v>
      </c>
      <c r="U953" s="194">
        <v>7694</v>
      </c>
      <c r="V953" s="194"/>
      <c r="W953" s="197">
        <v>29356272</v>
      </c>
      <c r="X953" s="197">
        <v>38252112</v>
      </c>
      <c r="Y953" s="198">
        <v>44561</v>
      </c>
      <c r="Z953" s="195" t="s">
        <v>40</v>
      </c>
      <c r="AA953" s="194" t="s">
        <v>9203</v>
      </c>
      <c r="AB953" s="194" t="s">
        <v>160</v>
      </c>
      <c r="AC953" s="199" t="s">
        <v>9669</v>
      </c>
    </row>
    <row r="954" spans="2:29" ht="15.75" customHeight="1" x14ac:dyDescent="0.2">
      <c r="B954" s="191" t="s">
        <v>3025</v>
      </c>
      <c r="C954" s="192" t="s">
        <v>8806</v>
      </c>
      <c r="D954" s="193">
        <v>0</v>
      </c>
      <c r="E954" s="193" t="s">
        <v>3026</v>
      </c>
      <c r="F954" s="194" t="s">
        <v>3027</v>
      </c>
      <c r="G954" s="193" t="s">
        <v>3028</v>
      </c>
      <c r="H954" s="193" t="s">
        <v>3029</v>
      </c>
      <c r="I954" s="194" t="s">
        <v>3030</v>
      </c>
      <c r="J954" s="195" t="s">
        <v>3031</v>
      </c>
      <c r="K954" s="194" t="s">
        <v>3032</v>
      </c>
      <c r="L954" s="194" t="s">
        <v>3033</v>
      </c>
      <c r="M954" s="194" t="s">
        <v>756</v>
      </c>
      <c r="N954" s="194" t="s">
        <v>1897</v>
      </c>
      <c r="O954" s="194" t="s">
        <v>3034</v>
      </c>
      <c r="P954" s="194" t="s">
        <v>3035</v>
      </c>
      <c r="Q954" s="194">
        <v>0</v>
      </c>
      <c r="R954" s="194">
        <v>93401</v>
      </c>
      <c r="S954" s="194" t="s">
        <v>3036</v>
      </c>
      <c r="T954" s="195">
        <v>43858</v>
      </c>
      <c r="U954" s="194">
        <v>7696</v>
      </c>
      <c r="V954" s="194"/>
      <c r="W954" s="197">
        <v>35325383</v>
      </c>
      <c r="X954" s="197">
        <v>43072178</v>
      </c>
      <c r="Y954" s="198">
        <v>44561</v>
      </c>
      <c r="Z954" s="195" t="s">
        <v>40</v>
      </c>
      <c r="AA954" s="194" t="s">
        <v>9203</v>
      </c>
      <c r="AB954" s="194" t="s">
        <v>9462</v>
      </c>
      <c r="AC954" s="199" t="s">
        <v>9669</v>
      </c>
    </row>
    <row r="955" spans="2:29" ht="15.75" customHeight="1" x14ac:dyDescent="0.2">
      <c r="B955" s="191" t="s">
        <v>3025</v>
      </c>
      <c r="C955" s="192" t="s">
        <v>8806</v>
      </c>
      <c r="D955" s="193">
        <v>0</v>
      </c>
      <c r="E955" s="193" t="s">
        <v>3026</v>
      </c>
      <c r="F955" s="194" t="s">
        <v>3027</v>
      </c>
      <c r="G955" s="193" t="s">
        <v>3028</v>
      </c>
      <c r="H955" s="193" t="s">
        <v>3029</v>
      </c>
      <c r="I955" s="194" t="s">
        <v>3030</v>
      </c>
      <c r="J955" s="195" t="s">
        <v>3031</v>
      </c>
      <c r="K955" s="194" t="s">
        <v>3032</v>
      </c>
      <c r="L955" s="194" t="s">
        <v>3033</v>
      </c>
      <c r="M955" s="194" t="s">
        <v>756</v>
      </c>
      <c r="N955" s="194" t="s">
        <v>1897</v>
      </c>
      <c r="O955" s="194" t="s">
        <v>3034</v>
      </c>
      <c r="P955" s="194" t="s">
        <v>3035</v>
      </c>
      <c r="Q955" s="194">
        <v>0</v>
      </c>
      <c r="R955" s="194">
        <v>93401</v>
      </c>
      <c r="S955" s="194" t="s">
        <v>3036</v>
      </c>
      <c r="T955" s="195">
        <v>43858</v>
      </c>
      <c r="U955" s="194">
        <v>7696</v>
      </c>
      <c r="V955" s="194"/>
      <c r="W955" s="197">
        <v>92454467</v>
      </c>
      <c r="X955" s="197">
        <v>106539547</v>
      </c>
      <c r="Y955" s="198">
        <v>44561</v>
      </c>
      <c r="Z955" s="195" t="s">
        <v>40</v>
      </c>
      <c r="AA955" s="194" t="s">
        <v>9203</v>
      </c>
      <c r="AB955" s="194" t="s">
        <v>206</v>
      </c>
      <c r="AC955" s="199" t="s">
        <v>9669</v>
      </c>
    </row>
    <row r="956" spans="2:29" ht="15.75" customHeight="1" x14ac:dyDescent="0.2">
      <c r="B956" s="191" t="s">
        <v>3025</v>
      </c>
      <c r="C956" s="192" t="s">
        <v>8806</v>
      </c>
      <c r="D956" s="193">
        <v>0</v>
      </c>
      <c r="E956" s="193" t="s">
        <v>3026</v>
      </c>
      <c r="F956" s="194" t="s">
        <v>3027</v>
      </c>
      <c r="G956" s="193" t="s">
        <v>3028</v>
      </c>
      <c r="H956" s="193" t="s">
        <v>3029</v>
      </c>
      <c r="I956" s="194" t="s">
        <v>3030</v>
      </c>
      <c r="J956" s="195" t="s">
        <v>3031</v>
      </c>
      <c r="K956" s="194" t="s">
        <v>3032</v>
      </c>
      <c r="L956" s="194" t="s">
        <v>3033</v>
      </c>
      <c r="M956" s="194" t="s">
        <v>756</v>
      </c>
      <c r="N956" s="194" t="s">
        <v>1897</v>
      </c>
      <c r="O956" s="194" t="s">
        <v>3034</v>
      </c>
      <c r="P956" s="194" t="s">
        <v>3035</v>
      </c>
      <c r="Q956" s="194">
        <v>0</v>
      </c>
      <c r="R956" s="194">
        <v>93401</v>
      </c>
      <c r="S956" s="194" t="s">
        <v>3036</v>
      </c>
      <c r="T956" s="195">
        <v>43858</v>
      </c>
      <c r="U956" s="194">
        <v>7696</v>
      </c>
      <c r="V956" s="194"/>
      <c r="W956" s="197">
        <v>26029228</v>
      </c>
      <c r="X956" s="197">
        <v>40818563</v>
      </c>
      <c r="Y956" s="198">
        <v>44561</v>
      </c>
      <c r="Z956" s="195" t="s">
        <v>40</v>
      </c>
      <c r="AA956" s="194" t="s">
        <v>9203</v>
      </c>
      <c r="AB956" s="194" t="s">
        <v>100</v>
      </c>
      <c r="AC956" s="199" t="s">
        <v>9669</v>
      </c>
    </row>
    <row r="957" spans="2:29" ht="15.75" customHeight="1" x14ac:dyDescent="0.2">
      <c r="B957" s="191" t="s">
        <v>3025</v>
      </c>
      <c r="C957" s="192" t="s">
        <v>8806</v>
      </c>
      <c r="D957" s="193">
        <v>0</v>
      </c>
      <c r="E957" s="193" t="s">
        <v>3026</v>
      </c>
      <c r="F957" s="194" t="s">
        <v>3027</v>
      </c>
      <c r="G957" s="193" t="s">
        <v>3028</v>
      </c>
      <c r="H957" s="193" t="s">
        <v>3029</v>
      </c>
      <c r="I957" s="194" t="s">
        <v>3030</v>
      </c>
      <c r="J957" s="195" t="s">
        <v>3031</v>
      </c>
      <c r="K957" s="194" t="s">
        <v>3032</v>
      </c>
      <c r="L957" s="194" t="s">
        <v>3033</v>
      </c>
      <c r="M957" s="194" t="s">
        <v>756</v>
      </c>
      <c r="N957" s="194" t="s">
        <v>1897</v>
      </c>
      <c r="O957" s="194" t="s">
        <v>3034</v>
      </c>
      <c r="P957" s="194" t="s">
        <v>3035</v>
      </c>
      <c r="Q957" s="194">
        <v>0</v>
      </c>
      <c r="R957" s="194">
        <v>93401</v>
      </c>
      <c r="S957" s="194" t="s">
        <v>3036</v>
      </c>
      <c r="T957" s="195">
        <v>43858</v>
      </c>
      <c r="U957" s="194">
        <v>7696</v>
      </c>
      <c r="V957" s="194"/>
      <c r="W957" s="197">
        <v>11712856</v>
      </c>
      <c r="X957" s="197">
        <v>20361591</v>
      </c>
      <c r="Y957" s="198">
        <v>44561</v>
      </c>
      <c r="Z957" s="195" t="s">
        <v>40</v>
      </c>
      <c r="AA957" s="194" t="s">
        <v>9203</v>
      </c>
      <c r="AB957" s="194" t="s">
        <v>9498</v>
      </c>
      <c r="AC957" s="199" t="s">
        <v>9669</v>
      </c>
    </row>
    <row r="958" spans="2:29" ht="15.75" customHeight="1" x14ac:dyDescent="0.2">
      <c r="B958" s="191" t="s">
        <v>3025</v>
      </c>
      <c r="C958" s="192" t="s">
        <v>8806</v>
      </c>
      <c r="D958" s="193">
        <v>0</v>
      </c>
      <c r="E958" s="193" t="s">
        <v>3026</v>
      </c>
      <c r="F958" s="194" t="s">
        <v>3027</v>
      </c>
      <c r="G958" s="193" t="s">
        <v>3028</v>
      </c>
      <c r="H958" s="193" t="s">
        <v>3029</v>
      </c>
      <c r="I958" s="194" t="s">
        <v>3030</v>
      </c>
      <c r="J958" s="195" t="s">
        <v>3031</v>
      </c>
      <c r="K958" s="194" t="s">
        <v>3032</v>
      </c>
      <c r="L958" s="194" t="s">
        <v>3033</v>
      </c>
      <c r="M958" s="194" t="s">
        <v>756</v>
      </c>
      <c r="N958" s="194" t="s">
        <v>1897</v>
      </c>
      <c r="O958" s="194" t="s">
        <v>3034</v>
      </c>
      <c r="P958" s="194" t="s">
        <v>3035</v>
      </c>
      <c r="Q958" s="194">
        <v>0</v>
      </c>
      <c r="R958" s="194">
        <v>93401</v>
      </c>
      <c r="S958" s="194" t="s">
        <v>3036</v>
      </c>
      <c r="T958" s="195">
        <v>43858</v>
      </c>
      <c r="U958" s="194">
        <v>7696</v>
      </c>
      <c r="V958" s="194"/>
      <c r="W958" s="197">
        <v>41579156</v>
      </c>
      <c r="X958" s="197">
        <v>54114876</v>
      </c>
      <c r="Y958" s="198">
        <v>44561</v>
      </c>
      <c r="Z958" s="195" t="s">
        <v>40</v>
      </c>
      <c r="AA958" s="194" t="s">
        <v>9203</v>
      </c>
      <c r="AB958" s="194" t="s">
        <v>9518</v>
      </c>
      <c r="AC958" s="199" t="s">
        <v>9669</v>
      </c>
    </row>
    <row r="959" spans="2:29" ht="15.75" customHeight="1" x14ac:dyDescent="0.2">
      <c r="B959" s="191" t="s">
        <v>3025</v>
      </c>
      <c r="C959" s="192" t="s">
        <v>8806</v>
      </c>
      <c r="D959" s="193">
        <v>0</v>
      </c>
      <c r="E959" s="193" t="s">
        <v>3026</v>
      </c>
      <c r="F959" s="194" t="s">
        <v>3027</v>
      </c>
      <c r="G959" s="193" t="s">
        <v>3028</v>
      </c>
      <c r="H959" s="193" t="s">
        <v>3029</v>
      </c>
      <c r="I959" s="194" t="s">
        <v>3030</v>
      </c>
      <c r="J959" s="195" t="s">
        <v>3031</v>
      </c>
      <c r="K959" s="194" t="s">
        <v>3032</v>
      </c>
      <c r="L959" s="194" t="s">
        <v>3033</v>
      </c>
      <c r="M959" s="194" t="s">
        <v>756</v>
      </c>
      <c r="N959" s="194" t="s">
        <v>1897</v>
      </c>
      <c r="O959" s="194" t="s">
        <v>3034</v>
      </c>
      <c r="P959" s="194" t="s">
        <v>3035</v>
      </c>
      <c r="Q959" s="194">
        <v>0</v>
      </c>
      <c r="R959" s="194">
        <v>93401</v>
      </c>
      <c r="S959" s="194" t="s">
        <v>3036</v>
      </c>
      <c r="T959" s="195">
        <v>43858</v>
      </c>
      <c r="U959" s="194">
        <v>7696</v>
      </c>
      <c r="V959" s="194"/>
      <c r="W959" s="197">
        <v>11831467</v>
      </c>
      <c r="X959" s="197">
        <v>21691022</v>
      </c>
      <c r="Y959" s="198">
        <v>44561</v>
      </c>
      <c r="Z959" s="195" t="s">
        <v>40</v>
      </c>
      <c r="AA959" s="194" t="s">
        <v>9203</v>
      </c>
      <c r="AB959" s="194" t="s">
        <v>9537</v>
      </c>
      <c r="AC959" s="199" t="s">
        <v>9669</v>
      </c>
    </row>
    <row r="960" spans="2:29" ht="15.75" customHeight="1" x14ac:dyDescent="0.2">
      <c r="B960" s="191" t="s">
        <v>3025</v>
      </c>
      <c r="C960" s="192" t="s">
        <v>8806</v>
      </c>
      <c r="D960" s="193">
        <v>0</v>
      </c>
      <c r="E960" s="193" t="s">
        <v>3026</v>
      </c>
      <c r="F960" s="194" t="s">
        <v>3027</v>
      </c>
      <c r="G960" s="193" t="s">
        <v>3028</v>
      </c>
      <c r="H960" s="193" t="s">
        <v>3029</v>
      </c>
      <c r="I960" s="194" t="s">
        <v>3030</v>
      </c>
      <c r="J960" s="195" t="s">
        <v>3031</v>
      </c>
      <c r="K960" s="194" t="s">
        <v>3032</v>
      </c>
      <c r="L960" s="194" t="s">
        <v>3033</v>
      </c>
      <c r="M960" s="194" t="s">
        <v>756</v>
      </c>
      <c r="N960" s="194" t="s">
        <v>1897</v>
      </c>
      <c r="O960" s="194" t="s">
        <v>3034</v>
      </c>
      <c r="P960" s="194" t="s">
        <v>3035</v>
      </c>
      <c r="Q960" s="194">
        <v>0</v>
      </c>
      <c r="R960" s="194">
        <v>93401</v>
      </c>
      <c r="S960" s="194" t="s">
        <v>3036</v>
      </c>
      <c r="T960" s="195">
        <v>43858</v>
      </c>
      <c r="U960" s="194">
        <v>7696</v>
      </c>
      <c r="V960" s="194"/>
      <c r="W960" s="197">
        <v>10817342</v>
      </c>
      <c r="X960" s="197">
        <v>18986687</v>
      </c>
      <c r="Y960" s="198">
        <v>44561</v>
      </c>
      <c r="Z960" s="195" t="s">
        <v>40</v>
      </c>
      <c r="AA960" s="194" t="s">
        <v>9203</v>
      </c>
      <c r="AB960" s="194" t="s">
        <v>9549</v>
      </c>
      <c r="AC960" s="199" t="s">
        <v>9669</v>
      </c>
    </row>
    <row r="961" spans="2:29" ht="15.75" customHeight="1" x14ac:dyDescent="0.2">
      <c r="B961" s="191" t="s">
        <v>3025</v>
      </c>
      <c r="C961" s="192" t="s">
        <v>8806</v>
      </c>
      <c r="D961" s="193">
        <v>0</v>
      </c>
      <c r="E961" s="193" t="s">
        <v>3026</v>
      </c>
      <c r="F961" s="194" t="s">
        <v>3027</v>
      </c>
      <c r="G961" s="193" t="s">
        <v>3028</v>
      </c>
      <c r="H961" s="193" t="s">
        <v>3029</v>
      </c>
      <c r="I961" s="194" t="s">
        <v>3030</v>
      </c>
      <c r="J961" s="195" t="s">
        <v>3031</v>
      </c>
      <c r="K961" s="194" t="s">
        <v>3032</v>
      </c>
      <c r="L961" s="194" t="s">
        <v>3033</v>
      </c>
      <c r="M961" s="194" t="s">
        <v>756</v>
      </c>
      <c r="N961" s="194" t="s">
        <v>1897</v>
      </c>
      <c r="O961" s="194" t="s">
        <v>3034</v>
      </c>
      <c r="P961" s="194" t="s">
        <v>3035</v>
      </c>
      <c r="Q961" s="194">
        <v>0</v>
      </c>
      <c r="R961" s="194">
        <v>93401</v>
      </c>
      <c r="S961" s="194" t="s">
        <v>3036</v>
      </c>
      <c r="T961" s="195">
        <v>43858</v>
      </c>
      <c r="U961" s="194">
        <v>7696</v>
      </c>
      <c r="V961" s="194"/>
      <c r="W961" s="197">
        <v>37362528</v>
      </c>
      <c r="X961" s="197">
        <v>53029089</v>
      </c>
      <c r="Y961" s="198">
        <v>44561</v>
      </c>
      <c r="Z961" s="195" t="s">
        <v>40</v>
      </c>
      <c r="AA961" s="194" t="s">
        <v>9203</v>
      </c>
      <c r="AB961" s="194" t="s">
        <v>9562</v>
      </c>
      <c r="AC961" s="199" t="s">
        <v>9669</v>
      </c>
    </row>
    <row r="962" spans="2:29" ht="15.75" customHeight="1" x14ac:dyDescent="0.2">
      <c r="B962" s="191" t="s">
        <v>3025</v>
      </c>
      <c r="C962" s="192" t="s">
        <v>8806</v>
      </c>
      <c r="D962" s="193">
        <v>0</v>
      </c>
      <c r="E962" s="193" t="s">
        <v>3026</v>
      </c>
      <c r="F962" s="194" t="s">
        <v>3027</v>
      </c>
      <c r="G962" s="193" t="s">
        <v>3028</v>
      </c>
      <c r="H962" s="193" t="s">
        <v>3029</v>
      </c>
      <c r="I962" s="194" t="s">
        <v>3030</v>
      </c>
      <c r="J962" s="195" t="s">
        <v>3031</v>
      </c>
      <c r="K962" s="194" t="s">
        <v>3032</v>
      </c>
      <c r="L962" s="194" t="s">
        <v>3033</v>
      </c>
      <c r="M962" s="194" t="s">
        <v>756</v>
      </c>
      <c r="N962" s="194" t="s">
        <v>1897</v>
      </c>
      <c r="O962" s="194" t="s">
        <v>3034</v>
      </c>
      <c r="P962" s="194" t="s">
        <v>3035</v>
      </c>
      <c r="Q962" s="194">
        <v>0</v>
      </c>
      <c r="R962" s="194">
        <v>93401</v>
      </c>
      <c r="S962" s="194" t="s">
        <v>3036</v>
      </c>
      <c r="T962" s="195">
        <v>43858</v>
      </c>
      <c r="U962" s="194">
        <v>7696</v>
      </c>
      <c r="V962" s="194"/>
      <c r="W962" s="197">
        <v>14873845</v>
      </c>
      <c r="X962" s="197">
        <v>23522082</v>
      </c>
      <c r="Y962" s="198">
        <v>44561</v>
      </c>
      <c r="Z962" s="195" t="s">
        <v>40</v>
      </c>
      <c r="AA962" s="194" t="s">
        <v>9203</v>
      </c>
      <c r="AB962" s="194" t="s">
        <v>9585</v>
      </c>
      <c r="AC962" s="199" t="s">
        <v>9669</v>
      </c>
    </row>
    <row r="963" spans="2:29" ht="15.75" customHeight="1" x14ac:dyDescent="0.2">
      <c r="B963" s="191" t="s">
        <v>3025</v>
      </c>
      <c r="C963" s="192" t="s">
        <v>8806</v>
      </c>
      <c r="D963" s="193">
        <v>0</v>
      </c>
      <c r="E963" s="193" t="s">
        <v>3026</v>
      </c>
      <c r="F963" s="194" t="s">
        <v>3027</v>
      </c>
      <c r="G963" s="193" t="s">
        <v>3028</v>
      </c>
      <c r="H963" s="193" t="s">
        <v>3029</v>
      </c>
      <c r="I963" s="194" t="s">
        <v>3030</v>
      </c>
      <c r="J963" s="195" t="s">
        <v>3031</v>
      </c>
      <c r="K963" s="194" t="s">
        <v>3032</v>
      </c>
      <c r="L963" s="194" t="s">
        <v>3033</v>
      </c>
      <c r="M963" s="194" t="s">
        <v>756</v>
      </c>
      <c r="N963" s="194" t="s">
        <v>1897</v>
      </c>
      <c r="O963" s="194" t="s">
        <v>3034</v>
      </c>
      <c r="P963" s="194" t="s">
        <v>3035</v>
      </c>
      <c r="Q963" s="194">
        <v>0</v>
      </c>
      <c r="R963" s="194">
        <v>93401</v>
      </c>
      <c r="S963" s="194" t="s">
        <v>3036</v>
      </c>
      <c r="T963" s="195">
        <v>43858</v>
      </c>
      <c r="U963" s="194">
        <v>7696</v>
      </c>
      <c r="V963" s="194"/>
      <c r="W963" s="197">
        <v>38874822</v>
      </c>
      <c r="X963" s="197">
        <v>51551392</v>
      </c>
      <c r="Y963" s="198">
        <v>44561</v>
      </c>
      <c r="Z963" s="195" t="s">
        <v>40</v>
      </c>
      <c r="AA963" s="194" t="s">
        <v>9203</v>
      </c>
      <c r="AB963" s="194" t="s">
        <v>219</v>
      </c>
      <c r="AC963" s="199" t="s">
        <v>9669</v>
      </c>
    </row>
    <row r="964" spans="2:29" ht="15.75" customHeight="1" x14ac:dyDescent="0.2">
      <c r="B964" s="191" t="s">
        <v>3025</v>
      </c>
      <c r="C964" s="192" t="s">
        <v>8806</v>
      </c>
      <c r="D964" s="193">
        <v>0</v>
      </c>
      <c r="E964" s="193" t="s">
        <v>3026</v>
      </c>
      <c r="F964" s="194" t="s">
        <v>3027</v>
      </c>
      <c r="G964" s="193" t="s">
        <v>3028</v>
      </c>
      <c r="H964" s="193" t="s">
        <v>3029</v>
      </c>
      <c r="I964" s="194" t="s">
        <v>3030</v>
      </c>
      <c r="J964" s="195" t="s">
        <v>3031</v>
      </c>
      <c r="K964" s="194" t="s">
        <v>3032</v>
      </c>
      <c r="L964" s="194" t="s">
        <v>3033</v>
      </c>
      <c r="M964" s="194" t="s">
        <v>756</v>
      </c>
      <c r="N964" s="194" t="s">
        <v>1897</v>
      </c>
      <c r="O964" s="194" t="s">
        <v>3034</v>
      </c>
      <c r="P964" s="194" t="s">
        <v>3035</v>
      </c>
      <c r="Q964" s="194">
        <v>0</v>
      </c>
      <c r="R964" s="194">
        <v>93401</v>
      </c>
      <c r="S964" s="194" t="s">
        <v>3036</v>
      </c>
      <c r="T964" s="195">
        <v>43858</v>
      </c>
      <c r="U964" s="194">
        <v>7696</v>
      </c>
      <c r="V964" s="194"/>
      <c r="W964" s="197">
        <v>29652800</v>
      </c>
      <c r="X964" s="197">
        <v>38919300</v>
      </c>
      <c r="Y964" s="198">
        <v>44561</v>
      </c>
      <c r="Z964" s="195" t="s">
        <v>40</v>
      </c>
      <c r="AA964" s="194" t="s">
        <v>9203</v>
      </c>
      <c r="AB964" s="194" t="s">
        <v>71</v>
      </c>
      <c r="AC964" s="199" t="s">
        <v>9669</v>
      </c>
    </row>
    <row r="965" spans="2:29" ht="15.75" customHeight="1" x14ac:dyDescent="0.2">
      <c r="B965" s="191" t="s">
        <v>3025</v>
      </c>
      <c r="C965" s="192" t="s">
        <v>8806</v>
      </c>
      <c r="D965" s="193">
        <v>0</v>
      </c>
      <c r="E965" s="193" t="s">
        <v>3026</v>
      </c>
      <c r="F965" s="194" t="s">
        <v>3027</v>
      </c>
      <c r="G965" s="193" t="s">
        <v>3028</v>
      </c>
      <c r="H965" s="193" t="s">
        <v>3029</v>
      </c>
      <c r="I965" s="194" t="s">
        <v>3030</v>
      </c>
      <c r="J965" s="195" t="s">
        <v>3031</v>
      </c>
      <c r="K965" s="194" t="s">
        <v>3032</v>
      </c>
      <c r="L965" s="194" t="s">
        <v>3033</v>
      </c>
      <c r="M965" s="194" t="s">
        <v>756</v>
      </c>
      <c r="N965" s="194" t="s">
        <v>1897</v>
      </c>
      <c r="O965" s="194" t="s">
        <v>3034</v>
      </c>
      <c r="P965" s="194" t="s">
        <v>3035</v>
      </c>
      <c r="Q965" s="194">
        <v>0</v>
      </c>
      <c r="R965" s="194">
        <v>93401</v>
      </c>
      <c r="S965" s="194" t="s">
        <v>3036</v>
      </c>
      <c r="T965" s="195">
        <v>43858</v>
      </c>
      <c r="U965" s="194">
        <v>7696</v>
      </c>
      <c r="V965" s="194"/>
      <c r="W965" s="197">
        <v>32621046</v>
      </c>
      <c r="X965" s="197">
        <v>39663586</v>
      </c>
      <c r="Y965" s="198">
        <v>44561</v>
      </c>
      <c r="Z965" s="195" t="s">
        <v>40</v>
      </c>
      <c r="AA965" s="194" t="s">
        <v>9203</v>
      </c>
      <c r="AB965" s="194" t="s">
        <v>9594</v>
      </c>
      <c r="AC965" s="199" t="s">
        <v>9669</v>
      </c>
    </row>
    <row r="966" spans="2:29" ht="15.75" customHeight="1" x14ac:dyDescent="0.2">
      <c r="B966" s="191" t="s">
        <v>5252</v>
      </c>
      <c r="C966" s="192" t="s">
        <v>8807</v>
      </c>
      <c r="D966" s="193">
        <v>0</v>
      </c>
      <c r="E966" s="193" t="s">
        <v>5253</v>
      </c>
      <c r="F966" s="194" t="s">
        <v>5254</v>
      </c>
      <c r="G966" s="193" t="s">
        <v>5255</v>
      </c>
      <c r="H966" s="193" t="s">
        <v>5256</v>
      </c>
      <c r="I966" s="194" t="s">
        <v>227</v>
      </c>
      <c r="J966" s="195" t="s">
        <v>5257</v>
      </c>
      <c r="K966" s="194" t="s">
        <v>5258</v>
      </c>
      <c r="L966" s="194" t="s">
        <v>5259</v>
      </c>
      <c r="M966" s="194" t="s">
        <v>64</v>
      </c>
      <c r="N966" s="194" t="s">
        <v>555</v>
      </c>
      <c r="O966" s="194" t="s">
        <v>5260</v>
      </c>
      <c r="P966" s="194" t="s">
        <v>5261</v>
      </c>
      <c r="Q966" s="194">
        <v>0</v>
      </c>
      <c r="R966" s="194">
        <v>93401</v>
      </c>
      <c r="S966" s="194" t="s">
        <v>3049</v>
      </c>
      <c r="T966" s="195">
        <v>43887</v>
      </c>
      <c r="U966" s="194">
        <v>7697</v>
      </c>
      <c r="V966" s="194"/>
      <c r="W966" s="197">
        <v>10843960</v>
      </c>
      <c r="X966" s="197">
        <v>23013509</v>
      </c>
      <c r="Y966" s="198">
        <v>44561</v>
      </c>
      <c r="Z966" s="195" t="s">
        <v>40</v>
      </c>
      <c r="AA966" s="194" t="s">
        <v>9203</v>
      </c>
      <c r="AB966" s="194" t="s">
        <v>72</v>
      </c>
      <c r="AC966" s="199" t="s">
        <v>9669</v>
      </c>
    </row>
    <row r="967" spans="2:29" ht="15.75" customHeight="1" x14ac:dyDescent="0.2">
      <c r="B967" s="191" t="s">
        <v>5348</v>
      </c>
      <c r="C967" s="192" t="s">
        <v>8808</v>
      </c>
      <c r="D967" s="193">
        <v>0</v>
      </c>
      <c r="E967" s="193" t="s">
        <v>5349</v>
      </c>
      <c r="F967" s="194" t="s">
        <v>5350</v>
      </c>
      <c r="G967" s="193" t="s">
        <v>5351</v>
      </c>
      <c r="H967" s="193" t="s">
        <v>5352</v>
      </c>
      <c r="I967" s="194" t="s">
        <v>5353</v>
      </c>
      <c r="J967" s="195">
        <v>43636</v>
      </c>
      <c r="K967" s="194" t="s">
        <v>5354</v>
      </c>
      <c r="L967" s="194" t="s">
        <v>5355</v>
      </c>
      <c r="M967" s="194" t="s">
        <v>106</v>
      </c>
      <c r="N967" s="194" t="s">
        <v>276</v>
      </c>
      <c r="O967" s="194" t="s">
        <v>5356</v>
      </c>
      <c r="P967" s="194" t="s">
        <v>5357</v>
      </c>
      <c r="Q967" s="194">
        <v>0</v>
      </c>
      <c r="R967" s="194">
        <v>93401</v>
      </c>
      <c r="S967" s="194" t="s">
        <v>5358</v>
      </c>
      <c r="T967" s="195">
        <v>43893</v>
      </c>
      <c r="U967" s="194">
        <v>7698</v>
      </c>
      <c r="V967" s="194"/>
      <c r="W967" s="197">
        <v>23083430</v>
      </c>
      <c r="X967" s="197">
        <v>50491100</v>
      </c>
      <c r="Y967" s="198">
        <v>44561</v>
      </c>
      <c r="Z967" s="195" t="s">
        <v>40</v>
      </c>
      <c r="AA967" s="194" t="s">
        <v>9203</v>
      </c>
      <c r="AB967" s="194" t="s">
        <v>111</v>
      </c>
      <c r="AC967" s="199" t="s">
        <v>9669</v>
      </c>
    </row>
    <row r="968" spans="2:29" ht="15.75" customHeight="1" x14ac:dyDescent="0.2">
      <c r="B968" s="191" t="s">
        <v>5137</v>
      </c>
      <c r="C968" s="192" t="s">
        <v>8813</v>
      </c>
      <c r="D968" s="193">
        <v>0</v>
      </c>
      <c r="E968" s="193" t="s">
        <v>5138</v>
      </c>
      <c r="F968" s="194" t="s">
        <v>5139</v>
      </c>
      <c r="G968" s="193" t="s">
        <v>5140</v>
      </c>
      <c r="H968" s="193" t="s">
        <v>5141</v>
      </c>
      <c r="I968" s="194" t="s">
        <v>3076</v>
      </c>
      <c r="J968" s="195" t="s">
        <v>5142</v>
      </c>
      <c r="K968" s="194" t="s">
        <v>5143</v>
      </c>
      <c r="L968" s="194" t="s">
        <v>5144</v>
      </c>
      <c r="M968" s="194" t="s">
        <v>1318</v>
      </c>
      <c r="N968" s="194" t="s">
        <v>5145</v>
      </c>
      <c r="O968" s="194">
        <v>964560714</v>
      </c>
      <c r="P968" s="194" t="s">
        <v>5146</v>
      </c>
      <c r="Q968" s="194">
        <v>0</v>
      </c>
      <c r="R968" s="194">
        <v>93401</v>
      </c>
      <c r="S968" s="194" t="s">
        <v>5147</v>
      </c>
      <c r="T968" s="195">
        <v>43927</v>
      </c>
      <c r="U968" s="194">
        <v>7703</v>
      </c>
      <c r="V968" s="194"/>
      <c r="W968" s="197">
        <v>27933520</v>
      </c>
      <c r="X968" s="197">
        <v>46091244</v>
      </c>
      <c r="Y968" s="198">
        <v>44561</v>
      </c>
      <c r="Z968" s="195" t="s">
        <v>40</v>
      </c>
      <c r="AA968" s="194" t="s">
        <v>9203</v>
      </c>
      <c r="AB968" s="194" t="s">
        <v>9523</v>
      </c>
      <c r="AC968" s="199" t="s">
        <v>9669</v>
      </c>
    </row>
    <row r="969" spans="2:29" ht="15.75" customHeight="1" x14ac:dyDescent="0.2">
      <c r="B969" s="191" t="s">
        <v>3037</v>
      </c>
      <c r="C969" s="192" t="s">
        <v>8814</v>
      </c>
      <c r="D969" s="193">
        <v>0</v>
      </c>
      <c r="E969" s="193" t="s">
        <v>3038</v>
      </c>
      <c r="F969" s="194" t="s">
        <v>3039</v>
      </c>
      <c r="G969" s="193" t="s">
        <v>3040</v>
      </c>
      <c r="H969" s="193" t="s">
        <v>3041</v>
      </c>
      <c r="I969" s="194" t="s">
        <v>3042</v>
      </c>
      <c r="J969" s="195" t="s">
        <v>3043</v>
      </c>
      <c r="K969" s="194" t="s">
        <v>3044</v>
      </c>
      <c r="L969" s="194" t="s">
        <v>3045</v>
      </c>
      <c r="M969" s="194" t="s">
        <v>727</v>
      </c>
      <c r="N969" s="194" t="s">
        <v>3046</v>
      </c>
      <c r="O969" s="194" t="s">
        <v>3047</v>
      </c>
      <c r="P969" s="194" t="s">
        <v>3048</v>
      </c>
      <c r="Q969" s="194">
        <v>0</v>
      </c>
      <c r="R969" s="194">
        <v>93401</v>
      </c>
      <c r="S969" s="194" t="s">
        <v>3049</v>
      </c>
      <c r="T969" s="195">
        <v>43934</v>
      </c>
      <c r="U969" s="194">
        <v>7704</v>
      </c>
      <c r="V969" s="194"/>
      <c r="W969" s="197">
        <v>36247584</v>
      </c>
      <c r="X969" s="197">
        <v>50797225</v>
      </c>
      <c r="Y969" s="198">
        <v>44561</v>
      </c>
      <c r="Z969" s="195" t="s">
        <v>40</v>
      </c>
      <c r="AA969" s="194" t="s">
        <v>9203</v>
      </c>
      <c r="AB969" s="194" t="s">
        <v>184</v>
      </c>
      <c r="AC969" s="199" t="s">
        <v>9669</v>
      </c>
    </row>
    <row r="970" spans="2:29" ht="15.75" customHeight="1" x14ac:dyDescent="0.2">
      <c r="B970" s="191" t="s">
        <v>3050</v>
      </c>
      <c r="C970" s="192" t="s">
        <v>8816</v>
      </c>
      <c r="D970" s="193">
        <v>0</v>
      </c>
      <c r="E970" s="193" t="s">
        <v>3051</v>
      </c>
      <c r="F970" s="194" t="s">
        <v>3052</v>
      </c>
      <c r="G970" s="193" t="s">
        <v>3053</v>
      </c>
      <c r="H970" s="193" t="s">
        <v>3054</v>
      </c>
      <c r="I970" s="194" t="s">
        <v>2985</v>
      </c>
      <c r="J970" s="195" t="s">
        <v>3055</v>
      </c>
      <c r="K970" s="194" t="s">
        <v>3056</v>
      </c>
      <c r="L970" s="194" t="s">
        <v>3057</v>
      </c>
      <c r="M970" s="194" t="s">
        <v>415</v>
      </c>
      <c r="N970" s="194" t="s">
        <v>890</v>
      </c>
      <c r="O970" s="194" t="s">
        <v>3058</v>
      </c>
      <c r="P970" s="194" t="s">
        <v>3059</v>
      </c>
      <c r="Q970" s="194">
        <v>0</v>
      </c>
      <c r="R970" s="194">
        <v>93401</v>
      </c>
      <c r="S970" s="194" t="s">
        <v>2991</v>
      </c>
      <c r="T970" s="195">
        <v>43990</v>
      </c>
      <c r="U970" s="194">
        <v>7706</v>
      </c>
      <c r="V970" s="194"/>
      <c r="W970" s="197">
        <v>11705270</v>
      </c>
      <c r="X970" s="197">
        <v>23410540</v>
      </c>
      <c r="Y970" s="198">
        <v>44561</v>
      </c>
      <c r="Z970" s="195" t="s">
        <v>40</v>
      </c>
      <c r="AA970" s="194" t="s">
        <v>9203</v>
      </c>
      <c r="AB970" s="194" t="s">
        <v>207</v>
      </c>
      <c r="AC970" s="199" t="s">
        <v>9669</v>
      </c>
    </row>
    <row r="971" spans="2:29" ht="15.75" customHeight="1" x14ac:dyDescent="0.2">
      <c r="B971" s="191" t="s">
        <v>3050</v>
      </c>
      <c r="C971" s="192" t="s">
        <v>8816</v>
      </c>
      <c r="D971" s="193">
        <v>0</v>
      </c>
      <c r="E971" s="193" t="s">
        <v>3051</v>
      </c>
      <c r="F971" s="194" t="s">
        <v>3052</v>
      </c>
      <c r="G971" s="193" t="s">
        <v>3053</v>
      </c>
      <c r="H971" s="193" t="s">
        <v>3054</v>
      </c>
      <c r="I971" s="194" t="s">
        <v>2985</v>
      </c>
      <c r="J971" s="195" t="s">
        <v>3055</v>
      </c>
      <c r="K971" s="194" t="s">
        <v>3056</v>
      </c>
      <c r="L971" s="194" t="s">
        <v>3057</v>
      </c>
      <c r="M971" s="194" t="s">
        <v>415</v>
      </c>
      <c r="N971" s="194" t="s">
        <v>890</v>
      </c>
      <c r="O971" s="194" t="s">
        <v>3058</v>
      </c>
      <c r="P971" s="194" t="s">
        <v>3059</v>
      </c>
      <c r="Q971" s="194">
        <v>0</v>
      </c>
      <c r="R971" s="194">
        <v>93401</v>
      </c>
      <c r="S971" s="194" t="s">
        <v>2991</v>
      </c>
      <c r="T971" s="195">
        <v>43990</v>
      </c>
      <c r="U971" s="194">
        <v>7706</v>
      </c>
      <c r="V971" s="194"/>
      <c r="W971" s="197">
        <v>18676092</v>
      </c>
      <c r="X971" s="197">
        <v>37323821</v>
      </c>
      <c r="Y971" s="198">
        <v>44561</v>
      </c>
      <c r="Z971" s="195" t="s">
        <v>40</v>
      </c>
      <c r="AA971" s="194" t="s">
        <v>9203</v>
      </c>
      <c r="AB971" s="194" t="s">
        <v>160</v>
      </c>
      <c r="AC971" s="199" t="s">
        <v>9669</v>
      </c>
    </row>
    <row r="972" spans="2:29" ht="15.75" customHeight="1" x14ac:dyDescent="0.2">
      <c r="B972" s="191" t="s">
        <v>3071</v>
      </c>
      <c r="C972" s="192" t="s">
        <v>8818</v>
      </c>
      <c r="D972" s="193">
        <v>0</v>
      </c>
      <c r="E972" s="193" t="s">
        <v>3072</v>
      </c>
      <c r="F972" s="194" t="s">
        <v>3073</v>
      </c>
      <c r="G972" s="193" t="s">
        <v>3074</v>
      </c>
      <c r="H972" s="193" t="s">
        <v>3075</v>
      </c>
      <c r="I972" s="194" t="s">
        <v>3076</v>
      </c>
      <c r="J972" s="195" t="s">
        <v>3077</v>
      </c>
      <c r="K972" s="194" t="s">
        <v>3078</v>
      </c>
      <c r="L972" s="194" t="s">
        <v>3079</v>
      </c>
      <c r="M972" s="194" t="s">
        <v>93</v>
      </c>
      <c r="N972" s="194" t="s">
        <v>294</v>
      </c>
      <c r="O972" s="194" t="s">
        <v>3080</v>
      </c>
      <c r="P972" s="194" t="s">
        <v>3081</v>
      </c>
      <c r="Q972" s="194">
        <v>0</v>
      </c>
      <c r="R972" s="194">
        <v>93401</v>
      </c>
      <c r="S972" s="194" t="s">
        <v>3082</v>
      </c>
      <c r="T972" s="195">
        <v>44034</v>
      </c>
      <c r="U972" s="194">
        <v>7708</v>
      </c>
      <c r="V972" s="194"/>
      <c r="W972" s="197">
        <v>10141258</v>
      </c>
      <c r="X972" s="197">
        <v>18592308</v>
      </c>
      <c r="Y972" s="198">
        <v>44561</v>
      </c>
      <c r="Z972" s="195" t="s">
        <v>40</v>
      </c>
      <c r="AA972" s="194" t="s">
        <v>9203</v>
      </c>
      <c r="AB972" s="194" t="s">
        <v>282</v>
      </c>
      <c r="AC972" s="199" t="s">
        <v>9669</v>
      </c>
    </row>
    <row r="973" spans="2:29" ht="15.75" customHeight="1" x14ac:dyDescent="0.2">
      <c r="B973" s="191" t="s">
        <v>3071</v>
      </c>
      <c r="C973" s="192" t="s">
        <v>8818</v>
      </c>
      <c r="D973" s="193">
        <v>0</v>
      </c>
      <c r="E973" s="193" t="s">
        <v>3072</v>
      </c>
      <c r="F973" s="194" t="s">
        <v>3073</v>
      </c>
      <c r="G973" s="193" t="s">
        <v>3074</v>
      </c>
      <c r="H973" s="193" t="s">
        <v>3075</v>
      </c>
      <c r="I973" s="194" t="s">
        <v>3076</v>
      </c>
      <c r="J973" s="195" t="s">
        <v>3077</v>
      </c>
      <c r="K973" s="194" t="s">
        <v>3078</v>
      </c>
      <c r="L973" s="194" t="s">
        <v>3079</v>
      </c>
      <c r="M973" s="194" t="s">
        <v>93</v>
      </c>
      <c r="N973" s="194" t="s">
        <v>294</v>
      </c>
      <c r="O973" s="194" t="s">
        <v>3080</v>
      </c>
      <c r="P973" s="194" t="s">
        <v>3081</v>
      </c>
      <c r="Q973" s="194">
        <v>0</v>
      </c>
      <c r="R973" s="194">
        <v>93401</v>
      </c>
      <c r="S973" s="194" t="s">
        <v>3082</v>
      </c>
      <c r="T973" s="195">
        <v>44034</v>
      </c>
      <c r="U973" s="194">
        <v>7708</v>
      </c>
      <c r="V973" s="194"/>
      <c r="W973" s="197">
        <v>11712856</v>
      </c>
      <c r="X973" s="197">
        <v>19373161</v>
      </c>
      <c r="Y973" s="198">
        <v>44561</v>
      </c>
      <c r="Z973" s="195" t="s">
        <v>40</v>
      </c>
      <c r="AA973" s="194" t="s">
        <v>9203</v>
      </c>
      <c r="AB973" s="194" t="s">
        <v>323</v>
      </c>
      <c r="AC973" s="199" t="s">
        <v>9669</v>
      </c>
    </row>
    <row r="974" spans="2:29" ht="15.75" customHeight="1" x14ac:dyDescent="0.2">
      <c r="B974" s="191" t="s">
        <v>3071</v>
      </c>
      <c r="C974" s="192" t="s">
        <v>8818</v>
      </c>
      <c r="D974" s="193">
        <v>0</v>
      </c>
      <c r="E974" s="193" t="s">
        <v>3072</v>
      </c>
      <c r="F974" s="194" t="s">
        <v>3073</v>
      </c>
      <c r="G974" s="193" t="s">
        <v>3074</v>
      </c>
      <c r="H974" s="193" t="s">
        <v>3075</v>
      </c>
      <c r="I974" s="194" t="s">
        <v>3076</v>
      </c>
      <c r="J974" s="195" t="s">
        <v>3077</v>
      </c>
      <c r="K974" s="194" t="s">
        <v>3078</v>
      </c>
      <c r="L974" s="194" t="s">
        <v>3079</v>
      </c>
      <c r="M974" s="194" t="s">
        <v>93</v>
      </c>
      <c r="N974" s="194" t="s">
        <v>294</v>
      </c>
      <c r="O974" s="194" t="s">
        <v>3080</v>
      </c>
      <c r="P974" s="194" t="s">
        <v>3081</v>
      </c>
      <c r="Q974" s="194">
        <v>0</v>
      </c>
      <c r="R974" s="194">
        <v>93401</v>
      </c>
      <c r="S974" s="194" t="s">
        <v>3082</v>
      </c>
      <c r="T974" s="195">
        <v>44034</v>
      </c>
      <c r="U974" s="194">
        <v>7708</v>
      </c>
      <c r="V974" s="194"/>
      <c r="W974" s="197">
        <v>8599312</v>
      </c>
      <c r="X974" s="197">
        <v>14900532</v>
      </c>
      <c r="Y974" s="198">
        <v>44561</v>
      </c>
      <c r="Z974" s="195" t="s">
        <v>40</v>
      </c>
      <c r="AA974" s="194" t="s">
        <v>9203</v>
      </c>
      <c r="AB974" s="194" t="s">
        <v>9544</v>
      </c>
      <c r="AC974" s="199" t="s">
        <v>9669</v>
      </c>
    </row>
    <row r="975" spans="2:29" ht="15.75" customHeight="1" x14ac:dyDescent="0.2">
      <c r="B975" s="191" t="s">
        <v>3071</v>
      </c>
      <c r="C975" s="192" t="s">
        <v>8818</v>
      </c>
      <c r="D975" s="193">
        <v>0</v>
      </c>
      <c r="E975" s="193" t="s">
        <v>3072</v>
      </c>
      <c r="F975" s="194" t="s">
        <v>3073</v>
      </c>
      <c r="G975" s="193" t="s">
        <v>3074</v>
      </c>
      <c r="H975" s="193" t="s">
        <v>3075</v>
      </c>
      <c r="I975" s="194" t="s">
        <v>3076</v>
      </c>
      <c r="J975" s="195" t="s">
        <v>3077</v>
      </c>
      <c r="K975" s="194" t="s">
        <v>3078</v>
      </c>
      <c r="L975" s="194" t="s">
        <v>3079</v>
      </c>
      <c r="M975" s="194" t="s">
        <v>93</v>
      </c>
      <c r="N975" s="194" t="s">
        <v>294</v>
      </c>
      <c r="O975" s="194" t="s">
        <v>3080</v>
      </c>
      <c r="P975" s="194" t="s">
        <v>3081</v>
      </c>
      <c r="Q975" s="194">
        <v>0</v>
      </c>
      <c r="R975" s="194">
        <v>93401</v>
      </c>
      <c r="S975" s="194" t="s">
        <v>3082</v>
      </c>
      <c r="T975" s="195">
        <v>44034</v>
      </c>
      <c r="U975" s="194">
        <v>7708</v>
      </c>
      <c r="V975" s="194"/>
      <c r="W975" s="197">
        <v>9884267</v>
      </c>
      <c r="X975" s="197">
        <v>19768534</v>
      </c>
      <c r="Y975" s="198">
        <v>44561</v>
      </c>
      <c r="Z975" s="195" t="s">
        <v>40</v>
      </c>
      <c r="AA975" s="194" t="s">
        <v>9203</v>
      </c>
      <c r="AB975" s="194" t="s">
        <v>9569</v>
      </c>
      <c r="AC975" s="199" t="s">
        <v>9669</v>
      </c>
    </row>
    <row r="976" spans="2:29" ht="15.75" customHeight="1" x14ac:dyDescent="0.2">
      <c r="B976" s="191" t="s">
        <v>3071</v>
      </c>
      <c r="C976" s="192" t="s">
        <v>8818</v>
      </c>
      <c r="D976" s="193">
        <v>0</v>
      </c>
      <c r="E976" s="193" t="s">
        <v>3072</v>
      </c>
      <c r="F976" s="194" t="s">
        <v>3073</v>
      </c>
      <c r="G976" s="193" t="s">
        <v>3074</v>
      </c>
      <c r="H976" s="193" t="s">
        <v>3075</v>
      </c>
      <c r="I976" s="194" t="s">
        <v>3076</v>
      </c>
      <c r="J976" s="195" t="s">
        <v>3077</v>
      </c>
      <c r="K976" s="194" t="s">
        <v>3078</v>
      </c>
      <c r="L976" s="194" t="s">
        <v>3079</v>
      </c>
      <c r="M976" s="194" t="s">
        <v>93</v>
      </c>
      <c r="N976" s="194" t="s">
        <v>294</v>
      </c>
      <c r="O976" s="194" t="s">
        <v>3080</v>
      </c>
      <c r="P976" s="194" t="s">
        <v>3081</v>
      </c>
      <c r="Q976" s="194">
        <v>0</v>
      </c>
      <c r="R976" s="194">
        <v>93401</v>
      </c>
      <c r="S976" s="194" t="s">
        <v>3082</v>
      </c>
      <c r="T976" s="195">
        <v>44034</v>
      </c>
      <c r="U976" s="194">
        <v>7708</v>
      </c>
      <c r="V976" s="194"/>
      <c r="W976" s="197">
        <v>10131373</v>
      </c>
      <c r="X976" s="197">
        <v>18780108</v>
      </c>
      <c r="Y976" s="198">
        <v>44561</v>
      </c>
      <c r="Z976" s="195" t="s">
        <v>40</v>
      </c>
      <c r="AA976" s="194" t="s">
        <v>9203</v>
      </c>
      <c r="AB976" s="194" t="s">
        <v>9581</v>
      </c>
      <c r="AC976" s="199" t="s">
        <v>9669</v>
      </c>
    </row>
    <row r="977" spans="2:29" ht="15.75" customHeight="1" x14ac:dyDescent="0.2">
      <c r="B977" s="191" t="s">
        <v>3071</v>
      </c>
      <c r="C977" s="192" t="s">
        <v>8818</v>
      </c>
      <c r="D977" s="193">
        <v>0</v>
      </c>
      <c r="E977" s="193" t="s">
        <v>3072</v>
      </c>
      <c r="F977" s="194" t="s">
        <v>3073</v>
      </c>
      <c r="G977" s="193" t="s">
        <v>3074</v>
      </c>
      <c r="H977" s="193" t="s">
        <v>3075</v>
      </c>
      <c r="I977" s="194" t="s">
        <v>3076</v>
      </c>
      <c r="J977" s="195" t="s">
        <v>3077</v>
      </c>
      <c r="K977" s="194" t="s">
        <v>3078</v>
      </c>
      <c r="L977" s="194" t="s">
        <v>3079</v>
      </c>
      <c r="M977" s="194" t="s">
        <v>93</v>
      </c>
      <c r="N977" s="194" t="s">
        <v>294</v>
      </c>
      <c r="O977" s="194" t="s">
        <v>3080</v>
      </c>
      <c r="P977" s="194" t="s">
        <v>3081</v>
      </c>
      <c r="Q977" s="194">
        <v>0</v>
      </c>
      <c r="R977" s="194">
        <v>93401</v>
      </c>
      <c r="S977" s="194" t="s">
        <v>3082</v>
      </c>
      <c r="T977" s="195">
        <v>44034</v>
      </c>
      <c r="U977" s="194">
        <v>7708</v>
      </c>
      <c r="V977" s="194"/>
      <c r="W977" s="197">
        <v>8228652</v>
      </c>
      <c r="X977" s="197">
        <v>14529872</v>
      </c>
      <c r="Y977" s="198">
        <v>44561</v>
      </c>
      <c r="Z977" s="195" t="s">
        <v>40</v>
      </c>
      <c r="AA977" s="194" t="s">
        <v>9203</v>
      </c>
      <c r="AB977" s="194" t="s">
        <v>9582</v>
      </c>
      <c r="AC977" s="199" t="s">
        <v>9669</v>
      </c>
    </row>
    <row r="978" spans="2:29" ht="15.75" customHeight="1" x14ac:dyDescent="0.2">
      <c r="B978" s="191" t="s">
        <v>3083</v>
      </c>
      <c r="C978" s="192" t="s">
        <v>8823</v>
      </c>
      <c r="D978" s="193">
        <v>0</v>
      </c>
      <c r="E978" s="193" t="s">
        <v>3084</v>
      </c>
      <c r="F978" s="194" t="s">
        <v>3085</v>
      </c>
      <c r="G978" s="193" t="s">
        <v>3086</v>
      </c>
      <c r="H978" s="193" t="s">
        <v>3087</v>
      </c>
      <c r="I978" s="194" t="s">
        <v>3088</v>
      </c>
      <c r="J978" s="195" t="s">
        <v>3089</v>
      </c>
      <c r="K978" s="194" t="s">
        <v>3090</v>
      </c>
      <c r="L978" s="194" t="s">
        <v>3091</v>
      </c>
      <c r="M978" s="194" t="s">
        <v>1318</v>
      </c>
      <c r="N978" s="194" t="s">
        <v>1319</v>
      </c>
      <c r="O978" s="194" t="s">
        <v>3092</v>
      </c>
      <c r="P978" s="194" t="s">
        <v>3093</v>
      </c>
      <c r="Q978" s="194">
        <v>0</v>
      </c>
      <c r="R978" s="194">
        <v>94301</v>
      </c>
      <c r="S978" s="194" t="s">
        <v>3094</v>
      </c>
      <c r="T978" s="195">
        <v>44102</v>
      </c>
      <c r="U978" s="194">
        <v>7713</v>
      </c>
      <c r="V978" s="194"/>
      <c r="W978" s="197">
        <v>8527390</v>
      </c>
      <c r="X978" s="197">
        <v>16554460</v>
      </c>
      <c r="Y978" s="198">
        <v>44561</v>
      </c>
      <c r="Z978" s="195" t="s">
        <v>40</v>
      </c>
      <c r="AA978" s="194" t="s">
        <v>9203</v>
      </c>
      <c r="AB978" s="194" t="s">
        <v>9510</v>
      </c>
      <c r="AC978" s="199" t="s">
        <v>9669</v>
      </c>
    </row>
    <row r="979" spans="2:29" ht="15.75" customHeight="1" x14ac:dyDescent="0.2">
      <c r="B979" s="191" t="s">
        <v>3083</v>
      </c>
      <c r="C979" s="192" t="s">
        <v>8823</v>
      </c>
      <c r="D979" s="193">
        <v>0</v>
      </c>
      <c r="E979" s="193" t="s">
        <v>3084</v>
      </c>
      <c r="F979" s="194" t="s">
        <v>3085</v>
      </c>
      <c r="G979" s="193" t="s">
        <v>3086</v>
      </c>
      <c r="H979" s="193" t="s">
        <v>3087</v>
      </c>
      <c r="I979" s="194" t="s">
        <v>3088</v>
      </c>
      <c r="J979" s="195" t="s">
        <v>3089</v>
      </c>
      <c r="K979" s="194" t="s">
        <v>3090</v>
      </c>
      <c r="L979" s="194" t="s">
        <v>3091</v>
      </c>
      <c r="M979" s="194" t="s">
        <v>1318</v>
      </c>
      <c r="N979" s="194" t="s">
        <v>1319</v>
      </c>
      <c r="O979" s="194" t="s">
        <v>3092</v>
      </c>
      <c r="P979" s="194" t="s">
        <v>3093</v>
      </c>
      <c r="Q979" s="194">
        <v>0</v>
      </c>
      <c r="R979" s="194">
        <v>94301</v>
      </c>
      <c r="S979" s="194" t="s">
        <v>3094</v>
      </c>
      <c r="T979" s="195">
        <v>44102</v>
      </c>
      <c r="U979" s="194">
        <v>7713</v>
      </c>
      <c r="V979" s="194"/>
      <c r="W979" s="197">
        <v>2458424</v>
      </c>
      <c r="X979" s="197">
        <v>4596184</v>
      </c>
      <c r="Y979" s="198">
        <v>44561</v>
      </c>
      <c r="Z979" s="195" t="s">
        <v>40</v>
      </c>
      <c r="AA979" s="194" t="s">
        <v>9203</v>
      </c>
      <c r="AB979" s="194" t="s">
        <v>9562</v>
      </c>
      <c r="AC979" s="199" t="s">
        <v>9669</v>
      </c>
    </row>
    <row r="980" spans="2:29" ht="15.75" customHeight="1" x14ac:dyDescent="0.2">
      <c r="B980" s="191" t="s">
        <v>3083</v>
      </c>
      <c r="C980" s="192" t="s">
        <v>8823</v>
      </c>
      <c r="D980" s="193">
        <v>0</v>
      </c>
      <c r="E980" s="193" t="s">
        <v>3084</v>
      </c>
      <c r="F980" s="194" t="s">
        <v>3085</v>
      </c>
      <c r="G980" s="193" t="s">
        <v>3086</v>
      </c>
      <c r="H980" s="193" t="s">
        <v>3087</v>
      </c>
      <c r="I980" s="194" t="s">
        <v>3088</v>
      </c>
      <c r="J980" s="195" t="s">
        <v>3089</v>
      </c>
      <c r="K980" s="194" t="s">
        <v>3090</v>
      </c>
      <c r="L980" s="194" t="s">
        <v>3091</v>
      </c>
      <c r="M980" s="194" t="s">
        <v>1318</v>
      </c>
      <c r="N980" s="194" t="s">
        <v>1319</v>
      </c>
      <c r="O980" s="194" t="s">
        <v>3092</v>
      </c>
      <c r="P980" s="194" t="s">
        <v>3093</v>
      </c>
      <c r="Q980" s="194">
        <v>0</v>
      </c>
      <c r="R980" s="194">
        <v>94301</v>
      </c>
      <c r="S980" s="194" t="s">
        <v>3094</v>
      </c>
      <c r="T980" s="195">
        <v>44102</v>
      </c>
      <c r="U980" s="194">
        <v>7713</v>
      </c>
      <c r="V980" s="194"/>
      <c r="W980" s="197">
        <v>13897268</v>
      </c>
      <c r="X980" s="197">
        <v>22506386</v>
      </c>
      <c r="Y980" s="198">
        <v>44561</v>
      </c>
      <c r="Z980" s="195" t="s">
        <v>40</v>
      </c>
      <c r="AA980" s="194" t="s">
        <v>9203</v>
      </c>
      <c r="AB980" s="194" t="s">
        <v>220</v>
      </c>
      <c r="AC980" s="199" t="s">
        <v>9669</v>
      </c>
    </row>
    <row r="981" spans="2:29" ht="15.75" customHeight="1" x14ac:dyDescent="0.2">
      <c r="B981" s="191" t="s">
        <v>3095</v>
      </c>
      <c r="C981" s="192" t="s">
        <v>7992</v>
      </c>
      <c r="D981" s="193">
        <v>0</v>
      </c>
      <c r="E981" s="193" t="s">
        <v>3096</v>
      </c>
      <c r="F981" s="194" t="s">
        <v>3097</v>
      </c>
      <c r="G981" s="193" t="s">
        <v>3098</v>
      </c>
      <c r="H981" s="193" t="s">
        <v>3099</v>
      </c>
      <c r="I981" s="194" t="s">
        <v>3100</v>
      </c>
      <c r="J981" s="195" t="s">
        <v>3101</v>
      </c>
      <c r="K981" s="194" t="s">
        <v>3102</v>
      </c>
      <c r="L981" s="194" t="s">
        <v>3103</v>
      </c>
      <c r="M981" s="194" t="s">
        <v>93</v>
      </c>
      <c r="N981" s="194" t="s">
        <v>244</v>
      </c>
      <c r="O981" s="194" t="s">
        <v>3104</v>
      </c>
      <c r="P981" s="194" t="s">
        <v>3105</v>
      </c>
      <c r="Q981" s="194">
        <v>0</v>
      </c>
      <c r="R981" s="194">
        <v>93401</v>
      </c>
      <c r="S981" s="194" t="s">
        <v>3106</v>
      </c>
      <c r="T981" s="195">
        <v>44104</v>
      </c>
      <c r="U981" s="194">
        <v>7714</v>
      </c>
      <c r="V981" s="194"/>
      <c r="W981" s="197">
        <v>11730647</v>
      </c>
      <c r="X981" s="197">
        <v>22915683</v>
      </c>
      <c r="Y981" s="198">
        <v>44561</v>
      </c>
      <c r="Z981" s="195" t="s">
        <v>40</v>
      </c>
      <c r="AA981" s="194" t="s">
        <v>9203</v>
      </c>
      <c r="AB981" s="194" t="s">
        <v>9454</v>
      </c>
      <c r="AC981" s="199" t="s">
        <v>9669</v>
      </c>
    </row>
    <row r="982" spans="2:29" ht="15.75" customHeight="1" x14ac:dyDescent="0.2">
      <c r="B982" s="191" t="s">
        <v>3095</v>
      </c>
      <c r="C982" s="192" t="s">
        <v>7992</v>
      </c>
      <c r="D982" s="193">
        <v>0</v>
      </c>
      <c r="E982" s="193" t="s">
        <v>3096</v>
      </c>
      <c r="F982" s="194" t="s">
        <v>3097</v>
      </c>
      <c r="G982" s="193" t="s">
        <v>3098</v>
      </c>
      <c r="H982" s="193" t="s">
        <v>3099</v>
      </c>
      <c r="I982" s="194" t="s">
        <v>3100</v>
      </c>
      <c r="J982" s="195" t="s">
        <v>3101</v>
      </c>
      <c r="K982" s="194" t="s">
        <v>3102</v>
      </c>
      <c r="L982" s="194" t="s">
        <v>3103</v>
      </c>
      <c r="M982" s="194" t="s">
        <v>93</v>
      </c>
      <c r="N982" s="194" t="s">
        <v>244</v>
      </c>
      <c r="O982" s="194" t="s">
        <v>3104</v>
      </c>
      <c r="P982" s="194" t="s">
        <v>3105</v>
      </c>
      <c r="Q982" s="194">
        <v>0</v>
      </c>
      <c r="R982" s="194">
        <v>93401</v>
      </c>
      <c r="S982" s="194" t="s">
        <v>3106</v>
      </c>
      <c r="T982" s="195">
        <v>44104</v>
      </c>
      <c r="U982" s="194">
        <v>7714</v>
      </c>
      <c r="V982" s="194"/>
      <c r="W982" s="197">
        <v>12821871</v>
      </c>
      <c r="X982" s="197">
        <v>26462159</v>
      </c>
      <c r="Y982" s="198">
        <v>44561</v>
      </c>
      <c r="Z982" s="195" t="s">
        <v>40</v>
      </c>
      <c r="AA982" s="194" t="s">
        <v>9203</v>
      </c>
      <c r="AB982" s="194" t="s">
        <v>9665</v>
      </c>
      <c r="AC982" s="199" t="s">
        <v>9669</v>
      </c>
    </row>
    <row r="983" spans="2:29" ht="15.75" customHeight="1" x14ac:dyDescent="0.2">
      <c r="B983" s="191" t="s">
        <v>3095</v>
      </c>
      <c r="C983" s="192" t="s">
        <v>7992</v>
      </c>
      <c r="D983" s="193">
        <v>0</v>
      </c>
      <c r="E983" s="193" t="s">
        <v>3096</v>
      </c>
      <c r="F983" s="194" t="s">
        <v>3097</v>
      </c>
      <c r="G983" s="193" t="s">
        <v>3098</v>
      </c>
      <c r="H983" s="193" t="s">
        <v>3099</v>
      </c>
      <c r="I983" s="194" t="s">
        <v>3100</v>
      </c>
      <c r="J983" s="195" t="s">
        <v>3101</v>
      </c>
      <c r="K983" s="194" t="s">
        <v>3102</v>
      </c>
      <c r="L983" s="194" t="s">
        <v>3103</v>
      </c>
      <c r="M983" s="194" t="s">
        <v>93</v>
      </c>
      <c r="N983" s="194" t="s">
        <v>244</v>
      </c>
      <c r="O983" s="194" t="s">
        <v>3104</v>
      </c>
      <c r="P983" s="194" t="s">
        <v>3105</v>
      </c>
      <c r="Q983" s="194">
        <v>0</v>
      </c>
      <c r="R983" s="194">
        <v>93401</v>
      </c>
      <c r="S983" s="194" t="s">
        <v>3106</v>
      </c>
      <c r="T983" s="195">
        <v>44104</v>
      </c>
      <c r="U983" s="194">
        <v>7714</v>
      </c>
      <c r="V983" s="194"/>
      <c r="W983" s="197">
        <v>10732831</v>
      </c>
      <c r="X983" s="197">
        <v>46142722</v>
      </c>
      <c r="Y983" s="198">
        <v>44561</v>
      </c>
      <c r="Z983" s="195" t="s">
        <v>40</v>
      </c>
      <c r="AA983" s="194" t="s">
        <v>9203</v>
      </c>
      <c r="AB983" s="194" t="s">
        <v>212</v>
      </c>
      <c r="AC983" s="199" t="s">
        <v>9669</v>
      </c>
    </row>
    <row r="984" spans="2:29" ht="15.75" customHeight="1" x14ac:dyDescent="0.2">
      <c r="B984" s="191" t="s">
        <v>3095</v>
      </c>
      <c r="C984" s="192" t="s">
        <v>7992</v>
      </c>
      <c r="D984" s="193">
        <v>0</v>
      </c>
      <c r="E984" s="193" t="s">
        <v>3096</v>
      </c>
      <c r="F984" s="194" t="s">
        <v>3097</v>
      </c>
      <c r="G984" s="193" t="s">
        <v>3098</v>
      </c>
      <c r="H984" s="193" t="s">
        <v>3099</v>
      </c>
      <c r="I984" s="194" t="s">
        <v>3100</v>
      </c>
      <c r="J984" s="195" t="s">
        <v>3101</v>
      </c>
      <c r="K984" s="194" t="s">
        <v>3102</v>
      </c>
      <c r="L984" s="194" t="s">
        <v>3103</v>
      </c>
      <c r="M984" s="194" t="s">
        <v>93</v>
      </c>
      <c r="N984" s="194" t="s">
        <v>244</v>
      </c>
      <c r="O984" s="194" t="s">
        <v>3104</v>
      </c>
      <c r="P984" s="194" t="s">
        <v>3105</v>
      </c>
      <c r="Q984" s="194">
        <v>0</v>
      </c>
      <c r="R984" s="194">
        <v>93401</v>
      </c>
      <c r="S984" s="194" t="s">
        <v>3106</v>
      </c>
      <c r="T984" s="195">
        <v>44104</v>
      </c>
      <c r="U984" s="194">
        <v>7714</v>
      </c>
      <c r="V984" s="194"/>
      <c r="W984" s="197">
        <v>10563810</v>
      </c>
      <c r="X984" s="197">
        <v>21127620</v>
      </c>
      <c r="Y984" s="198">
        <v>44561</v>
      </c>
      <c r="Z984" s="195" t="s">
        <v>40</v>
      </c>
      <c r="AA984" s="194" t="s">
        <v>9203</v>
      </c>
      <c r="AB984" s="194" t="s">
        <v>220</v>
      </c>
      <c r="AC984" s="199" t="s">
        <v>9669</v>
      </c>
    </row>
    <row r="985" spans="2:29" ht="15.75" customHeight="1" x14ac:dyDescent="0.2">
      <c r="B985" s="191" t="s">
        <v>3060</v>
      </c>
      <c r="C985" s="192" t="s">
        <v>8825</v>
      </c>
      <c r="D985" s="193">
        <v>0</v>
      </c>
      <c r="E985" s="193" t="s">
        <v>3061</v>
      </c>
      <c r="F985" s="194" t="s">
        <v>3062</v>
      </c>
      <c r="G985" s="193" t="s">
        <v>3063</v>
      </c>
      <c r="H985" s="193" t="s">
        <v>3064</v>
      </c>
      <c r="I985" s="194" t="s">
        <v>3065</v>
      </c>
      <c r="J985" s="195" t="s">
        <v>3066</v>
      </c>
      <c r="K985" s="194" t="s">
        <v>3067</v>
      </c>
      <c r="L985" s="194" t="s">
        <v>3068</v>
      </c>
      <c r="M985" s="194" t="s">
        <v>64</v>
      </c>
      <c r="N985" s="194" t="s">
        <v>65</v>
      </c>
      <c r="O985" s="194">
        <v>56977591646</v>
      </c>
      <c r="P985" s="194" t="s">
        <v>3069</v>
      </c>
      <c r="Q985" s="194">
        <v>0</v>
      </c>
      <c r="R985" s="194">
        <v>93401</v>
      </c>
      <c r="S985" s="194" t="s">
        <v>3070</v>
      </c>
      <c r="T985" s="195">
        <v>44050</v>
      </c>
      <c r="U985" s="194">
        <v>7717</v>
      </c>
      <c r="V985" s="194"/>
      <c r="W985" s="197">
        <v>28138784</v>
      </c>
      <c r="X985" s="197">
        <v>28138784</v>
      </c>
      <c r="Y985" s="198">
        <v>44561</v>
      </c>
      <c r="Z985" s="195" t="s">
        <v>40</v>
      </c>
      <c r="AA985" s="194" t="s">
        <v>9203</v>
      </c>
      <c r="AB985" s="194" t="s">
        <v>206</v>
      </c>
      <c r="AC985" s="199" t="s">
        <v>9669</v>
      </c>
    </row>
    <row r="986" spans="2:29" ht="15.75" customHeight="1" x14ac:dyDescent="0.2">
      <c r="B986" s="191" t="s">
        <v>3060</v>
      </c>
      <c r="C986" s="192" t="s">
        <v>8825</v>
      </c>
      <c r="D986" s="193">
        <v>0</v>
      </c>
      <c r="E986" s="193" t="s">
        <v>3061</v>
      </c>
      <c r="F986" s="194" t="s">
        <v>3062</v>
      </c>
      <c r="G986" s="193" t="s">
        <v>3063</v>
      </c>
      <c r="H986" s="193" t="s">
        <v>3064</v>
      </c>
      <c r="I986" s="194" t="s">
        <v>3065</v>
      </c>
      <c r="J986" s="195" t="s">
        <v>3066</v>
      </c>
      <c r="K986" s="194" t="s">
        <v>3067</v>
      </c>
      <c r="L986" s="194" t="s">
        <v>3068</v>
      </c>
      <c r="M986" s="194" t="s">
        <v>64</v>
      </c>
      <c r="N986" s="194" t="s">
        <v>65</v>
      </c>
      <c r="O986" s="194">
        <v>56977591646</v>
      </c>
      <c r="P986" s="194" t="s">
        <v>3069</v>
      </c>
      <c r="Q986" s="194">
        <v>0</v>
      </c>
      <c r="R986" s="194">
        <v>93401</v>
      </c>
      <c r="S986" s="194" t="s">
        <v>3070</v>
      </c>
      <c r="T986" s="195">
        <v>44050</v>
      </c>
      <c r="U986" s="194">
        <v>7717</v>
      </c>
      <c r="V986" s="194"/>
      <c r="W986" s="197">
        <v>881826</v>
      </c>
      <c r="X986" s="197">
        <v>22185254</v>
      </c>
      <c r="Y986" s="198">
        <v>44561</v>
      </c>
      <c r="Z986" s="195" t="s">
        <v>40</v>
      </c>
      <c r="AA986" s="194" t="s">
        <v>9203</v>
      </c>
      <c r="AB986" s="194" t="s">
        <v>501</v>
      </c>
      <c r="AC986" s="199" t="s">
        <v>9669</v>
      </c>
    </row>
    <row r="987" spans="2:29" ht="15.75" customHeight="1" x14ac:dyDescent="0.2">
      <c r="B987" s="191" t="s">
        <v>3107</v>
      </c>
      <c r="C987" s="192" t="s">
        <v>8831</v>
      </c>
      <c r="D987" s="193">
        <v>0</v>
      </c>
      <c r="E987" s="193" t="s">
        <v>3108</v>
      </c>
      <c r="F987" s="194" t="s">
        <v>3109</v>
      </c>
      <c r="G987" s="193" t="s">
        <v>3110</v>
      </c>
      <c r="H987" s="193" t="s">
        <v>3111</v>
      </c>
      <c r="I987" s="194" t="s">
        <v>2705</v>
      </c>
      <c r="J987" s="195" t="s">
        <v>3112</v>
      </c>
      <c r="K987" s="194" t="s">
        <v>3113</v>
      </c>
      <c r="L987" s="194" t="s">
        <v>3114</v>
      </c>
      <c r="M987" s="194" t="s">
        <v>178</v>
      </c>
      <c r="N987" s="194" t="s">
        <v>1539</v>
      </c>
      <c r="O987" s="194" t="s">
        <v>3115</v>
      </c>
      <c r="P987" s="194" t="s">
        <v>3116</v>
      </c>
      <c r="Q987" s="194">
        <v>0</v>
      </c>
      <c r="R987" s="194">
        <v>93401</v>
      </c>
      <c r="S987" s="194" t="s">
        <v>3117</v>
      </c>
      <c r="T987" s="195">
        <v>44187</v>
      </c>
      <c r="U987" s="194">
        <v>7723</v>
      </c>
      <c r="V987" s="194"/>
      <c r="W987" s="197">
        <v>9778650</v>
      </c>
      <c r="X987" s="197">
        <v>26577823</v>
      </c>
      <c r="Y987" s="198">
        <v>44561</v>
      </c>
      <c r="Z987" s="195" t="s">
        <v>40</v>
      </c>
      <c r="AA987" s="194" t="s">
        <v>9203</v>
      </c>
      <c r="AB987" s="194" t="s">
        <v>9578</v>
      </c>
      <c r="AC987" s="199" t="s">
        <v>9669</v>
      </c>
    </row>
    <row r="988" spans="2:29" ht="15.75" customHeight="1" x14ac:dyDescent="0.2">
      <c r="B988" s="191" t="s">
        <v>3118</v>
      </c>
      <c r="C988" s="192" t="s">
        <v>8836</v>
      </c>
      <c r="D988" s="193">
        <v>0</v>
      </c>
      <c r="E988" s="193" t="s">
        <v>3119</v>
      </c>
      <c r="F988" s="194" t="s">
        <v>352</v>
      </c>
      <c r="G988" s="193" t="s">
        <v>3120</v>
      </c>
      <c r="H988" s="193" t="s">
        <v>90</v>
      </c>
      <c r="I988" s="194" t="s">
        <v>90</v>
      </c>
      <c r="J988" s="195" t="s">
        <v>90</v>
      </c>
      <c r="K988" s="194" t="s">
        <v>3121</v>
      </c>
      <c r="L988" s="194" t="s">
        <v>3122</v>
      </c>
      <c r="M988" s="194" t="s">
        <v>49</v>
      </c>
      <c r="N988" s="194" t="s">
        <v>1564</v>
      </c>
      <c r="O988" s="194" t="s">
        <v>3123</v>
      </c>
      <c r="P988" s="194" t="s">
        <v>3124</v>
      </c>
      <c r="Q988" s="194">
        <v>0</v>
      </c>
      <c r="R988" s="194">
        <v>91001</v>
      </c>
      <c r="S988" s="194" t="s">
        <v>1495</v>
      </c>
      <c r="T988" s="195">
        <v>44294</v>
      </c>
      <c r="U988" s="194">
        <v>7729</v>
      </c>
      <c r="V988" s="194"/>
      <c r="W988" s="197">
        <v>10073677</v>
      </c>
      <c r="X988" s="197">
        <v>20147354</v>
      </c>
      <c r="Y988" s="198">
        <v>44561</v>
      </c>
      <c r="Z988" s="195" t="s">
        <v>40</v>
      </c>
      <c r="AA988" s="194" t="s">
        <v>9203</v>
      </c>
      <c r="AB988" s="194" t="s">
        <v>9453</v>
      </c>
      <c r="AC988" s="199" t="s">
        <v>9669</v>
      </c>
    </row>
    <row r="989" spans="2:29" ht="15.75" customHeight="1" x14ac:dyDescent="0.2">
      <c r="B989" s="191" t="s">
        <v>5243</v>
      </c>
      <c r="C989" s="192" t="s">
        <v>8840</v>
      </c>
      <c r="D989" s="193">
        <v>0</v>
      </c>
      <c r="E989" s="193" t="s">
        <v>5244</v>
      </c>
      <c r="F989" s="194" t="s">
        <v>5245</v>
      </c>
      <c r="G989" s="193" t="s">
        <v>5246</v>
      </c>
      <c r="H989" s="193" t="s">
        <v>5247</v>
      </c>
      <c r="I989" s="194" t="s">
        <v>3076</v>
      </c>
      <c r="J989" s="195" t="s">
        <v>5248</v>
      </c>
      <c r="K989" s="194" t="s">
        <v>5249</v>
      </c>
      <c r="L989" s="194" t="s">
        <v>5250</v>
      </c>
      <c r="M989" s="194" t="s">
        <v>756</v>
      </c>
      <c r="N989" s="194" t="s">
        <v>1505</v>
      </c>
      <c r="O989" s="194">
        <v>987619046</v>
      </c>
      <c r="P989" s="194" t="s">
        <v>5251</v>
      </c>
      <c r="Q989" s="194">
        <v>0</v>
      </c>
      <c r="R989" s="194">
        <v>93401</v>
      </c>
      <c r="S989" s="194" t="s">
        <v>2222</v>
      </c>
      <c r="T989" s="195">
        <v>44355</v>
      </c>
      <c r="U989" s="194">
        <v>7733</v>
      </c>
      <c r="V989" s="194"/>
      <c r="W989" s="197">
        <v>7121844</v>
      </c>
      <c r="X989" s="197">
        <v>23176249</v>
      </c>
      <c r="Y989" s="198">
        <v>44561</v>
      </c>
      <c r="Z989" s="195" t="s">
        <v>40</v>
      </c>
      <c r="AA989" s="194" t="s">
        <v>9203</v>
      </c>
      <c r="AB989" s="194" t="s">
        <v>9568</v>
      </c>
      <c r="AC989" s="199" t="s">
        <v>9669</v>
      </c>
    </row>
    <row r="991" spans="2:29" ht="15.75" hidden="1" customHeight="1" x14ac:dyDescent="0.2">
      <c r="W991" s="196">
        <f>SUM(W7:W989)</f>
        <v>24878450880</v>
      </c>
      <c r="X991" s="196">
        <f>SUM(X7:X989)</f>
        <v>43452248445</v>
      </c>
    </row>
  </sheetData>
  <sheetProtection algorithmName="SHA-512" hashValue="39C7T7BhqIHD3djvmJKZZWRS9WG/fMlFmGJ23NXrGeCvpH3s/o/a6JLTw9qrsvlwRWO1Gcdv3paYJtHMfLScwA==" saltValue="1/So8RVPiC+V85Klan5tEw==" spinCount="100000" sheet="1" objects="1" scenarios="1"/>
  <autoFilter ref="B6:AB989" xr:uid="{00000000-0001-0000-0000-000000000000}"/>
  <mergeCells count="4">
    <mergeCell ref="B1:P1"/>
    <mergeCell ref="B2:P2"/>
    <mergeCell ref="B3:P3"/>
    <mergeCell ref="B4:P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330BC-5B7C-46DC-9597-51C321E8631C}">
  <dimension ref="A1:E118"/>
  <sheetViews>
    <sheetView workbookViewId="0">
      <selection activeCell="B15" sqref="B15"/>
    </sheetView>
  </sheetViews>
  <sheetFormatPr baseColWidth="10" defaultRowHeight="10.5" x14ac:dyDescent="0.15"/>
  <cols>
    <col min="1" max="1" width="4.42578125" style="190" bestFit="1" customWidth="1"/>
    <col min="2" max="2" width="86.28515625" style="190" bestFit="1" customWidth="1"/>
    <col min="3" max="3" width="17.5703125" style="190" bestFit="1" customWidth="1"/>
    <col min="4" max="4" width="80.140625" style="190" bestFit="1" customWidth="1"/>
    <col min="5" max="16384" width="11.42578125" style="190"/>
  </cols>
  <sheetData>
    <row r="1" spans="1:5" ht="21" x14ac:dyDescent="0.15">
      <c r="A1" s="184" t="s">
        <v>9662</v>
      </c>
      <c r="B1" s="181" t="s">
        <v>2</v>
      </c>
      <c r="C1" s="182" t="s">
        <v>3</v>
      </c>
      <c r="D1" s="183" t="s">
        <v>9644</v>
      </c>
      <c r="E1" s="184">
        <v>1</v>
      </c>
    </row>
    <row r="2" spans="1:5" ht="42" x14ac:dyDescent="0.15">
      <c r="A2" s="187">
        <v>7379</v>
      </c>
      <c r="B2" s="185" t="s">
        <v>2184</v>
      </c>
      <c r="C2" s="186" t="s">
        <v>8547</v>
      </c>
      <c r="D2" s="186" t="s">
        <v>9645</v>
      </c>
      <c r="E2" s="184">
        <v>2</v>
      </c>
    </row>
    <row r="3" spans="1:5" ht="11.25" x14ac:dyDescent="0.15">
      <c r="A3" s="187">
        <v>1450</v>
      </c>
      <c r="B3" s="185" t="s">
        <v>130</v>
      </c>
      <c r="C3" s="186" t="s">
        <v>8115</v>
      </c>
      <c r="D3" s="179" t="s">
        <v>9646</v>
      </c>
      <c r="E3" s="184">
        <v>3</v>
      </c>
    </row>
    <row r="4" spans="1:5" ht="52.5" x14ac:dyDescent="0.15">
      <c r="A4" s="187">
        <v>7160</v>
      </c>
      <c r="B4" s="185" t="s">
        <v>1566</v>
      </c>
      <c r="C4" s="186" t="s">
        <v>7893</v>
      </c>
      <c r="D4" s="186" t="s">
        <v>9647</v>
      </c>
      <c r="E4" s="184">
        <v>4</v>
      </c>
    </row>
    <row r="5" spans="1:5" ht="21" x14ac:dyDescent="0.15">
      <c r="A5" s="187">
        <v>6899</v>
      </c>
      <c r="B5" s="185" t="s">
        <v>808</v>
      </c>
      <c r="C5" s="186" t="s">
        <v>8204</v>
      </c>
      <c r="D5" s="179" t="s">
        <v>9648</v>
      </c>
      <c r="E5" s="184">
        <v>5</v>
      </c>
    </row>
    <row r="6" spans="1:5" x14ac:dyDescent="0.15">
      <c r="A6" s="187">
        <v>6580</v>
      </c>
      <c r="B6" s="185" t="s">
        <v>660</v>
      </c>
      <c r="C6" s="186" t="s">
        <v>7959</v>
      </c>
      <c r="D6" s="186" t="s">
        <v>9648</v>
      </c>
      <c r="E6" s="184">
        <v>6</v>
      </c>
    </row>
    <row r="7" spans="1:5" ht="11.25" x14ac:dyDescent="0.15">
      <c r="A7" s="187">
        <v>6935</v>
      </c>
      <c r="B7" s="185" t="s">
        <v>947</v>
      </c>
      <c r="C7" s="186" t="s">
        <v>8222</v>
      </c>
      <c r="D7" s="179" t="s">
        <v>9648</v>
      </c>
      <c r="E7" s="184">
        <v>7</v>
      </c>
    </row>
    <row r="8" spans="1:5" ht="31.5" x14ac:dyDescent="0.15">
      <c r="A8" s="187">
        <v>7376</v>
      </c>
      <c r="B8" s="185" t="s">
        <v>9649</v>
      </c>
      <c r="C8" s="186" t="s">
        <v>7970</v>
      </c>
      <c r="D8" s="179" t="s">
        <v>9648</v>
      </c>
      <c r="E8" s="184">
        <v>8</v>
      </c>
    </row>
    <row r="9" spans="1:5" ht="11.25" x14ac:dyDescent="0.15">
      <c r="A9" s="187">
        <v>2150</v>
      </c>
      <c r="B9" s="185" t="s">
        <v>235</v>
      </c>
      <c r="C9" s="186" t="s">
        <v>7947</v>
      </c>
      <c r="D9" s="179" t="s">
        <v>9650</v>
      </c>
      <c r="E9" s="184">
        <v>9</v>
      </c>
    </row>
    <row r="10" spans="1:5" ht="11.25" x14ac:dyDescent="0.15">
      <c r="A10" s="187">
        <v>1700</v>
      </c>
      <c r="B10" s="188" t="s">
        <v>161</v>
      </c>
      <c r="C10" s="186" t="s">
        <v>8120</v>
      </c>
      <c r="D10" s="179" t="s">
        <v>9650</v>
      </c>
      <c r="E10" s="184">
        <v>10</v>
      </c>
    </row>
    <row r="11" spans="1:5" ht="22.5" x14ac:dyDescent="0.15">
      <c r="A11" s="187">
        <v>3950</v>
      </c>
      <c r="B11" s="185" t="s">
        <v>394</v>
      </c>
      <c r="C11" s="186" t="s">
        <v>8144</v>
      </c>
      <c r="D11" s="179" t="s">
        <v>9651</v>
      </c>
      <c r="E11" s="184">
        <v>11</v>
      </c>
    </row>
    <row r="12" spans="1:5" ht="11.25" x14ac:dyDescent="0.15">
      <c r="A12" s="187">
        <v>7039</v>
      </c>
      <c r="B12" s="185" t="s">
        <v>1279</v>
      </c>
      <c r="C12" s="186" t="s">
        <v>8283</v>
      </c>
      <c r="D12" s="179" t="s">
        <v>9650</v>
      </c>
      <c r="E12" s="184">
        <v>12</v>
      </c>
    </row>
    <row r="13" spans="1:5" ht="11.25" x14ac:dyDescent="0.15">
      <c r="A13" s="187">
        <v>7620</v>
      </c>
      <c r="B13" s="185" t="s">
        <v>2830</v>
      </c>
      <c r="C13" s="186" t="s">
        <v>8741</v>
      </c>
      <c r="D13" s="179" t="s">
        <v>9650</v>
      </c>
      <c r="E13" s="184">
        <v>13</v>
      </c>
    </row>
    <row r="14" spans="1:5" ht="31.5" x14ac:dyDescent="0.15">
      <c r="A14" s="187">
        <v>6560</v>
      </c>
      <c r="B14" s="185" t="s">
        <v>9652</v>
      </c>
      <c r="C14" s="186" t="s">
        <v>8174</v>
      </c>
      <c r="D14" s="179" t="s">
        <v>9653</v>
      </c>
      <c r="E14" s="184">
        <v>14</v>
      </c>
    </row>
    <row r="15" spans="1:5" ht="31.5" x14ac:dyDescent="0.15">
      <c r="A15" s="187">
        <v>4425</v>
      </c>
      <c r="B15" s="185" t="s">
        <v>460</v>
      </c>
      <c r="C15" s="186" t="s">
        <v>8150</v>
      </c>
      <c r="D15" s="186" t="s">
        <v>9654</v>
      </c>
      <c r="E15" s="184">
        <v>15</v>
      </c>
    </row>
    <row r="16" spans="1:5" ht="21" x14ac:dyDescent="0.15">
      <c r="A16" s="187">
        <v>7004</v>
      </c>
      <c r="B16" s="185" t="s">
        <v>1182</v>
      </c>
      <c r="C16" s="186" t="s">
        <v>8265</v>
      </c>
      <c r="D16" s="186" t="s">
        <v>9655</v>
      </c>
      <c r="E16" s="184">
        <v>16</v>
      </c>
    </row>
    <row r="17" spans="1:5" ht="31.5" x14ac:dyDescent="0.15">
      <c r="A17" s="187">
        <v>7655</v>
      </c>
      <c r="B17" s="185" t="s">
        <v>9656</v>
      </c>
      <c r="C17" s="186" t="s">
        <v>9414</v>
      </c>
      <c r="D17" s="179" t="s">
        <v>9648</v>
      </c>
      <c r="E17" s="184">
        <v>17</v>
      </c>
    </row>
    <row r="18" spans="1:5" ht="11.25" x14ac:dyDescent="0.15">
      <c r="A18" s="187">
        <v>6959</v>
      </c>
      <c r="B18" s="185" t="s">
        <v>1002</v>
      </c>
      <c r="C18" s="186" t="s">
        <v>8238</v>
      </c>
      <c r="D18" s="179" t="s">
        <v>9650</v>
      </c>
      <c r="E18" s="184">
        <v>18</v>
      </c>
    </row>
    <row r="19" spans="1:5" ht="11.25" x14ac:dyDescent="0.15">
      <c r="A19" s="187">
        <v>1950</v>
      </c>
      <c r="B19" s="185" t="s">
        <v>224</v>
      </c>
      <c r="C19" s="186" t="s">
        <v>7972</v>
      </c>
      <c r="D19" s="179" t="s">
        <v>9648</v>
      </c>
      <c r="E19" s="184">
        <v>19</v>
      </c>
    </row>
    <row r="20" spans="1:5" ht="42" x14ac:dyDescent="0.15">
      <c r="A20" s="187">
        <v>7452</v>
      </c>
      <c r="B20" s="185" t="s">
        <v>9657</v>
      </c>
      <c r="C20" s="186" t="s">
        <v>8616</v>
      </c>
      <c r="D20" s="179" t="s">
        <v>9648</v>
      </c>
      <c r="E20" s="184">
        <v>20</v>
      </c>
    </row>
    <row r="21" spans="1:5" ht="31.5" x14ac:dyDescent="0.15">
      <c r="A21" s="187">
        <v>7381</v>
      </c>
      <c r="B21" s="185" t="s">
        <v>9658</v>
      </c>
      <c r="C21" s="186" t="s">
        <v>8549</v>
      </c>
      <c r="D21" s="179" t="s">
        <v>9659</v>
      </c>
      <c r="E21" s="184">
        <v>21</v>
      </c>
    </row>
    <row r="22" spans="1:5" ht="31.5" x14ac:dyDescent="0.15">
      <c r="A22" s="187">
        <v>6430</v>
      </c>
      <c r="B22" s="185" t="s">
        <v>9660</v>
      </c>
      <c r="C22" s="186" t="s">
        <v>7896</v>
      </c>
      <c r="D22" s="179" t="s">
        <v>9648</v>
      </c>
      <c r="E22" s="184">
        <v>22</v>
      </c>
    </row>
    <row r="23" spans="1:5" ht="31.5" x14ac:dyDescent="0.15">
      <c r="A23" s="187">
        <v>6100</v>
      </c>
      <c r="B23" s="185" t="s">
        <v>570</v>
      </c>
      <c r="C23" s="186" t="s">
        <v>7998</v>
      </c>
      <c r="D23" s="186" t="s">
        <v>9661</v>
      </c>
      <c r="E23" s="184">
        <v>23</v>
      </c>
    </row>
    <row r="24" spans="1:5" x14ac:dyDescent="0.15">
      <c r="A24" s="189"/>
      <c r="B24" s="189"/>
      <c r="C24" s="189"/>
      <c r="D24" s="189"/>
    </row>
    <row r="25" spans="1:5" x14ac:dyDescent="0.15">
      <c r="A25" s="189"/>
      <c r="B25" s="189"/>
      <c r="C25" s="189"/>
      <c r="D25" s="189"/>
    </row>
    <row r="26" spans="1:5" x14ac:dyDescent="0.15">
      <c r="A26" s="189"/>
      <c r="B26" s="189"/>
      <c r="C26" s="189"/>
      <c r="D26" s="189"/>
    </row>
    <row r="27" spans="1:5" x14ac:dyDescent="0.15">
      <c r="A27" s="189"/>
      <c r="B27" s="189"/>
      <c r="C27" s="189"/>
      <c r="D27" s="189"/>
    </row>
    <row r="28" spans="1:5" x14ac:dyDescent="0.15">
      <c r="A28" s="189"/>
      <c r="B28" s="189"/>
      <c r="C28" s="189"/>
      <c r="D28" s="189"/>
    </row>
    <row r="29" spans="1:5" x14ac:dyDescent="0.15">
      <c r="A29" s="189"/>
      <c r="B29" s="189"/>
      <c r="C29" s="189"/>
      <c r="D29" s="189"/>
    </row>
    <row r="30" spans="1:5" x14ac:dyDescent="0.15">
      <c r="A30" s="189"/>
      <c r="B30" s="189"/>
      <c r="C30" s="189"/>
      <c r="D30" s="189"/>
    </row>
    <row r="31" spans="1:5" x14ac:dyDescent="0.15">
      <c r="A31" s="189"/>
      <c r="B31" s="189"/>
      <c r="C31" s="189"/>
      <c r="D31" s="189"/>
    </row>
    <row r="32" spans="1:5" x14ac:dyDescent="0.15">
      <c r="A32" s="189"/>
      <c r="B32" s="189"/>
      <c r="C32" s="189"/>
      <c r="D32" s="189"/>
    </row>
    <row r="33" spans="1:4" x14ac:dyDescent="0.15">
      <c r="A33" s="189"/>
      <c r="B33" s="189"/>
      <c r="C33" s="189"/>
      <c r="D33" s="189"/>
    </row>
    <row r="34" spans="1:4" x14ac:dyDescent="0.15">
      <c r="A34" s="189"/>
      <c r="B34" s="189"/>
      <c r="C34" s="189"/>
      <c r="D34" s="189"/>
    </row>
    <row r="35" spans="1:4" x14ac:dyDescent="0.15">
      <c r="A35" s="189"/>
      <c r="B35" s="189"/>
      <c r="C35" s="189"/>
      <c r="D35" s="189"/>
    </row>
    <row r="36" spans="1:4" x14ac:dyDescent="0.15">
      <c r="A36" s="189"/>
      <c r="B36" s="189"/>
      <c r="C36" s="189"/>
      <c r="D36" s="189"/>
    </row>
    <row r="37" spans="1:4" x14ac:dyDescent="0.15">
      <c r="A37" s="189"/>
      <c r="B37" s="189"/>
      <c r="C37" s="189"/>
      <c r="D37" s="189"/>
    </row>
    <row r="38" spans="1:4" x14ac:dyDescent="0.15">
      <c r="A38" s="189"/>
      <c r="B38" s="189"/>
      <c r="C38" s="189"/>
      <c r="D38" s="189"/>
    </row>
    <row r="39" spans="1:4" x14ac:dyDescent="0.15">
      <c r="A39" s="189"/>
      <c r="B39" s="189"/>
      <c r="C39" s="189"/>
      <c r="D39" s="189"/>
    </row>
    <row r="40" spans="1:4" x14ac:dyDescent="0.15">
      <c r="A40" s="189"/>
      <c r="B40" s="189"/>
      <c r="C40" s="189"/>
      <c r="D40" s="189"/>
    </row>
    <row r="41" spans="1:4" x14ac:dyDescent="0.15">
      <c r="A41" s="189"/>
      <c r="B41" s="189"/>
      <c r="C41" s="189"/>
      <c r="D41" s="189"/>
    </row>
    <row r="42" spans="1:4" x14ac:dyDescent="0.15">
      <c r="A42" s="189"/>
      <c r="B42" s="189"/>
      <c r="C42" s="189"/>
      <c r="D42" s="189"/>
    </row>
    <row r="43" spans="1:4" x14ac:dyDescent="0.15">
      <c r="A43" s="189"/>
      <c r="B43" s="189"/>
      <c r="C43" s="189"/>
      <c r="D43" s="189"/>
    </row>
    <row r="44" spans="1:4" x14ac:dyDescent="0.15">
      <c r="A44" s="189"/>
      <c r="B44" s="189"/>
      <c r="C44" s="189"/>
      <c r="D44" s="189"/>
    </row>
    <row r="45" spans="1:4" x14ac:dyDescent="0.15">
      <c r="A45" s="189"/>
      <c r="B45" s="189"/>
      <c r="C45" s="189"/>
      <c r="D45" s="189"/>
    </row>
    <row r="46" spans="1:4" x14ac:dyDescent="0.15">
      <c r="A46" s="189"/>
      <c r="B46" s="189"/>
      <c r="C46" s="189"/>
      <c r="D46" s="189"/>
    </row>
    <row r="47" spans="1:4" x14ac:dyDescent="0.15">
      <c r="A47" s="189"/>
      <c r="B47" s="189"/>
      <c r="C47" s="189"/>
      <c r="D47" s="189"/>
    </row>
    <row r="48" spans="1:4" x14ac:dyDescent="0.15">
      <c r="A48" s="189"/>
      <c r="B48" s="189"/>
      <c r="C48" s="189"/>
      <c r="D48" s="189"/>
    </row>
    <row r="49" spans="1:4" x14ac:dyDescent="0.15">
      <c r="A49" s="189"/>
      <c r="B49" s="189"/>
      <c r="C49" s="189"/>
      <c r="D49" s="189"/>
    </row>
    <row r="50" spans="1:4" x14ac:dyDescent="0.15">
      <c r="A50" s="189"/>
      <c r="B50" s="189"/>
      <c r="C50" s="189"/>
      <c r="D50" s="189"/>
    </row>
    <row r="51" spans="1:4" x14ac:dyDescent="0.15">
      <c r="A51" s="189"/>
      <c r="B51" s="189"/>
      <c r="C51" s="189"/>
      <c r="D51" s="189"/>
    </row>
    <row r="52" spans="1:4" x14ac:dyDescent="0.15">
      <c r="A52" s="189"/>
      <c r="B52" s="189"/>
      <c r="C52" s="189"/>
      <c r="D52" s="189"/>
    </row>
    <row r="53" spans="1:4" x14ac:dyDescent="0.15">
      <c r="A53" s="189"/>
      <c r="B53" s="189"/>
      <c r="C53" s="189"/>
      <c r="D53" s="189"/>
    </row>
    <row r="54" spans="1:4" x14ac:dyDescent="0.15">
      <c r="A54" s="189"/>
      <c r="B54" s="189"/>
      <c r="C54" s="189"/>
      <c r="D54" s="189"/>
    </row>
    <row r="55" spans="1:4" x14ac:dyDescent="0.15">
      <c r="A55" s="189"/>
      <c r="B55" s="189"/>
      <c r="C55" s="189"/>
      <c r="D55" s="189"/>
    </row>
    <row r="56" spans="1:4" x14ac:dyDescent="0.15">
      <c r="A56" s="189"/>
      <c r="B56" s="189"/>
      <c r="C56" s="189"/>
      <c r="D56" s="189"/>
    </row>
    <row r="57" spans="1:4" x14ac:dyDescent="0.15">
      <c r="A57" s="189"/>
      <c r="B57" s="189"/>
      <c r="C57" s="189"/>
      <c r="D57" s="189"/>
    </row>
    <row r="58" spans="1:4" x14ac:dyDescent="0.15">
      <c r="A58" s="189"/>
      <c r="B58" s="189"/>
      <c r="C58" s="189"/>
      <c r="D58" s="189"/>
    </row>
    <row r="59" spans="1:4" x14ac:dyDescent="0.15">
      <c r="A59" s="189"/>
      <c r="B59" s="189"/>
      <c r="C59" s="189"/>
      <c r="D59" s="189"/>
    </row>
    <row r="60" spans="1:4" x14ac:dyDescent="0.15">
      <c r="A60" s="189"/>
      <c r="B60" s="189"/>
      <c r="C60" s="189"/>
      <c r="D60" s="189"/>
    </row>
    <row r="61" spans="1:4" x14ac:dyDescent="0.15">
      <c r="A61" s="189"/>
      <c r="B61" s="189"/>
      <c r="C61" s="189"/>
      <c r="D61" s="189"/>
    </row>
    <row r="62" spans="1:4" x14ac:dyDescent="0.15">
      <c r="A62" s="189"/>
      <c r="B62" s="189"/>
      <c r="C62" s="189"/>
      <c r="D62" s="189"/>
    </row>
    <row r="63" spans="1:4" x14ac:dyDescent="0.15">
      <c r="A63" s="189"/>
      <c r="B63" s="189"/>
      <c r="C63" s="189"/>
      <c r="D63" s="189"/>
    </row>
    <row r="64" spans="1:4" x14ac:dyDescent="0.15">
      <c r="A64" s="189"/>
      <c r="B64" s="189"/>
      <c r="C64" s="189"/>
      <c r="D64" s="189"/>
    </row>
    <row r="65" spans="1:4" x14ac:dyDescent="0.15">
      <c r="A65" s="189"/>
      <c r="B65" s="189"/>
      <c r="C65" s="189"/>
      <c r="D65" s="189"/>
    </row>
    <row r="66" spans="1:4" x14ac:dyDescent="0.15">
      <c r="A66" s="189"/>
      <c r="B66" s="189"/>
      <c r="C66" s="189"/>
      <c r="D66" s="189"/>
    </row>
    <row r="67" spans="1:4" x14ac:dyDescent="0.15">
      <c r="A67" s="189"/>
      <c r="B67" s="189"/>
      <c r="C67" s="189"/>
      <c r="D67" s="189"/>
    </row>
    <row r="68" spans="1:4" x14ac:dyDescent="0.15">
      <c r="A68" s="189"/>
      <c r="B68" s="189"/>
      <c r="C68" s="189"/>
      <c r="D68" s="189"/>
    </row>
    <row r="69" spans="1:4" x14ac:dyDescent="0.15">
      <c r="A69" s="189"/>
      <c r="B69" s="189"/>
      <c r="C69" s="189"/>
      <c r="D69" s="189"/>
    </row>
    <row r="70" spans="1:4" x14ac:dyDescent="0.15">
      <c r="A70" s="189"/>
      <c r="B70" s="189"/>
      <c r="C70" s="189"/>
      <c r="D70" s="189"/>
    </row>
    <row r="71" spans="1:4" x14ac:dyDescent="0.15">
      <c r="A71" s="189"/>
      <c r="B71" s="189"/>
      <c r="C71" s="189"/>
      <c r="D71" s="189"/>
    </row>
    <row r="72" spans="1:4" x14ac:dyDescent="0.15">
      <c r="A72" s="189"/>
      <c r="B72" s="189"/>
      <c r="C72" s="189"/>
      <c r="D72" s="189"/>
    </row>
    <row r="73" spans="1:4" x14ac:dyDescent="0.15">
      <c r="A73" s="189"/>
      <c r="B73" s="189"/>
      <c r="C73" s="189"/>
      <c r="D73" s="189"/>
    </row>
    <row r="74" spans="1:4" x14ac:dyDescent="0.15">
      <c r="A74" s="189"/>
      <c r="B74" s="189"/>
      <c r="C74" s="189"/>
      <c r="D74" s="189"/>
    </row>
    <row r="75" spans="1:4" x14ac:dyDescent="0.15">
      <c r="A75" s="189"/>
      <c r="B75" s="189"/>
      <c r="C75" s="189"/>
      <c r="D75" s="189"/>
    </row>
    <row r="76" spans="1:4" x14ac:dyDescent="0.15">
      <c r="A76" s="189"/>
      <c r="B76" s="189"/>
      <c r="C76" s="189"/>
      <c r="D76" s="189"/>
    </row>
    <row r="77" spans="1:4" x14ac:dyDescent="0.15">
      <c r="A77" s="189"/>
      <c r="B77" s="189"/>
      <c r="C77" s="189"/>
      <c r="D77" s="189"/>
    </row>
    <row r="78" spans="1:4" x14ac:dyDescent="0.15">
      <c r="A78" s="189"/>
      <c r="B78" s="189"/>
      <c r="C78" s="189"/>
      <c r="D78" s="189"/>
    </row>
    <row r="79" spans="1:4" x14ac:dyDescent="0.15">
      <c r="A79" s="189"/>
      <c r="B79" s="189"/>
      <c r="C79" s="189"/>
      <c r="D79" s="189"/>
    </row>
    <row r="80" spans="1:4" x14ac:dyDescent="0.15">
      <c r="A80" s="189"/>
      <c r="B80" s="189"/>
      <c r="C80" s="189"/>
      <c r="D80" s="189"/>
    </row>
    <row r="81" spans="1:4" x14ac:dyDescent="0.15">
      <c r="A81" s="189"/>
      <c r="B81" s="189"/>
      <c r="C81" s="189"/>
      <c r="D81" s="189"/>
    </row>
    <row r="82" spans="1:4" x14ac:dyDescent="0.15">
      <c r="A82" s="189"/>
      <c r="B82" s="189"/>
      <c r="C82" s="189"/>
      <c r="D82" s="189"/>
    </row>
    <row r="83" spans="1:4" x14ac:dyDescent="0.15">
      <c r="A83" s="189"/>
      <c r="B83" s="189"/>
      <c r="C83" s="189"/>
      <c r="D83" s="189"/>
    </row>
    <row r="84" spans="1:4" x14ac:dyDescent="0.15">
      <c r="A84" s="189"/>
      <c r="B84" s="189"/>
      <c r="C84" s="189"/>
      <c r="D84" s="189"/>
    </row>
    <row r="85" spans="1:4" x14ac:dyDescent="0.15">
      <c r="A85" s="189"/>
      <c r="B85" s="189"/>
      <c r="C85" s="189"/>
      <c r="D85" s="189"/>
    </row>
    <row r="86" spans="1:4" x14ac:dyDescent="0.15">
      <c r="A86" s="189"/>
      <c r="B86" s="189"/>
      <c r="C86" s="189"/>
      <c r="D86" s="189"/>
    </row>
    <row r="87" spans="1:4" x14ac:dyDescent="0.15">
      <c r="A87" s="189"/>
      <c r="B87" s="189"/>
      <c r="C87" s="189"/>
      <c r="D87" s="189"/>
    </row>
    <row r="88" spans="1:4" x14ac:dyDescent="0.15">
      <c r="A88" s="189"/>
      <c r="B88" s="189"/>
      <c r="C88" s="189"/>
      <c r="D88" s="189"/>
    </row>
    <row r="89" spans="1:4" x14ac:dyDescent="0.15">
      <c r="A89" s="189"/>
      <c r="B89" s="189"/>
      <c r="C89" s="189"/>
      <c r="D89" s="189"/>
    </row>
    <row r="90" spans="1:4" x14ac:dyDescent="0.15">
      <c r="A90" s="189"/>
      <c r="B90" s="189"/>
      <c r="C90" s="189"/>
      <c r="D90" s="189"/>
    </row>
    <row r="91" spans="1:4" x14ac:dyDescent="0.15">
      <c r="A91" s="189"/>
      <c r="B91" s="189"/>
      <c r="C91" s="189"/>
      <c r="D91" s="189"/>
    </row>
    <row r="92" spans="1:4" x14ac:dyDescent="0.15">
      <c r="A92" s="189"/>
      <c r="B92" s="189"/>
      <c r="C92" s="189"/>
      <c r="D92" s="189"/>
    </row>
    <row r="93" spans="1:4" x14ac:dyDescent="0.15">
      <c r="A93" s="189"/>
      <c r="B93" s="189"/>
      <c r="C93" s="189"/>
      <c r="D93" s="189"/>
    </row>
    <row r="94" spans="1:4" x14ac:dyDescent="0.15">
      <c r="A94" s="189"/>
      <c r="B94" s="189"/>
      <c r="C94" s="189"/>
      <c r="D94" s="189"/>
    </row>
    <row r="95" spans="1:4" x14ac:dyDescent="0.15">
      <c r="A95" s="189"/>
      <c r="B95" s="189"/>
      <c r="C95" s="189"/>
      <c r="D95" s="189"/>
    </row>
    <row r="96" spans="1:4" x14ac:dyDescent="0.15">
      <c r="A96" s="189"/>
      <c r="B96" s="189"/>
      <c r="C96" s="189"/>
      <c r="D96" s="189"/>
    </row>
    <row r="97" spans="1:4" x14ac:dyDescent="0.15">
      <c r="A97" s="189"/>
      <c r="B97" s="189"/>
      <c r="C97" s="189"/>
      <c r="D97" s="189"/>
    </row>
    <row r="98" spans="1:4" x14ac:dyDescent="0.15">
      <c r="A98" s="189"/>
      <c r="B98" s="189"/>
      <c r="C98" s="189"/>
      <c r="D98" s="189"/>
    </row>
    <row r="99" spans="1:4" x14ac:dyDescent="0.15">
      <c r="A99" s="189"/>
      <c r="B99" s="189"/>
      <c r="C99" s="189"/>
      <c r="D99" s="189"/>
    </row>
    <row r="100" spans="1:4" x14ac:dyDescent="0.15">
      <c r="A100" s="189"/>
      <c r="B100" s="189"/>
      <c r="C100" s="189"/>
      <c r="D100" s="189"/>
    </row>
    <row r="101" spans="1:4" x14ac:dyDescent="0.15">
      <c r="A101" s="189"/>
      <c r="B101" s="189"/>
      <c r="C101" s="189"/>
      <c r="D101" s="189"/>
    </row>
    <row r="102" spans="1:4" x14ac:dyDescent="0.15">
      <c r="A102" s="189"/>
      <c r="B102" s="189"/>
      <c r="C102" s="189"/>
      <c r="D102" s="189"/>
    </row>
    <row r="103" spans="1:4" x14ac:dyDescent="0.15">
      <c r="A103" s="189"/>
      <c r="B103" s="189"/>
      <c r="C103" s="189"/>
      <c r="D103" s="189"/>
    </row>
    <row r="104" spans="1:4" x14ac:dyDescent="0.15">
      <c r="A104" s="189"/>
      <c r="B104" s="189"/>
      <c r="C104" s="189"/>
      <c r="D104" s="189"/>
    </row>
    <row r="105" spans="1:4" x14ac:dyDescent="0.15">
      <c r="A105" s="189"/>
      <c r="B105" s="189"/>
      <c r="C105" s="189"/>
      <c r="D105" s="189"/>
    </row>
    <row r="106" spans="1:4" x14ac:dyDescent="0.15">
      <c r="A106" s="189"/>
      <c r="B106" s="189"/>
      <c r="C106" s="189"/>
      <c r="D106" s="189"/>
    </row>
    <row r="107" spans="1:4" x14ac:dyDescent="0.15">
      <c r="A107" s="189"/>
      <c r="B107" s="189"/>
      <c r="C107" s="189"/>
      <c r="D107" s="189"/>
    </row>
    <row r="108" spans="1:4" x14ac:dyDescent="0.15">
      <c r="A108" s="189"/>
      <c r="B108" s="189"/>
      <c r="C108" s="189"/>
      <c r="D108" s="189"/>
    </row>
    <row r="109" spans="1:4" x14ac:dyDescent="0.15">
      <c r="A109" s="189"/>
      <c r="B109" s="189"/>
      <c r="C109" s="189"/>
      <c r="D109" s="189"/>
    </row>
    <row r="110" spans="1:4" x14ac:dyDescent="0.15">
      <c r="A110" s="189"/>
      <c r="B110" s="189"/>
      <c r="C110" s="189"/>
      <c r="D110" s="189"/>
    </row>
    <row r="111" spans="1:4" x14ac:dyDescent="0.15">
      <c r="A111" s="189"/>
      <c r="B111" s="189"/>
      <c r="C111" s="189"/>
      <c r="D111" s="189"/>
    </row>
    <row r="112" spans="1:4" x14ac:dyDescent="0.15">
      <c r="A112" s="189"/>
      <c r="B112" s="189"/>
      <c r="C112" s="189"/>
      <c r="D112" s="189"/>
    </row>
    <row r="113" spans="1:4" x14ac:dyDescent="0.15">
      <c r="A113" s="189"/>
      <c r="B113" s="189"/>
      <c r="C113" s="189"/>
      <c r="D113" s="189"/>
    </row>
    <row r="114" spans="1:4" x14ac:dyDescent="0.15">
      <c r="A114" s="189"/>
      <c r="B114" s="189"/>
      <c r="C114" s="189"/>
      <c r="D114" s="189"/>
    </row>
    <row r="115" spans="1:4" x14ac:dyDescent="0.15">
      <c r="A115" s="189"/>
      <c r="B115" s="189"/>
      <c r="C115" s="189"/>
      <c r="D115" s="189"/>
    </row>
    <row r="116" spans="1:4" x14ac:dyDescent="0.15">
      <c r="A116" s="189"/>
      <c r="B116" s="189"/>
      <c r="C116" s="189"/>
      <c r="D116" s="189"/>
    </row>
    <row r="117" spans="1:4" x14ac:dyDescent="0.15">
      <c r="A117" s="189"/>
      <c r="B117" s="189"/>
      <c r="C117" s="189"/>
      <c r="D117" s="189"/>
    </row>
    <row r="118" spans="1:4" x14ac:dyDescent="0.15">
      <c r="A118" s="189"/>
      <c r="B118" s="189"/>
      <c r="C118" s="189"/>
      <c r="D118" s="18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990"/>
  <sheetViews>
    <sheetView topLeftCell="C972" workbookViewId="0">
      <selection activeCell="AA990" sqref="B7:AA990"/>
    </sheetView>
  </sheetViews>
  <sheetFormatPr baseColWidth="10" defaultColWidth="11.42578125" defaultRowHeight="15.75" customHeight="1" x14ac:dyDescent="0.2"/>
  <cols>
    <col min="1" max="1" width="11.5703125" style="41" bestFit="1" customWidth="1"/>
    <col min="2" max="2" width="36.7109375" style="46" customWidth="1"/>
    <col min="3" max="3" width="17.5703125" style="48" customWidth="1"/>
    <col min="4" max="4" width="12.42578125" style="41" bestFit="1" customWidth="1"/>
    <col min="5" max="5" width="38.7109375" style="41" customWidth="1"/>
    <col min="6" max="9" width="11.42578125" style="41"/>
    <col min="10" max="10" width="45.5703125" style="43" customWidth="1"/>
    <col min="11" max="16" width="11.42578125" style="41"/>
    <col min="17" max="17" width="11.5703125" style="42" bestFit="1" customWidth="1"/>
    <col min="18" max="19" width="11.42578125" style="41"/>
    <col min="20" max="20" width="11.5703125" style="43" bestFit="1" customWidth="1"/>
    <col min="21" max="21" width="11.5703125" style="41" bestFit="1" customWidth="1"/>
    <col min="22" max="22" width="14.28515625" style="44" bestFit="1" customWidth="1"/>
    <col min="23" max="23" width="15.85546875" style="44" bestFit="1" customWidth="1"/>
    <col min="24" max="24" width="13.28515625" style="45" bestFit="1" customWidth="1"/>
    <col min="25" max="25" width="11.42578125" style="42"/>
    <col min="26" max="26" width="24.140625" style="42" customWidth="1"/>
    <col min="27" max="27" width="19.140625" style="42" customWidth="1"/>
    <col min="28" max="16384" width="11.42578125" style="41"/>
  </cols>
  <sheetData>
    <row r="1" spans="1:27" ht="15.75" customHeight="1" x14ac:dyDescent="0.2">
      <c r="B1" s="204" t="s">
        <v>8092</v>
      </c>
      <c r="C1" s="205"/>
      <c r="D1" s="205"/>
      <c r="E1" s="204"/>
      <c r="F1" s="205"/>
      <c r="G1" s="204"/>
      <c r="H1" s="204"/>
      <c r="I1" s="204"/>
      <c r="J1" s="204"/>
      <c r="K1" s="204"/>
      <c r="L1" s="204"/>
      <c r="M1" s="204"/>
      <c r="N1" s="204"/>
      <c r="O1" s="204"/>
      <c r="P1" s="204"/>
    </row>
    <row r="2" spans="1:27" ht="15.75" customHeight="1" x14ac:dyDescent="0.2">
      <c r="B2" s="206" t="s">
        <v>0</v>
      </c>
      <c r="C2" s="207"/>
      <c r="D2" s="207"/>
      <c r="E2" s="206"/>
      <c r="F2" s="207"/>
      <c r="G2" s="206"/>
      <c r="H2" s="206"/>
      <c r="I2" s="206"/>
      <c r="J2" s="206"/>
      <c r="K2" s="206"/>
      <c r="L2" s="206"/>
      <c r="M2" s="206"/>
      <c r="N2" s="206"/>
      <c r="O2" s="206"/>
      <c r="P2" s="206"/>
    </row>
    <row r="3" spans="1:27" ht="15.75" customHeight="1" x14ac:dyDescent="0.2">
      <c r="B3" s="206" t="s">
        <v>9642</v>
      </c>
      <c r="C3" s="207"/>
      <c r="D3" s="207"/>
      <c r="E3" s="206"/>
      <c r="F3" s="207"/>
      <c r="G3" s="206"/>
      <c r="H3" s="206"/>
      <c r="I3" s="206"/>
      <c r="J3" s="206"/>
      <c r="K3" s="206"/>
      <c r="L3" s="206"/>
      <c r="M3" s="206"/>
      <c r="N3" s="206"/>
      <c r="O3" s="206"/>
      <c r="P3" s="206"/>
    </row>
    <row r="4" spans="1:27" ht="15.75" customHeight="1" x14ac:dyDescent="0.2">
      <c r="B4" s="208" t="s">
        <v>1</v>
      </c>
      <c r="C4" s="209"/>
      <c r="D4" s="209"/>
      <c r="E4" s="208"/>
      <c r="F4" s="209"/>
      <c r="G4" s="208"/>
      <c r="H4" s="208"/>
      <c r="I4" s="208"/>
      <c r="J4" s="208"/>
      <c r="K4" s="208"/>
      <c r="L4" s="208"/>
      <c r="M4" s="208"/>
      <c r="N4" s="208"/>
      <c r="O4" s="208"/>
      <c r="P4" s="208"/>
    </row>
    <row r="5" spans="1:27" ht="15.75" customHeight="1" x14ac:dyDescent="0.2">
      <c r="B5" s="46">
        <v>2</v>
      </c>
      <c r="C5" s="48">
        <v>3</v>
      </c>
      <c r="D5" s="46">
        <v>4</v>
      </c>
      <c r="E5" s="48">
        <v>5</v>
      </c>
      <c r="F5" s="46">
        <v>6</v>
      </c>
      <c r="G5" s="48">
        <v>7</v>
      </c>
      <c r="H5" s="46">
        <v>8</v>
      </c>
      <c r="I5" s="48">
        <v>9</v>
      </c>
      <c r="J5" s="48">
        <v>10</v>
      </c>
      <c r="K5" s="48">
        <v>11</v>
      </c>
      <c r="L5" s="46">
        <v>12</v>
      </c>
      <c r="M5" s="48">
        <v>13</v>
      </c>
      <c r="N5" s="46">
        <v>14</v>
      </c>
      <c r="O5" s="48">
        <v>15</v>
      </c>
      <c r="P5" s="46">
        <v>16</v>
      </c>
      <c r="Q5" s="47">
        <v>17</v>
      </c>
      <c r="R5" s="46">
        <v>18</v>
      </c>
      <c r="S5" s="48">
        <v>19</v>
      </c>
      <c r="T5" s="163">
        <v>20</v>
      </c>
    </row>
    <row r="6" spans="1:27" s="50" customFormat="1" ht="15.75" customHeight="1" x14ac:dyDescent="0.2">
      <c r="A6" s="49"/>
      <c r="B6" s="1" t="s">
        <v>2</v>
      </c>
      <c r="C6" s="51" t="s">
        <v>3</v>
      </c>
      <c r="D6" s="2" t="s">
        <v>4</v>
      </c>
      <c r="E6" s="1" t="s">
        <v>5</v>
      </c>
      <c r="F6" s="1" t="s">
        <v>6</v>
      </c>
      <c r="G6" s="1" t="s">
        <v>7</v>
      </c>
      <c r="H6" s="1" t="s">
        <v>8</v>
      </c>
      <c r="I6" s="1" t="s">
        <v>9</v>
      </c>
      <c r="J6" s="3" t="s">
        <v>10</v>
      </c>
      <c r="K6" s="1" t="s">
        <v>11</v>
      </c>
      <c r="L6" s="1" t="s">
        <v>12</v>
      </c>
      <c r="M6" s="1" t="s">
        <v>13</v>
      </c>
      <c r="N6" s="1" t="s">
        <v>14</v>
      </c>
      <c r="O6" s="1" t="s">
        <v>15</v>
      </c>
      <c r="P6" s="1" t="s">
        <v>16</v>
      </c>
      <c r="Q6" s="1" t="s">
        <v>17</v>
      </c>
      <c r="R6" s="1" t="s">
        <v>18</v>
      </c>
      <c r="S6" s="1" t="s">
        <v>19</v>
      </c>
      <c r="T6" s="3" t="s">
        <v>20</v>
      </c>
      <c r="U6" s="4" t="s">
        <v>21</v>
      </c>
      <c r="V6" s="5" t="s">
        <v>22</v>
      </c>
      <c r="W6" s="5" t="s">
        <v>23</v>
      </c>
      <c r="X6" s="6" t="s">
        <v>24</v>
      </c>
      <c r="Y6" s="4" t="s">
        <v>25</v>
      </c>
      <c r="Z6" s="4" t="s">
        <v>26</v>
      </c>
      <c r="AA6" s="4" t="s">
        <v>27</v>
      </c>
    </row>
    <row r="7" spans="1:27" ht="15.75" customHeight="1" x14ac:dyDescent="0.2">
      <c r="A7" s="164">
        <v>1250</v>
      </c>
      <c r="B7" s="27" t="str">
        <f>VLOOKUP(A7,'BASE REGISTRO NOVIEMBRE'!$B$2:$V$890,2,FALSE)</f>
        <v>Congregación Hijas de San José Protectoras de la Infancia</v>
      </c>
      <c r="C7" s="27" t="str">
        <f>VLOOKUP(A7,'BASE REGISTRO NOVIEMBRE'!$B$2:$V$890,3,FALSE)</f>
        <v>82690200-0</v>
      </c>
      <c r="D7" s="27" t="str">
        <f>VLOOKUP(A7,'BASE REGISTRO NOVIEMBRE'!$B$2:$V$890,4,FALSE)</f>
        <v>Organización Religiosa.</v>
      </c>
      <c r="E7" s="27" t="str">
        <f>VLOOKUP(A7,'BASE REGISTRO NOVIEMBRE'!$B$2:$V$890,5,FALSE)</f>
        <v xml:space="preserve">Erigida de acuerdo al derecho Canónico, en la Arquidiócesis de Santiago.  </v>
      </c>
      <c r="F7" s="27" t="str">
        <f>VLOOKUP(A7,'BASE REGISTRO NOVIEMBRE'!$B$2:$V$890,6,FALSE)</f>
        <v>Indefinida.</v>
      </c>
      <c r="G7" s="27" t="str">
        <f>VLOOKUP(A7,'BASE REGISTRO NOVIEMBRE'!$B$2:$V$890,7,FALSE)</f>
        <v>Actividades Religiosas.</v>
      </c>
      <c r="H7" s="27" t="str">
        <f>VLOOKUP(A7,'BASE REGISTRO NOVIEMBRE'!$B$2:$V$890,8,FALSE)</f>
        <v>no tiene</v>
      </c>
      <c r="I7" s="27">
        <f>VLOOKUP(A7,'BASE REGISTRO NOVIEMBRE'!$B$2:$V$890,9,FALSE)</f>
        <v>0</v>
      </c>
      <c r="J7" s="27">
        <f>VLOOKUP(A7,'BASE REGISTRO NOVIEMBRE'!$B$2:$V$890,10,FALSE)</f>
        <v>0</v>
      </c>
      <c r="K7" s="27" t="str">
        <f>VLOOKUP(A7,'BASE REGISTRO NOVIEMBRE'!$B$2:$V$890,11,FALSE)</f>
        <v xml:space="preserve">Hna. Rosa Elena Bahamonde Rosas, </v>
      </c>
      <c r="L7" s="27" t="str">
        <f>VLOOKUP(A7,'BASE REGISTRO NOVIEMBRE'!$B$2:$V$890,12,FALSE)</f>
        <v xml:space="preserve">Agustinas Nº2874, Santiago.
</v>
      </c>
      <c r="M7" s="27" t="str">
        <f>VLOOKUP(A7,'BASE REGISTRO NOVIEMBRE'!$B$2:$V$890,13,FALSE)</f>
        <v>XIII</v>
      </c>
      <c r="N7" s="27" t="str">
        <f>VLOOKUP(A7,'BASE REGISTRO NOVIEMBRE'!$B$2:$V$890,14,FALSE)</f>
        <v>santiago</v>
      </c>
      <c r="O7" s="27" t="str">
        <f>VLOOKUP(A7,'BASE REGISTRO NOVIEMBRE'!$B$2:$V$890,15,FALSE)</f>
        <v>Fono 226815658/984450893</v>
      </c>
      <c r="P7" s="27" t="str">
        <f>VLOOKUP(A7,'BASE REGISTRO NOVIEMBRE'!$B$2:$V$890,16,FALSE)</f>
        <v xml:space="preserve"> conghsj@gmail.com
  rosabahamonde@gmail.com</v>
      </c>
      <c r="Q7" s="27">
        <f>VLOOKUP(A7,'BASE REGISTRO NOVIEMBRE'!$B$2:$V$890,17,FALSE)</f>
        <v>0</v>
      </c>
      <c r="R7" s="27">
        <f>VLOOKUP(A7,'BASE REGISTRO NOVIEMBRE'!$B$2:$V$890,18,FALSE)</f>
        <v>93910</v>
      </c>
      <c r="S7" s="27" t="str">
        <f>VLOOKUP(A7,'BASE REGISTRO NOVIEMBRE'!$B$2:$V$890,19,FALSE)</f>
        <v>Antecedentes Financiero correspondientes al año 2020, aprobados por el Subdepartamento de Supervisión Financiera Nacional.</v>
      </c>
      <c r="T7" s="107">
        <f>VLOOKUP(A7,'BASE REGISTRO NOVIEMBRE'!$B$2:$V$890,20,FALSE)</f>
        <v>37970</v>
      </c>
      <c r="U7" s="164">
        <v>1250</v>
      </c>
      <c r="V7" s="165">
        <v>26025504</v>
      </c>
      <c r="W7" s="165">
        <v>26025504</v>
      </c>
      <c r="X7" s="71">
        <v>44499</v>
      </c>
      <c r="Y7" s="70" t="s">
        <v>40</v>
      </c>
      <c r="Z7" s="166" t="s">
        <v>9203</v>
      </c>
      <c r="AA7" s="167" t="s">
        <v>129</v>
      </c>
    </row>
    <row r="8" spans="1:27" ht="15.75" customHeight="1" x14ac:dyDescent="0.2">
      <c r="A8" s="41">
        <v>150</v>
      </c>
      <c r="B8" s="27" t="str">
        <f>VLOOKUP(A8,'BASE REGISTRO NOVIEMBRE'!$B$2:$V$890,2,FALSE)</f>
        <v>Iglesia Evangélica Asamblea de Dios Osorno.</v>
      </c>
      <c r="C8" s="27" t="str">
        <f>VLOOKUP(A8,'BASE REGISTRO NOVIEMBRE'!$B$2:$V$890,3,FALSE)</f>
        <v>70070000-3</v>
      </c>
      <c r="D8" s="27" t="str">
        <f>VLOOKUP(A8,'BASE REGISTRO NOVIEMBRE'!$B$2:$V$890,4,FALSE)</f>
        <v>Corporación de Derecho Privado</v>
      </c>
      <c r="E8" s="27" t="str">
        <f>VLOOKUP(A8,'BASE REGISTRO NOVIEMBRE'!$B$2:$V$890,5,FALSE)</f>
        <v>Otorgado por Decreto Supremo Nº 4.088, de fecha 6 de agosto de 1958, por el Ministerio de Justicia.</v>
      </c>
      <c r="F8" s="27" t="str">
        <f>VLOOKUP(A8,'BASE REGISTRO NOVIEMBRE'!$B$2:$V$890,6,FALSE)</f>
        <v>Certificado de Vigencia de fecha 08 de septiembre de 2021, emitido por el Servicio de Registro Civil e Identificación. Folio Nº 500407782874</v>
      </c>
      <c r="G8" s="27" t="str">
        <f>VLOOKUP(A8,'BASE REGISTRO NOVIEMBRE'!$B$2:$V$890,7,FALSE)</f>
        <v xml:space="preserve">Difundir todas las obras de predicación de acuerdo a los preceptos de la Iglesia.
El auxilio moral, espiritual y material a huérfanos, viudas y desamparados, dentro del límite de su posibilidad económica.
</v>
      </c>
      <c r="H8" s="27" t="str">
        <f>VLOOKUP(A8,'BASE REGISTRO NOVIEMBRE'!$B$2:$V$890,8,FALSE)</f>
        <v xml:space="preserve">Presidente: Jenaro Bahamondes Urrutia, 
Secretario: Pablo Maquehue Martínez, 
Vice presidente: Ricardo Ojeda Cea,
Tesorero General: Claudio Andrade Agüero,
Directores:
José Luis Arcos Castillo, 
Javier Gallegos Arteaga, 
Marcelo Soto González, </v>
      </c>
      <c r="I8" s="27" t="str">
        <f>VLOOKUP(A8,'BASE REGISTRO NOVIEMBRE'!$B$2:$V$890,9,FALSE)</f>
        <v>un año.</v>
      </c>
      <c r="J8" s="27" t="str">
        <f>VLOOKUP(A8,'BASE REGISTRO NOVIEMBRE'!$B$2:$V$890,10,FALSE)</f>
        <v>23 enero 2021 al 23 enero 2022</v>
      </c>
      <c r="K8" s="27" t="str">
        <f>VLOOKUP(A8,'BASE REGISTRO NOVIEMBRE'!$B$2:$V$890,11,FALSE)</f>
        <v>Jenaro Segundo Bahamondes Urrutia      Poder especial: Claudio Bhamondes Sobarzo, RUT N 13.322.314-2 (Director Hogar El Alba)</v>
      </c>
      <c r="L8" s="27" t="str">
        <f>VLOOKUP(A8,'BASE REGISTRO NOVIEMBRE'!$B$2:$V$890,12,FALSE)</f>
        <v xml:space="preserve">Los Carrera Nº 429, comuna y ciudad de Osorno,  
</v>
      </c>
      <c r="M8" s="27" t="str">
        <f>VLOOKUP(A8,'BASE REGISTRO NOVIEMBRE'!$B$2:$V$890,13,FALSE)</f>
        <v>X</v>
      </c>
      <c r="N8" s="27" t="str">
        <f>VLOOKUP(A8,'BASE REGISTRO NOVIEMBRE'!$B$2:$V$890,14,FALSE)</f>
        <v xml:space="preserve"> Osorno</v>
      </c>
      <c r="O8" s="27" t="str">
        <f>VLOOKUP(A8,'BASE REGISTRO NOVIEMBRE'!$B$2:$V$890,15,FALSE)</f>
        <v>Teléfonos: (064) 234867 – 233314</v>
      </c>
      <c r="P8" s="27" t="str">
        <f>VLOOKUP(A8,'BASE REGISTRO NOVIEMBRE'!$B$2:$V$890,16,FALSE)</f>
        <v>albahogar@yahoo.es</v>
      </c>
      <c r="Q8" s="27">
        <f>VLOOKUP(A8,'BASE REGISTRO NOVIEMBRE'!$B$2:$V$890,17,FALSE)</f>
        <v>0</v>
      </c>
      <c r="R8" s="27" t="str">
        <f>VLOOKUP(A8,'BASE REGISTRO NOVIEMBRE'!$B$2:$V$890,18,FALSE)</f>
        <v xml:space="preserve">93401: Instituciones de Asistencia Social.
</v>
      </c>
      <c r="S8" s="27" t="str">
        <f>VLOOKUP(A8,'BASE REGISTRO NOVIEMBRE'!$B$2:$V$890,19,FALSE)</f>
        <v>Se acompaña antecedentes Financieros correspondiente al año 2020, aprobados por USUFI</v>
      </c>
      <c r="T8" s="107">
        <f>VLOOKUP(A8,'BASE REGISTRO NOVIEMBRE'!$B$2:$V$890,20,FALSE)</f>
        <v>37970</v>
      </c>
      <c r="U8" s="41">
        <v>150</v>
      </c>
      <c r="V8" s="44">
        <v>45437468</v>
      </c>
      <c r="W8" s="44">
        <v>81654892</v>
      </c>
      <c r="X8" s="45">
        <v>44561</v>
      </c>
      <c r="Y8" s="70" t="s">
        <v>40</v>
      </c>
      <c r="Z8" s="166" t="s">
        <v>9203</v>
      </c>
      <c r="AA8" s="42" t="s">
        <v>9537</v>
      </c>
    </row>
    <row r="9" spans="1:27" ht="15.75" customHeight="1" x14ac:dyDescent="0.2">
      <c r="A9" s="41">
        <v>250</v>
      </c>
      <c r="B9" s="27" t="str">
        <f>VLOOKUP(A9,'BASE REGISTRO NOVIEMBRE'!$B$2:$V$890,2,FALSE)</f>
        <v>Asociación Cristiana de Jóvenes de Valparaíso</v>
      </c>
      <c r="C9" s="27" t="str">
        <f>VLOOKUP(A9,'BASE REGISTRO NOVIEMBRE'!$B$2:$V$890,3,FALSE)</f>
        <v>81832900-8</v>
      </c>
      <c r="D9" s="27" t="str">
        <f>VLOOKUP(A9,'BASE REGISTRO NOVIEMBRE'!$B$2:$V$890,4,FALSE)</f>
        <v>Corporación de Derecho Privado.</v>
      </c>
      <c r="E9" s="27" t="str">
        <f>VLOOKUP(A9,'BASE REGISTRO NOVIEMBRE'!$B$2:$V$890,5,FALSE)</f>
        <v xml:space="preserve">Otorgado por Decreto Supremo Nº 17755, de fecha 18 de octubre de 1915, por el Ministerio de Justicia.  </v>
      </c>
      <c r="F9" s="27" t="str">
        <f>VLOOKUP(A9,'BASE REGISTRO NOVIEMBRE'!$B$2:$V$890,6,FALSE)</f>
        <v>Certificado de vigencia de persona jurídica sin fines de lucro, folio N° 500400647593, emitido por el Servicio de Registro Civil e Identificación, con fecha 28 de julio de 2021.</v>
      </c>
      <c r="G9" s="27" t="str">
        <f>VLOOKUP(A9,'BASE REGISTRO NOVIEMBRE'!$B$2:$V$890,7,FALSE)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9" s="27" t="str">
        <f>VLOOKUP(A9,'BASE REGISTRO NOVIEMBRE'!$B$2:$V$890,8,FALSE)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9" s="27" t="str">
        <f>VLOOKUP(A9,'BASE REGISTRO NOVIEMBRE'!$B$2:$V$890,9,FALSE)</f>
        <v xml:space="preserve">Los directores duran tres años en sus cargos, pudiendo ser reelegidos por una sola vez y se renuevan anualmente por terceras partes.
</v>
      </c>
      <c r="J9" s="27" t="str">
        <f>VLOOKUP(A9,'BASE REGISTRO NOVIEMBRE'!$B$2:$V$890,10,FALSE)</f>
        <v xml:space="preserve">Ultimo Directorio que consta escritura pública: Del período 2019-2020. Vigencia Mandato General de Administración y Facultades otorgado a don Rodrigo Cárcamo Morales y don Diego Trincado Araya: 30 de julio de 2021.
</v>
      </c>
      <c r="K9" s="27" t="str">
        <f>VLOOKUP(A9,'BASE REGISTRO NOVIEMBRE'!$B$2:$V$890,11,FALSE)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9" s="27" t="str">
        <f>VLOOKUP(A9,'BASE REGISTRO NOVIEMBRE'!$B$2:$V$890,12,FALSE)</f>
        <v xml:space="preserve">Blanco Nº1117, Valparaíso.Blanco N° 1117, Valparaíso, Región de Valparaíso. 
</v>
      </c>
      <c r="M9" s="27" t="str">
        <f>VLOOKUP(A9,'BASE REGISTRO NOVIEMBRE'!$B$2:$V$890,13,FALSE)</f>
        <v>V</v>
      </c>
      <c r="N9" s="27" t="str">
        <f>VLOOKUP(A9,'BASE REGISTRO NOVIEMBRE'!$B$2:$V$890,14,FALSE)</f>
        <v>Valparaíso</v>
      </c>
      <c r="O9" s="27" t="str">
        <f>VLOOKUP(A9,'BASE REGISTRO NOVIEMBRE'!$B$2:$V$890,15,FALSE)</f>
        <v>(32) 2156900</v>
      </c>
      <c r="P9" s="27" t="str">
        <f>VLOOKUP(A9,'BASE REGISTRO NOVIEMBRE'!$B$2:$V$890,16,FALSE)</f>
        <v xml:space="preserve">acjvalpo@gmail.com
</v>
      </c>
      <c r="Q9" s="27">
        <f>VLOOKUP(A9,'BASE REGISTRO NOVIEMBRE'!$B$2:$V$890,17,FALSE)</f>
        <v>0</v>
      </c>
      <c r="R9" s="27">
        <f>VLOOKUP(A9,'BASE REGISTRO NOVIEMBRE'!$B$2:$V$890,18,FALSE)</f>
        <v>93401</v>
      </c>
      <c r="S9" s="27" t="str">
        <f>VLOOKUP(A9,'BASE REGISTRO NOVIEMBRE'!$B$2:$V$890,19,FALSE)</f>
        <v xml:space="preserve">Certificado de Antecedentes Financieros, correspondientes al año 2020, aprobados por el Subdepartamento de Supervisión Financiera Nacional.                                                                                                                                                                                                                                                                                                                                                                                                                                                                                                                                                                                                                                                                                                                                                                                                                                                                                                                                                                                                                                                                                      
</v>
      </c>
      <c r="T9" s="107">
        <f>VLOOKUP(A9,'BASE REGISTRO NOVIEMBRE'!$B$2:$V$890,20,FALSE)</f>
        <v>37970</v>
      </c>
      <c r="U9" s="41">
        <v>250</v>
      </c>
      <c r="V9" s="44">
        <v>38324520</v>
      </c>
      <c r="W9" s="44">
        <v>65477520</v>
      </c>
      <c r="X9" s="45">
        <v>44561</v>
      </c>
      <c r="Y9" s="42" t="s">
        <v>40</v>
      </c>
      <c r="Z9" s="42" t="s">
        <v>9203</v>
      </c>
      <c r="AA9" s="42" t="s">
        <v>71</v>
      </c>
    </row>
    <row r="10" spans="1:27" ht="15.75" customHeight="1" x14ac:dyDescent="0.2">
      <c r="A10" s="41">
        <v>250</v>
      </c>
      <c r="B10" s="27" t="str">
        <f>VLOOKUP(A10,'BASE REGISTRO NOVIEMBRE'!$B$2:$V$890,2,FALSE)</f>
        <v>Asociación Cristiana de Jóvenes de Valparaíso</v>
      </c>
      <c r="C10" s="27" t="str">
        <f>VLOOKUP(A10,'BASE REGISTRO NOVIEMBRE'!$B$2:$V$890,3,FALSE)</f>
        <v>81832900-8</v>
      </c>
      <c r="D10" s="27" t="str">
        <f>VLOOKUP(A10,'BASE REGISTRO NOVIEMBRE'!$B$2:$V$890,4,FALSE)</f>
        <v>Corporación de Derecho Privado.</v>
      </c>
      <c r="E10" s="27" t="str">
        <f>VLOOKUP(A10,'BASE REGISTRO NOVIEMBRE'!$B$2:$V$890,5,FALSE)</f>
        <v xml:space="preserve">Otorgado por Decreto Supremo Nº 17755, de fecha 18 de octubre de 1915, por el Ministerio de Justicia.  </v>
      </c>
      <c r="F10" s="27" t="str">
        <f>VLOOKUP(A10,'BASE REGISTRO NOVIEMBRE'!$B$2:$V$890,6,FALSE)</f>
        <v>Certificado de vigencia de persona jurídica sin fines de lucro, folio N° 500400647593, emitido por el Servicio de Registro Civil e Identificación, con fecha 28 de julio de 2021.</v>
      </c>
      <c r="G10" s="27" t="str">
        <f>VLOOKUP(A10,'BASE REGISTRO NOVIEMBRE'!$B$2:$V$890,7,FALSE)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0" s="27" t="str">
        <f>VLOOKUP(A10,'BASE REGISTRO NOVIEMBRE'!$B$2:$V$890,8,FALSE)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0" s="27" t="str">
        <f>VLOOKUP(A10,'BASE REGISTRO NOVIEMBRE'!$B$2:$V$890,9,FALSE)</f>
        <v xml:space="preserve">Los directores duran tres años en sus cargos, pudiendo ser reelegidos por una sola vez y se renuevan anualmente por terceras partes.
</v>
      </c>
      <c r="J10" s="27" t="str">
        <f>VLOOKUP(A10,'BASE REGISTRO NOVIEMBRE'!$B$2:$V$890,10,FALSE)</f>
        <v xml:space="preserve">Ultimo Directorio que consta escritura pública: Del período 2019-2020. Vigencia Mandato General de Administración y Facultades otorgado a don Rodrigo Cárcamo Morales y don Diego Trincado Araya: 30 de julio de 2021.
</v>
      </c>
      <c r="K10" s="27" t="str">
        <f>VLOOKUP(A10,'BASE REGISTRO NOVIEMBRE'!$B$2:$V$890,11,FALSE)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0" s="27" t="str">
        <f>VLOOKUP(A10,'BASE REGISTRO NOVIEMBRE'!$B$2:$V$890,12,FALSE)</f>
        <v xml:space="preserve">Blanco Nº1117, Valparaíso.Blanco N° 1117, Valparaíso, Región de Valparaíso. 
</v>
      </c>
      <c r="M10" s="27" t="str">
        <f>VLOOKUP(A10,'BASE REGISTRO NOVIEMBRE'!$B$2:$V$890,13,FALSE)</f>
        <v>V</v>
      </c>
      <c r="N10" s="27" t="str">
        <f>VLOOKUP(A10,'BASE REGISTRO NOVIEMBRE'!$B$2:$V$890,14,FALSE)</f>
        <v>Valparaíso</v>
      </c>
      <c r="O10" s="27" t="str">
        <f>VLOOKUP(A10,'BASE REGISTRO NOVIEMBRE'!$B$2:$V$890,15,FALSE)</f>
        <v>(32) 2156900</v>
      </c>
      <c r="P10" s="27" t="str">
        <f>VLOOKUP(A10,'BASE REGISTRO NOVIEMBRE'!$B$2:$V$890,16,FALSE)</f>
        <v xml:space="preserve">acjvalpo@gmail.com
</v>
      </c>
      <c r="Q10" s="27">
        <f>VLOOKUP(A10,'BASE REGISTRO NOVIEMBRE'!$B$2:$V$890,17,FALSE)</f>
        <v>0</v>
      </c>
      <c r="R10" s="27">
        <f>VLOOKUP(A10,'BASE REGISTRO NOVIEMBRE'!$B$2:$V$890,18,FALSE)</f>
        <v>93401</v>
      </c>
      <c r="S10" s="27" t="str">
        <f>VLOOKUP(A10,'BASE REGISTRO NOVIEMBRE'!$B$2:$V$890,19,FALSE)</f>
        <v xml:space="preserve">Certificado de Antecedentes Financieros, correspondientes al año 2020, aprobados por el Subdepartamento de Supervisión Financiera Nacional.                                                                                                                                                                                                                                                                                                                                                                                                                                                                                                                                                                                                                                                                                                                                                                                                                                                                                                                                                                                                                                                                                      
</v>
      </c>
      <c r="T10" s="107">
        <f>VLOOKUP(A10,'BASE REGISTRO NOVIEMBRE'!$B$2:$V$890,20,FALSE)</f>
        <v>37970</v>
      </c>
      <c r="U10" s="41">
        <v>250</v>
      </c>
      <c r="V10" s="44">
        <v>12986892</v>
      </c>
      <c r="W10" s="44">
        <v>22606812</v>
      </c>
      <c r="X10" s="45">
        <v>44561</v>
      </c>
      <c r="Y10" s="42" t="s">
        <v>40</v>
      </c>
      <c r="Z10" s="42" t="s">
        <v>9203</v>
      </c>
      <c r="AA10" s="42" t="s">
        <v>72</v>
      </c>
    </row>
    <row r="11" spans="1:27" ht="15.75" customHeight="1" x14ac:dyDescent="0.2">
      <c r="A11" s="41">
        <v>400</v>
      </c>
      <c r="B11" s="27" t="str">
        <f>VLOOKUP(A11,'BASE REGISTRO NOVIEMBRE'!$B$2:$V$890,2,FALSE)</f>
        <v>Asociación Hogar de Niños Arturo Prat</v>
      </c>
      <c r="C11" s="27" t="str">
        <f>VLOOKUP(A11,'BASE REGISTRO NOVIEMBRE'!$B$2:$V$890,3,FALSE)</f>
        <v>70013440-7</v>
      </c>
      <c r="D11" s="27" t="str">
        <f>VLOOKUP(A11,'BASE REGISTRO NOVIEMBRE'!$B$2:$V$890,4,FALSE)</f>
        <v>Corporación de Derecho Privado.</v>
      </c>
      <c r="E11" s="27" t="str">
        <f>VLOOKUP(A11,'BASE REGISTRO NOVIEMBRE'!$B$2:$V$890,5,FALSE)</f>
        <v xml:space="preserve">Otorgado por Decreto Supremo Nº1033, de fecha 22 de agosto de 1922, por el Ministerio de Justicia.  </v>
      </c>
      <c r="F11" s="27" t="str">
        <f>VLOOKUP(A11,'BASE REGISTRO NOVIEMBRE'!$B$2:$V$890,6,FALSE)</f>
        <v>Certificado de Vigencia de Persona Jurídica sin Fines de Lucro Folio N° 500237858010, de fecha 8 de julio de 2019, emitido por el Servicio de Registro Civil e Identificación.</v>
      </c>
      <c r="G11" s="27" t="str">
        <f>VLOOKUP(A11,'BASE REGISTRO NOVIEMBRE'!$B$2:$V$890,7,FALSE)</f>
        <v>Mantener, sostener o colaborar en el funcionamiento de internados para niños.</v>
      </c>
      <c r="H11" s="27" t="str">
        <f>VLOOKUP(A11,'BASE REGISTRO NOVIEMBRE'!$B$2:$V$890,8,FALSE)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1" s="27" t="str">
        <f>VLOOKUP(A11,'BASE REGISTRO NOVIEMBRE'!$B$2:$V$890,9,FALSE)</f>
        <v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v>
      </c>
      <c r="J11" s="27" t="str">
        <f>VLOOKUP(A11,'BASE REGISTRO NOVIEMBRE'!$B$2:$V$890,10,FALSE)</f>
        <v>Del 23 de abril de 2019 al 23 de abril de 2020</v>
      </c>
      <c r="K11" s="27" t="str">
        <f>VLOOKUP(A11,'BASE REGISTRO NOVIEMBRE'!$B$2:$V$890,11,FALSE)</f>
        <v>Carlos Alberto Ruiz Artigas, RUT Nº5.384.609-2
*Nota: Mediante correo electrónico de fecha 03 de agosto de 2021, doña María Luisa Rivera González, Asistente de Gerencia de la Asociación Hogar de Niños Arturo Prat, informa que, don Óscar Manzano Soko y don Víctor González Risopatrón, no cuentan actualmente con poder vigente representar a la institución</v>
      </c>
      <c r="L11" s="27" t="str">
        <f>VLOOKUP(A11,'BASE REGISTRO NOVIEMBRE'!$B$2:$V$890,12,FALSE)</f>
        <v xml:space="preserve">Blanco Nº1623, oficina Nº403, Valparaíso.
</v>
      </c>
      <c r="M11" s="27" t="str">
        <f>VLOOKUP(A11,'BASE REGISTRO NOVIEMBRE'!$B$2:$V$890,13,FALSE)</f>
        <v>V</v>
      </c>
      <c r="N11" s="27" t="str">
        <f>VLOOKUP(A11,'BASE REGISTRO NOVIEMBRE'!$B$2:$V$890,14,FALSE)</f>
        <v>Valparaíso</v>
      </c>
      <c r="O11" s="27" t="str">
        <f>VLOOKUP(A11,'BASE REGISTRO NOVIEMBRE'!$B$2:$V$890,15,FALSE)</f>
        <v>32- 2541480</v>
      </c>
      <c r="P11" s="27" t="str">
        <f>VLOOKUP(A11,'BASE REGISTRO NOVIEMBRE'!$B$2:$V$890,16,FALSE)</f>
        <v xml:space="preserve">asistentegerencia@haprat.cl </v>
      </c>
      <c r="Q11" s="27">
        <f>VLOOKUP(A11,'BASE REGISTRO NOVIEMBRE'!$B$2:$V$890,17,FALSE)</f>
        <v>0</v>
      </c>
      <c r="R11" s="27">
        <f>VLOOKUP(A11,'BASE REGISTRO NOVIEMBRE'!$B$2:$V$890,18,FALSE)</f>
        <v>93401</v>
      </c>
      <c r="S11" s="27" t="str">
        <f>VLOOKUP(A11,'BASE REGISTRO NOVIEMBRE'!$B$2:$V$890,19,FALSE)</f>
        <v>Certificado de Antecedentes Financieros correspondiente al año 2020, aprobados por el Subdepartamento de Supervisión Financiera Nacional.</v>
      </c>
      <c r="T11" s="107">
        <f>VLOOKUP(A11,'BASE REGISTRO NOVIEMBRE'!$B$2:$V$890,20,FALSE)</f>
        <v>37970</v>
      </c>
      <c r="U11" s="41">
        <v>400</v>
      </c>
      <c r="V11" s="44">
        <v>27373672</v>
      </c>
      <c r="W11" s="44">
        <v>53604054</v>
      </c>
      <c r="X11" s="45">
        <v>44561</v>
      </c>
      <c r="Y11" s="42" t="s">
        <v>40</v>
      </c>
      <c r="Z11" s="42" t="s">
        <v>9203</v>
      </c>
      <c r="AA11" s="42" t="s">
        <v>71</v>
      </c>
    </row>
    <row r="12" spans="1:27" ht="15.75" customHeight="1" x14ac:dyDescent="0.2">
      <c r="A12" s="41">
        <v>1050</v>
      </c>
      <c r="B12" s="27" t="str">
        <f>VLOOKUP(A12,'BASE REGISTRO NOVIEMBRE'!$B$2:$V$890,2,FALSE)</f>
        <v xml:space="preserve">Congregación del Buen Pastor </v>
      </c>
      <c r="C12" s="27" t="str">
        <f>VLOOKUP(A12,'BASE REGISTRO NOVIEMBRE'!$B$2:$V$890,3,FALSE)</f>
        <v>70000670-0</v>
      </c>
      <c r="D12" s="27" t="str">
        <f>VLOOKUP(A12,'BASE REGISTRO NOVIEMBRE'!$B$2:$V$890,4,FALSE)</f>
        <v>Organización Religiosa</v>
      </c>
      <c r="E12" s="27" t="str">
        <f>VLOOKUP(A12,'BASE REGISTRO NOVIEMBRE'!$B$2:$V$890,5,FALSE)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2" s="27" t="str">
        <f>VLOOKUP(A12,'BASE REGISTRO NOVIEMBRE'!$B$2:$V$890,6,FALSE)</f>
        <v>Indefinida.Certificado C/967/2021, de 07 de julio de 2021, emitido por doña Constanza Reyes Mauret, Vicecanciller del Arzobispado de Santiago.</v>
      </c>
      <c r="G12" s="27" t="str">
        <f>VLOOKUP(A12,'BASE REGISTRO NOVIEMBRE'!$B$2:$V$890,7,FALSE)</f>
        <v>Actividades Religiosas.</v>
      </c>
      <c r="H12" s="27" t="str">
        <f>VLOOKUP(A12,'BASE REGISTRO NOVIEMBRE'!$B$2:$V$890,8,FALSE)</f>
        <v>no tiene</v>
      </c>
      <c r="I12" s="27">
        <f>VLOOKUP(A12,'BASE REGISTRO NOVIEMBRE'!$B$2:$V$890,9,FALSE)</f>
        <v>0</v>
      </c>
      <c r="J12" s="27">
        <f>VLOOKUP(A12,'BASE REGISTRO NOVIEMBRE'!$B$2:$V$890,10,FALSE)</f>
        <v>0</v>
      </c>
      <c r="K12" s="27" t="str">
        <f>VLOOKUP(A12,'BASE REGISTRO NOVIEMBRE'!$B$2:$V$890,11,FALSE)</f>
        <v>Sandra Bertha Suárez Cordero</v>
      </c>
      <c r="L12" s="27" t="str">
        <f>VLOOKUP(A12,'BASE REGISTRO NOVIEMBRE'!$B$2:$V$890,12,FALSE)</f>
        <v xml:space="preserve">Mac – Iver Nº702, Santiago. 
</v>
      </c>
      <c r="M12" s="27" t="str">
        <f>VLOOKUP(A12,'BASE REGISTRO NOVIEMBRE'!$B$2:$V$890,13,FALSE)</f>
        <v>XIII</v>
      </c>
      <c r="N12" s="27" t="str">
        <f>VLOOKUP(A12,'BASE REGISTRO NOVIEMBRE'!$B$2:$V$890,14,FALSE)</f>
        <v>SANTIAGO</v>
      </c>
      <c r="O12" s="27" t="str">
        <f>VLOOKUP(A12,'BASE REGISTRO NOVIEMBRE'!$B$2:$V$890,15,FALSE)</f>
        <v>Fono 6325682, fax 6385213.</v>
      </c>
      <c r="P12" s="27" t="str">
        <f>VLOOKUP(A12,'BASE REGISTRO NOVIEMBRE'!$B$2:$V$890,16,FALSE)</f>
        <v>Mail: adelarey@gmail.com</v>
      </c>
      <c r="Q12" s="27" t="str">
        <f>VLOOKUP(A12,'BASE REGISTRO NOVIEMBRE'!$B$2:$V$890,17,FALSE)</f>
        <v xml:space="preserve">Casilla 51.918 </v>
      </c>
      <c r="R12" s="27" t="str">
        <f>VLOOKUP(A12,'BASE REGISTRO NOVIEMBRE'!$B$2:$V$890,18,FALSE)</f>
        <v>93910: Organizaciones  Religiosas.</v>
      </c>
      <c r="S12" s="27" t="str">
        <f>VLOOKUP(A12,'BASE REGISTRO NOVIEMBRE'!$B$2:$V$890,19,FALSE)</f>
        <v>Se remite Certificado de Antecedentes Financieros correspondientes al año 2020, aprobados por el al Subdepartamento de Supervisión Financiera Nacional</v>
      </c>
      <c r="T12" s="107">
        <f>VLOOKUP(A12,'BASE REGISTRO NOVIEMBRE'!$B$2:$V$890,20,FALSE)</f>
        <v>37970</v>
      </c>
      <c r="U12" s="41">
        <v>1050</v>
      </c>
      <c r="V12" s="44">
        <v>59993511</v>
      </c>
      <c r="W12" s="44">
        <v>106686951</v>
      </c>
      <c r="X12" s="45">
        <v>44561</v>
      </c>
      <c r="Y12" s="42" t="s">
        <v>40</v>
      </c>
      <c r="Z12" s="42" t="s">
        <v>9203</v>
      </c>
      <c r="AA12" s="42" t="s">
        <v>100</v>
      </c>
    </row>
    <row r="13" spans="1:27" ht="15.75" customHeight="1" x14ac:dyDescent="0.2">
      <c r="A13" s="41">
        <v>1050</v>
      </c>
      <c r="B13" s="27" t="str">
        <f>VLOOKUP(A13,'BASE REGISTRO NOVIEMBRE'!$B$2:$V$890,2,FALSE)</f>
        <v xml:space="preserve">Congregación del Buen Pastor </v>
      </c>
      <c r="C13" s="27" t="str">
        <f>VLOOKUP(A13,'BASE REGISTRO NOVIEMBRE'!$B$2:$V$890,3,FALSE)</f>
        <v>70000670-0</v>
      </c>
      <c r="D13" s="27" t="str">
        <f>VLOOKUP(A13,'BASE REGISTRO NOVIEMBRE'!$B$2:$V$890,4,FALSE)</f>
        <v>Organización Religiosa</v>
      </c>
      <c r="E13" s="27" t="str">
        <f>VLOOKUP(A13,'BASE REGISTRO NOVIEMBRE'!$B$2:$V$890,5,FALSE)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3" s="27" t="str">
        <f>VLOOKUP(A13,'BASE REGISTRO NOVIEMBRE'!$B$2:$V$890,6,FALSE)</f>
        <v>Indefinida.Certificado C/967/2021, de 07 de julio de 2021, emitido por doña Constanza Reyes Mauret, Vicecanciller del Arzobispado de Santiago.</v>
      </c>
      <c r="G13" s="27" t="str">
        <f>VLOOKUP(A13,'BASE REGISTRO NOVIEMBRE'!$B$2:$V$890,7,FALSE)</f>
        <v>Actividades Religiosas.</v>
      </c>
      <c r="H13" s="27" t="str">
        <f>VLOOKUP(A13,'BASE REGISTRO NOVIEMBRE'!$B$2:$V$890,8,FALSE)</f>
        <v>no tiene</v>
      </c>
      <c r="I13" s="27">
        <f>VLOOKUP(A13,'BASE REGISTRO NOVIEMBRE'!$B$2:$V$890,9,FALSE)</f>
        <v>0</v>
      </c>
      <c r="J13" s="27">
        <f>VLOOKUP(A13,'BASE REGISTRO NOVIEMBRE'!$B$2:$V$890,10,FALSE)</f>
        <v>0</v>
      </c>
      <c r="K13" s="27" t="str">
        <f>VLOOKUP(A13,'BASE REGISTRO NOVIEMBRE'!$B$2:$V$890,11,FALSE)</f>
        <v>Sandra Bertha Suárez Cordero</v>
      </c>
      <c r="L13" s="27" t="str">
        <f>VLOOKUP(A13,'BASE REGISTRO NOVIEMBRE'!$B$2:$V$890,12,FALSE)</f>
        <v xml:space="preserve">Mac – Iver Nº702, Santiago. 
</v>
      </c>
      <c r="M13" s="27" t="str">
        <f>VLOOKUP(A13,'BASE REGISTRO NOVIEMBRE'!$B$2:$V$890,13,FALSE)</f>
        <v>XIII</v>
      </c>
      <c r="N13" s="27" t="str">
        <f>VLOOKUP(A13,'BASE REGISTRO NOVIEMBRE'!$B$2:$V$890,14,FALSE)</f>
        <v>SANTIAGO</v>
      </c>
      <c r="O13" s="27" t="str">
        <f>VLOOKUP(A13,'BASE REGISTRO NOVIEMBRE'!$B$2:$V$890,15,FALSE)</f>
        <v>Fono 6325682, fax 6385213.</v>
      </c>
      <c r="P13" s="27" t="str">
        <f>VLOOKUP(A13,'BASE REGISTRO NOVIEMBRE'!$B$2:$V$890,16,FALSE)</f>
        <v>Mail: adelarey@gmail.com</v>
      </c>
      <c r="Q13" s="27" t="str">
        <f>VLOOKUP(A13,'BASE REGISTRO NOVIEMBRE'!$B$2:$V$890,17,FALSE)</f>
        <v xml:space="preserve">Casilla 51.918 </v>
      </c>
      <c r="R13" s="27" t="str">
        <f>VLOOKUP(A13,'BASE REGISTRO NOVIEMBRE'!$B$2:$V$890,18,FALSE)</f>
        <v>93910: Organizaciones  Religiosas.</v>
      </c>
      <c r="S13" s="27" t="str">
        <f>VLOOKUP(A13,'BASE REGISTRO NOVIEMBRE'!$B$2:$V$890,19,FALSE)</f>
        <v>Se remite Certificado de Antecedentes Financieros correspondientes al año 2020, aprobados por el al Subdepartamento de Supervisión Financiera Nacional</v>
      </c>
      <c r="T13" s="107">
        <f>VLOOKUP(A13,'BASE REGISTRO NOVIEMBRE'!$B$2:$V$890,20,FALSE)</f>
        <v>37970</v>
      </c>
      <c r="U13" s="41">
        <v>1050</v>
      </c>
      <c r="V13" s="44">
        <v>58324644</v>
      </c>
      <c r="W13" s="44">
        <v>74357844</v>
      </c>
      <c r="X13" s="45">
        <v>44561</v>
      </c>
      <c r="Y13" s="42" t="s">
        <v>40</v>
      </c>
      <c r="Z13" s="42" t="s">
        <v>9203</v>
      </c>
      <c r="AA13" s="42" t="s">
        <v>9479</v>
      </c>
    </row>
    <row r="14" spans="1:27" ht="15.75" customHeight="1" x14ac:dyDescent="0.2">
      <c r="A14" s="41">
        <v>1150</v>
      </c>
      <c r="B14" s="27" t="str">
        <f>VLOOKUP(A14,'BASE REGISTRO NOVIEMBRE'!$B$2:$V$890,2,FALSE)</f>
        <v xml:space="preserve">Congregación Hermanas Franciscanas Misioneras de Jesús
</v>
      </c>
      <c r="C14" s="27" t="str">
        <f>VLOOKUP(A14,'BASE REGISTRO NOVIEMBRE'!$B$2:$V$890,3,FALSE)</f>
        <v>70672400-1</v>
      </c>
      <c r="D14" s="27" t="str">
        <f>VLOOKUP(A14,'BASE REGISTRO NOVIEMBRE'!$B$2:$V$890,4,FALSE)</f>
        <v>Organización Religiosa.</v>
      </c>
      <c r="E14" s="27" t="str">
        <f>VLOOKUP(A14,'BASE REGISTRO NOVIEMBRE'!$B$2:$V$890,5,FALSE)</f>
        <v>Decreto Eclesiástico de la Arquidiócesis de la Serena  de 25 de noviembre de 2003.</v>
      </c>
      <c r="F14" s="27" t="str">
        <f>VLOOKUP(A14,'BASE REGISTRO NOVIEMBRE'!$B$2:$V$890,6,FALSE)</f>
        <v>Indefinida.</v>
      </c>
      <c r="G14" s="27" t="str">
        <f>VLOOKUP(A14,'BASE REGISTRO NOVIEMBRE'!$B$2:$V$890,7,FALSE)</f>
        <v>Actividades Religiosas.</v>
      </c>
      <c r="H14" s="27" t="str">
        <f>VLOOKUP(A14,'BASE REGISTRO NOVIEMBRE'!$B$2:$V$890,8,FALSE)</f>
        <v>no tiene</v>
      </c>
      <c r="I14" s="27">
        <f>VLOOKUP(A14,'BASE REGISTRO NOVIEMBRE'!$B$2:$V$890,9,FALSE)</f>
        <v>0</v>
      </c>
      <c r="J14" s="27">
        <f>VLOOKUP(A14,'BASE REGISTRO NOVIEMBRE'!$B$2:$V$890,10,FALSE)</f>
        <v>0</v>
      </c>
      <c r="K14" s="27" t="str">
        <f>VLOOKUP(A14,'BASE REGISTRO NOVIEMBRE'!$B$2:$V$890,11,FALSE)</f>
        <v xml:space="preserve">Superiora General Hna. Verónica del Carmen Collao Aguirre, </v>
      </c>
      <c r="L14" s="27" t="str">
        <f>VLOOKUP(A14,'BASE REGISTRO NOVIEMBRE'!$B$2:$V$890,12,FALSE)</f>
        <v xml:space="preserve">Calle Padre Hurtado Nº 911, Parte Alta, Comuna de Coquimbo, Cuarta Región.
</v>
      </c>
      <c r="M14" s="27" t="str">
        <f>VLOOKUP(A14,'BASE REGISTRO NOVIEMBRE'!$B$2:$V$890,13,FALSE)</f>
        <v>IV</v>
      </c>
      <c r="N14" s="27" t="str">
        <f>VLOOKUP(A14,'BASE REGISTRO NOVIEMBRE'!$B$2:$V$890,14,FALSE)</f>
        <v>coquimbo</v>
      </c>
      <c r="O14" s="27" t="str">
        <f>VLOOKUP(A14,'BASE REGISTRO NOVIEMBRE'!$B$2:$V$890,15,FALSE)</f>
        <v>51 - 2 315199
+56 940326716</v>
      </c>
      <c r="P14" s="27" t="str">
        <f>VLOOKUP(A14,'BASE REGISTRO NOVIEMBRE'!$B$2:$V$890,16,FALSE)</f>
        <v>hnaveronicafranciscana@gmail.com
hogar.redes.direccion@gmail.com</v>
      </c>
      <c r="Q14" s="27">
        <f>VLOOKUP(A14,'BASE REGISTRO NOVIEMBRE'!$B$2:$V$890,17,FALSE)</f>
        <v>0</v>
      </c>
      <c r="R14" s="27">
        <f>VLOOKUP(A14,'BASE REGISTRO NOVIEMBRE'!$B$2:$V$890,18,FALSE)</f>
        <v>93910</v>
      </c>
      <c r="S14" s="27" t="str">
        <f>VLOOKUP(A14,'BASE REGISTRO NOVIEMBRE'!$B$2:$V$890,19,FALSE)</f>
        <v>Se acompaña Certificado de Antecedentes Financieros correspondiente al año 2020, aprobados por el  Subdepartamento de Supervisión Financiera Nacional.</v>
      </c>
      <c r="T14" s="107">
        <f>VLOOKUP(A14,'BASE REGISTRO NOVIEMBRE'!$B$2:$V$890,20,FALSE)</f>
        <v>37970</v>
      </c>
      <c r="U14" s="41">
        <v>1150</v>
      </c>
      <c r="V14" s="44">
        <v>61678585</v>
      </c>
      <c r="W14" s="44">
        <v>89601179</v>
      </c>
      <c r="X14" s="45">
        <v>44561</v>
      </c>
      <c r="Y14" s="42" t="s">
        <v>40</v>
      </c>
      <c r="Z14" s="42" t="s">
        <v>9203</v>
      </c>
      <c r="AA14" s="42" t="s">
        <v>111</v>
      </c>
    </row>
    <row r="15" spans="1:27" ht="15.75" customHeight="1" x14ac:dyDescent="0.2">
      <c r="A15" s="41">
        <v>1200</v>
      </c>
      <c r="B15" s="27" t="str">
        <f>VLOOKUP(A15,'BASE REGISTRO NOVIEMBRE'!$B$2:$V$890,2,FALSE)</f>
        <v>Compañía de las Hijas de la Caridad de San Vicente de Paul</v>
      </c>
      <c r="C15" s="27" t="str">
        <f>VLOOKUP(A15,'BASE REGISTRO NOVIEMBRE'!$B$2:$V$890,3,FALSE)</f>
        <v>70200200-1</v>
      </c>
      <c r="D15" s="27" t="str">
        <f>VLOOKUP(A15,'BASE REGISTRO NOVIEMBRE'!$B$2:$V$890,4,FALSE)</f>
        <v>Organización Religiosa.</v>
      </c>
      <c r="E15" s="27" t="str">
        <f>VLOOKUP(A15,'BASE REGISTRO NOVIEMBRE'!$B$2:$V$890,5,FALSE)</f>
        <v>Erigida de acuerdo al Derecho Canónico, en la Arquidiócesis de Santiago.</v>
      </c>
      <c r="F15" s="27" t="str">
        <f>VLOOKUP(A15,'BASE REGISTRO NOVIEMBRE'!$B$2:$V$890,6,FALSE)</f>
        <v>Indefinida.</v>
      </c>
      <c r="G15" s="27" t="str">
        <f>VLOOKUP(A15,'BASE REGISTRO NOVIEMBRE'!$B$2:$V$890,7,FALSE)</f>
        <v>Actividades Religiosas.</v>
      </c>
      <c r="H15" s="27" t="str">
        <f>VLOOKUP(A15,'BASE REGISTRO NOVIEMBRE'!$B$2:$V$890,8,FALSE)</f>
        <v>no tiene</v>
      </c>
      <c r="I15" s="27" t="str">
        <f>VLOOKUP(A15,'BASE REGISTRO NOVIEMBRE'!$B$2:$V$890,9,FALSE)</f>
        <v>no tiene</v>
      </c>
      <c r="J15" s="27" t="str">
        <f>VLOOKUP(A15,'BASE REGISTRO NOVIEMBRE'!$B$2:$V$890,10,FALSE)</f>
        <v>no tiene</v>
      </c>
      <c r="K15" s="27" t="str">
        <f>VLOOKUP(A15,'BASE REGISTRO NOVIEMBRE'!$B$2:$V$890,11,FALSE)</f>
        <v>Hna. Rosana Cortés Castillo, (Ecónoma Provincial)</v>
      </c>
      <c r="L15" s="27" t="str">
        <f>VLOOKUP(A15,'BASE REGISTRO NOVIEMBRE'!$B$2:$V$890,12,FALSE)</f>
        <v xml:space="preserve">Venecia Nº1640 C, comuna Independencia.
</v>
      </c>
      <c r="M15" s="27" t="str">
        <f>VLOOKUP(A15,'BASE REGISTRO NOVIEMBRE'!$B$2:$V$890,13,FALSE)</f>
        <v>XIII</v>
      </c>
      <c r="N15" s="27" t="str">
        <f>VLOOKUP(A15,'BASE REGISTRO NOVIEMBRE'!$B$2:$V$890,14,FALSE)</f>
        <v>INDEPENDENCIA</v>
      </c>
      <c r="O15" s="27" t="str">
        <f>VLOOKUP(A15,'BASE REGISTRO NOVIEMBRE'!$B$2:$V$890,15,FALSE)</f>
        <v>Teléfonos: 2-27370395 – 27376415</v>
      </c>
      <c r="P15" s="27" t="str">
        <f>VLOOKUP(A15,'BASE REGISTRO NOVIEMBRE'!$B$2:$V$890,16,FALSE)</f>
        <v>Correo: enlacechile@hijasdelacaridad.net</v>
      </c>
      <c r="Q15" s="27">
        <f>VLOOKUP(A15,'BASE REGISTRO NOVIEMBRE'!$B$2:$V$890,17,FALSE)</f>
        <v>0</v>
      </c>
      <c r="R15" s="27" t="str">
        <f>VLOOKUP(A15,'BASE REGISTRO NOVIEMBRE'!$B$2:$V$890,18,FALSE)</f>
        <v>93910: Organizaciones Religiosas</v>
      </c>
      <c r="S15" s="27" t="str">
        <f>VLOOKUP(A15,'BASE REGISTRO NOVIEMBRE'!$B$2:$V$890,19,FALSE)</f>
        <v xml:space="preserve">Certificado de antecedentes financieros correspondientes al año 2020 aprobados por el Subdepartamento de Supervisión Financiera Nacional </v>
      </c>
      <c r="T15" s="107">
        <f>VLOOKUP(A15,'BASE REGISTRO NOVIEMBRE'!$B$2:$V$890,20,FALSE)</f>
        <v>37956</v>
      </c>
      <c r="U15" s="41">
        <v>1200</v>
      </c>
      <c r="V15" s="44">
        <v>59358010</v>
      </c>
      <c r="W15" s="44">
        <v>90568094</v>
      </c>
      <c r="X15" s="45">
        <v>44561</v>
      </c>
      <c r="Y15" s="42" t="s">
        <v>40</v>
      </c>
      <c r="Z15" s="42" t="s">
        <v>9203</v>
      </c>
      <c r="AA15" s="42" t="s">
        <v>9518</v>
      </c>
    </row>
    <row r="16" spans="1:27" ht="15.75" customHeight="1" x14ac:dyDescent="0.2">
      <c r="A16" s="41">
        <v>1250</v>
      </c>
      <c r="B16" s="27" t="str">
        <f>VLOOKUP(A16,'BASE REGISTRO NOVIEMBRE'!$B$2:$V$890,2,FALSE)</f>
        <v>Congregación Hijas de San José Protectoras de la Infancia</v>
      </c>
      <c r="C16" s="27" t="str">
        <f>VLOOKUP(A16,'BASE REGISTRO NOVIEMBRE'!$B$2:$V$890,3,FALSE)</f>
        <v>82690200-0</v>
      </c>
      <c r="D16" s="27" t="str">
        <f>VLOOKUP(A16,'BASE REGISTRO NOVIEMBRE'!$B$2:$V$890,4,FALSE)</f>
        <v>Organización Religiosa.</v>
      </c>
      <c r="E16" s="27" t="str">
        <f>VLOOKUP(A16,'BASE REGISTRO NOVIEMBRE'!$B$2:$V$890,5,FALSE)</f>
        <v xml:space="preserve">Erigida de acuerdo al derecho Canónico, en la Arquidiócesis de Santiago.  </v>
      </c>
      <c r="F16" s="27" t="str">
        <f>VLOOKUP(A16,'BASE REGISTRO NOVIEMBRE'!$B$2:$V$890,6,FALSE)</f>
        <v>Indefinida.</v>
      </c>
      <c r="G16" s="27" t="str">
        <f>VLOOKUP(A16,'BASE REGISTRO NOVIEMBRE'!$B$2:$V$890,7,FALSE)</f>
        <v>Actividades Religiosas.</v>
      </c>
      <c r="H16" s="27" t="str">
        <f>VLOOKUP(A16,'BASE REGISTRO NOVIEMBRE'!$B$2:$V$890,8,FALSE)</f>
        <v>no tiene</v>
      </c>
      <c r="I16" s="27">
        <f>VLOOKUP(A16,'BASE REGISTRO NOVIEMBRE'!$B$2:$V$890,9,FALSE)</f>
        <v>0</v>
      </c>
      <c r="J16" s="27">
        <f>VLOOKUP(A16,'BASE REGISTRO NOVIEMBRE'!$B$2:$V$890,10,FALSE)</f>
        <v>0</v>
      </c>
      <c r="K16" s="27" t="str">
        <f>VLOOKUP(A16,'BASE REGISTRO NOVIEMBRE'!$B$2:$V$890,11,FALSE)</f>
        <v xml:space="preserve">Hna. Rosa Elena Bahamonde Rosas, </v>
      </c>
      <c r="L16" s="27" t="str">
        <f>VLOOKUP(A16,'BASE REGISTRO NOVIEMBRE'!$B$2:$V$890,12,FALSE)</f>
        <v xml:space="preserve">Agustinas Nº2874, Santiago.
</v>
      </c>
      <c r="M16" s="27" t="str">
        <f>VLOOKUP(A16,'BASE REGISTRO NOVIEMBRE'!$B$2:$V$890,13,FALSE)</f>
        <v>XIII</v>
      </c>
      <c r="N16" s="27" t="str">
        <f>VLOOKUP(A16,'BASE REGISTRO NOVIEMBRE'!$B$2:$V$890,14,FALSE)</f>
        <v>santiago</v>
      </c>
      <c r="O16" s="27" t="str">
        <f>VLOOKUP(A16,'BASE REGISTRO NOVIEMBRE'!$B$2:$V$890,15,FALSE)</f>
        <v>Fono 226815658/984450893</v>
      </c>
      <c r="P16" s="27" t="str">
        <f>VLOOKUP(A16,'BASE REGISTRO NOVIEMBRE'!$B$2:$V$890,16,FALSE)</f>
        <v xml:space="preserve"> conghsj@gmail.com
  rosabahamonde@gmail.com</v>
      </c>
      <c r="Q16" s="27">
        <f>VLOOKUP(A16,'BASE REGISTRO NOVIEMBRE'!$B$2:$V$890,17,FALSE)</f>
        <v>0</v>
      </c>
      <c r="R16" s="27">
        <f>VLOOKUP(A16,'BASE REGISTRO NOVIEMBRE'!$B$2:$V$890,18,FALSE)</f>
        <v>93910</v>
      </c>
      <c r="S16" s="27" t="str">
        <f>VLOOKUP(A16,'BASE REGISTRO NOVIEMBRE'!$B$2:$V$890,19,FALSE)</f>
        <v>Antecedentes Financiero correspondientes al año 2020, aprobados por el Subdepartamento de Supervisión Financiera Nacional.</v>
      </c>
      <c r="T16" s="107">
        <f>VLOOKUP(A16,'BASE REGISTRO NOVIEMBRE'!$B$2:$V$890,20,FALSE)</f>
        <v>37970</v>
      </c>
      <c r="U16" s="41">
        <v>1250</v>
      </c>
      <c r="V16" s="44">
        <v>31047171</v>
      </c>
      <c r="W16" s="44">
        <v>108855239</v>
      </c>
      <c r="X16" s="45">
        <v>44561</v>
      </c>
      <c r="Y16" s="42" t="s">
        <v>40</v>
      </c>
      <c r="Z16" s="42" t="s">
        <v>9203</v>
      </c>
      <c r="AA16" s="42" t="s">
        <v>129</v>
      </c>
    </row>
    <row r="17" spans="1:27" ht="15.75" customHeight="1" x14ac:dyDescent="0.2">
      <c r="A17" s="41">
        <v>1450</v>
      </c>
      <c r="B17" s="27" t="str">
        <f>VLOOKUP(A17,'BASE REGISTRO NOVIEMBRE'!$B$2:$V$890,2,FALSE)</f>
        <v xml:space="preserve">Congregación Pequeñas Hermanas Misioneras de la Caridad-Don Orione </v>
      </c>
      <c r="C17" s="27" t="str">
        <f>VLOOKUP(A17,'BASE REGISTRO NOVIEMBRE'!$B$2:$V$890,3,FALSE)</f>
        <v>70081300-2</v>
      </c>
      <c r="D17" s="27" t="str">
        <f>VLOOKUP(A17,'BASE REGISTRO NOVIEMBRE'!$B$2:$V$890,4,FALSE)</f>
        <v>Organización Religiosa.</v>
      </c>
      <c r="E17" s="27" t="str">
        <f>VLOOKUP(A17,'BASE REGISTRO NOVIEMBRE'!$B$2:$V$890,5,FALSE)</f>
        <v xml:space="preserve">Erigida de acuerdo al Derecho Canónico.  </v>
      </c>
      <c r="F17" s="27" t="str">
        <f>VLOOKUP(A17,'BASE REGISTRO NOVIEMBRE'!$B$2:$V$890,6,FALSE)</f>
        <v>Indefinida.Consta en el Certificado C/1324/2020, emitido por doña Marcela Arriaza Morales, Notaria del Arzobispado de Santiago, con fecha 13 de noviembre de 2020</v>
      </c>
      <c r="G17" s="27" t="str">
        <f>VLOOKUP(A17,'BASE REGISTRO NOVIEMBRE'!$B$2:$V$890,7,FALSE)</f>
        <v>Actividades Religiosas.</v>
      </c>
      <c r="H17" s="27" t="str">
        <f>VLOOKUP(A17,'BASE REGISTRO NOVIEMBRE'!$B$2:$V$890,8,FALSE)</f>
        <v>no tiene</v>
      </c>
      <c r="I17" s="27">
        <f>VLOOKUP(A17,'BASE REGISTRO NOVIEMBRE'!$B$2:$V$890,9,FALSE)</f>
        <v>0</v>
      </c>
      <c r="J17" s="27">
        <f>VLOOKUP(A17,'BASE REGISTRO NOVIEMBRE'!$B$2:$V$890,10,FALSE)</f>
        <v>0</v>
      </c>
      <c r="K17" s="27" t="str">
        <f>VLOOKUP(A17,'BASE REGISTRO NOVIEMBRE'!$B$2:$V$890,11,FALSE)</f>
        <v>Hna. María Eugenia Linco Linco,
Superiora Provincial: Mónica Aurora Izquierdo Yáñez</v>
      </c>
      <c r="L17" s="27" t="str">
        <f>VLOOKUP(A17,'BASE REGISTRO NOVIEMBRE'!$B$2:$V$890,12,FALSE)</f>
        <v xml:space="preserve">El Almendro Nº533, comuna de Cerrillos. 
</v>
      </c>
      <c r="M17" s="27" t="str">
        <f>VLOOKUP(A17,'BASE REGISTRO NOVIEMBRE'!$B$2:$V$890,13,FALSE)</f>
        <v>XIII</v>
      </c>
      <c r="N17" s="27" t="str">
        <f>VLOOKUP(A17,'BASE REGISTRO NOVIEMBRE'!$B$2:$V$890,14,FALSE)</f>
        <v>cerrillos</v>
      </c>
      <c r="O17" s="27" t="str">
        <f>VLOOKUP(A17,'BASE REGISTRO NOVIEMBRE'!$B$2:$V$890,15,FALSE)</f>
        <v>Fono 5571330.</v>
      </c>
      <c r="P17" s="27">
        <f>VLOOKUP(A17,'BASE REGISTRO NOVIEMBRE'!$B$2:$V$890,16,FALSE)</f>
        <v>0</v>
      </c>
      <c r="Q17" s="27">
        <f>VLOOKUP(A17,'BASE REGISTRO NOVIEMBRE'!$B$2:$V$890,17,FALSE)</f>
        <v>0</v>
      </c>
      <c r="R17" s="27" t="str">
        <f>VLOOKUP(A17,'BASE REGISTRO NOVIEMBRE'!$B$2:$V$890,18,FALSE)</f>
        <v>93910: Organizaciones Religiosas</v>
      </c>
      <c r="S17" s="27" t="str">
        <f>VLOOKUP(A17,'BASE REGISTRO NOVIEMBRE'!$B$2:$V$890,19,FALSE)</f>
        <v>Se acompaña Certificado de Antecedentes Financieros correspondiente al año 2020, aprobados por el Subdepartamento de Supervisión Financiera Nacional.</v>
      </c>
      <c r="T17" s="107">
        <f>VLOOKUP(A17,'BASE REGISTRO NOVIEMBRE'!$B$2:$V$890,20,FALSE)</f>
        <v>37970</v>
      </c>
      <c r="U17" s="41">
        <v>1450</v>
      </c>
      <c r="V17" s="44">
        <v>18186476</v>
      </c>
      <c r="W17" s="44">
        <v>43361876</v>
      </c>
      <c r="X17" s="45">
        <v>44561</v>
      </c>
      <c r="Y17" s="42" t="s">
        <v>40</v>
      </c>
      <c r="Z17" s="42" t="s">
        <v>9203</v>
      </c>
      <c r="AA17" s="42" t="s">
        <v>138</v>
      </c>
    </row>
    <row r="18" spans="1:27" ht="15.75" customHeight="1" x14ac:dyDescent="0.2">
      <c r="A18" s="41">
        <v>1500</v>
      </c>
      <c r="B18" s="27" t="str">
        <f>VLOOKUP(A18,'BASE REGISTRO NOVIEMBRE'!$B$2:$V$890,2,FALSE)</f>
        <v>Congregación Pequeña Obra de la Divina Providencia</v>
      </c>
      <c r="C18" s="27" t="str">
        <f>VLOOKUP(A18,'BASE REGISTRO NOVIEMBRE'!$B$2:$V$890,3,FALSE)</f>
        <v>82156700-9</v>
      </c>
      <c r="D18" s="27" t="str">
        <f>VLOOKUP(A18,'BASE REGISTRO NOVIEMBRE'!$B$2:$V$890,4,FALSE)</f>
        <v>Organización Religiosa</v>
      </c>
      <c r="E18" s="27" t="str">
        <f>VLOOKUP(A18,'BASE REGISTRO NOVIEMBRE'!$B$2:$V$890,5,FALSE)</f>
        <v>Erigida de acuerdo al Derecho Canónico, en la Arquidiócesis de Santiago.</v>
      </c>
      <c r="F18" s="27" t="str">
        <f>VLOOKUP(A18,'BASE REGISTRO NOVIEMBRE'!$B$2:$V$890,6,FALSE)</f>
        <v xml:space="preserve">Indefinida. 
Consta en el Certificado C/922/2021, de 23 de junio de 2021, emitido por doña Constanza Reyes Mauret, Vicecanciller del Arzobispado de Santiago. 
</v>
      </c>
      <c r="G18" s="27" t="str">
        <f>VLOOKUP(A18,'BASE REGISTRO NOVIEMBRE'!$B$2:$V$890,7,FALSE)</f>
        <v>Actividades Religiosas.</v>
      </c>
      <c r="H18" s="27" t="str">
        <f>VLOOKUP(A18,'BASE REGISTRO NOVIEMBRE'!$B$2:$V$890,8,FALSE)</f>
        <v xml:space="preserve">Consejo:
Superior en Chile
R.P. Teófilo Calvo Pérez, Pasaporte N° PAH449311, R.P. 
Vicario
Gustavo Valencia Aguilera, RUN N° 8.074.724-1
Consejero:
R.P. Giacomo Valenza, RUN N° 14.652.396-K
Ecónomo
R.P. Hno. Juan Alberto Daza jara, RUN: 8.627.490-6
</v>
      </c>
      <c r="I18" s="27">
        <f>VLOOKUP(A18,'BASE REGISTRO NOVIEMBRE'!$B$2:$V$890,9,FALSE)</f>
        <v>0</v>
      </c>
      <c r="J18" s="27">
        <f>VLOOKUP(A18,'BASE REGISTRO NOVIEMBRE'!$B$2:$V$890,10,FALSE)</f>
        <v>0</v>
      </c>
      <c r="K18" s="27" t="str">
        <f>VLOOKUP(A18,'BASE REGISTRO NOVIEMBRE'!$B$2:$V$890,11,FALSE)</f>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18" s="27" t="str">
        <f>VLOOKUP(A18,'BASE REGISTRO NOVIEMBRE'!$B$2:$V$890,12,FALSE)</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M18" s="27" t="str">
        <f>VLOOKUP(A18,'BASE REGISTRO NOVIEMBRE'!$B$2:$V$890,13,FALSE)</f>
        <v>XIII (sede central)</v>
      </c>
      <c r="N18" s="27" t="str">
        <f>VLOOKUP(A18,'BASE REGISTRO NOVIEMBRE'!$B$2:$V$890,14,FALSE)</f>
        <v>cerrillos (sede central)</v>
      </c>
      <c r="O18" s="27" t="str">
        <f>VLOOKUP(A18,'BASE REGISTRO NOVIEMBRE'!$B$2:$V$890,15,FALSE)</f>
        <v xml:space="preserve">5570495
Delegación Central: 225570495
Cottolengo Santiago: 225574783
Cottolengo Quintero: 32-29330568
(Cottolengo Rancagua: 72-2230761
</v>
      </c>
      <c r="P18" s="27" t="str">
        <f>VLOOKUP(A18,'BASE REGISTRO NOVIEMBRE'!$B$2:$V$890,16,FALSE)</f>
        <v xml:space="preserve">Delegación Central: teocalper@hotmail.com
Cottolengo Santiago: pfelipefdp@gmail.com
Cottolengo Quintero: pfelipefdp@gmail.com
(Cottolengo Rancagua: aolivares.fdp@gmail.com
</v>
      </c>
      <c r="Q18" s="27">
        <f>VLOOKUP(A18,'BASE REGISTRO NOVIEMBRE'!$B$2:$V$890,17,FALSE)</f>
        <v>0</v>
      </c>
      <c r="R18" s="27" t="str">
        <f>VLOOKUP(A18,'BASE REGISTRO NOVIEMBRE'!$B$2:$V$890,18,FALSE)</f>
        <v>93910: Organizaciones Religiosas</v>
      </c>
      <c r="S18" s="27" t="str">
        <f>VLOOKUP(A18,'BASE REGISTRO NOVIEMBRE'!$B$2:$V$890,19,FALSE)</f>
        <v>Se acompaña Certificado de Antecedentes Financieros, correspondiente al año 2020, aprobado por el Subdepartamento de Supervisión Financiera.</v>
      </c>
      <c r="T18" s="107" t="str">
        <f>VLOOKUP(A18,'BASE REGISTRO NOVIEMBRE'!$B$2:$V$890,20,FALSE)</f>
        <v>15 de diciembre de 2003.</v>
      </c>
      <c r="U18" s="41">
        <v>1500</v>
      </c>
      <c r="V18" s="44">
        <v>31982355</v>
      </c>
      <c r="W18" s="44">
        <v>64600894</v>
      </c>
      <c r="X18" s="45">
        <v>44561</v>
      </c>
      <c r="Y18" s="42" t="s">
        <v>40</v>
      </c>
      <c r="Z18" s="42" t="s">
        <v>9203</v>
      </c>
      <c r="AA18" s="42" t="s">
        <v>149</v>
      </c>
    </row>
    <row r="19" spans="1:27" ht="15.75" customHeight="1" x14ac:dyDescent="0.2">
      <c r="A19" s="41">
        <v>1500</v>
      </c>
      <c r="B19" s="27" t="str">
        <f>VLOOKUP(A19,'BASE REGISTRO NOVIEMBRE'!$B$2:$V$890,2,FALSE)</f>
        <v>Congregación Pequeña Obra de la Divina Providencia</v>
      </c>
      <c r="C19" s="27" t="str">
        <f>VLOOKUP(A19,'BASE REGISTRO NOVIEMBRE'!$B$2:$V$890,3,FALSE)</f>
        <v>82156700-9</v>
      </c>
      <c r="D19" s="27" t="str">
        <f>VLOOKUP(A19,'BASE REGISTRO NOVIEMBRE'!$B$2:$V$890,4,FALSE)</f>
        <v>Organización Religiosa</v>
      </c>
      <c r="E19" s="27" t="str">
        <f>VLOOKUP(A19,'BASE REGISTRO NOVIEMBRE'!$B$2:$V$890,5,FALSE)</f>
        <v>Erigida de acuerdo al Derecho Canónico, en la Arquidiócesis de Santiago.</v>
      </c>
      <c r="F19" s="27" t="str">
        <f>VLOOKUP(A19,'BASE REGISTRO NOVIEMBRE'!$B$2:$V$890,6,FALSE)</f>
        <v xml:space="preserve">Indefinida. 
Consta en el Certificado C/922/2021, de 23 de junio de 2021, emitido por doña Constanza Reyes Mauret, Vicecanciller del Arzobispado de Santiago. 
</v>
      </c>
      <c r="G19" s="27" t="str">
        <f>VLOOKUP(A19,'BASE REGISTRO NOVIEMBRE'!$B$2:$V$890,7,FALSE)</f>
        <v>Actividades Religiosas.</v>
      </c>
      <c r="H19" s="27" t="str">
        <f>VLOOKUP(A19,'BASE REGISTRO NOVIEMBRE'!$B$2:$V$890,8,FALSE)</f>
        <v xml:space="preserve">Consejo:
Superior en Chile
R.P. Teófilo Calvo Pérez, Pasaporte N° PAH449311, R.P. 
Vicario
Gustavo Valencia Aguilera, RUN N° 8.074.724-1
Consejero:
R.P. Giacomo Valenza, RUN N° 14.652.396-K
Ecónomo
R.P. Hno. Juan Alberto Daza jara, RUN: 8.627.490-6
</v>
      </c>
      <c r="I19" s="27">
        <f>VLOOKUP(A19,'BASE REGISTRO NOVIEMBRE'!$B$2:$V$890,9,FALSE)</f>
        <v>0</v>
      </c>
      <c r="J19" s="27">
        <f>VLOOKUP(A19,'BASE REGISTRO NOVIEMBRE'!$B$2:$V$890,10,FALSE)</f>
        <v>0</v>
      </c>
      <c r="K19" s="27" t="str">
        <f>VLOOKUP(A19,'BASE REGISTRO NOVIEMBRE'!$B$2:$V$890,11,FALSE)</f>
        <v xml:space="preserve">Rvdo. Padre Teófilo Calvo Pérez, Superior Provincial de la Congregación en Chile.                              R.P Sergio Felipe Valenzuela Ramos, RUT N° 9.765.312-7, representante legal del Pequeño Cottolengo de Santiago.
Rvdo. Padre Álvaro Rodrigo Olivares Fernández, representante legal Pequeño Cottolengo de Rancagua. 
Para el proyecto Pequeño Cottolengo de Quintero, el representante legal es el R.P. Bruno Pietrobon, 
Se designa como Directora para el proyecto Pequeño Cottolengo de Quintero a doña Mónica Vera Valenzuela.
Para el proyecto Pequeño Cottolengo de Santiago, el representante legal es el R.P. Claudio Chávez Urrutia, 
</v>
      </c>
      <c r="L19" s="27" t="str">
        <f>VLOOKUP(A19,'BASE REGISTRO NOVIEMBRE'!$B$2:$V$890,12,FALSE)</f>
        <v xml:space="preserve">Avda. Pedro Aguirre Cerda N° 7335, comuna de Cerrillos, Región Metropolitana (Delegación Central).
Calle Don Orione N° 7306, comuna de Cerrillos, Región Metropolitana (Cottolengo Santiago)
Vicuña Mackenna N° 1230, comuna de Quintero, Región de Valparaíso (Cottolengo Quintero)
Avenida Francia N° 455, comuna de Rancagua, Sexta Región (Cottolengo Rancagua)
</v>
      </c>
      <c r="M19" s="27" t="str">
        <f>VLOOKUP(A19,'BASE REGISTRO NOVIEMBRE'!$B$2:$V$890,13,FALSE)</f>
        <v>XIII (sede central)</v>
      </c>
      <c r="N19" s="27" t="str">
        <f>VLOOKUP(A19,'BASE REGISTRO NOVIEMBRE'!$B$2:$V$890,14,FALSE)</f>
        <v>cerrillos (sede central)</v>
      </c>
      <c r="O19" s="27" t="str">
        <f>VLOOKUP(A19,'BASE REGISTRO NOVIEMBRE'!$B$2:$V$890,15,FALSE)</f>
        <v xml:space="preserve">5570495
Delegación Central: 225570495
Cottolengo Santiago: 225574783
Cottolengo Quintero: 32-29330568
(Cottolengo Rancagua: 72-2230761
</v>
      </c>
      <c r="P19" s="27" t="str">
        <f>VLOOKUP(A19,'BASE REGISTRO NOVIEMBRE'!$B$2:$V$890,16,FALSE)</f>
        <v xml:space="preserve">Delegación Central: teocalper@hotmail.com
Cottolengo Santiago: pfelipefdp@gmail.com
Cottolengo Quintero: pfelipefdp@gmail.com
(Cottolengo Rancagua: aolivares.fdp@gmail.com
</v>
      </c>
      <c r="Q19" s="27">
        <f>VLOOKUP(A19,'BASE REGISTRO NOVIEMBRE'!$B$2:$V$890,17,FALSE)</f>
        <v>0</v>
      </c>
      <c r="R19" s="27" t="str">
        <f>VLOOKUP(A19,'BASE REGISTRO NOVIEMBRE'!$B$2:$V$890,18,FALSE)</f>
        <v>93910: Organizaciones Religiosas</v>
      </c>
      <c r="S19" s="27" t="str">
        <f>VLOOKUP(A19,'BASE REGISTRO NOVIEMBRE'!$B$2:$V$890,19,FALSE)</f>
        <v>Se acompaña Certificado de Antecedentes Financieros, correspondiente al año 2020, aprobado por el Subdepartamento de Supervisión Financiera.</v>
      </c>
      <c r="T19" s="107" t="str">
        <f>VLOOKUP(A19,'BASE REGISTRO NOVIEMBRE'!$B$2:$V$890,20,FALSE)</f>
        <v>15 de diciembre de 2003.</v>
      </c>
      <c r="U19" s="41">
        <v>1500</v>
      </c>
      <c r="V19" s="44">
        <v>30972651</v>
      </c>
      <c r="W19" s="44">
        <v>62067925</v>
      </c>
      <c r="X19" s="45">
        <v>44561</v>
      </c>
      <c r="Y19" s="42" t="s">
        <v>40</v>
      </c>
      <c r="Z19" s="42" t="s">
        <v>9203</v>
      </c>
      <c r="AA19" s="42" t="s">
        <v>9562</v>
      </c>
    </row>
    <row r="20" spans="1:27" ht="15.75" customHeight="1" x14ac:dyDescent="0.2">
      <c r="A20" s="41">
        <v>1550</v>
      </c>
      <c r="B20" s="27" t="str">
        <f>VLOOKUP(A20,'BASE REGISTRO NOVIEMBRE'!$B$2:$V$890,2,FALSE)</f>
        <v xml:space="preserve">Congregación de Religiosas Adoratrices Esclavas del Santísimo Sacramento y de la Caridad. </v>
      </c>
      <c r="C20" s="27" t="str">
        <f>VLOOKUP(A20,'BASE REGISTRO NOVIEMBRE'!$B$2:$V$890,3,FALSE)</f>
        <v>70023020-1</v>
      </c>
      <c r="D20" s="27" t="str">
        <f>VLOOKUP(A20,'BASE REGISTRO NOVIEMBRE'!$B$2:$V$890,4,FALSE)</f>
        <v>Organización Religiosa.</v>
      </c>
      <c r="E20" s="27" t="str">
        <f>VLOOKUP(A20,'BASE REGISTRO NOVIEMBRE'!$B$2:$V$890,5,FALSE)</f>
        <v xml:space="preserve">Erigida de acuerdo al Derecho Canónico, del Arzobispado de Santiago. 
Asimismo, se otorgó personalidad jurídica por Decreto Supremo Nº419, del  11 de abril de 1922, del Ministerio de Justicia.  
</v>
      </c>
      <c r="F20" s="27" t="str">
        <f>VLOOKUP(A20,'BASE REGISTRO NOVIEMBRE'!$B$2:$V$890,6,FALSE)</f>
        <v>Indefinida.Certificado C/987/2021, de 12 de julio de 2021, autorizado por doña Constanza Reyes Mauret, Vicecanciller del Arzobispado de Santiago.</v>
      </c>
      <c r="G20" s="27" t="str">
        <f>VLOOKUP(A20,'BASE REGISTRO NOVIEMBRE'!$B$2:$V$890,7,FALSE)</f>
        <v>Actividades Religiosas.</v>
      </c>
      <c r="H20" s="27" t="str">
        <f>VLOOKUP(A20,'BASE REGISTRO NOVIEMBRE'!$B$2:$V$890,8,FALSE)</f>
        <v>no tiene</v>
      </c>
      <c r="I20" s="27">
        <f>VLOOKUP(A20,'BASE REGISTRO NOVIEMBRE'!$B$2:$V$890,9,FALSE)</f>
        <v>0</v>
      </c>
      <c r="J20" s="27">
        <f>VLOOKUP(A20,'BASE REGISTRO NOVIEMBRE'!$B$2:$V$890,10,FALSE)</f>
        <v>0</v>
      </c>
      <c r="K20" s="27" t="str">
        <f>VLOOKUP(A20,'BASE REGISTRO NOVIEMBRE'!$B$2:$V$890,11,FALSE)</f>
        <v xml:space="preserve">Margarita Fabiola Sais Monserrat, 
</v>
      </c>
      <c r="L20" s="27" t="str">
        <f>VLOOKUP(A20,'BASE REGISTRO NOVIEMBRE'!$B$2:$V$890,12,FALSE)</f>
        <v xml:space="preserve">Obispo Manuel Umaña Nº1356, comuna de Estación Central.
</v>
      </c>
      <c r="M20" s="27" t="str">
        <f>VLOOKUP(A20,'BASE REGISTRO NOVIEMBRE'!$B$2:$V$890,13,FALSE)</f>
        <v>XIII</v>
      </c>
      <c r="N20" s="27" t="str">
        <f>VLOOKUP(A20,'BASE REGISTRO NOVIEMBRE'!$B$2:$V$890,14,FALSE)</f>
        <v>estacion central</v>
      </c>
      <c r="O20" s="27" t="str">
        <f>VLOOKUP(A20,'BASE REGISTRO NOVIEMBRE'!$B$2:$V$890,15,FALSE)</f>
        <v>226834204 
71 - 2215375</v>
      </c>
      <c r="P20" s="27" t="str">
        <f>VLOOKUP(A20,'BASE REGISTRO NOVIEMBRE'!$B$2:$V$890,16,FALSE)</f>
        <v>ppfmicaeliano@gmail.com</v>
      </c>
      <c r="Q20" s="27">
        <f>VLOOKUP(A20,'BASE REGISTRO NOVIEMBRE'!$B$2:$V$890,17,FALSE)</f>
        <v>0</v>
      </c>
      <c r="R20" s="27" t="str">
        <f>VLOOKUP(A20,'BASE REGISTRO NOVIEMBRE'!$B$2:$V$890,18,FALSE)</f>
        <v>93910: Organización Religiosa.</v>
      </c>
      <c r="S20" s="27" t="str">
        <f>VLOOKUP(A20,'BASE REGISTRO NOVIEMBRE'!$B$2:$V$890,19,FALSE)</f>
        <v>Certificado de Antecedentes Financieros correspondientes al año 2020, aprobados por el Subdepartamento de Supervisión Financiera Nacional.</v>
      </c>
      <c r="T20" s="107">
        <f>VLOOKUP(A20,'BASE REGISTRO NOVIEMBRE'!$B$2:$V$890,20,FALSE)</f>
        <v>37970</v>
      </c>
      <c r="U20" s="41">
        <v>1550</v>
      </c>
      <c r="V20" s="44">
        <v>36617760</v>
      </c>
      <c r="W20" s="44">
        <v>44375760</v>
      </c>
      <c r="X20" s="45">
        <v>44561</v>
      </c>
      <c r="Y20" s="42" t="s">
        <v>40</v>
      </c>
      <c r="Z20" s="42" t="s">
        <v>9203</v>
      </c>
      <c r="AA20" s="42" t="s">
        <v>160</v>
      </c>
    </row>
    <row r="21" spans="1:27" ht="15.75" customHeight="1" x14ac:dyDescent="0.2">
      <c r="A21" s="41">
        <v>1750</v>
      </c>
      <c r="B21" s="27" t="str">
        <f>VLOOKUP(A21,'BASE REGISTRO NOVIEMBRE'!$B$2:$V$890,2,FALSE)</f>
        <v>Congregación Religiosos Terciarios Capuchinos de Nuestra Señora de los Dolores</v>
      </c>
      <c r="C21" s="27" t="str">
        <f>VLOOKUP(A21,'BASE REGISTRO NOVIEMBRE'!$B$2:$V$890,3,FALSE)</f>
        <v>81795172-4</v>
      </c>
      <c r="D21" s="27" t="str">
        <f>VLOOKUP(A21,'BASE REGISTRO NOVIEMBRE'!$B$2:$V$890,4,FALSE)</f>
        <v>Organización Religiosa.</v>
      </c>
      <c r="E21" s="27" t="str">
        <f>VLOOKUP(A21,'BASE REGISTRO NOVIEMBRE'!$B$2:$V$890,5,FALSE)</f>
        <v>Erigida de acuerdo al Derecho Canónico, según consta en Certificado Nº722/2003, emitido por doña Sara Rodríguez Silva, Notario Eclesiástico del Obispado de Valparaíso, con fecha 17 de noviembre del 2003.</v>
      </c>
      <c r="F21" s="27" t="str">
        <f>VLOOKUP(A21,'BASE REGISTRO NOVIEMBRE'!$B$2:$V$890,6,FALSE)</f>
        <v>Indefinida.</v>
      </c>
      <c r="G21" s="27" t="str">
        <f>VLOOKUP(A21,'BASE REGISTRO NOVIEMBRE'!$B$2:$V$890,7,FALSE)</f>
        <v>Actividades Religiosas.</v>
      </c>
      <c r="H21" s="27" t="str">
        <f>VLOOKUP(A21,'BASE REGISTRO NOVIEMBRE'!$B$2:$V$890,8,FALSE)</f>
        <v>no tiene</v>
      </c>
      <c r="I21" s="27">
        <f>VLOOKUP(A21,'BASE REGISTRO NOVIEMBRE'!$B$2:$V$890,9,FALSE)</f>
        <v>0</v>
      </c>
      <c r="J21" s="27">
        <f>VLOOKUP(A21,'BASE REGISTRO NOVIEMBRE'!$B$2:$V$890,10,FALSE)</f>
        <v>0</v>
      </c>
      <c r="K21" s="27" t="str">
        <f>VLOOKUP(A21,'BASE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1" s="27" t="str">
        <f>VLOOKUP(A21,'BASE REGISTRO NOVIEMBRE'!$B$2:$V$890,12,FALSE)</f>
        <v xml:space="preserve">Barros Arana N° 162, Oficina 101, Concepción, Región del Biobío. 
</v>
      </c>
      <c r="M21" s="27" t="str">
        <f>VLOOKUP(A21,'BASE REGISTRO NOVIEMBRE'!$B$2:$V$890,13,FALSE)</f>
        <v>VIII</v>
      </c>
      <c r="N21" s="27" t="str">
        <f>VLOOKUP(A21,'BASE REGISTRO NOVIEMBRE'!$B$2:$V$890,14,FALSE)</f>
        <v>Concepción</v>
      </c>
      <c r="O21" s="27" t="str">
        <f>VLOOKUP(A21,'BASE REGISTRO NOVIEMBRE'!$B$2:$V$890,15,FALSE)</f>
        <v>Teléfonos: 412767056
Celular: +56974305923      Celular Esteban de Jesús González Yepes: +56963411072</v>
      </c>
      <c r="P21" s="27" t="str">
        <f>VLOOKUP(A21,'BASE REGISTRO NOVIEMBRE'!$B$2:$V$890,16,FALSE)</f>
        <v xml:space="preserve">Correos electrónicos: eduardo.gut@gmail.com
                                        paula.quilodran@programasamigo.cl                        admin.centralizada@programasamigo.cl
estebangy1987@amigonianosj.org
</v>
      </c>
      <c r="Q21" s="27">
        <f>VLOOKUP(A21,'BASE REGISTRO NOVIEMBRE'!$B$2:$V$890,17,FALSE)</f>
        <v>0</v>
      </c>
      <c r="R21" s="27" t="str">
        <f>VLOOKUP(A21,'BASE REGISTRO NOVIEMBRE'!$B$2:$V$890,18,FALSE)</f>
        <v>93910: Organizaciones Religiosas.</v>
      </c>
      <c r="S21" s="27" t="str">
        <f>VLOOKUP(A21,'BASE REGISTRO NOVIEMBRE'!$B$2:$V$890,19,FALSE)</f>
        <v xml:space="preserve">Certificado de antecedentes financieros, correspondientes al año 2020, aprobados por el Subdepartamento de Supervisión Financiera Nacional. </v>
      </c>
      <c r="T21" s="107">
        <f>VLOOKUP(A21,'BASE REGISTRO NOVIEMBRE'!$B$2:$V$890,20,FALSE)</f>
        <v>37970</v>
      </c>
      <c r="U21" s="41">
        <v>1750</v>
      </c>
      <c r="V21" s="44">
        <v>11841294</v>
      </c>
      <c r="W21" s="44">
        <v>26524499</v>
      </c>
      <c r="X21" s="45">
        <v>44561</v>
      </c>
      <c r="Y21" s="42" t="s">
        <v>40</v>
      </c>
      <c r="Z21" s="42" t="s">
        <v>9203</v>
      </c>
      <c r="AA21" s="42" t="s">
        <v>184</v>
      </c>
    </row>
    <row r="22" spans="1:27" ht="15.75" customHeight="1" x14ac:dyDescent="0.2">
      <c r="A22" s="41">
        <v>1750</v>
      </c>
      <c r="B22" s="27" t="str">
        <f>VLOOKUP(A22,'BASE REGISTRO NOVIEMBRE'!$B$2:$V$890,2,FALSE)</f>
        <v>Congregación Religiosos Terciarios Capuchinos de Nuestra Señora de los Dolores</v>
      </c>
      <c r="C22" s="27" t="str">
        <f>VLOOKUP(A22,'BASE REGISTRO NOVIEMBRE'!$B$2:$V$890,3,FALSE)</f>
        <v>81795172-4</v>
      </c>
      <c r="D22" s="27" t="str">
        <f>VLOOKUP(A22,'BASE REGISTRO NOVIEMBRE'!$B$2:$V$890,4,FALSE)</f>
        <v>Organización Religiosa.</v>
      </c>
      <c r="E22" s="27" t="str">
        <f>VLOOKUP(A22,'BASE REGISTRO NOVIEMBRE'!$B$2:$V$890,5,FALSE)</f>
        <v>Erigida de acuerdo al Derecho Canónico, según consta en Certificado Nº722/2003, emitido por doña Sara Rodríguez Silva, Notario Eclesiástico del Obispado de Valparaíso, con fecha 17 de noviembre del 2003.</v>
      </c>
      <c r="F22" s="27" t="str">
        <f>VLOOKUP(A22,'BASE REGISTRO NOVIEMBRE'!$B$2:$V$890,6,FALSE)</f>
        <v>Indefinida.</v>
      </c>
      <c r="G22" s="27" t="str">
        <f>VLOOKUP(A22,'BASE REGISTRO NOVIEMBRE'!$B$2:$V$890,7,FALSE)</f>
        <v>Actividades Religiosas.</v>
      </c>
      <c r="H22" s="27" t="str">
        <f>VLOOKUP(A22,'BASE REGISTRO NOVIEMBRE'!$B$2:$V$890,8,FALSE)</f>
        <v>no tiene</v>
      </c>
      <c r="I22" s="27">
        <f>VLOOKUP(A22,'BASE REGISTRO NOVIEMBRE'!$B$2:$V$890,9,FALSE)</f>
        <v>0</v>
      </c>
      <c r="J22" s="27">
        <f>VLOOKUP(A22,'BASE REGISTRO NOVIEMBRE'!$B$2:$V$890,10,FALSE)</f>
        <v>0</v>
      </c>
      <c r="K22" s="27" t="str">
        <f>VLOOKUP(A22,'BASE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2" s="27" t="str">
        <f>VLOOKUP(A22,'BASE REGISTRO NOVIEMBRE'!$B$2:$V$890,12,FALSE)</f>
        <v xml:space="preserve">Barros Arana N° 162, Oficina 101, Concepción, Región del Biobío. 
</v>
      </c>
      <c r="M22" s="27" t="str">
        <f>VLOOKUP(A22,'BASE REGISTRO NOVIEMBRE'!$B$2:$V$890,13,FALSE)</f>
        <v>VIII</v>
      </c>
      <c r="N22" s="27" t="str">
        <f>VLOOKUP(A22,'BASE REGISTRO NOVIEMBRE'!$B$2:$V$890,14,FALSE)</f>
        <v>Concepción</v>
      </c>
      <c r="O22" s="27" t="str">
        <f>VLOOKUP(A22,'BASE REGISTRO NOVIEMBRE'!$B$2:$V$890,15,FALSE)</f>
        <v>Teléfonos: 412767056
Celular: +56974305923      Celular Esteban de Jesús González Yepes: +56963411072</v>
      </c>
      <c r="P22" s="27" t="str">
        <f>VLOOKUP(A22,'BASE REGISTRO NOVIEMBRE'!$B$2:$V$890,16,FALSE)</f>
        <v xml:space="preserve">Correos electrónicos: eduardo.gut@gmail.com
                                        paula.quilodran@programasamigo.cl                        admin.centralizada@programasamigo.cl
estebangy1987@amigonianosj.org
</v>
      </c>
      <c r="Q22" s="27">
        <f>VLOOKUP(A22,'BASE REGISTRO NOVIEMBRE'!$B$2:$V$890,17,FALSE)</f>
        <v>0</v>
      </c>
      <c r="R22" s="27" t="str">
        <f>VLOOKUP(A22,'BASE REGISTRO NOVIEMBRE'!$B$2:$V$890,18,FALSE)</f>
        <v>93910: Organizaciones Religiosas.</v>
      </c>
      <c r="S22" s="27" t="str">
        <f>VLOOKUP(A22,'BASE REGISTRO NOVIEMBRE'!$B$2:$V$890,19,FALSE)</f>
        <v xml:space="preserve">Certificado de antecedentes financieros, correspondientes al año 2020, aprobados por el Subdepartamento de Supervisión Financiera Nacional. </v>
      </c>
      <c r="T22" s="107">
        <f>VLOOKUP(A22,'BASE REGISTRO NOVIEMBRE'!$B$2:$V$890,20,FALSE)</f>
        <v>37970</v>
      </c>
      <c r="U22" s="41">
        <v>1750</v>
      </c>
      <c r="V22" s="44">
        <v>0</v>
      </c>
      <c r="W22" s="44">
        <v>24080212</v>
      </c>
      <c r="X22" s="45">
        <v>44561</v>
      </c>
      <c r="Y22" s="42" t="s">
        <v>40</v>
      </c>
      <c r="Z22" s="42" t="s">
        <v>9203</v>
      </c>
      <c r="AA22" s="42" t="s">
        <v>9462</v>
      </c>
    </row>
    <row r="23" spans="1:27" ht="15.75" customHeight="1" x14ac:dyDescent="0.2">
      <c r="A23" s="41">
        <v>1750</v>
      </c>
      <c r="B23" s="27" t="str">
        <f>VLOOKUP(A23,'BASE REGISTRO NOVIEMBRE'!$B$2:$V$890,2,FALSE)</f>
        <v>Congregación Religiosos Terciarios Capuchinos de Nuestra Señora de los Dolores</v>
      </c>
      <c r="C23" s="27" t="str">
        <f>VLOOKUP(A23,'BASE REGISTRO NOVIEMBRE'!$B$2:$V$890,3,FALSE)</f>
        <v>81795172-4</v>
      </c>
      <c r="D23" s="27" t="str">
        <f>VLOOKUP(A23,'BASE REGISTRO NOVIEMBRE'!$B$2:$V$890,4,FALSE)</f>
        <v>Organización Religiosa.</v>
      </c>
      <c r="E23" s="27" t="str">
        <f>VLOOKUP(A23,'BASE REGISTRO NOVIEMBRE'!$B$2:$V$890,5,FALSE)</f>
        <v>Erigida de acuerdo al Derecho Canónico, según consta en Certificado Nº722/2003, emitido por doña Sara Rodríguez Silva, Notario Eclesiástico del Obispado de Valparaíso, con fecha 17 de noviembre del 2003.</v>
      </c>
      <c r="F23" s="27" t="str">
        <f>VLOOKUP(A23,'BASE REGISTRO NOVIEMBRE'!$B$2:$V$890,6,FALSE)</f>
        <v>Indefinida.</v>
      </c>
      <c r="G23" s="27" t="str">
        <f>VLOOKUP(A23,'BASE REGISTRO NOVIEMBRE'!$B$2:$V$890,7,FALSE)</f>
        <v>Actividades Religiosas.</v>
      </c>
      <c r="H23" s="27" t="str">
        <f>VLOOKUP(A23,'BASE REGISTRO NOVIEMBRE'!$B$2:$V$890,8,FALSE)</f>
        <v>no tiene</v>
      </c>
      <c r="I23" s="27">
        <f>VLOOKUP(A23,'BASE REGISTRO NOVIEMBRE'!$B$2:$V$890,9,FALSE)</f>
        <v>0</v>
      </c>
      <c r="J23" s="27">
        <f>VLOOKUP(A23,'BASE REGISTRO NOVIEMBRE'!$B$2:$V$890,10,FALSE)</f>
        <v>0</v>
      </c>
      <c r="K23" s="27" t="str">
        <f>VLOOKUP(A23,'BASE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3" s="27" t="str">
        <f>VLOOKUP(A23,'BASE REGISTRO NOVIEMBRE'!$B$2:$V$890,12,FALSE)</f>
        <v xml:space="preserve">Barros Arana N° 162, Oficina 101, Concepción, Región del Biobío. 
</v>
      </c>
      <c r="M23" s="27" t="str">
        <f>VLOOKUP(A23,'BASE REGISTRO NOVIEMBRE'!$B$2:$V$890,13,FALSE)</f>
        <v>VIII</v>
      </c>
      <c r="N23" s="27" t="str">
        <f>VLOOKUP(A23,'BASE REGISTRO NOVIEMBRE'!$B$2:$V$890,14,FALSE)</f>
        <v>Concepción</v>
      </c>
      <c r="O23" s="27" t="str">
        <f>VLOOKUP(A23,'BASE REGISTRO NOVIEMBRE'!$B$2:$V$890,15,FALSE)</f>
        <v>Teléfonos: 412767056
Celular: +56974305923      Celular Esteban de Jesús González Yepes: +56963411072</v>
      </c>
      <c r="P23" s="27" t="str">
        <f>VLOOKUP(A23,'BASE REGISTRO NOVIEMBRE'!$B$2:$V$890,16,FALSE)</f>
        <v xml:space="preserve">Correos electrónicos: eduardo.gut@gmail.com
                                        paula.quilodran@programasamigo.cl                        admin.centralizada@programasamigo.cl
estebangy1987@amigonianosj.org
</v>
      </c>
      <c r="Q23" s="27">
        <f>VLOOKUP(A23,'BASE REGISTRO NOVIEMBRE'!$B$2:$V$890,17,FALSE)</f>
        <v>0</v>
      </c>
      <c r="R23" s="27" t="str">
        <f>VLOOKUP(A23,'BASE REGISTRO NOVIEMBRE'!$B$2:$V$890,18,FALSE)</f>
        <v>93910: Organizaciones Religiosas.</v>
      </c>
      <c r="S23" s="27" t="str">
        <f>VLOOKUP(A23,'BASE REGISTRO NOVIEMBRE'!$B$2:$V$890,19,FALSE)</f>
        <v xml:space="preserve">Certificado de antecedentes financieros, correspondientes al año 2020, aprobados por el Subdepartamento de Supervisión Financiera Nacional. </v>
      </c>
      <c r="T23" s="107">
        <f>VLOOKUP(A23,'BASE REGISTRO NOVIEMBRE'!$B$2:$V$890,20,FALSE)</f>
        <v>37970</v>
      </c>
      <c r="U23" s="41">
        <v>1750</v>
      </c>
      <c r="V23" s="44">
        <v>11619183</v>
      </c>
      <c r="W23" s="44">
        <v>47387184</v>
      </c>
      <c r="X23" s="45">
        <v>44561</v>
      </c>
      <c r="Y23" s="42" t="s">
        <v>40</v>
      </c>
      <c r="Z23" s="42" t="s">
        <v>9203</v>
      </c>
      <c r="AA23" s="42" t="s">
        <v>9665</v>
      </c>
    </row>
    <row r="24" spans="1:27" ht="15.75" customHeight="1" x14ac:dyDescent="0.2">
      <c r="A24" s="41">
        <v>1750</v>
      </c>
      <c r="B24" s="27" t="str">
        <f>VLOOKUP(A24,'BASE REGISTRO NOVIEMBRE'!$B$2:$V$890,2,FALSE)</f>
        <v>Congregación Religiosos Terciarios Capuchinos de Nuestra Señora de los Dolores</v>
      </c>
      <c r="C24" s="27" t="str">
        <f>VLOOKUP(A24,'BASE REGISTRO NOVIEMBRE'!$B$2:$V$890,3,FALSE)</f>
        <v>81795172-4</v>
      </c>
      <c r="D24" s="27" t="str">
        <f>VLOOKUP(A24,'BASE REGISTRO NOVIEMBRE'!$B$2:$V$890,4,FALSE)</f>
        <v>Organización Religiosa.</v>
      </c>
      <c r="E24" s="27" t="str">
        <f>VLOOKUP(A24,'BASE REGISTRO NOVIEMBRE'!$B$2:$V$890,5,FALSE)</f>
        <v>Erigida de acuerdo al Derecho Canónico, según consta en Certificado Nº722/2003, emitido por doña Sara Rodríguez Silva, Notario Eclesiástico del Obispado de Valparaíso, con fecha 17 de noviembre del 2003.</v>
      </c>
      <c r="F24" s="27" t="str">
        <f>VLOOKUP(A24,'BASE REGISTRO NOVIEMBRE'!$B$2:$V$890,6,FALSE)</f>
        <v>Indefinida.</v>
      </c>
      <c r="G24" s="27" t="str">
        <f>VLOOKUP(A24,'BASE REGISTRO NOVIEMBRE'!$B$2:$V$890,7,FALSE)</f>
        <v>Actividades Religiosas.</v>
      </c>
      <c r="H24" s="27" t="str">
        <f>VLOOKUP(A24,'BASE REGISTRO NOVIEMBRE'!$B$2:$V$890,8,FALSE)</f>
        <v>no tiene</v>
      </c>
      <c r="I24" s="27">
        <f>VLOOKUP(A24,'BASE REGISTRO NOVIEMBRE'!$B$2:$V$890,9,FALSE)</f>
        <v>0</v>
      </c>
      <c r="J24" s="27">
        <f>VLOOKUP(A24,'BASE REGISTRO NOVIEMBRE'!$B$2:$V$890,10,FALSE)</f>
        <v>0</v>
      </c>
      <c r="K24" s="27" t="str">
        <f>VLOOKUP(A24,'BASE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4" s="27" t="str">
        <f>VLOOKUP(A24,'BASE REGISTRO NOVIEMBRE'!$B$2:$V$890,12,FALSE)</f>
        <v xml:space="preserve">Barros Arana N° 162, Oficina 101, Concepción, Región del Biobío. 
</v>
      </c>
      <c r="M24" s="27" t="str">
        <f>VLOOKUP(A24,'BASE REGISTRO NOVIEMBRE'!$B$2:$V$890,13,FALSE)</f>
        <v>VIII</v>
      </c>
      <c r="N24" s="27" t="str">
        <f>VLOOKUP(A24,'BASE REGISTRO NOVIEMBRE'!$B$2:$V$890,14,FALSE)</f>
        <v>Concepción</v>
      </c>
      <c r="O24" s="27" t="str">
        <f>VLOOKUP(A24,'BASE REGISTRO NOVIEMBRE'!$B$2:$V$890,15,FALSE)</f>
        <v>Teléfonos: 412767056
Celular: +56974305923      Celular Esteban de Jesús González Yepes: +56963411072</v>
      </c>
      <c r="P24" s="27" t="str">
        <f>VLOOKUP(A24,'BASE REGISTRO NOVIEMBRE'!$B$2:$V$890,16,FALSE)</f>
        <v xml:space="preserve">Correos electrónicos: eduardo.gut@gmail.com
                                        paula.quilodran@programasamigo.cl                        admin.centralizada@programasamigo.cl
estebangy1987@amigonianosj.org
</v>
      </c>
      <c r="Q24" s="27">
        <f>VLOOKUP(A24,'BASE REGISTRO NOVIEMBRE'!$B$2:$V$890,17,FALSE)</f>
        <v>0</v>
      </c>
      <c r="R24" s="27" t="str">
        <f>VLOOKUP(A24,'BASE REGISTRO NOVIEMBRE'!$B$2:$V$890,18,FALSE)</f>
        <v>93910: Organizaciones Religiosas.</v>
      </c>
      <c r="S24" s="27" t="str">
        <f>VLOOKUP(A24,'BASE REGISTRO NOVIEMBRE'!$B$2:$V$890,19,FALSE)</f>
        <v xml:space="preserve">Certificado de antecedentes financieros, correspondientes al año 2020, aprobados por el Subdepartamento de Supervisión Financiera Nacional. </v>
      </c>
      <c r="T24" s="107">
        <f>VLOOKUP(A24,'BASE REGISTRO NOVIEMBRE'!$B$2:$V$890,20,FALSE)</f>
        <v>37970</v>
      </c>
      <c r="U24" s="41">
        <v>1750</v>
      </c>
      <c r="V24" s="44">
        <v>27508162</v>
      </c>
      <c r="W24" s="44">
        <v>43996550</v>
      </c>
      <c r="X24" s="45">
        <v>44561</v>
      </c>
      <c r="Y24" s="42" t="s">
        <v>40</v>
      </c>
      <c r="Z24" s="42" t="s">
        <v>9203</v>
      </c>
      <c r="AA24" s="42" t="s">
        <v>185</v>
      </c>
    </row>
    <row r="25" spans="1:27" ht="15.75" customHeight="1" x14ac:dyDescent="0.2">
      <c r="A25" s="41">
        <v>1750</v>
      </c>
      <c r="B25" s="27" t="str">
        <f>VLOOKUP(A25,'BASE REGISTRO NOVIEMBRE'!$B$2:$V$890,2,FALSE)</f>
        <v>Congregación Religiosos Terciarios Capuchinos de Nuestra Señora de los Dolores</v>
      </c>
      <c r="C25" s="27" t="str">
        <f>VLOOKUP(A25,'BASE REGISTRO NOVIEMBRE'!$B$2:$V$890,3,FALSE)</f>
        <v>81795172-4</v>
      </c>
      <c r="D25" s="27" t="str">
        <f>VLOOKUP(A25,'BASE REGISTRO NOVIEMBRE'!$B$2:$V$890,4,FALSE)</f>
        <v>Organización Religiosa.</v>
      </c>
      <c r="E25" s="27" t="str">
        <f>VLOOKUP(A25,'BASE REGISTRO NOVIEMBRE'!$B$2:$V$890,5,FALSE)</f>
        <v>Erigida de acuerdo al Derecho Canónico, según consta en Certificado Nº722/2003, emitido por doña Sara Rodríguez Silva, Notario Eclesiástico del Obispado de Valparaíso, con fecha 17 de noviembre del 2003.</v>
      </c>
      <c r="F25" s="27" t="str">
        <f>VLOOKUP(A25,'BASE REGISTRO NOVIEMBRE'!$B$2:$V$890,6,FALSE)</f>
        <v>Indefinida.</v>
      </c>
      <c r="G25" s="27" t="str">
        <f>VLOOKUP(A25,'BASE REGISTRO NOVIEMBRE'!$B$2:$V$890,7,FALSE)</f>
        <v>Actividades Religiosas.</v>
      </c>
      <c r="H25" s="27" t="str">
        <f>VLOOKUP(A25,'BASE REGISTRO NOVIEMBRE'!$B$2:$V$890,8,FALSE)</f>
        <v>no tiene</v>
      </c>
      <c r="I25" s="27">
        <f>VLOOKUP(A25,'BASE REGISTRO NOVIEMBRE'!$B$2:$V$890,9,FALSE)</f>
        <v>0</v>
      </c>
      <c r="J25" s="27">
        <f>VLOOKUP(A25,'BASE REGISTRO NOVIEMBRE'!$B$2:$V$890,10,FALSE)</f>
        <v>0</v>
      </c>
      <c r="K25" s="27" t="str">
        <f>VLOOKUP(A25,'BASE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5" s="27" t="str">
        <f>VLOOKUP(A25,'BASE REGISTRO NOVIEMBRE'!$B$2:$V$890,12,FALSE)</f>
        <v xml:space="preserve">Barros Arana N° 162, Oficina 101, Concepción, Región del Biobío. 
</v>
      </c>
      <c r="M25" s="27" t="str">
        <f>VLOOKUP(A25,'BASE REGISTRO NOVIEMBRE'!$B$2:$V$890,13,FALSE)</f>
        <v>VIII</v>
      </c>
      <c r="N25" s="27" t="str">
        <f>VLOOKUP(A25,'BASE REGISTRO NOVIEMBRE'!$B$2:$V$890,14,FALSE)</f>
        <v>Concepción</v>
      </c>
      <c r="O25" s="27" t="str">
        <f>VLOOKUP(A25,'BASE REGISTRO NOVIEMBRE'!$B$2:$V$890,15,FALSE)</f>
        <v>Teléfonos: 412767056
Celular: +56974305923      Celular Esteban de Jesús González Yepes: +56963411072</v>
      </c>
      <c r="P25" s="27" t="str">
        <f>VLOOKUP(A25,'BASE REGISTRO NOVIEMBRE'!$B$2:$V$890,16,FALSE)</f>
        <v xml:space="preserve">Correos electrónicos: eduardo.gut@gmail.com
                                        paula.quilodran@programasamigo.cl                        admin.centralizada@programasamigo.cl
estebangy1987@amigonianosj.org
</v>
      </c>
      <c r="Q25" s="27">
        <f>VLOOKUP(A25,'BASE REGISTRO NOVIEMBRE'!$B$2:$V$890,17,FALSE)</f>
        <v>0</v>
      </c>
      <c r="R25" s="27" t="str">
        <f>VLOOKUP(A25,'BASE REGISTRO NOVIEMBRE'!$B$2:$V$890,18,FALSE)</f>
        <v>93910: Organizaciones Religiosas.</v>
      </c>
      <c r="S25" s="27" t="str">
        <f>VLOOKUP(A25,'BASE REGISTRO NOVIEMBRE'!$B$2:$V$890,19,FALSE)</f>
        <v xml:space="preserve">Certificado de antecedentes financieros, correspondientes al año 2020, aprobados por el Subdepartamento de Supervisión Financiera Nacional. </v>
      </c>
      <c r="T25" s="107">
        <f>VLOOKUP(A25,'BASE REGISTRO NOVIEMBRE'!$B$2:$V$890,20,FALSE)</f>
        <v>37970</v>
      </c>
      <c r="U25" s="41">
        <v>1750</v>
      </c>
      <c r="V25" s="44">
        <v>28715633</v>
      </c>
      <c r="W25" s="44">
        <v>60104839</v>
      </c>
      <c r="X25" s="45">
        <v>44561</v>
      </c>
      <c r="Y25" s="42" t="s">
        <v>40</v>
      </c>
      <c r="Z25" s="42" t="s">
        <v>9203</v>
      </c>
      <c r="AA25" s="42" t="s">
        <v>186</v>
      </c>
    </row>
    <row r="26" spans="1:27" ht="15.75" customHeight="1" x14ac:dyDescent="0.2">
      <c r="A26" s="41">
        <v>1750</v>
      </c>
      <c r="B26" s="27" t="str">
        <f>VLOOKUP(A26,'BASE REGISTRO NOVIEMBRE'!$B$2:$V$890,2,FALSE)</f>
        <v>Congregación Religiosos Terciarios Capuchinos de Nuestra Señora de los Dolores</v>
      </c>
      <c r="C26" s="27" t="str">
        <f>VLOOKUP(A26,'BASE REGISTRO NOVIEMBRE'!$B$2:$V$890,3,FALSE)</f>
        <v>81795172-4</v>
      </c>
      <c r="D26" s="27" t="str">
        <f>VLOOKUP(A26,'BASE REGISTRO NOVIEMBRE'!$B$2:$V$890,4,FALSE)</f>
        <v>Organización Religiosa.</v>
      </c>
      <c r="E26" s="27" t="str">
        <f>VLOOKUP(A26,'BASE REGISTRO NOVIEMBRE'!$B$2:$V$890,5,FALSE)</f>
        <v>Erigida de acuerdo al Derecho Canónico, según consta en Certificado Nº722/2003, emitido por doña Sara Rodríguez Silva, Notario Eclesiástico del Obispado de Valparaíso, con fecha 17 de noviembre del 2003.</v>
      </c>
      <c r="F26" s="27" t="str">
        <f>VLOOKUP(A26,'BASE REGISTRO NOVIEMBRE'!$B$2:$V$890,6,FALSE)</f>
        <v>Indefinida.</v>
      </c>
      <c r="G26" s="27" t="str">
        <f>VLOOKUP(A26,'BASE REGISTRO NOVIEMBRE'!$B$2:$V$890,7,FALSE)</f>
        <v>Actividades Religiosas.</v>
      </c>
      <c r="H26" s="27" t="str">
        <f>VLOOKUP(A26,'BASE REGISTRO NOVIEMBRE'!$B$2:$V$890,8,FALSE)</f>
        <v>no tiene</v>
      </c>
      <c r="I26" s="27">
        <f>VLOOKUP(A26,'BASE REGISTRO NOVIEMBRE'!$B$2:$V$890,9,FALSE)</f>
        <v>0</v>
      </c>
      <c r="J26" s="27">
        <f>VLOOKUP(A26,'BASE REGISTRO NOVIEMBRE'!$B$2:$V$890,10,FALSE)</f>
        <v>0</v>
      </c>
      <c r="K26" s="27" t="str">
        <f>VLOOKUP(A26,'BASE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6" s="27" t="str">
        <f>VLOOKUP(A26,'BASE REGISTRO NOVIEMBRE'!$B$2:$V$890,12,FALSE)</f>
        <v xml:space="preserve">Barros Arana N° 162, Oficina 101, Concepción, Región del Biobío. 
</v>
      </c>
      <c r="M26" s="27" t="str">
        <f>VLOOKUP(A26,'BASE REGISTRO NOVIEMBRE'!$B$2:$V$890,13,FALSE)</f>
        <v>VIII</v>
      </c>
      <c r="N26" s="27" t="str">
        <f>VLOOKUP(A26,'BASE REGISTRO NOVIEMBRE'!$B$2:$V$890,14,FALSE)</f>
        <v>Concepción</v>
      </c>
      <c r="O26" s="27" t="str">
        <f>VLOOKUP(A26,'BASE REGISTRO NOVIEMBRE'!$B$2:$V$890,15,FALSE)</f>
        <v>Teléfonos: 412767056
Celular: +56974305923      Celular Esteban de Jesús González Yepes: +56963411072</v>
      </c>
      <c r="P26" s="27" t="str">
        <f>VLOOKUP(A26,'BASE REGISTRO NOVIEMBRE'!$B$2:$V$890,16,FALSE)</f>
        <v xml:space="preserve">Correos electrónicos: eduardo.gut@gmail.com
                                        paula.quilodran@programasamigo.cl                        admin.centralizada@programasamigo.cl
estebangy1987@amigonianosj.org
</v>
      </c>
      <c r="Q26" s="27">
        <f>VLOOKUP(A26,'BASE REGISTRO NOVIEMBRE'!$B$2:$V$890,17,FALSE)</f>
        <v>0</v>
      </c>
      <c r="R26" s="27" t="str">
        <f>VLOOKUP(A26,'BASE REGISTRO NOVIEMBRE'!$B$2:$V$890,18,FALSE)</f>
        <v>93910: Organizaciones Religiosas.</v>
      </c>
      <c r="S26" s="27" t="str">
        <f>VLOOKUP(A26,'BASE REGISTRO NOVIEMBRE'!$B$2:$V$890,19,FALSE)</f>
        <v xml:space="preserve">Certificado de antecedentes financieros, correspondientes al año 2020, aprobados por el Subdepartamento de Supervisión Financiera Nacional. </v>
      </c>
      <c r="T26" s="107">
        <f>VLOOKUP(A26,'BASE REGISTRO NOVIEMBRE'!$B$2:$V$890,20,FALSE)</f>
        <v>37970</v>
      </c>
      <c r="U26" s="41">
        <v>1750</v>
      </c>
      <c r="V26" s="44">
        <v>16183188</v>
      </c>
      <c r="W26" s="44">
        <v>31981062</v>
      </c>
      <c r="X26" s="45">
        <v>44561</v>
      </c>
      <c r="Y26" s="42" t="s">
        <v>40</v>
      </c>
      <c r="Z26" s="42" t="s">
        <v>9203</v>
      </c>
      <c r="AA26" s="42" t="s">
        <v>9509</v>
      </c>
    </row>
    <row r="27" spans="1:27" ht="15.75" customHeight="1" x14ac:dyDescent="0.2">
      <c r="A27" s="41">
        <v>1750</v>
      </c>
      <c r="B27" s="27" t="str">
        <f>VLOOKUP(A27,'BASE REGISTRO NOVIEMBRE'!$B$2:$V$890,2,FALSE)</f>
        <v>Congregación Religiosos Terciarios Capuchinos de Nuestra Señora de los Dolores</v>
      </c>
      <c r="C27" s="27" t="str">
        <f>VLOOKUP(A27,'BASE REGISTRO NOVIEMBRE'!$B$2:$V$890,3,FALSE)</f>
        <v>81795172-4</v>
      </c>
      <c r="D27" s="27" t="str">
        <f>VLOOKUP(A27,'BASE REGISTRO NOVIEMBRE'!$B$2:$V$890,4,FALSE)</f>
        <v>Organización Religiosa.</v>
      </c>
      <c r="E27" s="27" t="str">
        <f>VLOOKUP(A27,'BASE REGISTRO NOVIEMBRE'!$B$2:$V$890,5,FALSE)</f>
        <v>Erigida de acuerdo al Derecho Canónico, según consta en Certificado Nº722/2003, emitido por doña Sara Rodríguez Silva, Notario Eclesiástico del Obispado de Valparaíso, con fecha 17 de noviembre del 2003.</v>
      </c>
      <c r="F27" s="27" t="str">
        <f>VLOOKUP(A27,'BASE REGISTRO NOVIEMBRE'!$B$2:$V$890,6,FALSE)</f>
        <v>Indefinida.</v>
      </c>
      <c r="G27" s="27" t="str">
        <f>VLOOKUP(A27,'BASE REGISTRO NOVIEMBRE'!$B$2:$V$890,7,FALSE)</f>
        <v>Actividades Religiosas.</v>
      </c>
      <c r="H27" s="27" t="str">
        <f>VLOOKUP(A27,'BASE REGISTRO NOVIEMBRE'!$B$2:$V$890,8,FALSE)</f>
        <v>no tiene</v>
      </c>
      <c r="I27" s="27">
        <f>VLOOKUP(A27,'BASE REGISTRO NOVIEMBRE'!$B$2:$V$890,9,FALSE)</f>
        <v>0</v>
      </c>
      <c r="J27" s="27">
        <f>VLOOKUP(A27,'BASE REGISTRO NOVIEMBRE'!$B$2:$V$890,10,FALSE)</f>
        <v>0</v>
      </c>
      <c r="K27" s="27" t="str">
        <f>VLOOKUP(A27,'BASE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7" s="27" t="str">
        <f>VLOOKUP(A27,'BASE REGISTRO NOVIEMBRE'!$B$2:$V$890,12,FALSE)</f>
        <v xml:space="preserve">Barros Arana N° 162, Oficina 101, Concepción, Región del Biobío. 
</v>
      </c>
      <c r="M27" s="27" t="str">
        <f>VLOOKUP(A27,'BASE REGISTRO NOVIEMBRE'!$B$2:$V$890,13,FALSE)</f>
        <v>VIII</v>
      </c>
      <c r="N27" s="27" t="str">
        <f>VLOOKUP(A27,'BASE REGISTRO NOVIEMBRE'!$B$2:$V$890,14,FALSE)</f>
        <v>Concepción</v>
      </c>
      <c r="O27" s="27" t="str">
        <f>VLOOKUP(A27,'BASE REGISTRO NOVIEMBRE'!$B$2:$V$890,15,FALSE)</f>
        <v>Teléfonos: 412767056
Celular: +56974305923      Celular Esteban de Jesús González Yepes: +56963411072</v>
      </c>
      <c r="P27" s="27" t="str">
        <f>VLOOKUP(A27,'BASE REGISTRO NOVIEMBRE'!$B$2:$V$890,16,FALSE)</f>
        <v xml:space="preserve">Correos electrónicos: eduardo.gut@gmail.com
                                        paula.quilodran@programasamigo.cl                        admin.centralizada@programasamigo.cl
estebangy1987@amigonianosj.org
</v>
      </c>
      <c r="Q27" s="27">
        <f>VLOOKUP(A27,'BASE REGISTRO NOVIEMBRE'!$B$2:$V$890,17,FALSE)</f>
        <v>0</v>
      </c>
      <c r="R27" s="27" t="str">
        <f>VLOOKUP(A27,'BASE REGISTRO NOVIEMBRE'!$B$2:$V$890,18,FALSE)</f>
        <v>93910: Organizaciones Religiosas.</v>
      </c>
      <c r="S27" s="27" t="str">
        <f>VLOOKUP(A27,'BASE REGISTRO NOVIEMBRE'!$B$2:$V$890,19,FALSE)</f>
        <v xml:space="preserve">Certificado de antecedentes financieros, correspondientes al año 2020, aprobados por el Subdepartamento de Supervisión Financiera Nacional. </v>
      </c>
      <c r="T27" s="107">
        <f>VLOOKUP(A27,'BASE REGISTRO NOVIEMBRE'!$B$2:$V$890,20,FALSE)</f>
        <v>37970</v>
      </c>
      <c r="U27" s="41">
        <v>1750</v>
      </c>
      <c r="V27" s="44">
        <v>9135821</v>
      </c>
      <c r="W27" s="44">
        <v>17278618</v>
      </c>
      <c r="X27" s="45">
        <v>44561</v>
      </c>
      <c r="Y27" s="42" t="s">
        <v>40</v>
      </c>
      <c r="Z27" s="42" t="s">
        <v>9203</v>
      </c>
      <c r="AA27" s="42" t="s">
        <v>187</v>
      </c>
    </row>
    <row r="28" spans="1:27" ht="15.75" customHeight="1" x14ac:dyDescent="0.2">
      <c r="A28" s="41">
        <v>1750</v>
      </c>
      <c r="B28" s="27" t="str">
        <f>VLOOKUP(A28,'BASE REGISTRO NOVIEMBRE'!$B$2:$V$890,2,FALSE)</f>
        <v>Congregación Religiosos Terciarios Capuchinos de Nuestra Señora de los Dolores</v>
      </c>
      <c r="C28" s="27" t="str">
        <f>VLOOKUP(A28,'BASE REGISTRO NOVIEMBRE'!$B$2:$V$890,3,FALSE)</f>
        <v>81795172-4</v>
      </c>
      <c r="D28" s="27" t="str">
        <f>VLOOKUP(A28,'BASE REGISTRO NOVIEMBRE'!$B$2:$V$890,4,FALSE)</f>
        <v>Organización Religiosa.</v>
      </c>
      <c r="E28" s="27" t="str">
        <f>VLOOKUP(A28,'BASE REGISTRO NOVIEMBRE'!$B$2:$V$890,5,FALSE)</f>
        <v>Erigida de acuerdo al Derecho Canónico, según consta en Certificado Nº722/2003, emitido por doña Sara Rodríguez Silva, Notario Eclesiástico del Obispado de Valparaíso, con fecha 17 de noviembre del 2003.</v>
      </c>
      <c r="F28" s="27" t="str">
        <f>VLOOKUP(A28,'BASE REGISTRO NOVIEMBRE'!$B$2:$V$890,6,FALSE)</f>
        <v>Indefinida.</v>
      </c>
      <c r="G28" s="27" t="str">
        <f>VLOOKUP(A28,'BASE REGISTRO NOVIEMBRE'!$B$2:$V$890,7,FALSE)</f>
        <v>Actividades Religiosas.</v>
      </c>
      <c r="H28" s="27" t="str">
        <f>VLOOKUP(A28,'BASE REGISTRO NOVIEMBRE'!$B$2:$V$890,8,FALSE)</f>
        <v>no tiene</v>
      </c>
      <c r="I28" s="27">
        <f>VLOOKUP(A28,'BASE REGISTRO NOVIEMBRE'!$B$2:$V$890,9,FALSE)</f>
        <v>0</v>
      </c>
      <c r="J28" s="27">
        <f>VLOOKUP(A28,'BASE REGISTRO NOVIEMBRE'!$B$2:$V$890,10,FALSE)</f>
        <v>0</v>
      </c>
      <c r="K28" s="27" t="str">
        <f>VLOOKUP(A28,'BASE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8" s="27" t="str">
        <f>VLOOKUP(A28,'BASE REGISTRO NOVIEMBRE'!$B$2:$V$890,12,FALSE)</f>
        <v xml:space="preserve">Barros Arana N° 162, Oficina 101, Concepción, Región del Biobío. 
</v>
      </c>
      <c r="M28" s="27" t="str">
        <f>VLOOKUP(A28,'BASE REGISTRO NOVIEMBRE'!$B$2:$V$890,13,FALSE)</f>
        <v>VIII</v>
      </c>
      <c r="N28" s="27" t="str">
        <f>VLOOKUP(A28,'BASE REGISTRO NOVIEMBRE'!$B$2:$V$890,14,FALSE)</f>
        <v>Concepción</v>
      </c>
      <c r="O28" s="27" t="str">
        <f>VLOOKUP(A28,'BASE REGISTRO NOVIEMBRE'!$B$2:$V$890,15,FALSE)</f>
        <v>Teléfonos: 412767056
Celular: +56974305923      Celular Esteban de Jesús González Yepes: +56963411072</v>
      </c>
      <c r="P28" s="27" t="str">
        <f>VLOOKUP(A28,'BASE REGISTRO NOVIEMBRE'!$B$2:$V$890,16,FALSE)</f>
        <v xml:space="preserve">Correos electrónicos: eduardo.gut@gmail.com
                                        paula.quilodran@programasamigo.cl                        admin.centralizada@programasamigo.cl
estebangy1987@amigonianosj.org
</v>
      </c>
      <c r="Q28" s="27">
        <f>VLOOKUP(A28,'BASE REGISTRO NOVIEMBRE'!$B$2:$V$890,17,FALSE)</f>
        <v>0</v>
      </c>
      <c r="R28" s="27" t="str">
        <f>VLOOKUP(A28,'BASE REGISTRO NOVIEMBRE'!$B$2:$V$890,18,FALSE)</f>
        <v>93910: Organizaciones Religiosas.</v>
      </c>
      <c r="S28" s="27" t="str">
        <f>VLOOKUP(A28,'BASE REGISTRO NOVIEMBRE'!$B$2:$V$890,19,FALSE)</f>
        <v xml:space="preserve">Certificado de antecedentes financieros, correspondientes al año 2020, aprobados por el Subdepartamento de Supervisión Financiera Nacional. </v>
      </c>
      <c r="T28" s="107">
        <f>VLOOKUP(A28,'BASE REGISTRO NOVIEMBRE'!$B$2:$V$890,20,FALSE)</f>
        <v>37970</v>
      </c>
      <c r="U28" s="41">
        <v>1750</v>
      </c>
      <c r="V28" s="44">
        <v>23504154</v>
      </c>
      <c r="W28" s="44">
        <v>46622994</v>
      </c>
      <c r="X28" s="45">
        <v>44561</v>
      </c>
      <c r="Y28" s="42" t="s">
        <v>40</v>
      </c>
      <c r="Z28" s="42" t="s">
        <v>9203</v>
      </c>
      <c r="AA28" s="42" t="s">
        <v>69</v>
      </c>
    </row>
    <row r="29" spans="1:27" ht="15.75" customHeight="1" x14ac:dyDescent="0.2">
      <c r="A29" s="41">
        <v>1750</v>
      </c>
      <c r="B29" s="27" t="str">
        <f>VLOOKUP(A29,'BASE REGISTRO NOVIEMBRE'!$B$2:$V$890,2,FALSE)</f>
        <v>Congregación Religiosos Terciarios Capuchinos de Nuestra Señora de los Dolores</v>
      </c>
      <c r="C29" s="27" t="str">
        <f>VLOOKUP(A29,'BASE REGISTRO NOVIEMBRE'!$B$2:$V$890,3,FALSE)</f>
        <v>81795172-4</v>
      </c>
      <c r="D29" s="27" t="str">
        <f>VLOOKUP(A29,'BASE REGISTRO NOVIEMBRE'!$B$2:$V$890,4,FALSE)</f>
        <v>Organización Religiosa.</v>
      </c>
      <c r="E29" s="27" t="str">
        <f>VLOOKUP(A29,'BASE REGISTRO NOVIEMBRE'!$B$2:$V$890,5,FALSE)</f>
        <v>Erigida de acuerdo al Derecho Canónico, según consta en Certificado Nº722/2003, emitido por doña Sara Rodríguez Silva, Notario Eclesiástico del Obispado de Valparaíso, con fecha 17 de noviembre del 2003.</v>
      </c>
      <c r="F29" s="27" t="str">
        <f>VLOOKUP(A29,'BASE REGISTRO NOVIEMBRE'!$B$2:$V$890,6,FALSE)</f>
        <v>Indefinida.</v>
      </c>
      <c r="G29" s="27" t="str">
        <f>VLOOKUP(A29,'BASE REGISTRO NOVIEMBRE'!$B$2:$V$890,7,FALSE)</f>
        <v>Actividades Religiosas.</v>
      </c>
      <c r="H29" s="27" t="str">
        <f>VLOOKUP(A29,'BASE REGISTRO NOVIEMBRE'!$B$2:$V$890,8,FALSE)</f>
        <v>no tiene</v>
      </c>
      <c r="I29" s="27">
        <f>VLOOKUP(A29,'BASE REGISTRO NOVIEMBRE'!$B$2:$V$890,9,FALSE)</f>
        <v>0</v>
      </c>
      <c r="J29" s="27">
        <f>VLOOKUP(A29,'BASE REGISTRO NOVIEMBRE'!$B$2:$V$890,10,FALSE)</f>
        <v>0</v>
      </c>
      <c r="K29" s="27" t="str">
        <f>VLOOKUP(A29,'BASE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29" s="27" t="str">
        <f>VLOOKUP(A29,'BASE REGISTRO NOVIEMBRE'!$B$2:$V$890,12,FALSE)</f>
        <v xml:space="preserve">Barros Arana N° 162, Oficina 101, Concepción, Región del Biobío. 
</v>
      </c>
      <c r="M29" s="27" t="str">
        <f>VLOOKUP(A29,'BASE REGISTRO NOVIEMBRE'!$B$2:$V$890,13,FALSE)</f>
        <v>VIII</v>
      </c>
      <c r="N29" s="27" t="str">
        <f>VLOOKUP(A29,'BASE REGISTRO NOVIEMBRE'!$B$2:$V$890,14,FALSE)</f>
        <v>Concepción</v>
      </c>
      <c r="O29" s="27" t="str">
        <f>VLOOKUP(A29,'BASE REGISTRO NOVIEMBRE'!$B$2:$V$890,15,FALSE)</f>
        <v>Teléfonos: 412767056
Celular: +56974305923      Celular Esteban de Jesús González Yepes: +56963411072</v>
      </c>
      <c r="P29" s="27" t="str">
        <f>VLOOKUP(A29,'BASE REGISTRO NOVIEMBRE'!$B$2:$V$890,16,FALSE)</f>
        <v xml:space="preserve">Correos electrónicos: eduardo.gut@gmail.com
                                        paula.quilodran@programasamigo.cl                        admin.centralizada@programasamigo.cl
estebangy1987@amigonianosj.org
</v>
      </c>
      <c r="Q29" s="27">
        <f>VLOOKUP(A29,'BASE REGISTRO NOVIEMBRE'!$B$2:$V$890,17,FALSE)</f>
        <v>0</v>
      </c>
      <c r="R29" s="27" t="str">
        <f>VLOOKUP(A29,'BASE REGISTRO NOVIEMBRE'!$B$2:$V$890,18,FALSE)</f>
        <v>93910: Organizaciones Religiosas.</v>
      </c>
      <c r="S29" s="27" t="str">
        <f>VLOOKUP(A29,'BASE REGISTRO NOVIEMBRE'!$B$2:$V$890,19,FALSE)</f>
        <v xml:space="preserve">Certificado de antecedentes financieros, correspondientes al año 2020, aprobados por el Subdepartamento de Supervisión Financiera Nacional. </v>
      </c>
      <c r="T29" s="107">
        <f>VLOOKUP(A29,'BASE REGISTRO NOVIEMBRE'!$B$2:$V$890,20,FALSE)</f>
        <v>37970</v>
      </c>
      <c r="U29" s="41">
        <v>1750</v>
      </c>
      <c r="V29" s="44">
        <v>53685362</v>
      </c>
      <c r="W29" s="44">
        <v>66999331</v>
      </c>
      <c r="X29" s="45">
        <v>44561</v>
      </c>
      <c r="Y29" s="42" t="s">
        <v>40</v>
      </c>
      <c r="Z29" s="42" t="s">
        <v>9203</v>
      </c>
      <c r="AA29" s="42" t="s">
        <v>9592</v>
      </c>
    </row>
    <row r="30" spans="1:27" ht="15.75" customHeight="1" x14ac:dyDescent="0.2">
      <c r="A30" s="41">
        <v>1750</v>
      </c>
      <c r="B30" s="27" t="str">
        <f>VLOOKUP(A30,'BASE REGISTRO NOVIEMBRE'!$B$2:$V$890,2,FALSE)</f>
        <v>Congregación Religiosos Terciarios Capuchinos de Nuestra Señora de los Dolores</v>
      </c>
      <c r="C30" s="27" t="str">
        <f>VLOOKUP(A30,'BASE REGISTRO NOVIEMBRE'!$B$2:$V$890,3,FALSE)</f>
        <v>81795172-4</v>
      </c>
      <c r="D30" s="27" t="str">
        <f>VLOOKUP(A30,'BASE REGISTRO NOVIEMBRE'!$B$2:$V$890,4,FALSE)</f>
        <v>Organización Religiosa.</v>
      </c>
      <c r="E30" s="27" t="str">
        <f>VLOOKUP(A30,'BASE REGISTRO NOVIEMBRE'!$B$2:$V$890,5,FALSE)</f>
        <v>Erigida de acuerdo al Derecho Canónico, según consta en Certificado Nº722/2003, emitido por doña Sara Rodríguez Silva, Notario Eclesiástico del Obispado de Valparaíso, con fecha 17 de noviembre del 2003.</v>
      </c>
      <c r="F30" s="27" t="str">
        <f>VLOOKUP(A30,'BASE REGISTRO NOVIEMBRE'!$B$2:$V$890,6,FALSE)</f>
        <v>Indefinida.</v>
      </c>
      <c r="G30" s="27" t="str">
        <f>VLOOKUP(A30,'BASE REGISTRO NOVIEMBRE'!$B$2:$V$890,7,FALSE)</f>
        <v>Actividades Religiosas.</v>
      </c>
      <c r="H30" s="27" t="str">
        <f>VLOOKUP(A30,'BASE REGISTRO NOVIEMBRE'!$B$2:$V$890,8,FALSE)</f>
        <v>no tiene</v>
      </c>
      <c r="I30" s="27">
        <f>VLOOKUP(A30,'BASE REGISTRO NOVIEMBRE'!$B$2:$V$890,9,FALSE)</f>
        <v>0</v>
      </c>
      <c r="J30" s="27">
        <f>VLOOKUP(A30,'BASE REGISTRO NOVIEMBRE'!$B$2:$V$890,10,FALSE)</f>
        <v>0</v>
      </c>
      <c r="K30" s="27" t="str">
        <f>VLOOKUP(A30,'BASE REGISTRO NOVIEMBRE'!$B$2:$V$890,11,FALSE)</f>
        <v xml:space="preserve">Mandato General:
Esteban de Jesús González Yepes,a contar del 01 de junio de 2021.
Oficio N° 021/2021, de 04 de junio de 2021, informa que, la personería de don Fray Rubén Eduardo Gutiérrez Quiñones, se mantuvo vigente hasta el 31 de mayo de 2021.             Mandato especial
Emeterio Job Rivas Espinoza, 
Facultades especiales: “(…) podrá celebrar y firmar convenios con SENAME, y otras instituciones de similares características. Todo lo anterior, cuando el Director Nacional lo autorice”. </v>
      </c>
      <c r="L30" s="27" t="str">
        <f>VLOOKUP(A30,'BASE REGISTRO NOVIEMBRE'!$B$2:$V$890,12,FALSE)</f>
        <v xml:space="preserve">Barros Arana N° 162, Oficina 101, Concepción, Región del Biobío. 
</v>
      </c>
      <c r="M30" s="27" t="str">
        <f>VLOOKUP(A30,'BASE REGISTRO NOVIEMBRE'!$B$2:$V$890,13,FALSE)</f>
        <v>VIII</v>
      </c>
      <c r="N30" s="27" t="str">
        <f>VLOOKUP(A30,'BASE REGISTRO NOVIEMBRE'!$B$2:$V$890,14,FALSE)</f>
        <v>Concepción</v>
      </c>
      <c r="O30" s="27" t="str">
        <f>VLOOKUP(A30,'BASE REGISTRO NOVIEMBRE'!$B$2:$V$890,15,FALSE)</f>
        <v>Teléfonos: 412767056
Celular: +56974305923      Celular Esteban de Jesús González Yepes: +56963411072</v>
      </c>
      <c r="P30" s="27" t="str">
        <f>VLOOKUP(A30,'BASE REGISTRO NOVIEMBRE'!$B$2:$V$890,16,FALSE)</f>
        <v xml:space="preserve">Correos electrónicos: eduardo.gut@gmail.com
                                        paula.quilodran@programasamigo.cl                        admin.centralizada@programasamigo.cl
estebangy1987@amigonianosj.org
</v>
      </c>
      <c r="Q30" s="27">
        <f>VLOOKUP(A30,'BASE REGISTRO NOVIEMBRE'!$B$2:$V$890,17,FALSE)</f>
        <v>0</v>
      </c>
      <c r="R30" s="27" t="str">
        <f>VLOOKUP(A30,'BASE REGISTRO NOVIEMBRE'!$B$2:$V$890,18,FALSE)</f>
        <v>93910: Organizaciones Religiosas.</v>
      </c>
      <c r="S30" s="27" t="str">
        <f>VLOOKUP(A30,'BASE REGISTRO NOVIEMBRE'!$B$2:$V$890,19,FALSE)</f>
        <v xml:space="preserve">Certificado de antecedentes financieros, correspondientes al año 2020, aprobados por el Subdepartamento de Supervisión Financiera Nacional. </v>
      </c>
      <c r="T30" s="107">
        <f>VLOOKUP(A30,'BASE REGISTRO NOVIEMBRE'!$B$2:$V$890,20,FALSE)</f>
        <v>37970</v>
      </c>
      <c r="U30" s="41">
        <v>1750</v>
      </c>
      <c r="V30" s="44">
        <v>18173977</v>
      </c>
      <c r="W30" s="44">
        <v>34806698</v>
      </c>
      <c r="X30" s="45">
        <v>44561</v>
      </c>
      <c r="Y30" s="42" t="s">
        <v>40</v>
      </c>
      <c r="Z30" s="42" t="s">
        <v>9203</v>
      </c>
      <c r="AA30" s="42" t="s">
        <v>71</v>
      </c>
    </row>
    <row r="31" spans="1:27" ht="15.75" customHeight="1" x14ac:dyDescent="0.2">
      <c r="A31" s="41">
        <v>1800</v>
      </c>
      <c r="B31" s="27" t="str">
        <f>VLOOKUP(A31,'BASE REGISTRO NOVIEMBRE'!$B$2:$V$890,2,FALSE)</f>
        <v>Fundación Ciudad del Niño</v>
      </c>
      <c r="C31" s="27" t="str">
        <f>VLOOKUP(A31,'BASE REGISTRO NOVIEMBRE'!$B$2:$V$890,3,FALSE)</f>
        <v>70037600-1</v>
      </c>
      <c r="D31" s="27" t="str">
        <f>VLOOKUP(A31,'BASE REGISTRO NOVIEMBRE'!$B$2:$V$890,4,FALSE)</f>
        <v>Fundación de Derecho Privado</v>
      </c>
      <c r="E31" s="27" t="str">
        <f>VLOOKUP(A31,'BASE REGISTRO NOVIEMBRE'!$B$2:$V$890,5,FALSE)</f>
        <v>Otorgada por Decreto Supremo N° 629, de fecha 14 de febrero de 1938, del Ministerio de Justicia.</v>
      </c>
      <c r="F31" s="27" t="str">
        <f>VLOOKUP(A31,'BASE REGISTRO NOVIEMBRE'!$B$2:$V$890,6,FALSE)</f>
        <v xml:space="preserve">Certificado de Vigencia de persona jurídica sin fines de lucro Folio N° 500395371500, emitido con fecha 24 de junio de 2021, del Servicio de Registro Civil e Identificación. </v>
      </c>
      <c r="G31" s="27" t="str">
        <f>VLOOKUP(A31,'BASE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1" s="27" t="str">
        <f>VLOOKUP(A31,'BASE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1" s="27" t="str">
        <f>VLOOKUP(A31,'BASE REGISTRO NOVIEMBRE'!$B$2:$V$890,9,FALSE)</f>
        <v>: 3 años.</v>
      </c>
      <c r="J31" s="27" t="str">
        <f>VLOOKUP(A31,'BASE REGISTRO NOVIEMBRE'!$B$2:$V$890,10,FALSE)</f>
        <v xml:space="preserve">16-12-2020 hasta el 16-12-2023.
</v>
      </c>
      <c r="K31" s="27" t="str">
        <f>VLOOKUP(A31,'BASE REGISTRO NOVIEMBRE'!$B$2:$V$890,11,FALSE)</f>
        <v>Presidente: José Pedro Silva Prado
Director Ejecutivo: Edmundo Crespo Pisano
Gerente/Director Administración y Finanzas: Julio Gutiérrez Campos,</v>
      </c>
      <c r="L31" s="27" t="str">
        <f>VLOOKUP(A31,'BASE REGISTRO NOVIEMBRE'!$B$2:$V$890,12,FALSE)</f>
        <v xml:space="preserve">Paseo Pdte. Errázuriz Echaurren N° 2631, 5° piso, comuna de Providencia, Santiago, Región Metropolitana.
</v>
      </c>
      <c r="M31" s="27" t="str">
        <f>VLOOKUP(A31,'BASE REGISTRO NOVIEMBRE'!$B$2:$V$890,13,FALSE)</f>
        <v>XIII</v>
      </c>
      <c r="N31" s="27" t="str">
        <f>VLOOKUP(A31,'BASE REGISTRO NOVIEMBRE'!$B$2:$V$890,14,FALSE)</f>
        <v>Providencia</v>
      </c>
      <c r="O31" s="27" t="str">
        <f>VLOOKUP(A31,'BASE REGISTRO NOVIEMBRE'!$B$2:$V$890,15,FALSE)</f>
        <v>228737900 - 228737980</v>
      </c>
      <c r="P31" s="27" t="str">
        <f>VLOOKUP(A31,'BASE REGISTRO NOVIEMBRE'!$B$2:$V$890,16,FALSE)</f>
        <v>http://www.ciudaddelnino.cl</v>
      </c>
      <c r="Q31" s="27">
        <f>VLOOKUP(A31,'BASE REGISTRO NOVIEMBRE'!$B$2:$V$890,17,FALSE)</f>
        <v>0</v>
      </c>
      <c r="R31" s="27" t="str">
        <f>VLOOKUP(A31,'BASE REGISTRO NOVIEMBRE'!$B$2:$V$890,18,FALSE)</f>
        <v>93401: Instituciones de Asistencia Social</v>
      </c>
      <c r="S31" s="27" t="str">
        <f>VLOOKUP(A31,'BASE REGISTRO NOVIEMBRE'!$B$2:$V$890,19,FALSE)</f>
        <v xml:space="preserve">Se acompaña certificado de antecedentes financieros, correspondientes al año 2020 aprobador por el Subdepartamento de Supervisión Financiera Nacional.  </v>
      </c>
      <c r="T31" s="107">
        <f>VLOOKUP(A31,'BASE REGISTRO NOVIEMBRE'!$B$2:$V$890,20,FALSE)</f>
        <v>37970</v>
      </c>
      <c r="U31" s="41">
        <v>1800</v>
      </c>
      <c r="V31" s="44">
        <v>17166182</v>
      </c>
      <c r="W31" s="44">
        <v>30510110</v>
      </c>
      <c r="X31" s="45">
        <v>44561</v>
      </c>
      <c r="Y31" s="42" t="s">
        <v>40</v>
      </c>
      <c r="Z31" s="42" t="s">
        <v>9203</v>
      </c>
      <c r="AA31" s="42" t="s">
        <v>203</v>
      </c>
    </row>
    <row r="32" spans="1:27" ht="15.75" customHeight="1" x14ac:dyDescent="0.2">
      <c r="A32" s="41">
        <v>1800</v>
      </c>
      <c r="B32" s="27" t="str">
        <f>VLOOKUP(A32,'BASE REGISTRO NOVIEMBRE'!$B$2:$V$890,2,FALSE)</f>
        <v>Fundación Ciudad del Niño</v>
      </c>
      <c r="C32" s="27" t="str">
        <f>VLOOKUP(A32,'BASE REGISTRO NOVIEMBRE'!$B$2:$V$890,3,FALSE)</f>
        <v>70037600-1</v>
      </c>
      <c r="D32" s="27" t="str">
        <f>VLOOKUP(A32,'BASE REGISTRO NOVIEMBRE'!$B$2:$V$890,4,FALSE)</f>
        <v>Fundación de Derecho Privado</v>
      </c>
      <c r="E32" s="27" t="str">
        <f>VLOOKUP(A32,'BASE REGISTRO NOVIEMBRE'!$B$2:$V$890,5,FALSE)</f>
        <v>Otorgada por Decreto Supremo N° 629, de fecha 14 de febrero de 1938, del Ministerio de Justicia.</v>
      </c>
      <c r="F32" s="27" t="str">
        <f>VLOOKUP(A32,'BASE REGISTRO NOVIEMBRE'!$B$2:$V$890,6,FALSE)</f>
        <v xml:space="preserve">Certificado de Vigencia de persona jurídica sin fines de lucro Folio N° 500395371500, emitido con fecha 24 de junio de 2021, del Servicio de Registro Civil e Identificación. </v>
      </c>
      <c r="G32" s="27" t="str">
        <f>VLOOKUP(A32,'BASE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2" s="27" t="str">
        <f>VLOOKUP(A32,'BASE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2" s="27" t="str">
        <f>VLOOKUP(A32,'BASE REGISTRO NOVIEMBRE'!$B$2:$V$890,9,FALSE)</f>
        <v>: 3 años.</v>
      </c>
      <c r="J32" s="27" t="str">
        <f>VLOOKUP(A32,'BASE REGISTRO NOVIEMBRE'!$B$2:$V$890,10,FALSE)</f>
        <v xml:space="preserve">16-12-2020 hasta el 16-12-2023.
</v>
      </c>
      <c r="K32" s="27" t="str">
        <f>VLOOKUP(A32,'BASE REGISTRO NOVIEMBRE'!$B$2:$V$890,11,FALSE)</f>
        <v>Presidente: José Pedro Silva Prado
Director Ejecutivo: Edmundo Crespo Pisano
Gerente/Director Administración y Finanzas: Julio Gutiérrez Campos,</v>
      </c>
      <c r="L32" s="27" t="str">
        <f>VLOOKUP(A32,'BASE REGISTRO NOVIEMBRE'!$B$2:$V$890,12,FALSE)</f>
        <v xml:space="preserve">Paseo Pdte. Errázuriz Echaurren N° 2631, 5° piso, comuna de Providencia, Santiago, Región Metropolitana.
</v>
      </c>
      <c r="M32" s="27" t="str">
        <f>VLOOKUP(A32,'BASE REGISTRO NOVIEMBRE'!$B$2:$V$890,13,FALSE)</f>
        <v>XIII</v>
      </c>
      <c r="N32" s="27" t="str">
        <f>VLOOKUP(A32,'BASE REGISTRO NOVIEMBRE'!$B$2:$V$890,14,FALSE)</f>
        <v>Providencia</v>
      </c>
      <c r="O32" s="27" t="str">
        <f>VLOOKUP(A32,'BASE REGISTRO NOVIEMBRE'!$B$2:$V$890,15,FALSE)</f>
        <v>228737900 - 228737980</v>
      </c>
      <c r="P32" s="27" t="str">
        <f>VLOOKUP(A32,'BASE REGISTRO NOVIEMBRE'!$B$2:$V$890,16,FALSE)</f>
        <v>http://www.ciudaddelnino.cl</v>
      </c>
      <c r="Q32" s="27">
        <f>VLOOKUP(A32,'BASE REGISTRO NOVIEMBRE'!$B$2:$V$890,17,FALSE)</f>
        <v>0</v>
      </c>
      <c r="R32" s="27" t="str">
        <f>VLOOKUP(A32,'BASE REGISTRO NOVIEMBRE'!$B$2:$V$890,18,FALSE)</f>
        <v>93401: Instituciones de Asistencia Social</v>
      </c>
      <c r="S32" s="27" t="str">
        <f>VLOOKUP(A32,'BASE REGISTRO NOVIEMBRE'!$B$2:$V$890,19,FALSE)</f>
        <v xml:space="preserve">Se acompaña certificado de antecedentes financieros, correspondientes al año 2020 aprobador por el Subdepartamento de Supervisión Financiera Nacional.  </v>
      </c>
      <c r="T32" s="107">
        <f>VLOOKUP(A32,'BASE REGISTRO NOVIEMBRE'!$B$2:$V$890,20,FALSE)</f>
        <v>37970</v>
      </c>
      <c r="U32" s="41">
        <v>1800</v>
      </c>
      <c r="V32" s="44">
        <v>75448004</v>
      </c>
      <c r="W32" s="44">
        <v>115272294</v>
      </c>
      <c r="X32" s="45">
        <v>44561</v>
      </c>
      <c r="Y32" s="42" t="s">
        <v>40</v>
      </c>
      <c r="Z32" s="42" t="s">
        <v>9203</v>
      </c>
      <c r="AA32" s="42" t="s">
        <v>204</v>
      </c>
    </row>
    <row r="33" spans="1:27" ht="15.75" customHeight="1" x14ac:dyDescent="0.2">
      <c r="A33" s="41">
        <v>1800</v>
      </c>
      <c r="B33" s="27" t="str">
        <f>VLOOKUP(A33,'BASE REGISTRO NOVIEMBRE'!$B$2:$V$890,2,FALSE)</f>
        <v>Fundación Ciudad del Niño</v>
      </c>
      <c r="C33" s="27" t="str">
        <f>VLOOKUP(A33,'BASE REGISTRO NOVIEMBRE'!$B$2:$V$890,3,FALSE)</f>
        <v>70037600-1</v>
      </c>
      <c r="D33" s="27" t="str">
        <f>VLOOKUP(A33,'BASE REGISTRO NOVIEMBRE'!$B$2:$V$890,4,FALSE)</f>
        <v>Fundación de Derecho Privado</v>
      </c>
      <c r="E33" s="27" t="str">
        <f>VLOOKUP(A33,'BASE REGISTRO NOVIEMBRE'!$B$2:$V$890,5,FALSE)</f>
        <v>Otorgada por Decreto Supremo N° 629, de fecha 14 de febrero de 1938, del Ministerio de Justicia.</v>
      </c>
      <c r="F33" s="27" t="str">
        <f>VLOOKUP(A33,'BASE REGISTRO NOVIEMBRE'!$B$2:$V$890,6,FALSE)</f>
        <v xml:space="preserve">Certificado de Vigencia de persona jurídica sin fines de lucro Folio N° 500395371500, emitido con fecha 24 de junio de 2021, del Servicio de Registro Civil e Identificación. </v>
      </c>
      <c r="G33" s="27" t="str">
        <f>VLOOKUP(A33,'BASE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3" s="27" t="str">
        <f>VLOOKUP(A33,'BASE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3" s="27" t="str">
        <f>VLOOKUP(A33,'BASE REGISTRO NOVIEMBRE'!$B$2:$V$890,9,FALSE)</f>
        <v>: 3 años.</v>
      </c>
      <c r="J33" s="27" t="str">
        <f>VLOOKUP(A33,'BASE REGISTRO NOVIEMBRE'!$B$2:$V$890,10,FALSE)</f>
        <v xml:space="preserve">16-12-2020 hasta el 16-12-2023.
</v>
      </c>
      <c r="K33" s="27" t="str">
        <f>VLOOKUP(A33,'BASE REGISTRO NOVIEMBRE'!$B$2:$V$890,11,FALSE)</f>
        <v>Presidente: José Pedro Silva Prado
Director Ejecutivo: Edmundo Crespo Pisano
Gerente/Director Administración y Finanzas: Julio Gutiérrez Campos,</v>
      </c>
      <c r="L33" s="27" t="str">
        <f>VLOOKUP(A33,'BASE REGISTRO NOVIEMBRE'!$B$2:$V$890,12,FALSE)</f>
        <v xml:space="preserve">Paseo Pdte. Errázuriz Echaurren N° 2631, 5° piso, comuna de Providencia, Santiago, Región Metropolitana.
</v>
      </c>
      <c r="M33" s="27" t="str">
        <f>VLOOKUP(A33,'BASE REGISTRO NOVIEMBRE'!$B$2:$V$890,13,FALSE)</f>
        <v>XIII</v>
      </c>
      <c r="N33" s="27" t="str">
        <f>VLOOKUP(A33,'BASE REGISTRO NOVIEMBRE'!$B$2:$V$890,14,FALSE)</f>
        <v>Providencia</v>
      </c>
      <c r="O33" s="27" t="str">
        <f>VLOOKUP(A33,'BASE REGISTRO NOVIEMBRE'!$B$2:$V$890,15,FALSE)</f>
        <v>228737900 - 228737980</v>
      </c>
      <c r="P33" s="27" t="str">
        <f>VLOOKUP(A33,'BASE REGISTRO NOVIEMBRE'!$B$2:$V$890,16,FALSE)</f>
        <v>http://www.ciudaddelnino.cl</v>
      </c>
      <c r="Q33" s="27">
        <f>VLOOKUP(A33,'BASE REGISTRO NOVIEMBRE'!$B$2:$V$890,17,FALSE)</f>
        <v>0</v>
      </c>
      <c r="R33" s="27" t="str">
        <f>VLOOKUP(A33,'BASE REGISTRO NOVIEMBRE'!$B$2:$V$890,18,FALSE)</f>
        <v>93401: Instituciones de Asistencia Social</v>
      </c>
      <c r="S33" s="27" t="str">
        <f>VLOOKUP(A33,'BASE REGISTRO NOVIEMBRE'!$B$2:$V$890,19,FALSE)</f>
        <v xml:space="preserve">Se acompaña certificado de antecedentes financieros, correspondientes al año 2020 aprobador por el Subdepartamento de Supervisión Financiera Nacional.  </v>
      </c>
      <c r="T33" s="107">
        <f>VLOOKUP(A33,'BASE REGISTRO NOVIEMBRE'!$B$2:$V$890,20,FALSE)</f>
        <v>37970</v>
      </c>
      <c r="U33" s="41">
        <v>1800</v>
      </c>
      <c r="V33" s="44">
        <v>13134398</v>
      </c>
      <c r="W33" s="44">
        <v>13134398</v>
      </c>
      <c r="X33" s="45">
        <v>44561</v>
      </c>
      <c r="Y33" s="42" t="s">
        <v>40</v>
      </c>
      <c r="Z33" s="42" t="s">
        <v>9203</v>
      </c>
      <c r="AA33" s="42" t="s">
        <v>9457</v>
      </c>
    </row>
    <row r="34" spans="1:27" ht="15.75" customHeight="1" x14ac:dyDescent="0.2">
      <c r="A34" s="41">
        <v>1800</v>
      </c>
      <c r="B34" s="27" t="str">
        <f>VLOOKUP(A34,'BASE REGISTRO NOVIEMBRE'!$B$2:$V$890,2,FALSE)</f>
        <v>Fundación Ciudad del Niño</v>
      </c>
      <c r="C34" s="27" t="str">
        <f>VLOOKUP(A34,'BASE REGISTRO NOVIEMBRE'!$B$2:$V$890,3,FALSE)</f>
        <v>70037600-1</v>
      </c>
      <c r="D34" s="27" t="str">
        <f>VLOOKUP(A34,'BASE REGISTRO NOVIEMBRE'!$B$2:$V$890,4,FALSE)</f>
        <v>Fundación de Derecho Privado</v>
      </c>
      <c r="E34" s="27" t="str">
        <f>VLOOKUP(A34,'BASE REGISTRO NOVIEMBRE'!$B$2:$V$890,5,FALSE)</f>
        <v>Otorgada por Decreto Supremo N° 629, de fecha 14 de febrero de 1938, del Ministerio de Justicia.</v>
      </c>
      <c r="F34" s="27" t="str">
        <f>VLOOKUP(A34,'BASE REGISTRO NOVIEMBRE'!$B$2:$V$890,6,FALSE)</f>
        <v xml:space="preserve">Certificado de Vigencia de persona jurídica sin fines de lucro Folio N° 500395371500, emitido con fecha 24 de junio de 2021, del Servicio de Registro Civil e Identificación. </v>
      </c>
      <c r="G34" s="27" t="str">
        <f>VLOOKUP(A34,'BASE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4" s="27" t="str">
        <f>VLOOKUP(A34,'BASE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4" s="27" t="str">
        <f>VLOOKUP(A34,'BASE REGISTRO NOVIEMBRE'!$B$2:$V$890,9,FALSE)</f>
        <v>: 3 años.</v>
      </c>
      <c r="J34" s="27" t="str">
        <f>VLOOKUP(A34,'BASE REGISTRO NOVIEMBRE'!$B$2:$V$890,10,FALSE)</f>
        <v xml:space="preserve">16-12-2020 hasta el 16-12-2023.
</v>
      </c>
      <c r="K34" s="27" t="str">
        <f>VLOOKUP(A34,'BASE REGISTRO NOVIEMBRE'!$B$2:$V$890,11,FALSE)</f>
        <v>Presidente: José Pedro Silva Prado
Director Ejecutivo: Edmundo Crespo Pisano
Gerente/Director Administración y Finanzas: Julio Gutiérrez Campos,</v>
      </c>
      <c r="L34" s="27" t="str">
        <f>VLOOKUP(A34,'BASE REGISTRO NOVIEMBRE'!$B$2:$V$890,12,FALSE)</f>
        <v xml:space="preserve">Paseo Pdte. Errázuriz Echaurren N° 2631, 5° piso, comuna de Providencia, Santiago, Región Metropolitana.
</v>
      </c>
      <c r="M34" s="27" t="str">
        <f>VLOOKUP(A34,'BASE REGISTRO NOVIEMBRE'!$B$2:$V$890,13,FALSE)</f>
        <v>XIII</v>
      </c>
      <c r="N34" s="27" t="str">
        <f>VLOOKUP(A34,'BASE REGISTRO NOVIEMBRE'!$B$2:$V$890,14,FALSE)</f>
        <v>Providencia</v>
      </c>
      <c r="O34" s="27" t="str">
        <f>VLOOKUP(A34,'BASE REGISTRO NOVIEMBRE'!$B$2:$V$890,15,FALSE)</f>
        <v>228737900 - 228737980</v>
      </c>
      <c r="P34" s="27" t="str">
        <f>VLOOKUP(A34,'BASE REGISTRO NOVIEMBRE'!$B$2:$V$890,16,FALSE)</f>
        <v>http://www.ciudaddelnino.cl</v>
      </c>
      <c r="Q34" s="27">
        <f>VLOOKUP(A34,'BASE REGISTRO NOVIEMBRE'!$B$2:$V$890,17,FALSE)</f>
        <v>0</v>
      </c>
      <c r="R34" s="27" t="str">
        <f>VLOOKUP(A34,'BASE REGISTRO NOVIEMBRE'!$B$2:$V$890,18,FALSE)</f>
        <v>93401: Instituciones de Asistencia Social</v>
      </c>
      <c r="S34" s="27" t="str">
        <f>VLOOKUP(A34,'BASE REGISTRO NOVIEMBRE'!$B$2:$V$890,19,FALSE)</f>
        <v xml:space="preserve">Se acompaña certificado de antecedentes financieros, correspondientes al año 2020 aprobador por el Subdepartamento de Supervisión Financiera Nacional.  </v>
      </c>
      <c r="T34" s="107">
        <f>VLOOKUP(A34,'BASE REGISTRO NOVIEMBRE'!$B$2:$V$890,20,FALSE)</f>
        <v>37970</v>
      </c>
      <c r="U34" s="41">
        <v>1800</v>
      </c>
      <c r="V34" s="44">
        <v>91325108</v>
      </c>
      <c r="W34" s="44">
        <v>127649926</v>
      </c>
      <c r="X34" s="45">
        <v>44561</v>
      </c>
      <c r="Y34" s="42" t="s">
        <v>40</v>
      </c>
      <c r="Z34" s="42" t="s">
        <v>9203</v>
      </c>
      <c r="AA34" s="42" t="s">
        <v>9465</v>
      </c>
    </row>
    <row r="35" spans="1:27" ht="15.75" customHeight="1" x14ac:dyDescent="0.2">
      <c r="A35" s="41">
        <v>1800</v>
      </c>
      <c r="B35" s="27" t="str">
        <f>VLOOKUP(A35,'BASE REGISTRO NOVIEMBRE'!$B$2:$V$890,2,FALSE)</f>
        <v>Fundación Ciudad del Niño</v>
      </c>
      <c r="C35" s="27" t="str">
        <f>VLOOKUP(A35,'BASE REGISTRO NOVIEMBRE'!$B$2:$V$890,3,FALSE)</f>
        <v>70037600-1</v>
      </c>
      <c r="D35" s="27" t="str">
        <f>VLOOKUP(A35,'BASE REGISTRO NOVIEMBRE'!$B$2:$V$890,4,FALSE)</f>
        <v>Fundación de Derecho Privado</v>
      </c>
      <c r="E35" s="27" t="str">
        <f>VLOOKUP(A35,'BASE REGISTRO NOVIEMBRE'!$B$2:$V$890,5,FALSE)</f>
        <v>Otorgada por Decreto Supremo N° 629, de fecha 14 de febrero de 1938, del Ministerio de Justicia.</v>
      </c>
      <c r="F35" s="27" t="str">
        <f>VLOOKUP(A35,'BASE REGISTRO NOVIEMBRE'!$B$2:$V$890,6,FALSE)</f>
        <v xml:space="preserve">Certificado de Vigencia de persona jurídica sin fines de lucro Folio N° 500395371500, emitido con fecha 24 de junio de 2021, del Servicio de Registro Civil e Identificación. </v>
      </c>
      <c r="G35" s="27" t="str">
        <f>VLOOKUP(A35,'BASE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5" s="27" t="str">
        <f>VLOOKUP(A35,'BASE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5" s="27" t="str">
        <f>VLOOKUP(A35,'BASE REGISTRO NOVIEMBRE'!$B$2:$V$890,9,FALSE)</f>
        <v>: 3 años.</v>
      </c>
      <c r="J35" s="27" t="str">
        <f>VLOOKUP(A35,'BASE REGISTRO NOVIEMBRE'!$B$2:$V$890,10,FALSE)</f>
        <v xml:space="preserve">16-12-2020 hasta el 16-12-2023.
</v>
      </c>
      <c r="K35" s="27" t="str">
        <f>VLOOKUP(A35,'BASE REGISTRO NOVIEMBRE'!$B$2:$V$890,11,FALSE)</f>
        <v>Presidente: José Pedro Silva Prado
Director Ejecutivo: Edmundo Crespo Pisano
Gerente/Director Administración y Finanzas: Julio Gutiérrez Campos,</v>
      </c>
      <c r="L35" s="27" t="str">
        <f>VLOOKUP(A35,'BASE REGISTRO NOVIEMBRE'!$B$2:$V$890,12,FALSE)</f>
        <v xml:space="preserve">Paseo Pdte. Errázuriz Echaurren N° 2631, 5° piso, comuna de Providencia, Santiago, Región Metropolitana.
</v>
      </c>
      <c r="M35" s="27" t="str">
        <f>VLOOKUP(A35,'BASE REGISTRO NOVIEMBRE'!$B$2:$V$890,13,FALSE)</f>
        <v>XIII</v>
      </c>
      <c r="N35" s="27" t="str">
        <f>VLOOKUP(A35,'BASE REGISTRO NOVIEMBRE'!$B$2:$V$890,14,FALSE)</f>
        <v>Providencia</v>
      </c>
      <c r="O35" s="27" t="str">
        <f>VLOOKUP(A35,'BASE REGISTRO NOVIEMBRE'!$B$2:$V$890,15,FALSE)</f>
        <v>228737900 - 228737980</v>
      </c>
      <c r="P35" s="27" t="str">
        <f>VLOOKUP(A35,'BASE REGISTRO NOVIEMBRE'!$B$2:$V$890,16,FALSE)</f>
        <v>http://www.ciudaddelnino.cl</v>
      </c>
      <c r="Q35" s="27">
        <f>VLOOKUP(A35,'BASE REGISTRO NOVIEMBRE'!$B$2:$V$890,17,FALSE)</f>
        <v>0</v>
      </c>
      <c r="R35" s="27" t="str">
        <f>VLOOKUP(A35,'BASE REGISTRO NOVIEMBRE'!$B$2:$V$890,18,FALSE)</f>
        <v>93401: Instituciones de Asistencia Social</v>
      </c>
      <c r="S35" s="27" t="str">
        <f>VLOOKUP(A35,'BASE REGISTRO NOVIEMBRE'!$B$2:$V$890,19,FALSE)</f>
        <v xml:space="preserve">Se acompaña certificado de antecedentes financieros, correspondientes al año 2020 aprobador por el Subdepartamento de Supervisión Financiera Nacional.  </v>
      </c>
      <c r="T35" s="107">
        <f>VLOOKUP(A35,'BASE REGISTRO NOVIEMBRE'!$B$2:$V$890,20,FALSE)</f>
        <v>37970</v>
      </c>
      <c r="U35" s="41">
        <v>1800</v>
      </c>
      <c r="V35" s="44">
        <v>58915648</v>
      </c>
      <c r="W35" s="44">
        <v>132141547</v>
      </c>
      <c r="X35" s="45">
        <v>44561</v>
      </c>
      <c r="Y35" s="42" t="s">
        <v>40</v>
      </c>
      <c r="Z35" s="42" t="s">
        <v>9203</v>
      </c>
      <c r="AA35" s="42" t="s">
        <v>9467</v>
      </c>
    </row>
    <row r="36" spans="1:27" ht="15.75" customHeight="1" x14ac:dyDescent="0.2">
      <c r="A36" s="41">
        <v>1800</v>
      </c>
      <c r="B36" s="27" t="str">
        <f>VLOOKUP(A36,'BASE REGISTRO NOVIEMBRE'!$B$2:$V$890,2,FALSE)</f>
        <v>Fundación Ciudad del Niño</v>
      </c>
      <c r="C36" s="27" t="str">
        <f>VLOOKUP(A36,'BASE REGISTRO NOVIEMBRE'!$B$2:$V$890,3,FALSE)</f>
        <v>70037600-1</v>
      </c>
      <c r="D36" s="27" t="str">
        <f>VLOOKUP(A36,'BASE REGISTRO NOVIEMBRE'!$B$2:$V$890,4,FALSE)</f>
        <v>Fundación de Derecho Privado</v>
      </c>
      <c r="E36" s="27" t="str">
        <f>VLOOKUP(A36,'BASE REGISTRO NOVIEMBRE'!$B$2:$V$890,5,FALSE)</f>
        <v>Otorgada por Decreto Supremo N° 629, de fecha 14 de febrero de 1938, del Ministerio de Justicia.</v>
      </c>
      <c r="F36" s="27" t="str">
        <f>VLOOKUP(A36,'BASE REGISTRO NOVIEMBRE'!$B$2:$V$890,6,FALSE)</f>
        <v xml:space="preserve">Certificado de Vigencia de persona jurídica sin fines de lucro Folio N° 500395371500, emitido con fecha 24 de junio de 2021, del Servicio de Registro Civil e Identificación. </v>
      </c>
      <c r="G36" s="27" t="str">
        <f>VLOOKUP(A36,'BASE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6" s="27" t="str">
        <f>VLOOKUP(A36,'BASE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6" s="27" t="str">
        <f>VLOOKUP(A36,'BASE REGISTRO NOVIEMBRE'!$B$2:$V$890,9,FALSE)</f>
        <v>: 3 años.</v>
      </c>
      <c r="J36" s="27" t="str">
        <f>VLOOKUP(A36,'BASE REGISTRO NOVIEMBRE'!$B$2:$V$890,10,FALSE)</f>
        <v xml:space="preserve">16-12-2020 hasta el 16-12-2023.
</v>
      </c>
      <c r="K36" s="27" t="str">
        <f>VLOOKUP(A36,'BASE REGISTRO NOVIEMBRE'!$B$2:$V$890,11,FALSE)</f>
        <v>Presidente: José Pedro Silva Prado
Director Ejecutivo: Edmundo Crespo Pisano
Gerente/Director Administración y Finanzas: Julio Gutiérrez Campos,</v>
      </c>
      <c r="L36" s="27" t="str">
        <f>VLOOKUP(A36,'BASE REGISTRO NOVIEMBRE'!$B$2:$V$890,12,FALSE)</f>
        <v xml:space="preserve">Paseo Pdte. Errázuriz Echaurren N° 2631, 5° piso, comuna de Providencia, Santiago, Región Metropolitana.
</v>
      </c>
      <c r="M36" s="27" t="str">
        <f>VLOOKUP(A36,'BASE REGISTRO NOVIEMBRE'!$B$2:$V$890,13,FALSE)</f>
        <v>XIII</v>
      </c>
      <c r="N36" s="27" t="str">
        <f>VLOOKUP(A36,'BASE REGISTRO NOVIEMBRE'!$B$2:$V$890,14,FALSE)</f>
        <v>Providencia</v>
      </c>
      <c r="O36" s="27" t="str">
        <f>VLOOKUP(A36,'BASE REGISTRO NOVIEMBRE'!$B$2:$V$890,15,FALSE)</f>
        <v>228737900 - 228737980</v>
      </c>
      <c r="P36" s="27" t="str">
        <f>VLOOKUP(A36,'BASE REGISTRO NOVIEMBRE'!$B$2:$V$890,16,FALSE)</f>
        <v>http://www.ciudaddelnino.cl</v>
      </c>
      <c r="Q36" s="27">
        <f>VLOOKUP(A36,'BASE REGISTRO NOVIEMBRE'!$B$2:$V$890,17,FALSE)</f>
        <v>0</v>
      </c>
      <c r="R36" s="27" t="str">
        <f>VLOOKUP(A36,'BASE REGISTRO NOVIEMBRE'!$B$2:$V$890,18,FALSE)</f>
        <v>93401: Instituciones de Asistencia Social</v>
      </c>
      <c r="S36" s="27" t="str">
        <f>VLOOKUP(A36,'BASE REGISTRO NOVIEMBRE'!$B$2:$V$890,19,FALSE)</f>
        <v xml:space="preserve">Se acompaña certificado de antecedentes financieros, correspondientes al año 2020 aprobador por el Subdepartamento de Supervisión Financiera Nacional.  </v>
      </c>
      <c r="T36" s="107">
        <f>VLOOKUP(A36,'BASE REGISTRO NOVIEMBRE'!$B$2:$V$890,20,FALSE)</f>
        <v>37970</v>
      </c>
      <c r="U36" s="41">
        <v>1800</v>
      </c>
      <c r="V36" s="44">
        <v>37652367</v>
      </c>
      <c r="W36" s="44">
        <v>55930215</v>
      </c>
      <c r="X36" s="45">
        <v>44561</v>
      </c>
      <c r="Y36" s="42" t="s">
        <v>40</v>
      </c>
      <c r="Z36" s="42" t="s">
        <v>9203</v>
      </c>
      <c r="AA36" s="42" t="s">
        <v>205</v>
      </c>
    </row>
    <row r="37" spans="1:27" ht="15.75" customHeight="1" x14ac:dyDescent="0.2">
      <c r="A37" s="41">
        <v>1800</v>
      </c>
      <c r="B37" s="27" t="str">
        <f>VLOOKUP(A37,'BASE REGISTRO NOVIEMBRE'!$B$2:$V$890,2,FALSE)</f>
        <v>Fundación Ciudad del Niño</v>
      </c>
      <c r="C37" s="27" t="str">
        <f>VLOOKUP(A37,'BASE REGISTRO NOVIEMBRE'!$B$2:$V$890,3,FALSE)</f>
        <v>70037600-1</v>
      </c>
      <c r="D37" s="27" t="str">
        <f>VLOOKUP(A37,'BASE REGISTRO NOVIEMBRE'!$B$2:$V$890,4,FALSE)</f>
        <v>Fundación de Derecho Privado</v>
      </c>
      <c r="E37" s="27" t="str">
        <f>VLOOKUP(A37,'BASE REGISTRO NOVIEMBRE'!$B$2:$V$890,5,FALSE)</f>
        <v>Otorgada por Decreto Supremo N° 629, de fecha 14 de febrero de 1938, del Ministerio de Justicia.</v>
      </c>
      <c r="F37" s="27" t="str">
        <f>VLOOKUP(A37,'BASE REGISTRO NOVIEMBRE'!$B$2:$V$890,6,FALSE)</f>
        <v xml:space="preserve">Certificado de Vigencia de persona jurídica sin fines de lucro Folio N° 500395371500, emitido con fecha 24 de junio de 2021, del Servicio de Registro Civil e Identificación. </v>
      </c>
      <c r="G37" s="27" t="str">
        <f>VLOOKUP(A37,'BASE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7" s="27" t="str">
        <f>VLOOKUP(A37,'BASE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7" s="27" t="str">
        <f>VLOOKUP(A37,'BASE REGISTRO NOVIEMBRE'!$B$2:$V$890,9,FALSE)</f>
        <v>: 3 años.</v>
      </c>
      <c r="J37" s="27" t="str">
        <f>VLOOKUP(A37,'BASE REGISTRO NOVIEMBRE'!$B$2:$V$890,10,FALSE)</f>
        <v xml:space="preserve">16-12-2020 hasta el 16-12-2023.
</v>
      </c>
      <c r="K37" s="27" t="str">
        <f>VLOOKUP(A37,'BASE REGISTRO NOVIEMBRE'!$B$2:$V$890,11,FALSE)</f>
        <v>Presidente: José Pedro Silva Prado
Director Ejecutivo: Edmundo Crespo Pisano
Gerente/Director Administración y Finanzas: Julio Gutiérrez Campos,</v>
      </c>
      <c r="L37" s="27" t="str">
        <f>VLOOKUP(A37,'BASE REGISTRO NOVIEMBRE'!$B$2:$V$890,12,FALSE)</f>
        <v xml:space="preserve">Paseo Pdte. Errázuriz Echaurren N° 2631, 5° piso, comuna de Providencia, Santiago, Región Metropolitana.
</v>
      </c>
      <c r="M37" s="27" t="str">
        <f>VLOOKUP(A37,'BASE REGISTRO NOVIEMBRE'!$B$2:$V$890,13,FALSE)</f>
        <v>XIII</v>
      </c>
      <c r="N37" s="27" t="str">
        <f>VLOOKUP(A37,'BASE REGISTRO NOVIEMBRE'!$B$2:$V$890,14,FALSE)</f>
        <v>Providencia</v>
      </c>
      <c r="O37" s="27" t="str">
        <f>VLOOKUP(A37,'BASE REGISTRO NOVIEMBRE'!$B$2:$V$890,15,FALSE)</f>
        <v>228737900 - 228737980</v>
      </c>
      <c r="P37" s="27" t="str">
        <f>VLOOKUP(A37,'BASE REGISTRO NOVIEMBRE'!$B$2:$V$890,16,FALSE)</f>
        <v>http://www.ciudaddelnino.cl</v>
      </c>
      <c r="Q37" s="27">
        <f>VLOOKUP(A37,'BASE REGISTRO NOVIEMBRE'!$B$2:$V$890,17,FALSE)</f>
        <v>0</v>
      </c>
      <c r="R37" s="27" t="str">
        <f>VLOOKUP(A37,'BASE REGISTRO NOVIEMBRE'!$B$2:$V$890,18,FALSE)</f>
        <v>93401: Instituciones de Asistencia Social</v>
      </c>
      <c r="S37" s="27" t="str">
        <f>VLOOKUP(A37,'BASE REGISTRO NOVIEMBRE'!$B$2:$V$890,19,FALSE)</f>
        <v xml:space="preserve">Se acompaña certificado de antecedentes financieros, correspondientes al año 2020 aprobador por el Subdepartamento de Supervisión Financiera Nacional.  </v>
      </c>
      <c r="T37" s="107">
        <f>VLOOKUP(A37,'BASE REGISTRO NOVIEMBRE'!$B$2:$V$890,20,FALSE)</f>
        <v>37970</v>
      </c>
      <c r="U37" s="41">
        <v>1800</v>
      </c>
      <c r="V37" s="44">
        <v>111910134</v>
      </c>
      <c r="W37" s="44">
        <v>148809768</v>
      </c>
      <c r="X37" s="45">
        <v>44561</v>
      </c>
      <c r="Y37" s="42" t="s">
        <v>40</v>
      </c>
      <c r="Z37" s="42" t="s">
        <v>9203</v>
      </c>
      <c r="AA37" s="42" t="s">
        <v>206</v>
      </c>
    </row>
    <row r="38" spans="1:27" ht="15.75" customHeight="1" x14ac:dyDescent="0.2">
      <c r="A38" s="41">
        <v>1800</v>
      </c>
      <c r="B38" s="27" t="str">
        <f>VLOOKUP(A38,'BASE REGISTRO NOVIEMBRE'!$B$2:$V$890,2,FALSE)</f>
        <v>Fundación Ciudad del Niño</v>
      </c>
      <c r="C38" s="27" t="str">
        <f>VLOOKUP(A38,'BASE REGISTRO NOVIEMBRE'!$B$2:$V$890,3,FALSE)</f>
        <v>70037600-1</v>
      </c>
      <c r="D38" s="27" t="str">
        <f>VLOOKUP(A38,'BASE REGISTRO NOVIEMBRE'!$B$2:$V$890,4,FALSE)</f>
        <v>Fundación de Derecho Privado</v>
      </c>
      <c r="E38" s="27" t="str">
        <f>VLOOKUP(A38,'BASE REGISTRO NOVIEMBRE'!$B$2:$V$890,5,FALSE)</f>
        <v>Otorgada por Decreto Supremo N° 629, de fecha 14 de febrero de 1938, del Ministerio de Justicia.</v>
      </c>
      <c r="F38" s="27" t="str">
        <f>VLOOKUP(A38,'BASE REGISTRO NOVIEMBRE'!$B$2:$V$890,6,FALSE)</f>
        <v xml:space="preserve">Certificado de Vigencia de persona jurídica sin fines de lucro Folio N° 500395371500, emitido con fecha 24 de junio de 2021, del Servicio de Registro Civil e Identificación. </v>
      </c>
      <c r="G38" s="27" t="str">
        <f>VLOOKUP(A38,'BASE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27" t="str">
        <f>VLOOKUP(A38,'BASE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8" s="27" t="str">
        <f>VLOOKUP(A38,'BASE REGISTRO NOVIEMBRE'!$B$2:$V$890,9,FALSE)</f>
        <v>: 3 años.</v>
      </c>
      <c r="J38" s="27" t="str">
        <f>VLOOKUP(A38,'BASE REGISTRO NOVIEMBRE'!$B$2:$V$890,10,FALSE)</f>
        <v xml:space="preserve">16-12-2020 hasta el 16-12-2023.
</v>
      </c>
      <c r="K38" s="27" t="str">
        <f>VLOOKUP(A38,'BASE REGISTRO NOVIEMBRE'!$B$2:$V$890,11,FALSE)</f>
        <v>Presidente: José Pedro Silva Prado
Director Ejecutivo: Edmundo Crespo Pisano
Gerente/Director Administración y Finanzas: Julio Gutiérrez Campos,</v>
      </c>
      <c r="L38" s="27" t="str">
        <f>VLOOKUP(A38,'BASE REGISTRO NOVIEMBRE'!$B$2:$V$890,12,FALSE)</f>
        <v xml:space="preserve">Paseo Pdte. Errázuriz Echaurren N° 2631, 5° piso, comuna de Providencia, Santiago, Región Metropolitana.
</v>
      </c>
      <c r="M38" s="27" t="str">
        <f>VLOOKUP(A38,'BASE REGISTRO NOVIEMBRE'!$B$2:$V$890,13,FALSE)</f>
        <v>XIII</v>
      </c>
      <c r="N38" s="27" t="str">
        <f>VLOOKUP(A38,'BASE REGISTRO NOVIEMBRE'!$B$2:$V$890,14,FALSE)</f>
        <v>Providencia</v>
      </c>
      <c r="O38" s="27" t="str">
        <f>VLOOKUP(A38,'BASE REGISTRO NOVIEMBRE'!$B$2:$V$890,15,FALSE)</f>
        <v>228737900 - 228737980</v>
      </c>
      <c r="P38" s="27" t="str">
        <f>VLOOKUP(A38,'BASE REGISTRO NOVIEMBRE'!$B$2:$V$890,16,FALSE)</f>
        <v>http://www.ciudaddelnino.cl</v>
      </c>
      <c r="Q38" s="27">
        <f>VLOOKUP(A38,'BASE REGISTRO NOVIEMBRE'!$B$2:$V$890,17,FALSE)</f>
        <v>0</v>
      </c>
      <c r="R38" s="27" t="str">
        <f>VLOOKUP(A38,'BASE REGISTRO NOVIEMBRE'!$B$2:$V$890,18,FALSE)</f>
        <v>93401: Instituciones de Asistencia Social</v>
      </c>
      <c r="S38" s="27" t="str">
        <f>VLOOKUP(A38,'BASE REGISTRO NOVIEMBRE'!$B$2:$V$890,19,FALSE)</f>
        <v xml:space="preserve">Se acompaña certificado de antecedentes financieros, correspondientes al año 2020 aprobador por el Subdepartamento de Supervisión Financiera Nacional.  </v>
      </c>
      <c r="T38" s="107">
        <f>VLOOKUP(A38,'BASE REGISTRO NOVIEMBRE'!$B$2:$V$890,20,FALSE)</f>
        <v>37970</v>
      </c>
      <c r="U38" s="41">
        <v>1800</v>
      </c>
      <c r="V38" s="44">
        <v>14041980</v>
      </c>
      <c r="W38" s="44">
        <v>21024180</v>
      </c>
      <c r="X38" s="45">
        <v>44561</v>
      </c>
      <c r="Y38" s="42" t="s">
        <v>40</v>
      </c>
      <c r="Z38" s="42" t="s">
        <v>9203</v>
      </c>
      <c r="AA38" s="42" t="s">
        <v>9471</v>
      </c>
    </row>
    <row r="39" spans="1:27" ht="15.75" customHeight="1" x14ac:dyDescent="0.2">
      <c r="A39" s="41">
        <v>1800</v>
      </c>
      <c r="B39" s="27" t="str">
        <f>VLOOKUP(A39,'BASE REGISTRO NOVIEMBRE'!$B$2:$V$890,2,FALSE)</f>
        <v>Fundación Ciudad del Niño</v>
      </c>
      <c r="C39" s="27" t="str">
        <f>VLOOKUP(A39,'BASE REGISTRO NOVIEMBRE'!$B$2:$V$890,3,FALSE)</f>
        <v>70037600-1</v>
      </c>
      <c r="D39" s="27" t="str">
        <f>VLOOKUP(A39,'BASE REGISTRO NOVIEMBRE'!$B$2:$V$890,4,FALSE)</f>
        <v>Fundación de Derecho Privado</v>
      </c>
      <c r="E39" s="27" t="str">
        <f>VLOOKUP(A39,'BASE REGISTRO NOVIEMBRE'!$B$2:$V$890,5,FALSE)</f>
        <v>Otorgada por Decreto Supremo N° 629, de fecha 14 de febrero de 1938, del Ministerio de Justicia.</v>
      </c>
      <c r="F39" s="27" t="str">
        <f>VLOOKUP(A39,'BASE REGISTRO NOVIEMBRE'!$B$2:$V$890,6,FALSE)</f>
        <v xml:space="preserve">Certificado de Vigencia de persona jurídica sin fines de lucro Folio N° 500395371500, emitido con fecha 24 de junio de 2021, del Servicio de Registro Civil e Identificación. </v>
      </c>
      <c r="G39" s="27" t="str">
        <f>VLOOKUP(A39,'BASE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27" t="str">
        <f>VLOOKUP(A39,'BASE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39" s="27" t="str">
        <f>VLOOKUP(A39,'BASE REGISTRO NOVIEMBRE'!$B$2:$V$890,9,FALSE)</f>
        <v>: 3 años.</v>
      </c>
      <c r="J39" s="27" t="str">
        <f>VLOOKUP(A39,'BASE REGISTRO NOVIEMBRE'!$B$2:$V$890,10,FALSE)</f>
        <v xml:space="preserve">16-12-2020 hasta el 16-12-2023.
</v>
      </c>
      <c r="K39" s="27" t="str">
        <f>VLOOKUP(A39,'BASE REGISTRO NOVIEMBRE'!$B$2:$V$890,11,FALSE)</f>
        <v>Presidente: José Pedro Silva Prado
Director Ejecutivo: Edmundo Crespo Pisano
Gerente/Director Administración y Finanzas: Julio Gutiérrez Campos,</v>
      </c>
      <c r="L39" s="27" t="str">
        <f>VLOOKUP(A39,'BASE REGISTRO NOVIEMBRE'!$B$2:$V$890,12,FALSE)</f>
        <v xml:space="preserve">Paseo Pdte. Errázuriz Echaurren N° 2631, 5° piso, comuna de Providencia, Santiago, Región Metropolitana.
</v>
      </c>
      <c r="M39" s="27" t="str">
        <f>VLOOKUP(A39,'BASE REGISTRO NOVIEMBRE'!$B$2:$V$890,13,FALSE)</f>
        <v>XIII</v>
      </c>
      <c r="N39" s="27" t="str">
        <f>VLOOKUP(A39,'BASE REGISTRO NOVIEMBRE'!$B$2:$V$890,14,FALSE)</f>
        <v>Providencia</v>
      </c>
      <c r="O39" s="27" t="str">
        <f>VLOOKUP(A39,'BASE REGISTRO NOVIEMBRE'!$B$2:$V$890,15,FALSE)</f>
        <v>228737900 - 228737980</v>
      </c>
      <c r="P39" s="27" t="str">
        <f>VLOOKUP(A39,'BASE REGISTRO NOVIEMBRE'!$B$2:$V$890,16,FALSE)</f>
        <v>http://www.ciudaddelnino.cl</v>
      </c>
      <c r="Q39" s="27">
        <f>VLOOKUP(A39,'BASE REGISTRO NOVIEMBRE'!$B$2:$V$890,17,FALSE)</f>
        <v>0</v>
      </c>
      <c r="R39" s="27" t="str">
        <f>VLOOKUP(A39,'BASE REGISTRO NOVIEMBRE'!$B$2:$V$890,18,FALSE)</f>
        <v>93401: Instituciones de Asistencia Social</v>
      </c>
      <c r="S39" s="27" t="str">
        <f>VLOOKUP(A39,'BASE REGISTRO NOVIEMBRE'!$B$2:$V$890,19,FALSE)</f>
        <v xml:space="preserve">Se acompaña certificado de antecedentes financieros, correspondientes al año 2020 aprobador por el Subdepartamento de Supervisión Financiera Nacional.  </v>
      </c>
      <c r="T39" s="107">
        <f>VLOOKUP(A39,'BASE REGISTRO NOVIEMBRE'!$B$2:$V$890,20,FALSE)</f>
        <v>37970</v>
      </c>
      <c r="U39" s="41">
        <v>1800</v>
      </c>
      <c r="V39" s="44">
        <v>52900961</v>
      </c>
      <c r="W39" s="44">
        <v>66609347</v>
      </c>
      <c r="X39" s="45">
        <v>44561</v>
      </c>
      <c r="Y39" s="42" t="s">
        <v>40</v>
      </c>
      <c r="Z39" s="42" t="s">
        <v>9203</v>
      </c>
      <c r="AA39" s="42" t="s">
        <v>100</v>
      </c>
    </row>
    <row r="40" spans="1:27" ht="15.75" customHeight="1" x14ac:dyDescent="0.2">
      <c r="A40" s="41">
        <v>1800</v>
      </c>
      <c r="B40" s="27" t="str">
        <f>VLOOKUP(A40,'BASE REGISTRO NOVIEMBRE'!$B$2:$V$890,2,FALSE)</f>
        <v>Fundación Ciudad del Niño</v>
      </c>
      <c r="C40" s="27" t="str">
        <f>VLOOKUP(A40,'BASE REGISTRO NOVIEMBRE'!$B$2:$V$890,3,FALSE)</f>
        <v>70037600-1</v>
      </c>
      <c r="D40" s="27" t="str">
        <f>VLOOKUP(A40,'BASE REGISTRO NOVIEMBRE'!$B$2:$V$890,4,FALSE)</f>
        <v>Fundación de Derecho Privado</v>
      </c>
      <c r="E40" s="27" t="str">
        <f>VLOOKUP(A40,'BASE REGISTRO NOVIEMBRE'!$B$2:$V$890,5,FALSE)</f>
        <v>Otorgada por Decreto Supremo N° 629, de fecha 14 de febrero de 1938, del Ministerio de Justicia.</v>
      </c>
      <c r="F40" s="27" t="str">
        <f>VLOOKUP(A40,'BASE REGISTRO NOVIEMBRE'!$B$2:$V$890,6,FALSE)</f>
        <v xml:space="preserve">Certificado de Vigencia de persona jurídica sin fines de lucro Folio N° 500395371500, emitido con fecha 24 de junio de 2021, del Servicio de Registro Civil e Identificación. </v>
      </c>
      <c r="G40" s="27" t="str">
        <f>VLOOKUP(A40,'BASE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27" t="str">
        <f>VLOOKUP(A40,'BASE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0" s="27" t="str">
        <f>VLOOKUP(A40,'BASE REGISTRO NOVIEMBRE'!$B$2:$V$890,9,FALSE)</f>
        <v>: 3 años.</v>
      </c>
      <c r="J40" s="27" t="str">
        <f>VLOOKUP(A40,'BASE REGISTRO NOVIEMBRE'!$B$2:$V$890,10,FALSE)</f>
        <v xml:space="preserve">16-12-2020 hasta el 16-12-2023.
</v>
      </c>
      <c r="K40" s="27" t="str">
        <f>VLOOKUP(A40,'BASE REGISTRO NOVIEMBRE'!$B$2:$V$890,11,FALSE)</f>
        <v>Presidente: José Pedro Silva Prado
Director Ejecutivo: Edmundo Crespo Pisano
Gerente/Director Administración y Finanzas: Julio Gutiérrez Campos,</v>
      </c>
      <c r="L40" s="27" t="str">
        <f>VLOOKUP(A40,'BASE REGISTRO NOVIEMBRE'!$B$2:$V$890,12,FALSE)</f>
        <v xml:space="preserve">Paseo Pdte. Errázuriz Echaurren N° 2631, 5° piso, comuna de Providencia, Santiago, Región Metropolitana.
</v>
      </c>
      <c r="M40" s="27" t="str">
        <f>VLOOKUP(A40,'BASE REGISTRO NOVIEMBRE'!$B$2:$V$890,13,FALSE)</f>
        <v>XIII</v>
      </c>
      <c r="N40" s="27" t="str">
        <f>VLOOKUP(A40,'BASE REGISTRO NOVIEMBRE'!$B$2:$V$890,14,FALSE)</f>
        <v>Providencia</v>
      </c>
      <c r="O40" s="27" t="str">
        <f>VLOOKUP(A40,'BASE REGISTRO NOVIEMBRE'!$B$2:$V$890,15,FALSE)</f>
        <v>228737900 - 228737980</v>
      </c>
      <c r="P40" s="27" t="str">
        <f>VLOOKUP(A40,'BASE REGISTRO NOVIEMBRE'!$B$2:$V$890,16,FALSE)</f>
        <v>http://www.ciudaddelnino.cl</v>
      </c>
      <c r="Q40" s="27">
        <f>VLOOKUP(A40,'BASE REGISTRO NOVIEMBRE'!$B$2:$V$890,17,FALSE)</f>
        <v>0</v>
      </c>
      <c r="R40" s="27" t="str">
        <f>VLOOKUP(A40,'BASE REGISTRO NOVIEMBRE'!$B$2:$V$890,18,FALSE)</f>
        <v>93401: Instituciones de Asistencia Social</v>
      </c>
      <c r="S40" s="27" t="str">
        <f>VLOOKUP(A40,'BASE REGISTRO NOVIEMBRE'!$B$2:$V$890,19,FALSE)</f>
        <v xml:space="preserve">Se acompaña certificado de antecedentes financieros, correspondientes al año 2020 aprobador por el Subdepartamento de Supervisión Financiera Nacional.  </v>
      </c>
      <c r="T40" s="107">
        <f>VLOOKUP(A40,'BASE REGISTRO NOVIEMBRE'!$B$2:$V$890,20,FALSE)</f>
        <v>37970</v>
      </c>
      <c r="U40" s="41">
        <v>1800</v>
      </c>
      <c r="V40" s="44">
        <v>33755059</v>
      </c>
      <c r="W40" s="44">
        <v>48495259</v>
      </c>
      <c r="X40" s="45">
        <v>44561</v>
      </c>
      <c r="Y40" s="42" t="s">
        <v>40</v>
      </c>
      <c r="Z40" s="42" t="s">
        <v>9203</v>
      </c>
      <c r="AA40" s="42" t="s">
        <v>9480</v>
      </c>
    </row>
    <row r="41" spans="1:27" ht="15.75" customHeight="1" x14ac:dyDescent="0.2">
      <c r="A41" s="41">
        <v>1800</v>
      </c>
      <c r="B41" s="27" t="str">
        <f>VLOOKUP(A41,'BASE REGISTRO NOVIEMBRE'!$B$2:$V$890,2,FALSE)</f>
        <v>Fundación Ciudad del Niño</v>
      </c>
      <c r="C41" s="27" t="str">
        <f>VLOOKUP(A41,'BASE REGISTRO NOVIEMBRE'!$B$2:$V$890,3,FALSE)</f>
        <v>70037600-1</v>
      </c>
      <c r="D41" s="27" t="str">
        <f>VLOOKUP(A41,'BASE REGISTRO NOVIEMBRE'!$B$2:$V$890,4,FALSE)</f>
        <v>Fundación de Derecho Privado</v>
      </c>
      <c r="E41" s="27" t="str">
        <f>VLOOKUP(A41,'BASE REGISTRO NOVIEMBRE'!$B$2:$V$890,5,FALSE)</f>
        <v>Otorgada por Decreto Supremo N° 629, de fecha 14 de febrero de 1938, del Ministerio de Justicia.</v>
      </c>
      <c r="F41" s="27" t="str">
        <f>VLOOKUP(A41,'BASE REGISTRO NOVIEMBRE'!$B$2:$V$890,6,FALSE)</f>
        <v xml:space="preserve">Certificado de Vigencia de persona jurídica sin fines de lucro Folio N° 500395371500, emitido con fecha 24 de junio de 2021, del Servicio de Registro Civil e Identificación. </v>
      </c>
      <c r="G41" s="27" t="str">
        <f>VLOOKUP(A41,'BASE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27" t="str">
        <f>VLOOKUP(A41,'BASE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1" s="27" t="str">
        <f>VLOOKUP(A41,'BASE REGISTRO NOVIEMBRE'!$B$2:$V$890,9,FALSE)</f>
        <v>: 3 años.</v>
      </c>
      <c r="J41" s="27" t="str">
        <f>VLOOKUP(A41,'BASE REGISTRO NOVIEMBRE'!$B$2:$V$890,10,FALSE)</f>
        <v xml:space="preserve">16-12-2020 hasta el 16-12-2023.
</v>
      </c>
      <c r="K41" s="27" t="str">
        <f>VLOOKUP(A41,'BASE REGISTRO NOVIEMBRE'!$B$2:$V$890,11,FALSE)</f>
        <v>Presidente: José Pedro Silva Prado
Director Ejecutivo: Edmundo Crespo Pisano
Gerente/Director Administración y Finanzas: Julio Gutiérrez Campos,</v>
      </c>
      <c r="L41" s="27" t="str">
        <f>VLOOKUP(A41,'BASE REGISTRO NOVIEMBRE'!$B$2:$V$890,12,FALSE)</f>
        <v xml:space="preserve">Paseo Pdte. Errázuriz Echaurren N° 2631, 5° piso, comuna de Providencia, Santiago, Región Metropolitana.
</v>
      </c>
      <c r="M41" s="27" t="str">
        <f>VLOOKUP(A41,'BASE REGISTRO NOVIEMBRE'!$B$2:$V$890,13,FALSE)</f>
        <v>XIII</v>
      </c>
      <c r="N41" s="27" t="str">
        <f>VLOOKUP(A41,'BASE REGISTRO NOVIEMBRE'!$B$2:$V$890,14,FALSE)</f>
        <v>Providencia</v>
      </c>
      <c r="O41" s="27" t="str">
        <f>VLOOKUP(A41,'BASE REGISTRO NOVIEMBRE'!$B$2:$V$890,15,FALSE)</f>
        <v>228737900 - 228737980</v>
      </c>
      <c r="P41" s="27" t="str">
        <f>VLOOKUP(A41,'BASE REGISTRO NOVIEMBRE'!$B$2:$V$890,16,FALSE)</f>
        <v>http://www.ciudaddelnino.cl</v>
      </c>
      <c r="Q41" s="27">
        <f>VLOOKUP(A41,'BASE REGISTRO NOVIEMBRE'!$B$2:$V$890,17,FALSE)</f>
        <v>0</v>
      </c>
      <c r="R41" s="27" t="str">
        <f>VLOOKUP(A41,'BASE REGISTRO NOVIEMBRE'!$B$2:$V$890,18,FALSE)</f>
        <v>93401: Instituciones de Asistencia Social</v>
      </c>
      <c r="S41" s="27" t="str">
        <f>VLOOKUP(A41,'BASE REGISTRO NOVIEMBRE'!$B$2:$V$890,19,FALSE)</f>
        <v xml:space="preserve">Se acompaña certificado de antecedentes financieros, correspondientes al año 2020 aprobador por el Subdepartamento de Supervisión Financiera Nacional.  </v>
      </c>
      <c r="T41" s="107">
        <f>VLOOKUP(A41,'BASE REGISTRO NOVIEMBRE'!$B$2:$V$890,20,FALSE)</f>
        <v>37970</v>
      </c>
      <c r="U41" s="41">
        <v>1800</v>
      </c>
      <c r="V41" s="44">
        <v>21334500</v>
      </c>
      <c r="W41" s="44">
        <v>27540900</v>
      </c>
      <c r="X41" s="45">
        <v>44561</v>
      </c>
      <c r="Y41" s="42" t="s">
        <v>40</v>
      </c>
      <c r="Z41" s="42" t="s">
        <v>9203</v>
      </c>
      <c r="AA41" s="42" t="s">
        <v>207</v>
      </c>
    </row>
    <row r="42" spans="1:27" ht="15.75" customHeight="1" x14ac:dyDescent="0.2">
      <c r="A42" s="41">
        <v>1800</v>
      </c>
      <c r="B42" s="27" t="str">
        <f>VLOOKUP(A42,'BASE REGISTRO NOVIEMBRE'!$B$2:$V$890,2,FALSE)</f>
        <v>Fundación Ciudad del Niño</v>
      </c>
      <c r="C42" s="27" t="str">
        <f>VLOOKUP(A42,'BASE REGISTRO NOVIEMBRE'!$B$2:$V$890,3,FALSE)</f>
        <v>70037600-1</v>
      </c>
      <c r="D42" s="27" t="str">
        <f>VLOOKUP(A42,'BASE REGISTRO NOVIEMBRE'!$B$2:$V$890,4,FALSE)</f>
        <v>Fundación de Derecho Privado</v>
      </c>
      <c r="E42" s="27" t="str">
        <f>VLOOKUP(A42,'BASE REGISTRO NOVIEMBRE'!$B$2:$V$890,5,FALSE)</f>
        <v>Otorgada por Decreto Supremo N° 629, de fecha 14 de febrero de 1938, del Ministerio de Justicia.</v>
      </c>
      <c r="F42" s="27" t="str">
        <f>VLOOKUP(A42,'BASE REGISTRO NOVIEMBRE'!$B$2:$V$890,6,FALSE)</f>
        <v xml:space="preserve">Certificado de Vigencia de persona jurídica sin fines de lucro Folio N° 500395371500, emitido con fecha 24 de junio de 2021, del Servicio de Registro Civil e Identificación. </v>
      </c>
      <c r="G42" s="27" t="str">
        <f>VLOOKUP(A42,'BASE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27" t="str">
        <f>VLOOKUP(A42,'BASE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2" s="27" t="str">
        <f>VLOOKUP(A42,'BASE REGISTRO NOVIEMBRE'!$B$2:$V$890,9,FALSE)</f>
        <v>: 3 años.</v>
      </c>
      <c r="J42" s="27" t="str">
        <f>VLOOKUP(A42,'BASE REGISTRO NOVIEMBRE'!$B$2:$V$890,10,FALSE)</f>
        <v xml:space="preserve">16-12-2020 hasta el 16-12-2023.
</v>
      </c>
      <c r="K42" s="27" t="str">
        <f>VLOOKUP(A42,'BASE REGISTRO NOVIEMBRE'!$B$2:$V$890,11,FALSE)</f>
        <v>Presidente: José Pedro Silva Prado
Director Ejecutivo: Edmundo Crespo Pisano
Gerente/Director Administración y Finanzas: Julio Gutiérrez Campos,</v>
      </c>
      <c r="L42" s="27" t="str">
        <f>VLOOKUP(A42,'BASE REGISTRO NOVIEMBRE'!$B$2:$V$890,12,FALSE)</f>
        <v xml:space="preserve">Paseo Pdte. Errázuriz Echaurren N° 2631, 5° piso, comuna de Providencia, Santiago, Región Metropolitana.
</v>
      </c>
      <c r="M42" s="27" t="str">
        <f>VLOOKUP(A42,'BASE REGISTRO NOVIEMBRE'!$B$2:$V$890,13,FALSE)</f>
        <v>XIII</v>
      </c>
      <c r="N42" s="27" t="str">
        <f>VLOOKUP(A42,'BASE REGISTRO NOVIEMBRE'!$B$2:$V$890,14,FALSE)</f>
        <v>Providencia</v>
      </c>
      <c r="O42" s="27" t="str">
        <f>VLOOKUP(A42,'BASE REGISTRO NOVIEMBRE'!$B$2:$V$890,15,FALSE)</f>
        <v>228737900 - 228737980</v>
      </c>
      <c r="P42" s="27" t="str">
        <f>VLOOKUP(A42,'BASE REGISTRO NOVIEMBRE'!$B$2:$V$890,16,FALSE)</f>
        <v>http://www.ciudaddelnino.cl</v>
      </c>
      <c r="Q42" s="27">
        <f>VLOOKUP(A42,'BASE REGISTRO NOVIEMBRE'!$B$2:$V$890,17,FALSE)</f>
        <v>0</v>
      </c>
      <c r="R42" s="27" t="str">
        <f>VLOOKUP(A42,'BASE REGISTRO NOVIEMBRE'!$B$2:$V$890,18,FALSE)</f>
        <v>93401: Instituciones de Asistencia Social</v>
      </c>
      <c r="S42" s="27" t="str">
        <f>VLOOKUP(A42,'BASE REGISTRO NOVIEMBRE'!$B$2:$V$890,19,FALSE)</f>
        <v xml:space="preserve">Se acompaña certificado de antecedentes financieros, correspondientes al año 2020 aprobador por el Subdepartamento de Supervisión Financiera Nacional.  </v>
      </c>
      <c r="T42" s="107">
        <f>VLOOKUP(A42,'BASE REGISTRO NOVIEMBRE'!$B$2:$V$890,20,FALSE)</f>
        <v>37970</v>
      </c>
      <c r="U42" s="41">
        <v>1800</v>
      </c>
      <c r="V42" s="44">
        <v>39484842</v>
      </c>
      <c r="W42" s="44">
        <v>64531114</v>
      </c>
      <c r="X42" s="45">
        <v>44561</v>
      </c>
      <c r="Y42" s="42" t="s">
        <v>40</v>
      </c>
      <c r="Z42" s="42" t="s">
        <v>9203</v>
      </c>
      <c r="AA42" s="42" t="s">
        <v>208</v>
      </c>
    </row>
    <row r="43" spans="1:27" ht="15.75" customHeight="1" x14ac:dyDescent="0.2">
      <c r="A43" s="41">
        <v>1800</v>
      </c>
      <c r="B43" s="27" t="str">
        <f>VLOOKUP(A43,'BASE REGISTRO NOVIEMBRE'!$B$2:$V$890,2,FALSE)</f>
        <v>Fundación Ciudad del Niño</v>
      </c>
      <c r="C43" s="27" t="str">
        <f>VLOOKUP(A43,'BASE REGISTRO NOVIEMBRE'!$B$2:$V$890,3,FALSE)</f>
        <v>70037600-1</v>
      </c>
      <c r="D43" s="27" t="str">
        <f>VLOOKUP(A43,'BASE REGISTRO NOVIEMBRE'!$B$2:$V$890,4,FALSE)</f>
        <v>Fundación de Derecho Privado</v>
      </c>
      <c r="E43" s="27" t="str">
        <f>VLOOKUP(A43,'BASE REGISTRO NOVIEMBRE'!$B$2:$V$890,5,FALSE)</f>
        <v>Otorgada por Decreto Supremo N° 629, de fecha 14 de febrero de 1938, del Ministerio de Justicia.</v>
      </c>
      <c r="F43" s="27" t="str">
        <f>VLOOKUP(A43,'BASE REGISTRO NOVIEMBRE'!$B$2:$V$890,6,FALSE)</f>
        <v xml:space="preserve">Certificado de Vigencia de persona jurídica sin fines de lucro Folio N° 500395371500, emitido con fecha 24 de junio de 2021, del Servicio de Registro Civil e Identificación. </v>
      </c>
      <c r="G43" s="27" t="str">
        <f>VLOOKUP(A43,'BASE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27" t="str">
        <f>VLOOKUP(A43,'BASE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3" s="27" t="str">
        <f>VLOOKUP(A43,'BASE REGISTRO NOVIEMBRE'!$B$2:$V$890,9,FALSE)</f>
        <v>: 3 años.</v>
      </c>
      <c r="J43" s="27" t="str">
        <f>VLOOKUP(A43,'BASE REGISTRO NOVIEMBRE'!$B$2:$V$890,10,FALSE)</f>
        <v xml:space="preserve">16-12-2020 hasta el 16-12-2023.
</v>
      </c>
      <c r="K43" s="27" t="str">
        <f>VLOOKUP(A43,'BASE REGISTRO NOVIEMBRE'!$B$2:$V$890,11,FALSE)</f>
        <v>Presidente: José Pedro Silva Prado
Director Ejecutivo: Edmundo Crespo Pisano
Gerente/Director Administración y Finanzas: Julio Gutiérrez Campos,</v>
      </c>
      <c r="L43" s="27" t="str">
        <f>VLOOKUP(A43,'BASE REGISTRO NOVIEMBRE'!$B$2:$V$890,12,FALSE)</f>
        <v xml:space="preserve">Paseo Pdte. Errázuriz Echaurren N° 2631, 5° piso, comuna de Providencia, Santiago, Región Metropolitana.
</v>
      </c>
      <c r="M43" s="27" t="str">
        <f>VLOOKUP(A43,'BASE REGISTRO NOVIEMBRE'!$B$2:$V$890,13,FALSE)</f>
        <v>XIII</v>
      </c>
      <c r="N43" s="27" t="str">
        <f>VLOOKUP(A43,'BASE REGISTRO NOVIEMBRE'!$B$2:$V$890,14,FALSE)</f>
        <v>Providencia</v>
      </c>
      <c r="O43" s="27" t="str">
        <f>VLOOKUP(A43,'BASE REGISTRO NOVIEMBRE'!$B$2:$V$890,15,FALSE)</f>
        <v>228737900 - 228737980</v>
      </c>
      <c r="P43" s="27" t="str">
        <f>VLOOKUP(A43,'BASE REGISTRO NOVIEMBRE'!$B$2:$V$890,16,FALSE)</f>
        <v>http://www.ciudaddelnino.cl</v>
      </c>
      <c r="Q43" s="27">
        <f>VLOOKUP(A43,'BASE REGISTRO NOVIEMBRE'!$B$2:$V$890,17,FALSE)</f>
        <v>0</v>
      </c>
      <c r="R43" s="27" t="str">
        <f>VLOOKUP(A43,'BASE REGISTRO NOVIEMBRE'!$B$2:$V$890,18,FALSE)</f>
        <v>93401: Instituciones de Asistencia Social</v>
      </c>
      <c r="S43" s="27" t="str">
        <f>VLOOKUP(A43,'BASE REGISTRO NOVIEMBRE'!$B$2:$V$890,19,FALSE)</f>
        <v xml:space="preserve">Se acompaña certificado de antecedentes financieros, correspondientes al año 2020 aprobador por el Subdepartamento de Supervisión Financiera Nacional.  </v>
      </c>
      <c r="T43" s="107">
        <f>VLOOKUP(A43,'BASE REGISTRO NOVIEMBRE'!$B$2:$V$890,20,FALSE)</f>
        <v>37970</v>
      </c>
      <c r="U43" s="41">
        <v>1800</v>
      </c>
      <c r="V43" s="44">
        <v>62369148</v>
      </c>
      <c r="W43" s="44">
        <v>74394048</v>
      </c>
      <c r="X43" s="45">
        <v>44561</v>
      </c>
      <c r="Y43" s="42" t="s">
        <v>40</v>
      </c>
      <c r="Z43" s="42" t="s">
        <v>9203</v>
      </c>
      <c r="AA43" s="42" t="s">
        <v>116</v>
      </c>
    </row>
    <row r="44" spans="1:27" ht="15.75" customHeight="1" x14ac:dyDescent="0.2">
      <c r="A44" s="41">
        <v>1800</v>
      </c>
      <c r="B44" s="27" t="str">
        <f>VLOOKUP(A44,'BASE REGISTRO NOVIEMBRE'!$B$2:$V$890,2,FALSE)</f>
        <v>Fundación Ciudad del Niño</v>
      </c>
      <c r="C44" s="27" t="str">
        <f>VLOOKUP(A44,'BASE REGISTRO NOVIEMBRE'!$B$2:$V$890,3,FALSE)</f>
        <v>70037600-1</v>
      </c>
      <c r="D44" s="27" t="str">
        <f>VLOOKUP(A44,'BASE REGISTRO NOVIEMBRE'!$B$2:$V$890,4,FALSE)</f>
        <v>Fundación de Derecho Privado</v>
      </c>
      <c r="E44" s="27" t="str">
        <f>VLOOKUP(A44,'BASE REGISTRO NOVIEMBRE'!$B$2:$V$890,5,FALSE)</f>
        <v>Otorgada por Decreto Supremo N° 629, de fecha 14 de febrero de 1938, del Ministerio de Justicia.</v>
      </c>
      <c r="F44" s="27" t="str">
        <f>VLOOKUP(A44,'BASE REGISTRO NOVIEMBRE'!$B$2:$V$890,6,FALSE)</f>
        <v xml:space="preserve">Certificado de Vigencia de persona jurídica sin fines de lucro Folio N° 500395371500, emitido con fecha 24 de junio de 2021, del Servicio de Registro Civil e Identificación. </v>
      </c>
      <c r="G44" s="27" t="str">
        <f>VLOOKUP(A44,'BASE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27" t="str">
        <f>VLOOKUP(A44,'BASE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4" s="27" t="str">
        <f>VLOOKUP(A44,'BASE REGISTRO NOVIEMBRE'!$B$2:$V$890,9,FALSE)</f>
        <v>: 3 años.</v>
      </c>
      <c r="J44" s="27" t="str">
        <f>VLOOKUP(A44,'BASE REGISTRO NOVIEMBRE'!$B$2:$V$890,10,FALSE)</f>
        <v xml:space="preserve">16-12-2020 hasta el 16-12-2023.
</v>
      </c>
      <c r="K44" s="27" t="str">
        <f>VLOOKUP(A44,'BASE REGISTRO NOVIEMBRE'!$B$2:$V$890,11,FALSE)</f>
        <v>Presidente: José Pedro Silva Prado
Director Ejecutivo: Edmundo Crespo Pisano
Gerente/Director Administración y Finanzas: Julio Gutiérrez Campos,</v>
      </c>
      <c r="L44" s="27" t="str">
        <f>VLOOKUP(A44,'BASE REGISTRO NOVIEMBRE'!$B$2:$V$890,12,FALSE)</f>
        <v xml:space="preserve">Paseo Pdte. Errázuriz Echaurren N° 2631, 5° piso, comuna de Providencia, Santiago, Región Metropolitana.
</v>
      </c>
      <c r="M44" s="27" t="str">
        <f>VLOOKUP(A44,'BASE REGISTRO NOVIEMBRE'!$B$2:$V$890,13,FALSE)</f>
        <v>XIII</v>
      </c>
      <c r="N44" s="27" t="str">
        <f>VLOOKUP(A44,'BASE REGISTRO NOVIEMBRE'!$B$2:$V$890,14,FALSE)</f>
        <v>Providencia</v>
      </c>
      <c r="O44" s="27" t="str">
        <f>VLOOKUP(A44,'BASE REGISTRO NOVIEMBRE'!$B$2:$V$890,15,FALSE)</f>
        <v>228737900 - 228737980</v>
      </c>
      <c r="P44" s="27" t="str">
        <f>VLOOKUP(A44,'BASE REGISTRO NOVIEMBRE'!$B$2:$V$890,16,FALSE)</f>
        <v>http://www.ciudaddelnino.cl</v>
      </c>
      <c r="Q44" s="27">
        <f>VLOOKUP(A44,'BASE REGISTRO NOVIEMBRE'!$B$2:$V$890,17,FALSE)</f>
        <v>0</v>
      </c>
      <c r="R44" s="27" t="str">
        <f>VLOOKUP(A44,'BASE REGISTRO NOVIEMBRE'!$B$2:$V$890,18,FALSE)</f>
        <v>93401: Instituciones de Asistencia Social</v>
      </c>
      <c r="S44" s="27" t="str">
        <f>VLOOKUP(A44,'BASE REGISTRO NOVIEMBRE'!$B$2:$V$890,19,FALSE)</f>
        <v xml:space="preserve">Se acompaña certificado de antecedentes financieros, correspondientes al año 2020 aprobador por el Subdepartamento de Supervisión Financiera Nacional.  </v>
      </c>
      <c r="T44" s="107">
        <f>VLOOKUP(A44,'BASE REGISTRO NOVIEMBRE'!$B$2:$V$890,20,FALSE)</f>
        <v>37970</v>
      </c>
      <c r="U44" s="41">
        <v>1800</v>
      </c>
      <c r="V44" s="44">
        <v>26237556</v>
      </c>
      <c r="W44" s="44">
        <v>46873836</v>
      </c>
      <c r="X44" s="45">
        <v>44561</v>
      </c>
      <c r="Y44" s="42" t="s">
        <v>40</v>
      </c>
      <c r="Z44" s="42" t="s">
        <v>9203</v>
      </c>
      <c r="AA44" s="42" t="s">
        <v>209</v>
      </c>
    </row>
    <row r="45" spans="1:27" ht="15.75" customHeight="1" x14ac:dyDescent="0.2">
      <c r="A45" s="41">
        <v>1800</v>
      </c>
      <c r="B45" s="27" t="str">
        <f>VLOOKUP(A45,'BASE REGISTRO NOVIEMBRE'!$B$2:$V$890,2,FALSE)</f>
        <v>Fundación Ciudad del Niño</v>
      </c>
      <c r="C45" s="27" t="str">
        <f>VLOOKUP(A45,'BASE REGISTRO NOVIEMBRE'!$B$2:$V$890,3,FALSE)</f>
        <v>70037600-1</v>
      </c>
      <c r="D45" s="27" t="str">
        <f>VLOOKUP(A45,'BASE REGISTRO NOVIEMBRE'!$B$2:$V$890,4,FALSE)</f>
        <v>Fundación de Derecho Privado</v>
      </c>
      <c r="E45" s="27" t="str">
        <f>VLOOKUP(A45,'BASE REGISTRO NOVIEMBRE'!$B$2:$V$890,5,FALSE)</f>
        <v>Otorgada por Decreto Supremo N° 629, de fecha 14 de febrero de 1938, del Ministerio de Justicia.</v>
      </c>
      <c r="F45" s="27" t="str">
        <f>VLOOKUP(A45,'BASE REGISTRO NOVIEMBRE'!$B$2:$V$890,6,FALSE)</f>
        <v xml:space="preserve">Certificado de Vigencia de persona jurídica sin fines de lucro Folio N° 500395371500, emitido con fecha 24 de junio de 2021, del Servicio de Registro Civil e Identificación. </v>
      </c>
      <c r="G45" s="27" t="str">
        <f>VLOOKUP(A45,'BASE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27" t="str">
        <f>VLOOKUP(A45,'BASE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5" s="27" t="str">
        <f>VLOOKUP(A45,'BASE REGISTRO NOVIEMBRE'!$B$2:$V$890,9,FALSE)</f>
        <v>: 3 años.</v>
      </c>
      <c r="J45" s="27" t="str">
        <f>VLOOKUP(A45,'BASE REGISTRO NOVIEMBRE'!$B$2:$V$890,10,FALSE)</f>
        <v xml:space="preserve">16-12-2020 hasta el 16-12-2023.
</v>
      </c>
      <c r="K45" s="27" t="str">
        <f>VLOOKUP(A45,'BASE REGISTRO NOVIEMBRE'!$B$2:$V$890,11,FALSE)</f>
        <v>Presidente: José Pedro Silva Prado
Director Ejecutivo: Edmundo Crespo Pisano
Gerente/Director Administración y Finanzas: Julio Gutiérrez Campos,</v>
      </c>
      <c r="L45" s="27" t="str">
        <f>VLOOKUP(A45,'BASE REGISTRO NOVIEMBRE'!$B$2:$V$890,12,FALSE)</f>
        <v xml:space="preserve">Paseo Pdte. Errázuriz Echaurren N° 2631, 5° piso, comuna de Providencia, Santiago, Región Metropolitana.
</v>
      </c>
      <c r="M45" s="27" t="str">
        <f>VLOOKUP(A45,'BASE REGISTRO NOVIEMBRE'!$B$2:$V$890,13,FALSE)</f>
        <v>XIII</v>
      </c>
      <c r="N45" s="27" t="str">
        <f>VLOOKUP(A45,'BASE REGISTRO NOVIEMBRE'!$B$2:$V$890,14,FALSE)</f>
        <v>Providencia</v>
      </c>
      <c r="O45" s="27" t="str">
        <f>VLOOKUP(A45,'BASE REGISTRO NOVIEMBRE'!$B$2:$V$890,15,FALSE)</f>
        <v>228737900 - 228737980</v>
      </c>
      <c r="P45" s="27" t="str">
        <f>VLOOKUP(A45,'BASE REGISTRO NOVIEMBRE'!$B$2:$V$890,16,FALSE)</f>
        <v>http://www.ciudaddelnino.cl</v>
      </c>
      <c r="Q45" s="27">
        <f>VLOOKUP(A45,'BASE REGISTRO NOVIEMBRE'!$B$2:$V$890,17,FALSE)</f>
        <v>0</v>
      </c>
      <c r="R45" s="27" t="str">
        <f>VLOOKUP(A45,'BASE REGISTRO NOVIEMBRE'!$B$2:$V$890,18,FALSE)</f>
        <v>93401: Instituciones de Asistencia Social</v>
      </c>
      <c r="S45" s="27" t="str">
        <f>VLOOKUP(A45,'BASE REGISTRO NOVIEMBRE'!$B$2:$V$890,19,FALSE)</f>
        <v xml:space="preserve">Se acompaña certificado de antecedentes financieros, correspondientes al año 2020 aprobador por el Subdepartamento de Supervisión Financiera Nacional.  </v>
      </c>
      <c r="T45" s="107">
        <f>VLOOKUP(A45,'BASE REGISTRO NOVIEMBRE'!$B$2:$V$890,20,FALSE)</f>
        <v>37970</v>
      </c>
      <c r="U45" s="41">
        <v>1800</v>
      </c>
      <c r="V45" s="44">
        <v>15231540</v>
      </c>
      <c r="W45" s="44">
        <v>29731966</v>
      </c>
      <c r="X45" s="45">
        <v>44561</v>
      </c>
      <c r="Y45" s="42" t="s">
        <v>40</v>
      </c>
      <c r="Z45" s="42" t="s">
        <v>9203</v>
      </c>
      <c r="AA45" s="42" t="s">
        <v>9510</v>
      </c>
    </row>
    <row r="46" spans="1:27" ht="15.75" customHeight="1" x14ac:dyDescent="0.2">
      <c r="A46" s="41">
        <v>1800</v>
      </c>
      <c r="B46" s="27" t="str">
        <f>VLOOKUP(A46,'BASE REGISTRO NOVIEMBRE'!$B$2:$V$890,2,FALSE)</f>
        <v>Fundación Ciudad del Niño</v>
      </c>
      <c r="C46" s="27" t="str">
        <f>VLOOKUP(A46,'BASE REGISTRO NOVIEMBRE'!$B$2:$V$890,3,FALSE)</f>
        <v>70037600-1</v>
      </c>
      <c r="D46" s="27" t="str">
        <f>VLOOKUP(A46,'BASE REGISTRO NOVIEMBRE'!$B$2:$V$890,4,FALSE)</f>
        <v>Fundación de Derecho Privado</v>
      </c>
      <c r="E46" s="27" t="str">
        <f>VLOOKUP(A46,'BASE REGISTRO NOVIEMBRE'!$B$2:$V$890,5,FALSE)</f>
        <v>Otorgada por Decreto Supremo N° 629, de fecha 14 de febrero de 1938, del Ministerio de Justicia.</v>
      </c>
      <c r="F46" s="27" t="str">
        <f>VLOOKUP(A46,'BASE REGISTRO NOVIEMBRE'!$B$2:$V$890,6,FALSE)</f>
        <v xml:space="preserve">Certificado de Vigencia de persona jurídica sin fines de lucro Folio N° 500395371500, emitido con fecha 24 de junio de 2021, del Servicio de Registro Civil e Identificación. </v>
      </c>
      <c r="G46" s="27" t="str">
        <f>VLOOKUP(A46,'BASE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27" t="str">
        <f>VLOOKUP(A46,'BASE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6" s="27" t="str">
        <f>VLOOKUP(A46,'BASE REGISTRO NOVIEMBRE'!$B$2:$V$890,9,FALSE)</f>
        <v>: 3 años.</v>
      </c>
      <c r="J46" s="27" t="str">
        <f>VLOOKUP(A46,'BASE REGISTRO NOVIEMBRE'!$B$2:$V$890,10,FALSE)</f>
        <v xml:space="preserve">16-12-2020 hasta el 16-12-2023.
</v>
      </c>
      <c r="K46" s="27" t="str">
        <f>VLOOKUP(A46,'BASE REGISTRO NOVIEMBRE'!$B$2:$V$890,11,FALSE)</f>
        <v>Presidente: José Pedro Silva Prado
Director Ejecutivo: Edmundo Crespo Pisano
Gerente/Director Administración y Finanzas: Julio Gutiérrez Campos,</v>
      </c>
      <c r="L46" s="27" t="str">
        <f>VLOOKUP(A46,'BASE REGISTRO NOVIEMBRE'!$B$2:$V$890,12,FALSE)</f>
        <v xml:space="preserve">Paseo Pdte. Errázuriz Echaurren N° 2631, 5° piso, comuna de Providencia, Santiago, Región Metropolitana.
</v>
      </c>
      <c r="M46" s="27" t="str">
        <f>VLOOKUP(A46,'BASE REGISTRO NOVIEMBRE'!$B$2:$V$890,13,FALSE)</f>
        <v>XIII</v>
      </c>
      <c r="N46" s="27" t="str">
        <f>VLOOKUP(A46,'BASE REGISTRO NOVIEMBRE'!$B$2:$V$890,14,FALSE)</f>
        <v>Providencia</v>
      </c>
      <c r="O46" s="27" t="str">
        <f>VLOOKUP(A46,'BASE REGISTRO NOVIEMBRE'!$B$2:$V$890,15,FALSE)</f>
        <v>228737900 - 228737980</v>
      </c>
      <c r="P46" s="27" t="str">
        <f>VLOOKUP(A46,'BASE REGISTRO NOVIEMBRE'!$B$2:$V$890,16,FALSE)</f>
        <v>http://www.ciudaddelnino.cl</v>
      </c>
      <c r="Q46" s="27">
        <f>VLOOKUP(A46,'BASE REGISTRO NOVIEMBRE'!$B$2:$V$890,17,FALSE)</f>
        <v>0</v>
      </c>
      <c r="R46" s="27" t="str">
        <f>VLOOKUP(A46,'BASE REGISTRO NOVIEMBRE'!$B$2:$V$890,18,FALSE)</f>
        <v>93401: Instituciones de Asistencia Social</v>
      </c>
      <c r="S46" s="27" t="str">
        <f>VLOOKUP(A46,'BASE REGISTRO NOVIEMBRE'!$B$2:$V$890,19,FALSE)</f>
        <v xml:space="preserve">Se acompaña certificado de antecedentes financieros, correspondientes al año 2020 aprobador por el Subdepartamento de Supervisión Financiera Nacional.  </v>
      </c>
      <c r="T46" s="107">
        <f>VLOOKUP(A46,'BASE REGISTRO NOVIEMBRE'!$B$2:$V$890,20,FALSE)</f>
        <v>37970</v>
      </c>
      <c r="U46" s="41">
        <v>1800</v>
      </c>
      <c r="V46" s="44">
        <v>15899590</v>
      </c>
      <c r="W46" s="44">
        <v>31638848</v>
      </c>
      <c r="X46" s="45">
        <v>44561</v>
      </c>
      <c r="Y46" s="42" t="s">
        <v>40</v>
      </c>
      <c r="Z46" s="42" t="s">
        <v>9203</v>
      </c>
      <c r="AA46" s="42" t="s">
        <v>210</v>
      </c>
    </row>
    <row r="47" spans="1:27" ht="15.75" customHeight="1" x14ac:dyDescent="0.2">
      <c r="A47" s="41">
        <v>1800</v>
      </c>
      <c r="B47" s="27" t="str">
        <f>VLOOKUP(A47,'BASE REGISTRO NOVIEMBRE'!$B$2:$V$890,2,FALSE)</f>
        <v>Fundación Ciudad del Niño</v>
      </c>
      <c r="C47" s="27" t="str">
        <f>VLOOKUP(A47,'BASE REGISTRO NOVIEMBRE'!$B$2:$V$890,3,FALSE)</f>
        <v>70037600-1</v>
      </c>
      <c r="D47" s="27" t="str">
        <f>VLOOKUP(A47,'BASE REGISTRO NOVIEMBRE'!$B$2:$V$890,4,FALSE)</f>
        <v>Fundación de Derecho Privado</v>
      </c>
      <c r="E47" s="27" t="str">
        <f>VLOOKUP(A47,'BASE REGISTRO NOVIEMBRE'!$B$2:$V$890,5,FALSE)</f>
        <v>Otorgada por Decreto Supremo N° 629, de fecha 14 de febrero de 1938, del Ministerio de Justicia.</v>
      </c>
      <c r="F47" s="27" t="str">
        <f>VLOOKUP(A47,'BASE REGISTRO NOVIEMBRE'!$B$2:$V$890,6,FALSE)</f>
        <v xml:space="preserve">Certificado de Vigencia de persona jurídica sin fines de lucro Folio N° 500395371500, emitido con fecha 24 de junio de 2021, del Servicio de Registro Civil e Identificación. </v>
      </c>
      <c r="G47" s="27" t="str">
        <f>VLOOKUP(A47,'BASE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27" t="str">
        <f>VLOOKUP(A47,'BASE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7" s="27" t="str">
        <f>VLOOKUP(A47,'BASE REGISTRO NOVIEMBRE'!$B$2:$V$890,9,FALSE)</f>
        <v>: 3 años.</v>
      </c>
      <c r="J47" s="27" t="str">
        <f>VLOOKUP(A47,'BASE REGISTRO NOVIEMBRE'!$B$2:$V$890,10,FALSE)</f>
        <v xml:space="preserve">16-12-2020 hasta el 16-12-2023.
</v>
      </c>
      <c r="K47" s="27" t="str">
        <f>VLOOKUP(A47,'BASE REGISTRO NOVIEMBRE'!$B$2:$V$890,11,FALSE)</f>
        <v>Presidente: José Pedro Silva Prado
Director Ejecutivo: Edmundo Crespo Pisano
Gerente/Director Administración y Finanzas: Julio Gutiérrez Campos,</v>
      </c>
      <c r="L47" s="27" t="str">
        <f>VLOOKUP(A47,'BASE REGISTRO NOVIEMBRE'!$B$2:$V$890,12,FALSE)</f>
        <v xml:space="preserve">Paseo Pdte. Errázuriz Echaurren N° 2631, 5° piso, comuna de Providencia, Santiago, Región Metropolitana.
</v>
      </c>
      <c r="M47" s="27" t="str">
        <f>VLOOKUP(A47,'BASE REGISTRO NOVIEMBRE'!$B$2:$V$890,13,FALSE)</f>
        <v>XIII</v>
      </c>
      <c r="N47" s="27" t="str">
        <f>VLOOKUP(A47,'BASE REGISTRO NOVIEMBRE'!$B$2:$V$890,14,FALSE)</f>
        <v>Providencia</v>
      </c>
      <c r="O47" s="27" t="str">
        <f>VLOOKUP(A47,'BASE REGISTRO NOVIEMBRE'!$B$2:$V$890,15,FALSE)</f>
        <v>228737900 - 228737980</v>
      </c>
      <c r="P47" s="27" t="str">
        <f>VLOOKUP(A47,'BASE REGISTRO NOVIEMBRE'!$B$2:$V$890,16,FALSE)</f>
        <v>http://www.ciudaddelnino.cl</v>
      </c>
      <c r="Q47" s="27">
        <f>VLOOKUP(A47,'BASE REGISTRO NOVIEMBRE'!$B$2:$V$890,17,FALSE)</f>
        <v>0</v>
      </c>
      <c r="R47" s="27" t="str">
        <f>VLOOKUP(A47,'BASE REGISTRO NOVIEMBRE'!$B$2:$V$890,18,FALSE)</f>
        <v>93401: Instituciones de Asistencia Social</v>
      </c>
      <c r="S47" s="27" t="str">
        <f>VLOOKUP(A47,'BASE REGISTRO NOVIEMBRE'!$B$2:$V$890,19,FALSE)</f>
        <v xml:space="preserve">Se acompaña certificado de antecedentes financieros, correspondientes al año 2020 aprobador por el Subdepartamento de Supervisión Financiera Nacional.  </v>
      </c>
      <c r="T47" s="107">
        <f>VLOOKUP(A47,'BASE REGISTRO NOVIEMBRE'!$B$2:$V$890,20,FALSE)</f>
        <v>37970</v>
      </c>
      <c r="U47" s="41">
        <v>1800</v>
      </c>
      <c r="V47" s="44">
        <v>86533199</v>
      </c>
      <c r="W47" s="44">
        <v>126905732</v>
      </c>
      <c r="X47" s="45">
        <v>44561</v>
      </c>
      <c r="Y47" s="42" t="s">
        <v>40</v>
      </c>
      <c r="Z47" s="42" t="s">
        <v>9203</v>
      </c>
      <c r="AA47" s="42" t="s">
        <v>9518</v>
      </c>
    </row>
    <row r="48" spans="1:27" ht="15.75" customHeight="1" x14ac:dyDescent="0.2">
      <c r="A48" s="41">
        <v>1800</v>
      </c>
      <c r="B48" s="27" t="str">
        <f>VLOOKUP(A48,'BASE REGISTRO NOVIEMBRE'!$B$2:$V$890,2,FALSE)</f>
        <v>Fundación Ciudad del Niño</v>
      </c>
      <c r="C48" s="27" t="str">
        <f>VLOOKUP(A48,'BASE REGISTRO NOVIEMBRE'!$B$2:$V$890,3,FALSE)</f>
        <v>70037600-1</v>
      </c>
      <c r="D48" s="27" t="str">
        <f>VLOOKUP(A48,'BASE REGISTRO NOVIEMBRE'!$B$2:$V$890,4,FALSE)</f>
        <v>Fundación de Derecho Privado</v>
      </c>
      <c r="E48" s="27" t="str">
        <f>VLOOKUP(A48,'BASE REGISTRO NOVIEMBRE'!$B$2:$V$890,5,FALSE)</f>
        <v>Otorgada por Decreto Supremo N° 629, de fecha 14 de febrero de 1938, del Ministerio de Justicia.</v>
      </c>
      <c r="F48" s="27" t="str">
        <f>VLOOKUP(A48,'BASE REGISTRO NOVIEMBRE'!$B$2:$V$890,6,FALSE)</f>
        <v xml:space="preserve">Certificado de Vigencia de persona jurídica sin fines de lucro Folio N° 500395371500, emitido con fecha 24 de junio de 2021, del Servicio de Registro Civil e Identificación. </v>
      </c>
      <c r="G48" s="27" t="str">
        <f>VLOOKUP(A48,'BASE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27" t="str">
        <f>VLOOKUP(A48,'BASE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8" s="27" t="str">
        <f>VLOOKUP(A48,'BASE REGISTRO NOVIEMBRE'!$B$2:$V$890,9,FALSE)</f>
        <v>: 3 años.</v>
      </c>
      <c r="J48" s="27" t="str">
        <f>VLOOKUP(A48,'BASE REGISTRO NOVIEMBRE'!$B$2:$V$890,10,FALSE)</f>
        <v xml:space="preserve">16-12-2020 hasta el 16-12-2023.
</v>
      </c>
      <c r="K48" s="27" t="str">
        <f>VLOOKUP(A48,'BASE REGISTRO NOVIEMBRE'!$B$2:$V$890,11,FALSE)</f>
        <v>Presidente: José Pedro Silva Prado
Director Ejecutivo: Edmundo Crespo Pisano
Gerente/Director Administración y Finanzas: Julio Gutiérrez Campos,</v>
      </c>
      <c r="L48" s="27" t="str">
        <f>VLOOKUP(A48,'BASE REGISTRO NOVIEMBRE'!$B$2:$V$890,12,FALSE)</f>
        <v xml:space="preserve">Paseo Pdte. Errázuriz Echaurren N° 2631, 5° piso, comuna de Providencia, Santiago, Región Metropolitana.
</v>
      </c>
      <c r="M48" s="27" t="str">
        <f>VLOOKUP(A48,'BASE REGISTRO NOVIEMBRE'!$B$2:$V$890,13,FALSE)</f>
        <v>XIII</v>
      </c>
      <c r="N48" s="27" t="str">
        <f>VLOOKUP(A48,'BASE REGISTRO NOVIEMBRE'!$B$2:$V$890,14,FALSE)</f>
        <v>Providencia</v>
      </c>
      <c r="O48" s="27" t="str">
        <f>VLOOKUP(A48,'BASE REGISTRO NOVIEMBRE'!$B$2:$V$890,15,FALSE)</f>
        <v>228737900 - 228737980</v>
      </c>
      <c r="P48" s="27" t="str">
        <f>VLOOKUP(A48,'BASE REGISTRO NOVIEMBRE'!$B$2:$V$890,16,FALSE)</f>
        <v>http://www.ciudaddelnino.cl</v>
      </c>
      <c r="Q48" s="27">
        <f>VLOOKUP(A48,'BASE REGISTRO NOVIEMBRE'!$B$2:$V$890,17,FALSE)</f>
        <v>0</v>
      </c>
      <c r="R48" s="27" t="str">
        <f>VLOOKUP(A48,'BASE REGISTRO NOVIEMBRE'!$B$2:$V$890,18,FALSE)</f>
        <v>93401: Instituciones de Asistencia Social</v>
      </c>
      <c r="S48" s="27" t="str">
        <f>VLOOKUP(A48,'BASE REGISTRO NOVIEMBRE'!$B$2:$V$890,19,FALSE)</f>
        <v xml:space="preserve">Se acompaña certificado de antecedentes financieros, correspondientes al año 2020 aprobador por el Subdepartamento de Supervisión Financiera Nacional.  </v>
      </c>
      <c r="T48" s="107">
        <f>VLOOKUP(A48,'BASE REGISTRO NOVIEMBRE'!$B$2:$V$890,20,FALSE)</f>
        <v>37970</v>
      </c>
      <c r="U48" s="41">
        <v>1800</v>
      </c>
      <c r="V48" s="44">
        <v>48996426</v>
      </c>
      <c r="W48" s="44">
        <v>56425487</v>
      </c>
      <c r="X48" s="45">
        <v>44561</v>
      </c>
      <c r="Y48" s="42" t="s">
        <v>40</v>
      </c>
      <c r="Z48" s="42" t="s">
        <v>9203</v>
      </c>
      <c r="AA48" s="42" t="s">
        <v>9519</v>
      </c>
    </row>
    <row r="49" spans="1:27" ht="15.75" customHeight="1" x14ac:dyDescent="0.2">
      <c r="A49" s="41">
        <v>1800</v>
      </c>
      <c r="B49" s="27" t="str">
        <f>VLOOKUP(A49,'BASE REGISTRO NOVIEMBRE'!$B$2:$V$890,2,FALSE)</f>
        <v>Fundación Ciudad del Niño</v>
      </c>
      <c r="C49" s="27" t="str">
        <f>VLOOKUP(A49,'BASE REGISTRO NOVIEMBRE'!$B$2:$V$890,3,FALSE)</f>
        <v>70037600-1</v>
      </c>
      <c r="D49" s="27" t="str">
        <f>VLOOKUP(A49,'BASE REGISTRO NOVIEMBRE'!$B$2:$V$890,4,FALSE)</f>
        <v>Fundación de Derecho Privado</v>
      </c>
      <c r="E49" s="27" t="str">
        <f>VLOOKUP(A49,'BASE REGISTRO NOVIEMBRE'!$B$2:$V$890,5,FALSE)</f>
        <v>Otorgada por Decreto Supremo N° 629, de fecha 14 de febrero de 1938, del Ministerio de Justicia.</v>
      </c>
      <c r="F49" s="27" t="str">
        <f>VLOOKUP(A49,'BASE REGISTRO NOVIEMBRE'!$B$2:$V$890,6,FALSE)</f>
        <v xml:space="preserve">Certificado de Vigencia de persona jurídica sin fines de lucro Folio N° 500395371500, emitido con fecha 24 de junio de 2021, del Servicio de Registro Civil e Identificación. </v>
      </c>
      <c r="G49" s="27" t="str">
        <f>VLOOKUP(A49,'BASE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27" t="str">
        <f>VLOOKUP(A49,'BASE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49" s="27" t="str">
        <f>VLOOKUP(A49,'BASE REGISTRO NOVIEMBRE'!$B$2:$V$890,9,FALSE)</f>
        <v>: 3 años.</v>
      </c>
      <c r="J49" s="27" t="str">
        <f>VLOOKUP(A49,'BASE REGISTRO NOVIEMBRE'!$B$2:$V$890,10,FALSE)</f>
        <v xml:space="preserve">16-12-2020 hasta el 16-12-2023.
</v>
      </c>
      <c r="K49" s="27" t="str">
        <f>VLOOKUP(A49,'BASE REGISTRO NOVIEMBRE'!$B$2:$V$890,11,FALSE)</f>
        <v>Presidente: José Pedro Silva Prado
Director Ejecutivo: Edmundo Crespo Pisano
Gerente/Director Administración y Finanzas: Julio Gutiérrez Campos,</v>
      </c>
      <c r="L49" s="27" t="str">
        <f>VLOOKUP(A49,'BASE REGISTRO NOVIEMBRE'!$B$2:$V$890,12,FALSE)</f>
        <v xml:space="preserve">Paseo Pdte. Errázuriz Echaurren N° 2631, 5° piso, comuna de Providencia, Santiago, Región Metropolitana.
</v>
      </c>
      <c r="M49" s="27" t="str">
        <f>VLOOKUP(A49,'BASE REGISTRO NOVIEMBRE'!$B$2:$V$890,13,FALSE)</f>
        <v>XIII</v>
      </c>
      <c r="N49" s="27" t="str">
        <f>VLOOKUP(A49,'BASE REGISTRO NOVIEMBRE'!$B$2:$V$890,14,FALSE)</f>
        <v>Providencia</v>
      </c>
      <c r="O49" s="27" t="str">
        <f>VLOOKUP(A49,'BASE REGISTRO NOVIEMBRE'!$B$2:$V$890,15,FALSE)</f>
        <v>228737900 - 228737980</v>
      </c>
      <c r="P49" s="27" t="str">
        <f>VLOOKUP(A49,'BASE REGISTRO NOVIEMBRE'!$B$2:$V$890,16,FALSE)</f>
        <v>http://www.ciudaddelnino.cl</v>
      </c>
      <c r="Q49" s="27">
        <f>VLOOKUP(A49,'BASE REGISTRO NOVIEMBRE'!$B$2:$V$890,17,FALSE)</f>
        <v>0</v>
      </c>
      <c r="R49" s="27" t="str">
        <f>VLOOKUP(A49,'BASE REGISTRO NOVIEMBRE'!$B$2:$V$890,18,FALSE)</f>
        <v>93401: Instituciones de Asistencia Social</v>
      </c>
      <c r="S49" s="27" t="str">
        <f>VLOOKUP(A49,'BASE REGISTRO NOVIEMBRE'!$B$2:$V$890,19,FALSE)</f>
        <v xml:space="preserve">Se acompaña certificado de antecedentes financieros, correspondientes al año 2020 aprobador por el Subdepartamento de Supervisión Financiera Nacional.  </v>
      </c>
      <c r="T49" s="107">
        <f>VLOOKUP(A49,'BASE REGISTRO NOVIEMBRE'!$B$2:$V$890,20,FALSE)</f>
        <v>37970</v>
      </c>
      <c r="U49" s="41">
        <v>1800</v>
      </c>
      <c r="V49" s="44">
        <v>21151410</v>
      </c>
      <c r="W49" s="44">
        <v>36046770</v>
      </c>
      <c r="X49" s="45">
        <v>44561</v>
      </c>
      <c r="Y49" s="42" t="s">
        <v>40</v>
      </c>
      <c r="Z49" s="42" t="s">
        <v>9203</v>
      </c>
      <c r="AA49" s="42" t="s">
        <v>9522</v>
      </c>
    </row>
    <row r="50" spans="1:27" ht="15.75" customHeight="1" x14ac:dyDescent="0.2">
      <c r="A50" s="41">
        <v>1800</v>
      </c>
      <c r="B50" s="27" t="str">
        <f>VLOOKUP(A50,'BASE REGISTRO NOVIEMBRE'!$B$2:$V$890,2,FALSE)</f>
        <v>Fundación Ciudad del Niño</v>
      </c>
      <c r="C50" s="27" t="str">
        <f>VLOOKUP(A50,'BASE REGISTRO NOVIEMBRE'!$B$2:$V$890,3,FALSE)</f>
        <v>70037600-1</v>
      </c>
      <c r="D50" s="27" t="str">
        <f>VLOOKUP(A50,'BASE REGISTRO NOVIEMBRE'!$B$2:$V$890,4,FALSE)</f>
        <v>Fundación de Derecho Privado</v>
      </c>
      <c r="E50" s="27" t="str">
        <f>VLOOKUP(A50,'BASE REGISTRO NOVIEMBRE'!$B$2:$V$890,5,FALSE)</f>
        <v>Otorgada por Decreto Supremo N° 629, de fecha 14 de febrero de 1938, del Ministerio de Justicia.</v>
      </c>
      <c r="F50" s="27" t="str">
        <f>VLOOKUP(A50,'BASE REGISTRO NOVIEMBRE'!$B$2:$V$890,6,FALSE)</f>
        <v xml:space="preserve">Certificado de Vigencia de persona jurídica sin fines de lucro Folio N° 500395371500, emitido con fecha 24 de junio de 2021, del Servicio de Registro Civil e Identificación. </v>
      </c>
      <c r="G50" s="27" t="str">
        <f>VLOOKUP(A50,'BASE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27" t="str">
        <f>VLOOKUP(A50,'BASE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0" s="27" t="str">
        <f>VLOOKUP(A50,'BASE REGISTRO NOVIEMBRE'!$B$2:$V$890,9,FALSE)</f>
        <v>: 3 años.</v>
      </c>
      <c r="J50" s="27" t="str">
        <f>VLOOKUP(A50,'BASE REGISTRO NOVIEMBRE'!$B$2:$V$890,10,FALSE)</f>
        <v xml:space="preserve">16-12-2020 hasta el 16-12-2023.
</v>
      </c>
      <c r="K50" s="27" t="str">
        <f>VLOOKUP(A50,'BASE REGISTRO NOVIEMBRE'!$B$2:$V$890,11,FALSE)</f>
        <v>Presidente: José Pedro Silva Prado
Director Ejecutivo: Edmundo Crespo Pisano
Gerente/Director Administración y Finanzas: Julio Gutiérrez Campos,</v>
      </c>
      <c r="L50" s="27" t="str">
        <f>VLOOKUP(A50,'BASE REGISTRO NOVIEMBRE'!$B$2:$V$890,12,FALSE)</f>
        <v xml:space="preserve">Paseo Pdte. Errázuriz Echaurren N° 2631, 5° piso, comuna de Providencia, Santiago, Región Metropolitana.
</v>
      </c>
      <c r="M50" s="27" t="str">
        <f>VLOOKUP(A50,'BASE REGISTRO NOVIEMBRE'!$B$2:$V$890,13,FALSE)</f>
        <v>XIII</v>
      </c>
      <c r="N50" s="27" t="str">
        <f>VLOOKUP(A50,'BASE REGISTRO NOVIEMBRE'!$B$2:$V$890,14,FALSE)</f>
        <v>Providencia</v>
      </c>
      <c r="O50" s="27" t="str">
        <f>VLOOKUP(A50,'BASE REGISTRO NOVIEMBRE'!$B$2:$V$890,15,FALSE)</f>
        <v>228737900 - 228737980</v>
      </c>
      <c r="P50" s="27" t="str">
        <f>VLOOKUP(A50,'BASE REGISTRO NOVIEMBRE'!$B$2:$V$890,16,FALSE)</f>
        <v>http://www.ciudaddelnino.cl</v>
      </c>
      <c r="Q50" s="27">
        <f>VLOOKUP(A50,'BASE REGISTRO NOVIEMBRE'!$B$2:$V$890,17,FALSE)</f>
        <v>0</v>
      </c>
      <c r="R50" s="27" t="str">
        <f>VLOOKUP(A50,'BASE REGISTRO NOVIEMBRE'!$B$2:$V$890,18,FALSE)</f>
        <v>93401: Instituciones de Asistencia Social</v>
      </c>
      <c r="S50" s="27" t="str">
        <f>VLOOKUP(A50,'BASE REGISTRO NOVIEMBRE'!$B$2:$V$890,19,FALSE)</f>
        <v xml:space="preserve">Se acompaña certificado de antecedentes financieros, correspondientes al año 2020 aprobador por el Subdepartamento de Supervisión Financiera Nacional.  </v>
      </c>
      <c r="T50" s="107">
        <f>VLOOKUP(A50,'BASE REGISTRO NOVIEMBRE'!$B$2:$V$890,20,FALSE)</f>
        <v>37970</v>
      </c>
      <c r="U50" s="41">
        <v>1800</v>
      </c>
      <c r="V50" s="44">
        <v>110335138</v>
      </c>
      <c r="W50" s="44">
        <v>163111088</v>
      </c>
      <c r="X50" s="45">
        <v>44561</v>
      </c>
      <c r="Y50" s="42" t="s">
        <v>40</v>
      </c>
      <c r="Z50" s="42" t="s">
        <v>9203</v>
      </c>
      <c r="AA50" s="42" t="s">
        <v>211</v>
      </c>
    </row>
    <row r="51" spans="1:27" ht="15.75" customHeight="1" x14ac:dyDescent="0.2">
      <c r="A51" s="41">
        <v>1800</v>
      </c>
      <c r="B51" s="27" t="str">
        <f>VLOOKUP(A51,'BASE REGISTRO NOVIEMBRE'!$B$2:$V$890,2,FALSE)</f>
        <v>Fundación Ciudad del Niño</v>
      </c>
      <c r="C51" s="27" t="str">
        <f>VLOOKUP(A51,'BASE REGISTRO NOVIEMBRE'!$B$2:$V$890,3,FALSE)</f>
        <v>70037600-1</v>
      </c>
      <c r="D51" s="27" t="str">
        <f>VLOOKUP(A51,'BASE REGISTRO NOVIEMBRE'!$B$2:$V$890,4,FALSE)</f>
        <v>Fundación de Derecho Privado</v>
      </c>
      <c r="E51" s="27" t="str">
        <f>VLOOKUP(A51,'BASE REGISTRO NOVIEMBRE'!$B$2:$V$890,5,FALSE)</f>
        <v>Otorgada por Decreto Supremo N° 629, de fecha 14 de febrero de 1938, del Ministerio de Justicia.</v>
      </c>
      <c r="F51" s="27" t="str">
        <f>VLOOKUP(A51,'BASE REGISTRO NOVIEMBRE'!$B$2:$V$890,6,FALSE)</f>
        <v xml:space="preserve">Certificado de Vigencia de persona jurídica sin fines de lucro Folio N° 500395371500, emitido con fecha 24 de junio de 2021, del Servicio de Registro Civil e Identificación. </v>
      </c>
      <c r="G51" s="27" t="str">
        <f>VLOOKUP(A51,'BASE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27" t="str">
        <f>VLOOKUP(A51,'BASE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1" s="27" t="str">
        <f>VLOOKUP(A51,'BASE REGISTRO NOVIEMBRE'!$B$2:$V$890,9,FALSE)</f>
        <v>: 3 años.</v>
      </c>
      <c r="J51" s="27" t="str">
        <f>VLOOKUP(A51,'BASE REGISTRO NOVIEMBRE'!$B$2:$V$890,10,FALSE)</f>
        <v xml:space="preserve">16-12-2020 hasta el 16-12-2023.
</v>
      </c>
      <c r="K51" s="27" t="str">
        <f>VLOOKUP(A51,'BASE REGISTRO NOVIEMBRE'!$B$2:$V$890,11,FALSE)</f>
        <v>Presidente: José Pedro Silva Prado
Director Ejecutivo: Edmundo Crespo Pisano
Gerente/Director Administración y Finanzas: Julio Gutiérrez Campos,</v>
      </c>
      <c r="L51" s="27" t="str">
        <f>VLOOKUP(A51,'BASE REGISTRO NOVIEMBRE'!$B$2:$V$890,12,FALSE)</f>
        <v xml:space="preserve">Paseo Pdte. Errázuriz Echaurren N° 2631, 5° piso, comuna de Providencia, Santiago, Región Metropolitana.
</v>
      </c>
      <c r="M51" s="27" t="str">
        <f>VLOOKUP(A51,'BASE REGISTRO NOVIEMBRE'!$B$2:$V$890,13,FALSE)</f>
        <v>XIII</v>
      </c>
      <c r="N51" s="27" t="str">
        <f>VLOOKUP(A51,'BASE REGISTRO NOVIEMBRE'!$B$2:$V$890,14,FALSE)</f>
        <v>Providencia</v>
      </c>
      <c r="O51" s="27" t="str">
        <f>VLOOKUP(A51,'BASE REGISTRO NOVIEMBRE'!$B$2:$V$890,15,FALSE)</f>
        <v>228737900 - 228737980</v>
      </c>
      <c r="P51" s="27" t="str">
        <f>VLOOKUP(A51,'BASE REGISTRO NOVIEMBRE'!$B$2:$V$890,16,FALSE)</f>
        <v>http://www.ciudaddelnino.cl</v>
      </c>
      <c r="Q51" s="27">
        <f>VLOOKUP(A51,'BASE REGISTRO NOVIEMBRE'!$B$2:$V$890,17,FALSE)</f>
        <v>0</v>
      </c>
      <c r="R51" s="27" t="str">
        <f>VLOOKUP(A51,'BASE REGISTRO NOVIEMBRE'!$B$2:$V$890,18,FALSE)</f>
        <v>93401: Instituciones de Asistencia Social</v>
      </c>
      <c r="S51" s="27" t="str">
        <f>VLOOKUP(A51,'BASE REGISTRO NOVIEMBRE'!$B$2:$V$890,19,FALSE)</f>
        <v xml:space="preserve">Se acompaña certificado de antecedentes financieros, correspondientes al año 2020 aprobador por el Subdepartamento de Supervisión Financiera Nacional.  </v>
      </c>
      <c r="T51" s="107">
        <f>VLOOKUP(A51,'BASE REGISTRO NOVIEMBRE'!$B$2:$V$890,20,FALSE)</f>
        <v>37970</v>
      </c>
      <c r="U51" s="41">
        <v>1800</v>
      </c>
      <c r="V51" s="44">
        <v>28058100</v>
      </c>
      <c r="W51" s="44">
        <v>40083000</v>
      </c>
      <c r="X51" s="45">
        <v>44561</v>
      </c>
      <c r="Y51" s="42" t="s">
        <v>40</v>
      </c>
      <c r="Z51" s="42" t="s">
        <v>9203</v>
      </c>
      <c r="AA51" s="42" t="s">
        <v>9531</v>
      </c>
    </row>
    <row r="52" spans="1:27" ht="15.75" customHeight="1" x14ac:dyDescent="0.2">
      <c r="A52" s="41">
        <v>1800</v>
      </c>
      <c r="B52" s="27" t="str">
        <f>VLOOKUP(A52,'BASE REGISTRO NOVIEMBRE'!$B$2:$V$890,2,FALSE)</f>
        <v>Fundación Ciudad del Niño</v>
      </c>
      <c r="C52" s="27" t="str">
        <f>VLOOKUP(A52,'BASE REGISTRO NOVIEMBRE'!$B$2:$V$890,3,FALSE)</f>
        <v>70037600-1</v>
      </c>
      <c r="D52" s="27" t="str">
        <f>VLOOKUP(A52,'BASE REGISTRO NOVIEMBRE'!$B$2:$V$890,4,FALSE)</f>
        <v>Fundación de Derecho Privado</v>
      </c>
      <c r="E52" s="27" t="str">
        <f>VLOOKUP(A52,'BASE REGISTRO NOVIEMBRE'!$B$2:$V$890,5,FALSE)</f>
        <v>Otorgada por Decreto Supremo N° 629, de fecha 14 de febrero de 1938, del Ministerio de Justicia.</v>
      </c>
      <c r="F52" s="27" t="str">
        <f>VLOOKUP(A52,'BASE REGISTRO NOVIEMBRE'!$B$2:$V$890,6,FALSE)</f>
        <v xml:space="preserve">Certificado de Vigencia de persona jurídica sin fines de lucro Folio N° 500395371500, emitido con fecha 24 de junio de 2021, del Servicio de Registro Civil e Identificación. </v>
      </c>
      <c r="G52" s="27" t="str">
        <f>VLOOKUP(A52,'BASE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27" t="str">
        <f>VLOOKUP(A52,'BASE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2" s="27" t="str">
        <f>VLOOKUP(A52,'BASE REGISTRO NOVIEMBRE'!$B$2:$V$890,9,FALSE)</f>
        <v>: 3 años.</v>
      </c>
      <c r="J52" s="27" t="str">
        <f>VLOOKUP(A52,'BASE REGISTRO NOVIEMBRE'!$B$2:$V$890,10,FALSE)</f>
        <v xml:space="preserve">16-12-2020 hasta el 16-12-2023.
</v>
      </c>
      <c r="K52" s="27" t="str">
        <f>VLOOKUP(A52,'BASE REGISTRO NOVIEMBRE'!$B$2:$V$890,11,FALSE)</f>
        <v>Presidente: José Pedro Silva Prado
Director Ejecutivo: Edmundo Crespo Pisano
Gerente/Director Administración y Finanzas: Julio Gutiérrez Campos,</v>
      </c>
      <c r="L52" s="27" t="str">
        <f>VLOOKUP(A52,'BASE REGISTRO NOVIEMBRE'!$B$2:$V$890,12,FALSE)</f>
        <v xml:space="preserve">Paseo Pdte. Errázuriz Echaurren N° 2631, 5° piso, comuna de Providencia, Santiago, Región Metropolitana.
</v>
      </c>
      <c r="M52" s="27" t="str">
        <f>VLOOKUP(A52,'BASE REGISTRO NOVIEMBRE'!$B$2:$V$890,13,FALSE)</f>
        <v>XIII</v>
      </c>
      <c r="N52" s="27" t="str">
        <f>VLOOKUP(A52,'BASE REGISTRO NOVIEMBRE'!$B$2:$V$890,14,FALSE)</f>
        <v>Providencia</v>
      </c>
      <c r="O52" s="27" t="str">
        <f>VLOOKUP(A52,'BASE REGISTRO NOVIEMBRE'!$B$2:$V$890,15,FALSE)</f>
        <v>228737900 - 228737980</v>
      </c>
      <c r="P52" s="27" t="str">
        <f>VLOOKUP(A52,'BASE REGISTRO NOVIEMBRE'!$B$2:$V$890,16,FALSE)</f>
        <v>http://www.ciudaddelnino.cl</v>
      </c>
      <c r="Q52" s="27">
        <f>VLOOKUP(A52,'BASE REGISTRO NOVIEMBRE'!$B$2:$V$890,17,FALSE)</f>
        <v>0</v>
      </c>
      <c r="R52" s="27" t="str">
        <f>VLOOKUP(A52,'BASE REGISTRO NOVIEMBRE'!$B$2:$V$890,18,FALSE)</f>
        <v>93401: Instituciones de Asistencia Social</v>
      </c>
      <c r="S52" s="27" t="str">
        <f>VLOOKUP(A52,'BASE REGISTRO NOVIEMBRE'!$B$2:$V$890,19,FALSE)</f>
        <v xml:space="preserve">Se acompaña certificado de antecedentes financieros, correspondientes al año 2020 aprobador por el Subdepartamento de Supervisión Financiera Nacional.  </v>
      </c>
      <c r="T52" s="107">
        <f>VLOOKUP(A52,'BASE REGISTRO NOVIEMBRE'!$B$2:$V$890,20,FALSE)</f>
        <v>37970</v>
      </c>
      <c r="U52" s="41">
        <v>1800</v>
      </c>
      <c r="V52" s="44">
        <v>15627559</v>
      </c>
      <c r="W52" s="44">
        <v>27051214</v>
      </c>
      <c r="X52" s="45">
        <v>44561</v>
      </c>
      <c r="Y52" s="42" t="s">
        <v>40</v>
      </c>
      <c r="Z52" s="42" t="s">
        <v>9203</v>
      </c>
      <c r="AA52" s="42" t="s">
        <v>212</v>
      </c>
    </row>
    <row r="53" spans="1:27" ht="15.75" customHeight="1" x14ac:dyDescent="0.2">
      <c r="A53" s="41">
        <v>1800</v>
      </c>
      <c r="B53" s="27" t="str">
        <f>VLOOKUP(A53,'BASE REGISTRO NOVIEMBRE'!$B$2:$V$890,2,FALSE)</f>
        <v>Fundación Ciudad del Niño</v>
      </c>
      <c r="C53" s="27" t="str">
        <f>VLOOKUP(A53,'BASE REGISTRO NOVIEMBRE'!$B$2:$V$890,3,FALSE)</f>
        <v>70037600-1</v>
      </c>
      <c r="D53" s="27" t="str">
        <f>VLOOKUP(A53,'BASE REGISTRO NOVIEMBRE'!$B$2:$V$890,4,FALSE)</f>
        <v>Fundación de Derecho Privado</v>
      </c>
      <c r="E53" s="27" t="str">
        <f>VLOOKUP(A53,'BASE REGISTRO NOVIEMBRE'!$B$2:$V$890,5,FALSE)</f>
        <v>Otorgada por Decreto Supremo N° 629, de fecha 14 de febrero de 1938, del Ministerio de Justicia.</v>
      </c>
      <c r="F53" s="27" t="str">
        <f>VLOOKUP(A53,'BASE REGISTRO NOVIEMBRE'!$B$2:$V$890,6,FALSE)</f>
        <v xml:space="preserve">Certificado de Vigencia de persona jurídica sin fines de lucro Folio N° 500395371500, emitido con fecha 24 de junio de 2021, del Servicio de Registro Civil e Identificación. </v>
      </c>
      <c r="G53" s="27" t="str">
        <f>VLOOKUP(A53,'BASE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27" t="str">
        <f>VLOOKUP(A53,'BASE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3" s="27" t="str">
        <f>VLOOKUP(A53,'BASE REGISTRO NOVIEMBRE'!$B$2:$V$890,9,FALSE)</f>
        <v>: 3 años.</v>
      </c>
      <c r="J53" s="27" t="str">
        <f>VLOOKUP(A53,'BASE REGISTRO NOVIEMBRE'!$B$2:$V$890,10,FALSE)</f>
        <v xml:space="preserve">16-12-2020 hasta el 16-12-2023.
</v>
      </c>
      <c r="K53" s="27" t="str">
        <f>VLOOKUP(A53,'BASE REGISTRO NOVIEMBRE'!$B$2:$V$890,11,FALSE)</f>
        <v>Presidente: José Pedro Silva Prado
Director Ejecutivo: Edmundo Crespo Pisano
Gerente/Director Administración y Finanzas: Julio Gutiérrez Campos,</v>
      </c>
      <c r="L53" s="27" t="str">
        <f>VLOOKUP(A53,'BASE REGISTRO NOVIEMBRE'!$B$2:$V$890,12,FALSE)</f>
        <v xml:space="preserve">Paseo Pdte. Errázuriz Echaurren N° 2631, 5° piso, comuna de Providencia, Santiago, Región Metropolitana.
</v>
      </c>
      <c r="M53" s="27" t="str">
        <f>VLOOKUP(A53,'BASE REGISTRO NOVIEMBRE'!$B$2:$V$890,13,FALSE)</f>
        <v>XIII</v>
      </c>
      <c r="N53" s="27" t="str">
        <f>VLOOKUP(A53,'BASE REGISTRO NOVIEMBRE'!$B$2:$V$890,14,FALSE)</f>
        <v>Providencia</v>
      </c>
      <c r="O53" s="27" t="str">
        <f>VLOOKUP(A53,'BASE REGISTRO NOVIEMBRE'!$B$2:$V$890,15,FALSE)</f>
        <v>228737900 - 228737980</v>
      </c>
      <c r="P53" s="27" t="str">
        <f>VLOOKUP(A53,'BASE REGISTRO NOVIEMBRE'!$B$2:$V$890,16,FALSE)</f>
        <v>http://www.ciudaddelnino.cl</v>
      </c>
      <c r="Q53" s="27">
        <f>VLOOKUP(A53,'BASE REGISTRO NOVIEMBRE'!$B$2:$V$890,17,FALSE)</f>
        <v>0</v>
      </c>
      <c r="R53" s="27" t="str">
        <f>VLOOKUP(A53,'BASE REGISTRO NOVIEMBRE'!$B$2:$V$890,18,FALSE)</f>
        <v>93401: Instituciones de Asistencia Social</v>
      </c>
      <c r="S53" s="27" t="str">
        <f>VLOOKUP(A53,'BASE REGISTRO NOVIEMBRE'!$B$2:$V$890,19,FALSE)</f>
        <v xml:space="preserve">Se acompaña certificado de antecedentes financieros, correspondientes al año 2020 aprobador por el Subdepartamento de Supervisión Financiera Nacional.  </v>
      </c>
      <c r="T53" s="107">
        <f>VLOOKUP(A53,'BASE REGISTRO NOVIEMBRE'!$B$2:$V$890,20,FALSE)</f>
        <v>37970</v>
      </c>
      <c r="U53" s="41">
        <v>1800</v>
      </c>
      <c r="V53" s="44">
        <v>11606433</v>
      </c>
      <c r="W53" s="44">
        <v>23030088</v>
      </c>
      <c r="X53" s="45">
        <v>44561</v>
      </c>
      <c r="Y53" s="42" t="s">
        <v>40</v>
      </c>
      <c r="Z53" s="42" t="s">
        <v>9203</v>
      </c>
      <c r="AA53" s="42" t="s">
        <v>213</v>
      </c>
    </row>
    <row r="54" spans="1:27" ht="15.75" customHeight="1" x14ac:dyDescent="0.2">
      <c r="A54" s="41">
        <v>1800</v>
      </c>
      <c r="B54" s="27" t="str">
        <f>VLOOKUP(A54,'BASE REGISTRO NOVIEMBRE'!$B$2:$V$890,2,FALSE)</f>
        <v>Fundación Ciudad del Niño</v>
      </c>
      <c r="C54" s="27" t="str">
        <f>VLOOKUP(A54,'BASE REGISTRO NOVIEMBRE'!$B$2:$V$890,3,FALSE)</f>
        <v>70037600-1</v>
      </c>
      <c r="D54" s="27" t="str">
        <f>VLOOKUP(A54,'BASE REGISTRO NOVIEMBRE'!$B$2:$V$890,4,FALSE)</f>
        <v>Fundación de Derecho Privado</v>
      </c>
      <c r="E54" s="27" t="str">
        <f>VLOOKUP(A54,'BASE REGISTRO NOVIEMBRE'!$B$2:$V$890,5,FALSE)</f>
        <v>Otorgada por Decreto Supremo N° 629, de fecha 14 de febrero de 1938, del Ministerio de Justicia.</v>
      </c>
      <c r="F54" s="27" t="str">
        <f>VLOOKUP(A54,'BASE REGISTRO NOVIEMBRE'!$B$2:$V$890,6,FALSE)</f>
        <v xml:space="preserve">Certificado de Vigencia de persona jurídica sin fines de lucro Folio N° 500395371500, emitido con fecha 24 de junio de 2021, del Servicio de Registro Civil e Identificación. </v>
      </c>
      <c r="G54" s="27" t="str">
        <f>VLOOKUP(A54,'BASE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27" t="str">
        <f>VLOOKUP(A54,'BASE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4" s="27" t="str">
        <f>VLOOKUP(A54,'BASE REGISTRO NOVIEMBRE'!$B$2:$V$890,9,FALSE)</f>
        <v>: 3 años.</v>
      </c>
      <c r="J54" s="27" t="str">
        <f>VLOOKUP(A54,'BASE REGISTRO NOVIEMBRE'!$B$2:$V$890,10,FALSE)</f>
        <v xml:space="preserve">16-12-2020 hasta el 16-12-2023.
</v>
      </c>
      <c r="K54" s="27" t="str">
        <f>VLOOKUP(A54,'BASE REGISTRO NOVIEMBRE'!$B$2:$V$890,11,FALSE)</f>
        <v>Presidente: José Pedro Silva Prado
Director Ejecutivo: Edmundo Crespo Pisano
Gerente/Director Administración y Finanzas: Julio Gutiérrez Campos,</v>
      </c>
      <c r="L54" s="27" t="str">
        <f>VLOOKUP(A54,'BASE REGISTRO NOVIEMBRE'!$B$2:$V$890,12,FALSE)</f>
        <v xml:space="preserve">Paseo Pdte. Errázuriz Echaurren N° 2631, 5° piso, comuna de Providencia, Santiago, Región Metropolitana.
</v>
      </c>
      <c r="M54" s="27" t="str">
        <f>VLOOKUP(A54,'BASE REGISTRO NOVIEMBRE'!$B$2:$V$890,13,FALSE)</f>
        <v>XIII</v>
      </c>
      <c r="N54" s="27" t="str">
        <f>VLOOKUP(A54,'BASE REGISTRO NOVIEMBRE'!$B$2:$V$890,14,FALSE)</f>
        <v>Providencia</v>
      </c>
      <c r="O54" s="27" t="str">
        <f>VLOOKUP(A54,'BASE REGISTRO NOVIEMBRE'!$B$2:$V$890,15,FALSE)</f>
        <v>228737900 - 228737980</v>
      </c>
      <c r="P54" s="27" t="str">
        <f>VLOOKUP(A54,'BASE REGISTRO NOVIEMBRE'!$B$2:$V$890,16,FALSE)</f>
        <v>http://www.ciudaddelnino.cl</v>
      </c>
      <c r="Q54" s="27">
        <f>VLOOKUP(A54,'BASE REGISTRO NOVIEMBRE'!$B$2:$V$890,17,FALSE)</f>
        <v>0</v>
      </c>
      <c r="R54" s="27" t="str">
        <f>VLOOKUP(A54,'BASE REGISTRO NOVIEMBRE'!$B$2:$V$890,18,FALSE)</f>
        <v>93401: Instituciones de Asistencia Social</v>
      </c>
      <c r="S54" s="27" t="str">
        <f>VLOOKUP(A54,'BASE REGISTRO NOVIEMBRE'!$B$2:$V$890,19,FALSE)</f>
        <v xml:space="preserve">Se acompaña certificado de antecedentes financieros, correspondientes al año 2020 aprobador por el Subdepartamento de Supervisión Financiera Nacional.  </v>
      </c>
      <c r="T54" s="107">
        <f>VLOOKUP(A54,'BASE REGISTRO NOVIEMBRE'!$B$2:$V$890,20,FALSE)</f>
        <v>37970</v>
      </c>
      <c r="U54" s="41">
        <v>1800</v>
      </c>
      <c r="V54" s="44">
        <v>51626904</v>
      </c>
      <c r="W54" s="44">
        <v>83693304</v>
      </c>
      <c r="X54" s="45">
        <v>44561</v>
      </c>
      <c r="Y54" s="42" t="s">
        <v>40</v>
      </c>
      <c r="Z54" s="42" t="s">
        <v>9203</v>
      </c>
      <c r="AA54" s="42" t="s">
        <v>223</v>
      </c>
    </row>
    <row r="55" spans="1:27" ht="15.75" customHeight="1" x14ac:dyDescent="0.2">
      <c r="A55" s="41">
        <v>1800</v>
      </c>
      <c r="B55" s="27" t="str">
        <f>VLOOKUP(A55,'BASE REGISTRO NOVIEMBRE'!$B$2:$V$890,2,FALSE)</f>
        <v>Fundación Ciudad del Niño</v>
      </c>
      <c r="C55" s="27" t="str">
        <f>VLOOKUP(A55,'BASE REGISTRO NOVIEMBRE'!$B$2:$V$890,3,FALSE)</f>
        <v>70037600-1</v>
      </c>
      <c r="D55" s="27" t="str">
        <f>VLOOKUP(A55,'BASE REGISTRO NOVIEMBRE'!$B$2:$V$890,4,FALSE)</f>
        <v>Fundación de Derecho Privado</v>
      </c>
      <c r="E55" s="27" t="str">
        <f>VLOOKUP(A55,'BASE REGISTRO NOVIEMBRE'!$B$2:$V$890,5,FALSE)</f>
        <v>Otorgada por Decreto Supremo N° 629, de fecha 14 de febrero de 1938, del Ministerio de Justicia.</v>
      </c>
      <c r="F55" s="27" t="str">
        <f>VLOOKUP(A55,'BASE REGISTRO NOVIEMBRE'!$B$2:$V$890,6,FALSE)</f>
        <v xml:space="preserve">Certificado de Vigencia de persona jurídica sin fines de lucro Folio N° 500395371500, emitido con fecha 24 de junio de 2021, del Servicio de Registro Civil e Identificación. </v>
      </c>
      <c r="G55" s="27" t="str">
        <f>VLOOKUP(A55,'BASE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27" t="str">
        <f>VLOOKUP(A55,'BASE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5" s="27" t="str">
        <f>VLOOKUP(A55,'BASE REGISTRO NOVIEMBRE'!$B$2:$V$890,9,FALSE)</f>
        <v>: 3 años.</v>
      </c>
      <c r="J55" s="27" t="str">
        <f>VLOOKUP(A55,'BASE REGISTRO NOVIEMBRE'!$B$2:$V$890,10,FALSE)</f>
        <v xml:space="preserve">16-12-2020 hasta el 16-12-2023.
</v>
      </c>
      <c r="K55" s="27" t="str">
        <f>VLOOKUP(A55,'BASE REGISTRO NOVIEMBRE'!$B$2:$V$890,11,FALSE)</f>
        <v>Presidente: José Pedro Silva Prado
Director Ejecutivo: Edmundo Crespo Pisano
Gerente/Director Administración y Finanzas: Julio Gutiérrez Campos,</v>
      </c>
      <c r="L55" s="27" t="str">
        <f>VLOOKUP(A55,'BASE REGISTRO NOVIEMBRE'!$B$2:$V$890,12,FALSE)</f>
        <v xml:space="preserve">Paseo Pdte. Errázuriz Echaurren N° 2631, 5° piso, comuna de Providencia, Santiago, Región Metropolitana.
</v>
      </c>
      <c r="M55" s="27" t="str">
        <f>VLOOKUP(A55,'BASE REGISTRO NOVIEMBRE'!$B$2:$V$890,13,FALSE)</f>
        <v>XIII</v>
      </c>
      <c r="N55" s="27" t="str">
        <f>VLOOKUP(A55,'BASE REGISTRO NOVIEMBRE'!$B$2:$V$890,14,FALSE)</f>
        <v>Providencia</v>
      </c>
      <c r="O55" s="27" t="str">
        <f>VLOOKUP(A55,'BASE REGISTRO NOVIEMBRE'!$B$2:$V$890,15,FALSE)</f>
        <v>228737900 - 228737980</v>
      </c>
      <c r="P55" s="27" t="str">
        <f>VLOOKUP(A55,'BASE REGISTRO NOVIEMBRE'!$B$2:$V$890,16,FALSE)</f>
        <v>http://www.ciudaddelnino.cl</v>
      </c>
      <c r="Q55" s="27">
        <f>VLOOKUP(A55,'BASE REGISTRO NOVIEMBRE'!$B$2:$V$890,17,FALSE)</f>
        <v>0</v>
      </c>
      <c r="R55" s="27" t="str">
        <f>VLOOKUP(A55,'BASE REGISTRO NOVIEMBRE'!$B$2:$V$890,18,FALSE)</f>
        <v>93401: Instituciones de Asistencia Social</v>
      </c>
      <c r="S55" s="27" t="str">
        <f>VLOOKUP(A55,'BASE REGISTRO NOVIEMBRE'!$B$2:$V$890,19,FALSE)</f>
        <v xml:space="preserve">Se acompaña certificado de antecedentes financieros, correspondientes al año 2020 aprobador por el Subdepartamento de Supervisión Financiera Nacional.  </v>
      </c>
      <c r="T55" s="107">
        <f>VLOOKUP(A55,'BASE REGISTRO NOVIEMBRE'!$B$2:$V$890,20,FALSE)</f>
        <v>37970</v>
      </c>
      <c r="U55" s="41">
        <v>1800</v>
      </c>
      <c r="V55" s="44">
        <v>55367984</v>
      </c>
      <c r="W55" s="44">
        <v>75711184</v>
      </c>
      <c r="X55" s="45">
        <v>44561</v>
      </c>
      <c r="Y55" s="42" t="s">
        <v>40</v>
      </c>
      <c r="Z55" s="42" t="s">
        <v>9203</v>
      </c>
      <c r="AA55" s="42" t="s">
        <v>9548</v>
      </c>
    </row>
    <row r="56" spans="1:27" ht="15.75" customHeight="1" x14ac:dyDescent="0.2">
      <c r="A56" s="41">
        <v>1800</v>
      </c>
      <c r="B56" s="27" t="str">
        <f>VLOOKUP(A56,'BASE REGISTRO NOVIEMBRE'!$B$2:$V$890,2,FALSE)</f>
        <v>Fundación Ciudad del Niño</v>
      </c>
      <c r="C56" s="27" t="str">
        <f>VLOOKUP(A56,'BASE REGISTRO NOVIEMBRE'!$B$2:$V$890,3,FALSE)</f>
        <v>70037600-1</v>
      </c>
      <c r="D56" s="27" t="str">
        <f>VLOOKUP(A56,'BASE REGISTRO NOVIEMBRE'!$B$2:$V$890,4,FALSE)</f>
        <v>Fundación de Derecho Privado</v>
      </c>
      <c r="E56" s="27" t="str">
        <f>VLOOKUP(A56,'BASE REGISTRO NOVIEMBRE'!$B$2:$V$890,5,FALSE)</f>
        <v>Otorgada por Decreto Supremo N° 629, de fecha 14 de febrero de 1938, del Ministerio de Justicia.</v>
      </c>
      <c r="F56" s="27" t="str">
        <f>VLOOKUP(A56,'BASE REGISTRO NOVIEMBRE'!$B$2:$V$890,6,FALSE)</f>
        <v xml:space="preserve">Certificado de Vigencia de persona jurídica sin fines de lucro Folio N° 500395371500, emitido con fecha 24 de junio de 2021, del Servicio de Registro Civil e Identificación. </v>
      </c>
      <c r="G56" s="27" t="str">
        <f>VLOOKUP(A56,'BASE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27" t="str">
        <f>VLOOKUP(A56,'BASE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6" s="27" t="str">
        <f>VLOOKUP(A56,'BASE REGISTRO NOVIEMBRE'!$B$2:$V$890,9,FALSE)</f>
        <v>: 3 años.</v>
      </c>
      <c r="J56" s="27" t="str">
        <f>VLOOKUP(A56,'BASE REGISTRO NOVIEMBRE'!$B$2:$V$890,10,FALSE)</f>
        <v xml:space="preserve">16-12-2020 hasta el 16-12-2023.
</v>
      </c>
      <c r="K56" s="27" t="str">
        <f>VLOOKUP(A56,'BASE REGISTRO NOVIEMBRE'!$B$2:$V$890,11,FALSE)</f>
        <v>Presidente: José Pedro Silva Prado
Director Ejecutivo: Edmundo Crespo Pisano
Gerente/Director Administración y Finanzas: Julio Gutiérrez Campos,</v>
      </c>
      <c r="L56" s="27" t="str">
        <f>VLOOKUP(A56,'BASE REGISTRO NOVIEMBRE'!$B$2:$V$890,12,FALSE)</f>
        <v xml:space="preserve">Paseo Pdte. Errázuriz Echaurren N° 2631, 5° piso, comuna de Providencia, Santiago, Región Metropolitana.
</v>
      </c>
      <c r="M56" s="27" t="str">
        <f>VLOOKUP(A56,'BASE REGISTRO NOVIEMBRE'!$B$2:$V$890,13,FALSE)</f>
        <v>XIII</v>
      </c>
      <c r="N56" s="27" t="str">
        <f>VLOOKUP(A56,'BASE REGISTRO NOVIEMBRE'!$B$2:$V$890,14,FALSE)</f>
        <v>Providencia</v>
      </c>
      <c r="O56" s="27" t="str">
        <f>VLOOKUP(A56,'BASE REGISTRO NOVIEMBRE'!$B$2:$V$890,15,FALSE)</f>
        <v>228737900 - 228737980</v>
      </c>
      <c r="P56" s="27" t="str">
        <f>VLOOKUP(A56,'BASE REGISTRO NOVIEMBRE'!$B$2:$V$890,16,FALSE)</f>
        <v>http://www.ciudaddelnino.cl</v>
      </c>
      <c r="Q56" s="27">
        <f>VLOOKUP(A56,'BASE REGISTRO NOVIEMBRE'!$B$2:$V$890,17,FALSE)</f>
        <v>0</v>
      </c>
      <c r="R56" s="27" t="str">
        <f>VLOOKUP(A56,'BASE REGISTRO NOVIEMBRE'!$B$2:$V$890,18,FALSE)</f>
        <v>93401: Instituciones de Asistencia Social</v>
      </c>
      <c r="S56" s="27" t="str">
        <f>VLOOKUP(A56,'BASE REGISTRO NOVIEMBRE'!$B$2:$V$890,19,FALSE)</f>
        <v xml:space="preserve">Se acompaña certificado de antecedentes financieros, correspondientes al año 2020 aprobador por el Subdepartamento de Supervisión Financiera Nacional.  </v>
      </c>
      <c r="T56" s="107">
        <f>VLOOKUP(A56,'BASE REGISTRO NOVIEMBRE'!$B$2:$V$890,20,FALSE)</f>
        <v>37970</v>
      </c>
      <c r="U56" s="41">
        <v>1800</v>
      </c>
      <c r="V56" s="44">
        <v>30730300</v>
      </c>
      <c r="W56" s="44">
        <v>73485500</v>
      </c>
      <c r="X56" s="45">
        <v>44561</v>
      </c>
      <c r="Y56" s="42" t="s">
        <v>40</v>
      </c>
      <c r="Z56" s="42" t="s">
        <v>9203</v>
      </c>
      <c r="AA56" s="42" t="s">
        <v>174</v>
      </c>
    </row>
    <row r="57" spans="1:27" ht="15.75" customHeight="1" x14ac:dyDescent="0.2">
      <c r="A57" s="41">
        <v>1800</v>
      </c>
      <c r="B57" s="27" t="str">
        <f>VLOOKUP(A57,'BASE REGISTRO NOVIEMBRE'!$B$2:$V$890,2,FALSE)</f>
        <v>Fundación Ciudad del Niño</v>
      </c>
      <c r="C57" s="27" t="str">
        <f>VLOOKUP(A57,'BASE REGISTRO NOVIEMBRE'!$B$2:$V$890,3,FALSE)</f>
        <v>70037600-1</v>
      </c>
      <c r="D57" s="27" t="str">
        <f>VLOOKUP(A57,'BASE REGISTRO NOVIEMBRE'!$B$2:$V$890,4,FALSE)</f>
        <v>Fundación de Derecho Privado</v>
      </c>
      <c r="E57" s="27" t="str">
        <f>VLOOKUP(A57,'BASE REGISTRO NOVIEMBRE'!$B$2:$V$890,5,FALSE)</f>
        <v>Otorgada por Decreto Supremo N° 629, de fecha 14 de febrero de 1938, del Ministerio de Justicia.</v>
      </c>
      <c r="F57" s="27" t="str">
        <f>VLOOKUP(A57,'BASE REGISTRO NOVIEMBRE'!$B$2:$V$890,6,FALSE)</f>
        <v xml:space="preserve">Certificado de Vigencia de persona jurídica sin fines de lucro Folio N° 500395371500, emitido con fecha 24 de junio de 2021, del Servicio de Registro Civil e Identificación. </v>
      </c>
      <c r="G57" s="27" t="str">
        <f>VLOOKUP(A57,'BASE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27" t="str">
        <f>VLOOKUP(A57,'BASE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7" s="27" t="str">
        <f>VLOOKUP(A57,'BASE REGISTRO NOVIEMBRE'!$B$2:$V$890,9,FALSE)</f>
        <v>: 3 años.</v>
      </c>
      <c r="J57" s="27" t="str">
        <f>VLOOKUP(A57,'BASE REGISTRO NOVIEMBRE'!$B$2:$V$890,10,FALSE)</f>
        <v xml:space="preserve">16-12-2020 hasta el 16-12-2023.
</v>
      </c>
      <c r="K57" s="27" t="str">
        <f>VLOOKUP(A57,'BASE REGISTRO NOVIEMBRE'!$B$2:$V$890,11,FALSE)</f>
        <v>Presidente: José Pedro Silva Prado
Director Ejecutivo: Edmundo Crespo Pisano
Gerente/Director Administración y Finanzas: Julio Gutiérrez Campos,</v>
      </c>
      <c r="L57" s="27" t="str">
        <f>VLOOKUP(A57,'BASE REGISTRO NOVIEMBRE'!$B$2:$V$890,12,FALSE)</f>
        <v xml:space="preserve">Paseo Pdte. Errázuriz Echaurren N° 2631, 5° piso, comuna de Providencia, Santiago, Región Metropolitana.
</v>
      </c>
      <c r="M57" s="27" t="str">
        <f>VLOOKUP(A57,'BASE REGISTRO NOVIEMBRE'!$B$2:$V$890,13,FALSE)</f>
        <v>XIII</v>
      </c>
      <c r="N57" s="27" t="str">
        <f>VLOOKUP(A57,'BASE REGISTRO NOVIEMBRE'!$B$2:$V$890,14,FALSE)</f>
        <v>Providencia</v>
      </c>
      <c r="O57" s="27" t="str">
        <f>VLOOKUP(A57,'BASE REGISTRO NOVIEMBRE'!$B$2:$V$890,15,FALSE)</f>
        <v>228737900 - 228737980</v>
      </c>
      <c r="P57" s="27" t="str">
        <f>VLOOKUP(A57,'BASE REGISTRO NOVIEMBRE'!$B$2:$V$890,16,FALSE)</f>
        <v>http://www.ciudaddelnino.cl</v>
      </c>
      <c r="Q57" s="27">
        <f>VLOOKUP(A57,'BASE REGISTRO NOVIEMBRE'!$B$2:$V$890,17,FALSE)</f>
        <v>0</v>
      </c>
      <c r="R57" s="27" t="str">
        <f>VLOOKUP(A57,'BASE REGISTRO NOVIEMBRE'!$B$2:$V$890,18,FALSE)</f>
        <v>93401: Instituciones de Asistencia Social</v>
      </c>
      <c r="S57" s="27" t="str">
        <f>VLOOKUP(A57,'BASE REGISTRO NOVIEMBRE'!$B$2:$V$890,19,FALSE)</f>
        <v xml:space="preserve">Se acompaña certificado de antecedentes financieros, correspondientes al año 2020 aprobador por el Subdepartamento de Supervisión Financiera Nacional.  </v>
      </c>
      <c r="T57" s="107">
        <f>VLOOKUP(A57,'BASE REGISTRO NOVIEMBRE'!$B$2:$V$890,20,FALSE)</f>
        <v>37970</v>
      </c>
      <c r="U57" s="41">
        <v>1800</v>
      </c>
      <c r="V57" s="44">
        <v>152515664</v>
      </c>
      <c r="W57" s="44">
        <v>219429950</v>
      </c>
      <c r="X57" s="45">
        <v>44561</v>
      </c>
      <c r="Y57" s="42" t="s">
        <v>40</v>
      </c>
      <c r="Z57" s="42" t="s">
        <v>9203</v>
      </c>
      <c r="AA57" s="42" t="s">
        <v>9549</v>
      </c>
    </row>
    <row r="58" spans="1:27" ht="15.75" customHeight="1" x14ac:dyDescent="0.2">
      <c r="A58" s="41">
        <v>1800</v>
      </c>
      <c r="B58" s="27" t="str">
        <f>VLOOKUP(A58,'BASE REGISTRO NOVIEMBRE'!$B$2:$V$890,2,FALSE)</f>
        <v>Fundación Ciudad del Niño</v>
      </c>
      <c r="C58" s="27" t="str">
        <f>VLOOKUP(A58,'BASE REGISTRO NOVIEMBRE'!$B$2:$V$890,3,FALSE)</f>
        <v>70037600-1</v>
      </c>
      <c r="D58" s="27" t="str">
        <f>VLOOKUP(A58,'BASE REGISTRO NOVIEMBRE'!$B$2:$V$890,4,FALSE)</f>
        <v>Fundación de Derecho Privado</v>
      </c>
      <c r="E58" s="27" t="str">
        <f>VLOOKUP(A58,'BASE REGISTRO NOVIEMBRE'!$B$2:$V$890,5,FALSE)</f>
        <v>Otorgada por Decreto Supremo N° 629, de fecha 14 de febrero de 1938, del Ministerio de Justicia.</v>
      </c>
      <c r="F58" s="27" t="str">
        <f>VLOOKUP(A58,'BASE REGISTRO NOVIEMBRE'!$B$2:$V$890,6,FALSE)</f>
        <v xml:space="preserve">Certificado de Vigencia de persona jurídica sin fines de lucro Folio N° 500395371500, emitido con fecha 24 de junio de 2021, del Servicio de Registro Civil e Identificación. </v>
      </c>
      <c r="G58" s="27" t="str">
        <f>VLOOKUP(A58,'BASE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27" t="str">
        <f>VLOOKUP(A58,'BASE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8" s="27" t="str">
        <f>VLOOKUP(A58,'BASE REGISTRO NOVIEMBRE'!$B$2:$V$890,9,FALSE)</f>
        <v>: 3 años.</v>
      </c>
      <c r="J58" s="27" t="str">
        <f>VLOOKUP(A58,'BASE REGISTRO NOVIEMBRE'!$B$2:$V$890,10,FALSE)</f>
        <v xml:space="preserve">16-12-2020 hasta el 16-12-2023.
</v>
      </c>
      <c r="K58" s="27" t="str">
        <f>VLOOKUP(A58,'BASE REGISTRO NOVIEMBRE'!$B$2:$V$890,11,FALSE)</f>
        <v>Presidente: José Pedro Silva Prado
Director Ejecutivo: Edmundo Crespo Pisano
Gerente/Director Administración y Finanzas: Julio Gutiérrez Campos,</v>
      </c>
      <c r="L58" s="27" t="str">
        <f>VLOOKUP(A58,'BASE REGISTRO NOVIEMBRE'!$B$2:$V$890,12,FALSE)</f>
        <v xml:space="preserve">Paseo Pdte. Errázuriz Echaurren N° 2631, 5° piso, comuna de Providencia, Santiago, Región Metropolitana.
</v>
      </c>
      <c r="M58" s="27" t="str">
        <f>VLOOKUP(A58,'BASE REGISTRO NOVIEMBRE'!$B$2:$V$890,13,FALSE)</f>
        <v>XIII</v>
      </c>
      <c r="N58" s="27" t="str">
        <f>VLOOKUP(A58,'BASE REGISTRO NOVIEMBRE'!$B$2:$V$890,14,FALSE)</f>
        <v>Providencia</v>
      </c>
      <c r="O58" s="27" t="str">
        <f>VLOOKUP(A58,'BASE REGISTRO NOVIEMBRE'!$B$2:$V$890,15,FALSE)</f>
        <v>228737900 - 228737980</v>
      </c>
      <c r="P58" s="27" t="str">
        <f>VLOOKUP(A58,'BASE REGISTRO NOVIEMBRE'!$B$2:$V$890,16,FALSE)</f>
        <v>http://www.ciudaddelnino.cl</v>
      </c>
      <c r="Q58" s="27">
        <f>VLOOKUP(A58,'BASE REGISTRO NOVIEMBRE'!$B$2:$V$890,17,FALSE)</f>
        <v>0</v>
      </c>
      <c r="R58" s="27" t="str">
        <f>VLOOKUP(A58,'BASE REGISTRO NOVIEMBRE'!$B$2:$V$890,18,FALSE)</f>
        <v>93401: Instituciones de Asistencia Social</v>
      </c>
      <c r="S58" s="27" t="str">
        <f>VLOOKUP(A58,'BASE REGISTRO NOVIEMBRE'!$B$2:$V$890,19,FALSE)</f>
        <v xml:space="preserve">Se acompaña certificado de antecedentes financieros, correspondientes al año 2020 aprobador por el Subdepartamento de Supervisión Financiera Nacional.  </v>
      </c>
      <c r="T58" s="107">
        <f>VLOOKUP(A58,'BASE REGISTRO NOVIEMBRE'!$B$2:$V$890,20,FALSE)</f>
        <v>37970</v>
      </c>
      <c r="U58" s="41">
        <v>1800</v>
      </c>
      <c r="V58" s="44">
        <v>11575970</v>
      </c>
      <c r="W58" s="44">
        <v>18765257</v>
      </c>
      <c r="X58" s="45">
        <v>44561</v>
      </c>
      <c r="Y58" s="42" t="s">
        <v>40</v>
      </c>
      <c r="Z58" s="42" t="s">
        <v>9203</v>
      </c>
      <c r="AA58" s="42" t="s">
        <v>9550</v>
      </c>
    </row>
    <row r="59" spans="1:27" ht="15.75" customHeight="1" x14ac:dyDescent="0.2">
      <c r="A59" s="41">
        <v>1800</v>
      </c>
      <c r="B59" s="27" t="str">
        <f>VLOOKUP(A59,'BASE REGISTRO NOVIEMBRE'!$B$2:$V$890,2,FALSE)</f>
        <v>Fundación Ciudad del Niño</v>
      </c>
      <c r="C59" s="27" t="str">
        <f>VLOOKUP(A59,'BASE REGISTRO NOVIEMBRE'!$B$2:$V$890,3,FALSE)</f>
        <v>70037600-1</v>
      </c>
      <c r="D59" s="27" t="str">
        <f>VLOOKUP(A59,'BASE REGISTRO NOVIEMBRE'!$B$2:$V$890,4,FALSE)</f>
        <v>Fundación de Derecho Privado</v>
      </c>
      <c r="E59" s="27" t="str">
        <f>VLOOKUP(A59,'BASE REGISTRO NOVIEMBRE'!$B$2:$V$890,5,FALSE)</f>
        <v>Otorgada por Decreto Supremo N° 629, de fecha 14 de febrero de 1938, del Ministerio de Justicia.</v>
      </c>
      <c r="F59" s="27" t="str">
        <f>VLOOKUP(A59,'BASE REGISTRO NOVIEMBRE'!$B$2:$V$890,6,FALSE)</f>
        <v xml:space="preserve">Certificado de Vigencia de persona jurídica sin fines de lucro Folio N° 500395371500, emitido con fecha 24 de junio de 2021, del Servicio de Registro Civil e Identificación. </v>
      </c>
      <c r="G59" s="27" t="str">
        <f>VLOOKUP(A59,'BASE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27" t="str">
        <f>VLOOKUP(A59,'BASE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59" s="27" t="str">
        <f>VLOOKUP(A59,'BASE REGISTRO NOVIEMBRE'!$B$2:$V$890,9,FALSE)</f>
        <v>: 3 años.</v>
      </c>
      <c r="J59" s="27" t="str">
        <f>VLOOKUP(A59,'BASE REGISTRO NOVIEMBRE'!$B$2:$V$890,10,FALSE)</f>
        <v xml:space="preserve">16-12-2020 hasta el 16-12-2023.
</v>
      </c>
      <c r="K59" s="27" t="str">
        <f>VLOOKUP(A59,'BASE REGISTRO NOVIEMBRE'!$B$2:$V$890,11,FALSE)</f>
        <v>Presidente: José Pedro Silva Prado
Director Ejecutivo: Edmundo Crespo Pisano
Gerente/Director Administración y Finanzas: Julio Gutiérrez Campos,</v>
      </c>
      <c r="L59" s="27" t="str">
        <f>VLOOKUP(A59,'BASE REGISTRO NOVIEMBRE'!$B$2:$V$890,12,FALSE)</f>
        <v xml:space="preserve">Paseo Pdte. Errázuriz Echaurren N° 2631, 5° piso, comuna de Providencia, Santiago, Región Metropolitana.
</v>
      </c>
      <c r="M59" s="27" t="str">
        <f>VLOOKUP(A59,'BASE REGISTRO NOVIEMBRE'!$B$2:$V$890,13,FALSE)</f>
        <v>XIII</v>
      </c>
      <c r="N59" s="27" t="str">
        <f>VLOOKUP(A59,'BASE REGISTRO NOVIEMBRE'!$B$2:$V$890,14,FALSE)</f>
        <v>Providencia</v>
      </c>
      <c r="O59" s="27" t="str">
        <f>VLOOKUP(A59,'BASE REGISTRO NOVIEMBRE'!$B$2:$V$890,15,FALSE)</f>
        <v>228737900 - 228737980</v>
      </c>
      <c r="P59" s="27" t="str">
        <f>VLOOKUP(A59,'BASE REGISTRO NOVIEMBRE'!$B$2:$V$890,16,FALSE)</f>
        <v>http://www.ciudaddelnino.cl</v>
      </c>
      <c r="Q59" s="27">
        <f>VLOOKUP(A59,'BASE REGISTRO NOVIEMBRE'!$B$2:$V$890,17,FALSE)</f>
        <v>0</v>
      </c>
      <c r="R59" s="27" t="str">
        <f>VLOOKUP(A59,'BASE REGISTRO NOVIEMBRE'!$B$2:$V$890,18,FALSE)</f>
        <v>93401: Instituciones de Asistencia Social</v>
      </c>
      <c r="S59" s="27" t="str">
        <f>VLOOKUP(A59,'BASE REGISTRO NOVIEMBRE'!$B$2:$V$890,19,FALSE)</f>
        <v xml:space="preserve">Se acompaña certificado de antecedentes financieros, correspondientes al año 2020 aprobador por el Subdepartamento de Supervisión Financiera Nacional.  </v>
      </c>
      <c r="T59" s="107">
        <f>VLOOKUP(A59,'BASE REGISTRO NOVIEMBRE'!$B$2:$V$890,20,FALSE)</f>
        <v>37970</v>
      </c>
      <c r="U59" s="41">
        <v>1800</v>
      </c>
      <c r="V59" s="44">
        <v>30525433</v>
      </c>
      <c r="W59" s="44">
        <v>42501427</v>
      </c>
      <c r="X59" s="45">
        <v>44561</v>
      </c>
      <c r="Y59" s="42" t="s">
        <v>40</v>
      </c>
      <c r="Z59" s="42" t="s">
        <v>9203</v>
      </c>
      <c r="AA59" s="42" t="s">
        <v>214</v>
      </c>
    </row>
    <row r="60" spans="1:27" ht="15.75" customHeight="1" x14ac:dyDescent="0.2">
      <c r="A60" s="41">
        <v>1800</v>
      </c>
      <c r="B60" s="27" t="str">
        <f>VLOOKUP(A60,'BASE REGISTRO NOVIEMBRE'!$B$2:$V$890,2,FALSE)</f>
        <v>Fundación Ciudad del Niño</v>
      </c>
      <c r="C60" s="27" t="str">
        <f>VLOOKUP(A60,'BASE REGISTRO NOVIEMBRE'!$B$2:$V$890,3,FALSE)</f>
        <v>70037600-1</v>
      </c>
      <c r="D60" s="27" t="str">
        <f>VLOOKUP(A60,'BASE REGISTRO NOVIEMBRE'!$B$2:$V$890,4,FALSE)</f>
        <v>Fundación de Derecho Privado</v>
      </c>
      <c r="E60" s="27" t="str">
        <f>VLOOKUP(A60,'BASE REGISTRO NOVIEMBRE'!$B$2:$V$890,5,FALSE)</f>
        <v>Otorgada por Decreto Supremo N° 629, de fecha 14 de febrero de 1938, del Ministerio de Justicia.</v>
      </c>
      <c r="F60" s="27" t="str">
        <f>VLOOKUP(A60,'BASE REGISTRO NOVIEMBRE'!$B$2:$V$890,6,FALSE)</f>
        <v xml:space="preserve">Certificado de Vigencia de persona jurídica sin fines de lucro Folio N° 500395371500, emitido con fecha 24 de junio de 2021, del Servicio de Registro Civil e Identificación. </v>
      </c>
      <c r="G60" s="27" t="str">
        <f>VLOOKUP(A60,'BASE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27" t="str">
        <f>VLOOKUP(A60,'BASE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0" s="27" t="str">
        <f>VLOOKUP(A60,'BASE REGISTRO NOVIEMBRE'!$B$2:$V$890,9,FALSE)</f>
        <v>: 3 años.</v>
      </c>
      <c r="J60" s="27" t="str">
        <f>VLOOKUP(A60,'BASE REGISTRO NOVIEMBRE'!$B$2:$V$890,10,FALSE)</f>
        <v xml:space="preserve">16-12-2020 hasta el 16-12-2023.
</v>
      </c>
      <c r="K60" s="27" t="str">
        <f>VLOOKUP(A60,'BASE REGISTRO NOVIEMBRE'!$B$2:$V$890,11,FALSE)</f>
        <v>Presidente: José Pedro Silva Prado
Director Ejecutivo: Edmundo Crespo Pisano
Gerente/Director Administración y Finanzas: Julio Gutiérrez Campos,</v>
      </c>
      <c r="L60" s="27" t="str">
        <f>VLOOKUP(A60,'BASE REGISTRO NOVIEMBRE'!$B$2:$V$890,12,FALSE)</f>
        <v xml:space="preserve">Paseo Pdte. Errázuriz Echaurren N° 2631, 5° piso, comuna de Providencia, Santiago, Región Metropolitana.
</v>
      </c>
      <c r="M60" s="27" t="str">
        <f>VLOOKUP(A60,'BASE REGISTRO NOVIEMBRE'!$B$2:$V$890,13,FALSE)</f>
        <v>XIII</v>
      </c>
      <c r="N60" s="27" t="str">
        <f>VLOOKUP(A60,'BASE REGISTRO NOVIEMBRE'!$B$2:$V$890,14,FALSE)</f>
        <v>Providencia</v>
      </c>
      <c r="O60" s="27" t="str">
        <f>VLOOKUP(A60,'BASE REGISTRO NOVIEMBRE'!$B$2:$V$890,15,FALSE)</f>
        <v>228737900 - 228737980</v>
      </c>
      <c r="P60" s="27" t="str">
        <f>VLOOKUP(A60,'BASE REGISTRO NOVIEMBRE'!$B$2:$V$890,16,FALSE)</f>
        <v>http://www.ciudaddelnino.cl</v>
      </c>
      <c r="Q60" s="27">
        <f>VLOOKUP(A60,'BASE REGISTRO NOVIEMBRE'!$B$2:$V$890,17,FALSE)</f>
        <v>0</v>
      </c>
      <c r="R60" s="27" t="str">
        <f>VLOOKUP(A60,'BASE REGISTRO NOVIEMBRE'!$B$2:$V$890,18,FALSE)</f>
        <v>93401: Instituciones de Asistencia Social</v>
      </c>
      <c r="S60" s="27" t="str">
        <f>VLOOKUP(A60,'BASE REGISTRO NOVIEMBRE'!$B$2:$V$890,19,FALSE)</f>
        <v xml:space="preserve">Se acompaña certificado de antecedentes financieros, correspondientes al año 2020 aprobador por el Subdepartamento de Supervisión Financiera Nacional.  </v>
      </c>
      <c r="T60" s="107">
        <f>VLOOKUP(A60,'BASE REGISTRO NOVIEMBRE'!$B$2:$V$890,20,FALSE)</f>
        <v>37970</v>
      </c>
      <c r="U60" s="41">
        <v>1800</v>
      </c>
      <c r="V60" s="44">
        <v>40595890</v>
      </c>
      <c r="W60" s="44">
        <v>65055140</v>
      </c>
      <c r="X60" s="45">
        <v>44561</v>
      </c>
      <c r="Y60" s="42" t="s">
        <v>40</v>
      </c>
      <c r="Z60" s="42" t="s">
        <v>9203</v>
      </c>
      <c r="AA60" s="42" t="s">
        <v>215</v>
      </c>
    </row>
    <row r="61" spans="1:27" ht="15.75" customHeight="1" x14ac:dyDescent="0.2">
      <c r="A61" s="41">
        <v>1800</v>
      </c>
      <c r="B61" s="27" t="str">
        <f>VLOOKUP(A61,'BASE REGISTRO NOVIEMBRE'!$B$2:$V$890,2,FALSE)</f>
        <v>Fundación Ciudad del Niño</v>
      </c>
      <c r="C61" s="27" t="str">
        <f>VLOOKUP(A61,'BASE REGISTRO NOVIEMBRE'!$B$2:$V$890,3,FALSE)</f>
        <v>70037600-1</v>
      </c>
      <c r="D61" s="27" t="str">
        <f>VLOOKUP(A61,'BASE REGISTRO NOVIEMBRE'!$B$2:$V$890,4,FALSE)</f>
        <v>Fundación de Derecho Privado</v>
      </c>
      <c r="E61" s="27" t="str">
        <f>VLOOKUP(A61,'BASE REGISTRO NOVIEMBRE'!$B$2:$V$890,5,FALSE)</f>
        <v>Otorgada por Decreto Supremo N° 629, de fecha 14 de febrero de 1938, del Ministerio de Justicia.</v>
      </c>
      <c r="F61" s="27" t="str">
        <f>VLOOKUP(A61,'BASE REGISTRO NOVIEMBRE'!$B$2:$V$890,6,FALSE)</f>
        <v xml:space="preserve">Certificado de Vigencia de persona jurídica sin fines de lucro Folio N° 500395371500, emitido con fecha 24 de junio de 2021, del Servicio de Registro Civil e Identificación. </v>
      </c>
      <c r="G61" s="27" t="str">
        <f>VLOOKUP(A61,'BASE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27" t="str">
        <f>VLOOKUP(A61,'BASE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1" s="27" t="str">
        <f>VLOOKUP(A61,'BASE REGISTRO NOVIEMBRE'!$B$2:$V$890,9,FALSE)</f>
        <v>: 3 años.</v>
      </c>
      <c r="J61" s="27" t="str">
        <f>VLOOKUP(A61,'BASE REGISTRO NOVIEMBRE'!$B$2:$V$890,10,FALSE)</f>
        <v xml:space="preserve">16-12-2020 hasta el 16-12-2023.
</v>
      </c>
      <c r="K61" s="27" t="str">
        <f>VLOOKUP(A61,'BASE REGISTRO NOVIEMBRE'!$B$2:$V$890,11,FALSE)</f>
        <v>Presidente: José Pedro Silva Prado
Director Ejecutivo: Edmundo Crespo Pisano
Gerente/Director Administración y Finanzas: Julio Gutiérrez Campos,</v>
      </c>
      <c r="L61" s="27" t="str">
        <f>VLOOKUP(A61,'BASE REGISTRO NOVIEMBRE'!$B$2:$V$890,12,FALSE)</f>
        <v xml:space="preserve">Paseo Pdte. Errázuriz Echaurren N° 2631, 5° piso, comuna de Providencia, Santiago, Región Metropolitana.
</v>
      </c>
      <c r="M61" s="27" t="str">
        <f>VLOOKUP(A61,'BASE REGISTRO NOVIEMBRE'!$B$2:$V$890,13,FALSE)</f>
        <v>XIII</v>
      </c>
      <c r="N61" s="27" t="str">
        <f>VLOOKUP(A61,'BASE REGISTRO NOVIEMBRE'!$B$2:$V$890,14,FALSE)</f>
        <v>Providencia</v>
      </c>
      <c r="O61" s="27" t="str">
        <f>VLOOKUP(A61,'BASE REGISTRO NOVIEMBRE'!$B$2:$V$890,15,FALSE)</f>
        <v>228737900 - 228737980</v>
      </c>
      <c r="P61" s="27" t="str">
        <f>VLOOKUP(A61,'BASE REGISTRO NOVIEMBRE'!$B$2:$V$890,16,FALSE)</f>
        <v>http://www.ciudaddelnino.cl</v>
      </c>
      <c r="Q61" s="27">
        <f>VLOOKUP(A61,'BASE REGISTRO NOVIEMBRE'!$B$2:$V$890,17,FALSE)</f>
        <v>0</v>
      </c>
      <c r="R61" s="27" t="str">
        <f>VLOOKUP(A61,'BASE REGISTRO NOVIEMBRE'!$B$2:$V$890,18,FALSE)</f>
        <v>93401: Instituciones de Asistencia Social</v>
      </c>
      <c r="S61" s="27" t="str">
        <f>VLOOKUP(A61,'BASE REGISTRO NOVIEMBRE'!$B$2:$V$890,19,FALSE)</f>
        <v xml:space="preserve">Se acompaña certificado de antecedentes financieros, correspondientes al año 2020 aprobador por el Subdepartamento de Supervisión Financiera Nacional.  </v>
      </c>
      <c r="T61" s="107">
        <f>VLOOKUP(A61,'BASE REGISTRO NOVIEMBRE'!$B$2:$V$890,20,FALSE)</f>
        <v>37970</v>
      </c>
      <c r="U61" s="41">
        <v>1800</v>
      </c>
      <c r="V61" s="44">
        <v>24851460</v>
      </c>
      <c r="W61" s="44">
        <v>44892960</v>
      </c>
      <c r="X61" s="45">
        <v>44561</v>
      </c>
      <c r="Y61" s="42" t="s">
        <v>40</v>
      </c>
      <c r="Z61" s="42" t="s">
        <v>9203</v>
      </c>
      <c r="AA61" s="42" t="s">
        <v>216</v>
      </c>
    </row>
    <row r="62" spans="1:27" ht="15.75" customHeight="1" x14ac:dyDescent="0.2">
      <c r="A62" s="41">
        <v>1800</v>
      </c>
      <c r="B62" s="27" t="str">
        <f>VLOOKUP(A62,'BASE REGISTRO NOVIEMBRE'!$B$2:$V$890,2,FALSE)</f>
        <v>Fundación Ciudad del Niño</v>
      </c>
      <c r="C62" s="27" t="str">
        <f>VLOOKUP(A62,'BASE REGISTRO NOVIEMBRE'!$B$2:$V$890,3,FALSE)</f>
        <v>70037600-1</v>
      </c>
      <c r="D62" s="27" t="str">
        <f>VLOOKUP(A62,'BASE REGISTRO NOVIEMBRE'!$B$2:$V$890,4,FALSE)</f>
        <v>Fundación de Derecho Privado</v>
      </c>
      <c r="E62" s="27" t="str">
        <f>VLOOKUP(A62,'BASE REGISTRO NOVIEMBRE'!$B$2:$V$890,5,FALSE)</f>
        <v>Otorgada por Decreto Supremo N° 629, de fecha 14 de febrero de 1938, del Ministerio de Justicia.</v>
      </c>
      <c r="F62" s="27" t="str">
        <f>VLOOKUP(A62,'BASE REGISTRO NOVIEMBRE'!$B$2:$V$890,6,FALSE)</f>
        <v xml:space="preserve">Certificado de Vigencia de persona jurídica sin fines de lucro Folio N° 500395371500, emitido con fecha 24 de junio de 2021, del Servicio de Registro Civil e Identificación. </v>
      </c>
      <c r="G62" s="27" t="str">
        <f>VLOOKUP(A62,'BASE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27" t="str">
        <f>VLOOKUP(A62,'BASE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2" s="27" t="str">
        <f>VLOOKUP(A62,'BASE REGISTRO NOVIEMBRE'!$B$2:$V$890,9,FALSE)</f>
        <v>: 3 años.</v>
      </c>
      <c r="J62" s="27" t="str">
        <f>VLOOKUP(A62,'BASE REGISTRO NOVIEMBRE'!$B$2:$V$890,10,FALSE)</f>
        <v xml:space="preserve">16-12-2020 hasta el 16-12-2023.
</v>
      </c>
      <c r="K62" s="27" t="str">
        <f>VLOOKUP(A62,'BASE REGISTRO NOVIEMBRE'!$B$2:$V$890,11,FALSE)</f>
        <v>Presidente: José Pedro Silva Prado
Director Ejecutivo: Edmundo Crespo Pisano
Gerente/Director Administración y Finanzas: Julio Gutiérrez Campos,</v>
      </c>
      <c r="L62" s="27" t="str">
        <f>VLOOKUP(A62,'BASE REGISTRO NOVIEMBRE'!$B$2:$V$890,12,FALSE)</f>
        <v xml:space="preserve">Paseo Pdte. Errázuriz Echaurren N° 2631, 5° piso, comuna de Providencia, Santiago, Región Metropolitana.
</v>
      </c>
      <c r="M62" s="27" t="str">
        <f>VLOOKUP(A62,'BASE REGISTRO NOVIEMBRE'!$B$2:$V$890,13,FALSE)</f>
        <v>XIII</v>
      </c>
      <c r="N62" s="27" t="str">
        <f>VLOOKUP(A62,'BASE REGISTRO NOVIEMBRE'!$B$2:$V$890,14,FALSE)</f>
        <v>Providencia</v>
      </c>
      <c r="O62" s="27" t="str">
        <f>VLOOKUP(A62,'BASE REGISTRO NOVIEMBRE'!$B$2:$V$890,15,FALSE)</f>
        <v>228737900 - 228737980</v>
      </c>
      <c r="P62" s="27" t="str">
        <f>VLOOKUP(A62,'BASE REGISTRO NOVIEMBRE'!$B$2:$V$890,16,FALSE)</f>
        <v>http://www.ciudaddelnino.cl</v>
      </c>
      <c r="Q62" s="27">
        <f>VLOOKUP(A62,'BASE REGISTRO NOVIEMBRE'!$B$2:$V$890,17,FALSE)</f>
        <v>0</v>
      </c>
      <c r="R62" s="27" t="str">
        <f>VLOOKUP(A62,'BASE REGISTRO NOVIEMBRE'!$B$2:$V$890,18,FALSE)</f>
        <v>93401: Instituciones de Asistencia Social</v>
      </c>
      <c r="S62" s="27" t="str">
        <f>VLOOKUP(A62,'BASE REGISTRO NOVIEMBRE'!$B$2:$V$890,19,FALSE)</f>
        <v xml:space="preserve">Se acompaña certificado de antecedentes financieros, correspondientes al año 2020 aprobador por el Subdepartamento de Supervisión Financiera Nacional.  </v>
      </c>
      <c r="T62" s="107">
        <f>VLOOKUP(A62,'BASE REGISTRO NOVIEMBRE'!$B$2:$V$890,20,FALSE)</f>
        <v>37970</v>
      </c>
      <c r="U62" s="41">
        <v>1800</v>
      </c>
      <c r="V62" s="44">
        <v>41213600</v>
      </c>
      <c r="W62" s="44">
        <v>47846690</v>
      </c>
      <c r="X62" s="45">
        <v>44561</v>
      </c>
      <c r="Y62" s="42" t="s">
        <v>40</v>
      </c>
      <c r="Z62" s="42" t="s">
        <v>9203</v>
      </c>
      <c r="AA62" s="42" t="s">
        <v>9566</v>
      </c>
    </row>
    <row r="63" spans="1:27" ht="15.75" customHeight="1" x14ac:dyDescent="0.2">
      <c r="A63" s="41">
        <v>1800</v>
      </c>
      <c r="B63" s="27" t="str">
        <f>VLOOKUP(A63,'BASE REGISTRO NOVIEMBRE'!$B$2:$V$890,2,FALSE)</f>
        <v>Fundación Ciudad del Niño</v>
      </c>
      <c r="C63" s="27" t="str">
        <f>VLOOKUP(A63,'BASE REGISTRO NOVIEMBRE'!$B$2:$V$890,3,FALSE)</f>
        <v>70037600-1</v>
      </c>
      <c r="D63" s="27" t="str">
        <f>VLOOKUP(A63,'BASE REGISTRO NOVIEMBRE'!$B$2:$V$890,4,FALSE)</f>
        <v>Fundación de Derecho Privado</v>
      </c>
      <c r="E63" s="27" t="str">
        <f>VLOOKUP(A63,'BASE REGISTRO NOVIEMBRE'!$B$2:$V$890,5,FALSE)</f>
        <v>Otorgada por Decreto Supremo N° 629, de fecha 14 de febrero de 1938, del Ministerio de Justicia.</v>
      </c>
      <c r="F63" s="27" t="str">
        <f>VLOOKUP(A63,'BASE REGISTRO NOVIEMBRE'!$B$2:$V$890,6,FALSE)</f>
        <v xml:space="preserve">Certificado de Vigencia de persona jurídica sin fines de lucro Folio N° 500395371500, emitido con fecha 24 de junio de 2021, del Servicio de Registro Civil e Identificación. </v>
      </c>
      <c r="G63" s="27" t="str">
        <f>VLOOKUP(A63,'BASE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27" t="str">
        <f>VLOOKUP(A63,'BASE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3" s="27" t="str">
        <f>VLOOKUP(A63,'BASE REGISTRO NOVIEMBRE'!$B$2:$V$890,9,FALSE)</f>
        <v>: 3 años.</v>
      </c>
      <c r="J63" s="27" t="str">
        <f>VLOOKUP(A63,'BASE REGISTRO NOVIEMBRE'!$B$2:$V$890,10,FALSE)</f>
        <v xml:space="preserve">16-12-2020 hasta el 16-12-2023.
</v>
      </c>
      <c r="K63" s="27" t="str">
        <f>VLOOKUP(A63,'BASE REGISTRO NOVIEMBRE'!$B$2:$V$890,11,FALSE)</f>
        <v>Presidente: José Pedro Silva Prado
Director Ejecutivo: Edmundo Crespo Pisano
Gerente/Director Administración y Finanzas: Julio Gutiérrez Campos,</v>
      </c>
      <c r="L63" s="27" t="str">
        <f>VLOOKUP(A63,'BASE REGISTRO NOVIEMBRE'!$B$2:$V$890,12,FALSE)</f>
        <v xml:space="preserve">Paseo Pdte. Errázuriz Echaurren N° 2631, 5° piso, comuna de Providencia, Santiago, Región Metropolitana.
</v>
      </c>
      <c r="M63" s="27" t="str">
        <f>VLOOKUP(A63,'BASE REGISTRO NOVIEMBRE'!$B$2:$V$890,13,FALSE)</f>
        <v>XIII</v>
      </c>
      <c r="N63" s="27" t="str">
        <f>VLOOKUP(A63,'BASE REGISTRO NOVIEMBRE'!$B$2:$V$890,14,FALSE)</f>
        <v>Providencia</v>
      </c>
      <c r="O63" s="27" t="str">
        <f>VLOOKUP(A63,'BASE REGISTRO NOVIEMBRE'!$B$2:$V$890,15,FALSE)</f>
        <v>228737900 - 228737980</v>
      </c>
      <c r="P63" s="27" t="str">
        <f>VLOOKUP(A63,'BASE REGISTRO NOVIEMBRE'!$B$2:$V$890,16,FALSE)</f>
        <v>http://www.ciudaddelnino.cl</v>
      </c>
      <c r="Q63" s="27">
        <f>VLOOKUP(A63,'BASE REGISTRO NOVIEMBRE'!$B$2:$V$890,17,FALSE)</f>
        <v>0</v>
      </c>
      <c r="R63" s="27" t="str">
        <f>VLOOKUP(A63,'BASE REGISTRO NOVIEMBRE'!$B$2:$V$890,18,FALSE)</f>
        <v>93401: Instituciones de Asistencia Social</v>
      </c>
      <c r="S63" s="27" t="str">
        <f>VLOOKUP(A63,'BASE REGISTRO NOVIEMBRE'!$B$2:$V$890,19,FALSE)</f>
        <v xml:space="preserve">Se acompaña certificado de antecedentes financieros, correspondientes al año 2020 aprobador por el Subdepartamento de Supervisión Financiera Nacional.  </v>
      </c>
      <c r="T63" s="107">
        <f>VLOOKUP(A63,'BASE REGISTRO NOVIEMBRE'!$B$2:$V$890,20,FALSE)</f>
        <v>37970</v>
      </c>
      <c r="U63" s="41">
        <v>1800</v>
      </c>
      <c r="V63" s="44">
        <v>49368464</v>
      </c>
      <c r="W63" s="44">
        <v>85486264</v>
      </c>
      <c r="X63" s="45">
        <v>44561</v>
      </c>
      <c r="Y63" s="42" t="s">
        <v>40</v>
      </c>
      <c r="Z63" s="42" t="s">
        <v>9203</v>
      </c>
      <c r="AA63" s="42" t="s">
        <v>217</v>
      </c>
    </row>
    <row r="64" spans="1:27" ht="15.75" customHeight="1" x14ac:dyDescent="0.2">
      <c r="A64" s="41">
        <v>1800</v>
      </c>
      <c r="B64" s="27" t="str">
        <f>VLOOKUP(A64,'BASE REGISTRO NOVIEMBRE'!$B$2:$V$890,2,FALSE)</f>
        <v>Fundación Ciudad del Niño</v>
      </c>
      <c r="C64" s="27" t="str">
        <f>VLOOKUP(A64,'BASE REGISTRO NOVIEMBRE'!$B$2:$V$890,3,FALSE)</f>
        <v>70037600-1</v>
      </c>
      <c r="D64" s="27" t="str">
        <f>VLOOKUP(A64,'BASE REGISTRO NOVIEMBRE'!$B$2:$V$890,4,FALSE)</f>
        <v>Fundación de Derecho Privado</v>
      </c>
      <c r="E64" s="27" t="str">
        <f>VLOOKUP(A64,'BASE REGISTRO NOVIEMBRE'!$B$2:$V$890,5,FALSE)</f>
        <v>Otorgada por Decreto Supremo N° 629, de fecha 14 de febrero de 1938, del Ministerio de Justicia.</v>
      </c>
      <c r="F64" s="27" t="str">
        <f>VLOOKUP(A64,'BASE REGISTRO NOVIEMBRE'!$B$2:$V$890,6,FALSE)</f>
        <v xml:space="preserve">Certificado de Vigencia de persona jurídica sin fines de lucro Folio N° 500395371500, emitido con fecha 24 de junio de 2021, del Servicio de Registro Civil e Identificación. </v>
      </c>
      <c r="G64" s="27" t="str">
        <f>VLOOKUP(A64,'BASE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27" t="str">
        <f>VLOOKUP(A64,'BASE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4" s="27" t="str">
        <f>VLOOKUP(A64,'BASE REGISTRO NOVIEMBRE'!$B$2:$V$890,9,FALSE)</f>
        <v>: 3 años.</v>
      </c>
      <c r="J64" s="27" t="str">
        <f>VLOOKUP(A64,'BASE REGISTRO NOVIEMBRE'!$B$2:$V$890,10,FALSE)</f>
        <v xml:space="preserve">16-12-2020 hasta el 16-12-2023.
</v>
      </c>
      <c r="K64" s="27" t="str">
        <f>VLOOKUP(A64,'BASE REGISTRO NOVIEMBRE'!$B$2:$V$890,11,FALSE)</f>
        <v>Presidente: José Pedro Silva Prado
Director Ejecutivo: Edmundo Crespo Pisano
Gerente/Director Administración y Finanzas: Julio Gutiérrez Campos,</v>
      </c>
      <c r="L64" s="27" t="str">
        <f>VLOOKUP(A64,'BASE REGISTRO NOVIEMBRE'!$B$2:$V$890,12,FALSE)</f>
        <v xml:space="preserve">Paseo Pdte. Errázuriz Echaurren N° 2631, 5° piso, comuna de Providencia, Santiago, Región Metropolitana.
</v>
      </c>
      <c r="M64" s="27" t="str">
        <f>VLOOKUP(A64,'BASE REGISTRO NOVIEMBRE'!$B$2:$V$890,13,FALSE)</f>
        <v>XIII</v>
      </c>
      <c r="N64" s="27" t="str">
        <f>VLOOKUP(A64,'BASE REGISTRO NOVIEMBRE'!$B$2:$V$890,14,FALSE)</f>
        <v>Providencia</v>
      </c>
      <c r="O64" s="27" t="str">
        <f>VLOOKUP(A64,'BASE REGISTRO NOVIEMBRE'!$B$2:$V$890,15,FALSE)</f>
        <v>228737900 - 228737980</v>
      </c>
      <c r="P64" s="27" t="str">
        <f>VLOOKUP(A64,'BASE REGISTRO NOVIEMBRE'!$B$2:$V$890,16,FALSE)</f>
        <v>http://www.ciudaddelnino.cl</v>
      </c>
      <c r="Q64" s="27">
        <f>VLOOKUP(A64,'BASE REGISTRO NOVIEMBRE'!$B$2:$V$890,17,FALSE)</f>
        <v>0</v>
      </c>
      <c r="R64" s="27" t="str">
        <f>VLOOKUP(A64,'BASE REGISTRO NOVIEMBRE'!$B$2:$V$890,18,FALSE)</f>
        <v>93401: Instituciones de Asistencia Social</v>
      </c>
      <c r="S64" s="27" t="str">
        <f>VLOOKUP(A64,'BASE REGISTRO NOVIEMBRE'!$B$2:$V$890,19,FALSE)</f>
        <v xml:space="preserve">Se acompaña certificado de antecedentes financieros, correspondientes al año 2020 aprobador por el Subdepartamento de Supervisión Financiera Nacional.  </v>
      </c>
      <c r="T64" s="107">
        <f>VLOOKUP(A64,'BASE REGISTRO NOVIEMBRE'!$B$2:$V$890,20,FALSE)</f>
        <v>37970</v>
      </c>
      <c r="U64" s="41">
        <v>1800</v>
      </c>
      <c r="V64" s="44">
        <v>17377920</v>
      </c>
      <c r="W64" s="44">
        <v>24360120</v>
      </c>
      <c r="X64" s="45">
        <v>44561</v>
      </c>
      <c r="Y64" s="42" t="s">
        <v>40</v>
      </c>
      <c r="Z64" s="42" t="s">
        <v>9203</v>
      </c>
      <c r="AA64" s="42" t="s">
        <v>9569</v>
      </c>
    </row>
    <row r="65" spans="1:27" ht="15.75" customHeight="1" x14ac:dyDescent="0.2">
      <c r="A65" s="41">
        <v>1800</v>
      </c>
      <c r="B65" s="27" t="str">
        <f>VLOOKUP(A65,'BASE REGISTRO NOVIEMBRE'!$B$2:$V$890,2,FALSE)</f>
        <v>Fundación Ciudad del Niño</v>
      </c>
      <c r="C65" s="27" t="str">
        <f>VLOOKUP(A65,'BASE REGISTRO NOVIEMBRE'!$B$2:$V$890,3,FALSE)</f>
        <v>70037600-1</v>
      </c>
      <c r="D65" s="27" t="str">
        <f>VLOOKUP(A65,'BASE REGISTRO NOVIEMBRE'!$B$2:$V$890,4,FALSE)</f>
        <v>Fundación de Derecho Privado</v>
      </c>
      <c r="E65" s="27" t="str">
        <f>VLOOKUP(A65,'BASE REGISTRO NOVIEMBRE'!$B$2:$V$890,5,FALSE)</f>
        <v>Otorgada por Decreto Supremo N° 629, de fecha 14 de febrero de 1938, del Ministerio de Justicia.</v>
      </c>
      <c r="F65" s="27" t="str">
        <f>VLOOKUP(A65,'BASE REGISTRO NOVIEMBRE'!$B$2:$V$890,6,FALSE)</f>
        <v xml:space="preserve">Certificado de Vigencia de persona jurídica sin fines de lucro Folio N° 500395371500, emitido con fecha 24 de junio de 2021, del Servicio de Registro Civil e Identificación. </v>
      </c>
      <c r="G65" s="27" t="str">
        <f>VLOOKUP(A65,'BASE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27" t="str">
        <f>VLOOKUP(A65,'BASE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5" s="27" t="str">
        <f>VLOOKUP(A65,'BASE REGISTRO NOVIEMBRE'!$B$2:$V$890,9,FALSE)</f>
        <v>: 3 años.</v>
      </c>
      <c r="J65" s="27" t="str">
        <f>VLOOKUP(A65,'BASE REGISTRO NOVIEMBRE'!$B$2:$V$890,10,FALSE)</f>
        <v xml:space="preserve">16-12-2020 hasta el 16-12-2023.
</v>
      </c>
      <c r="K65" s="27" t="str">
        <f>VLOOKUP(A65,'BASE REGISTRO NOVIEMBRE'!$B$2:$V$890,11,FALSE)</f>
        <v>Presidente: José Pedro Silva Prado
Director Ejecutivo: Edmundo Crespo Pisano
Gerente/Director Administración y Finanzas: Julio Gutiérrez Campos,</v>
      </c>
      <c r="L65" s="27" t="str">
        <f>VLOOKUP(A65,'BASE REGISTRO NOVIEMBRE'!$B$2:$V$890,12,FALSE)</f>
        <v xml:space="preserve">Paseo Pdte. Errázuriz Echaurren N° 2631, 5° piso, comuna de Providencia, Santiago, Región Metropolitana.
</v>
      </c>
      <c r="M65" s="27" t="str">
        <f>VLOOKUP(A65,'BASE REGISTRO NOVIEMBRE'!$B$2:$V$890,13,FALSE)</f>
        <v>XIII</v>
      </c>
      <c r="N65" s="27" t="str">
        <f>VLOOKUP(A65,'BASE REGISTRO NOVIEMBRE'!$B$2:$V$890,14,FALSE)</f>
        <v>Providencia</v>
      </c>
      <c r="O65" s="27" t="str">
        <f>VLOOKUP(A65,'BASE REGISTRO NOVIEMBRE'!$B$2:$V$890,15,FALSE)</f>
        <v>228737900 - 228737980</v>
      </c>
      <c r="P65" s="27" t="str">
        <f>VLOOKUP(A65,'BASE REGISTRO NOVIEMBRE'!$B$2:$V$890,16,FALSE)</f>
        <v>http://www.ciudaddelnino.cl</v>
      </c>
      <c r="Q65" s="27">
        <f>VLOOKUP(A65,'BASE REGISTRO NOVIEMBRE'!$B$2:$V$890,17,FALSE)</f>
        <v>0</v>
      </c>
      <c r="R65" s="27" t="str">
        <f>VLOOKUP(A65,'BASE REGISTRO NOVIEMBRE'!$B$2:$V$890,18,FALSE)</f>
        <v>93401: Instituciones de Asistencia Social</v>
      </c>
      <c r="S65" s="27" t="str">
        <f>VLOOKUP(A65,'BASE REGISTRO NOVIEMBRE'!$B$2:$V$890,19,FALSE)</f>
        <v xml:space="preserve">Se acompaña certificado de antecedentes financieros, correspondientes al año 2020 aprobador por el Subdepartamento de Supervisión Financiera Nacional.  </v>
      </c>
      <c r="T65" s="107">
        <f>VLOOKUP(A65,'BASE REGISTRO NOVIEMBRE'!$B$2:$V$890,20,FALSE)</f>
        <v>37970</v>
      </c>
      <c r="U65" s="41">
        <v>1800</v>
      </c>
      <c r="V65" s="44">
        <v>13891164</v>
      </c>
      <c r="W65" s="44">
        <v>27233993</v>
      </c>
      <c r="X65" s="45">
        <v>44561</v>
      </c>
      <c r="Y65" s="42" t="s">
        <v>40</v>
      </c>
      <c r="Z65" s="42" t="s">
        <v>9203</v>
      </c>
      <c r="AA65" s="42" t="s">
        <v>9578</v>
      </c>
    </row>
    <row r="66" spans="1:27" ht="15.75" customHeight="1" x14ac:dyDescent="0.2">
      <c r="A66" s="41">
        <v>1800</v>
      </c>
      <c r="B66" s="27" t="str">
        <f>VLOOKUP(A66,'BASE REGISTRO NOVIEMBRE'!$B$2:$V$890,2,FALSE)</f>
        <v>Fundación Ciudad del Niño</v>
      </c>
      <c r="C66" s="27" t="str">
        <f>VLOOKUP(A66,'BASE REGISTRO NOVIEMBRE'!$B$2:$V$890,3,FALSE)</f>
        <v>70037600-1</v>
      </c>
      <c r="D66" s="27" t="str">
        <f>VLOOKUP(A66,'BASE REGISTRO NOVIEMBRE'!$B$2:$V$890,4,FALSE)</f>
        <v>Fundación de Derecho Privado</v>
      </c>
      <c r="E66" s="27" t="str">
        <f>VLOOKUP(A66,'BASE REGISTRO NOVIEMBRE'!$B$2:$V$890,5,FALSE)</f>
        <v>Otorgada por Decreto Supremo N° 629, de fecha 14 de febrero de 1938, del Ministerio de Justicia.</v>
      </c>
      <c r="F66" s="27" t="str">
        <f>VLOOKUP(A66,'BASE REGISTRO NOVIEMBRE'!$B$2:$V$890,6,FALSE)</f>
        <v xml:space="preserve">Certificado de Vigencia de persona jurídica sin fines de lucro Folio N° 500395371500, emitido con fecha 24 de junio de 2021, del Servicio de Registro Civil e Identificación. </v>
      </c>
      <c r="G66" s="27" t="str">
        <f>VLOOKUP(A66,'BASE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27" t="str">
        <f>VLOOKUP(A66,'BASE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6" s="27" t="str">
        <f>VLOOKUP(A66,'BASE REGISTRO NOVIEMBRE'!$B$2:$V$890,9,FALSE)</f>
        <v>: 3 años.</v>
      </c>
      <c r="J66" s="27" t="str">
        <f>VLOOKUP(A66,'BASE REGISTRO NOVIEMBRE'!$B$2:$V$890,10,FALSE)</f>
        <v xml:space="preserve">16-12-2020 hasta el 16-12-2023.
</v>
      </c>
      <c r="K66" s="27" t="str">
        <f>VLOOKUP(A66,'BASE REGISTRO NOVIEMBRE'!$B$2:$V$890,11,FALSE)</f>
        <v>Presidente: José Pedro Silva Prado
Director Ejecutivo: Edmundo Crespo Pisano
Gerente/Director Administración y Finanzas: Julio Gutiérrez Campos,</v>
      </c>
      <c r="L66" s="27" t="str">
        <f>VLOOKUP(A66,'BASE REGISTRO NOVIEMBRE'!$B$2:$V$890,12,FALSE)</f>
        <v xml:space="preserve">Paseo Pdte. Errázuriz Echaurren N° 2631, 5° piso, comuna de Providencia, Santiago, Región Metropolitana.
</v>
      </c>
      <c r="M66" s="27" t="str">
        <f>VLOOKUP(A66,'BASE REGISTRO NOVIEMBRE'!$B$2:$V$890,13,FALSE)</f>
        <v>XIII</v>
      </c>
      <c r="N66" s="27" t="str">
        <f>VLOOKUP(A66,'BASE REGISTRO NOVIEMBRE'!$B$2:$V$890,14,FALSE)</f>
        <v>Providencia</v>
      </c>
      <c r="O66" s="27" t="str">
        <f>VLOOKUP(A66,'BASE REGISTRO NOVIEMBRE'!$B$2:$V$890,15,FALSE)</f>
        <v>228737900 - 228737980</v>
      </c>
      <c r="P66" s="27" t="str">
        <f>VLOOKUP(A66,'BASE REGISTRO NOVIEMBRE'!$B$2:$V$890,16,FALSE)</f>
        <v>http://www.ciudaddelnino.cl</v>
      </c>
      <c r="Q66" s="27">
        <f>VLOOKUP(A66,'BASE REGISTRO NOVIEMBRE'!$B$2:$V$890,17,FALSE)</f>
        <v>0</v>
      </c>
      <c r="R66" s="27" t="str">
        <f>VLOOKUP(A66,'BASE REGISTRO NOVIEMBRE'!$B$2:$V$890,18,FALSE)</f>
        <v>93401: Instituciones de Asistencia Social</v>
      </c>
      <c r="S66" s="27" t="str">
        <f>VLOOKUP(A66,'BASE REGISTRO NOVIEMBRE'!$B$2:$V$890,19,FALSE)</f>
        <v xml:space="preserve">Se acompaña certificado de antecedentes financieros, correspondientes al año 2020 aprobador por el Subdepartamento de Supervisión Financiera Nacional.  </v>
      </c>
      <c r="T66" s="107">
        <f>VLOOKUP(A66,'BASE REGISTRO NOVIEMBRE'!$B$2:$V$890,20,FALSE)</f>
        <v>37970</v>
      </c>
      <c r="U66" s="41">
        <v>1800</v>
      </c>
      <c r="V66" s="44">
        <v>58681512</v>
      </c>
      <c r="W66" s="44">
        <v>82731312</v>
      </c>
      <c r="X66" s="45">
        <v>44561</v>
      </c>
      <c r="Y66" s="42" t="s">
        <v>40</v>
      </c>
      <c r="Z66" s="42" t="s">
        <v>9203</v>
      </c>
      <c r="AA66" s="42" t="s">
        <v>9582</v>
      </c>
    </row>
    <row r="67" spans="1:27" ht="15.75" customHeight="1" x14ac:dyDescent="0.2">
      <c r="A67" s="41">
        <v>1800</v>
      </c>
      <c r="B67" s="27" t="str">
        <f>VLOOKUP(A67,'BASE REGISTRO NOVIEMBRE'!$B$2:$V$890,2,FALSE)</f>
        <v>Fundación Ciudad del Niño</v>
      </c>
      <c r="C67" s="27" t="str">
        <f>VLOOKUP(A67,'BASE REGISTRO NOVIEMBRE'!$B$2:$V$890,3,FALSE)</f>
        <v>70037600-1</v>
      </c>
      <c r="D67" s="27" t="str">
        <f>VLOOKUP(A67,'BASE REGISTRO NOVIEMBRE'!$B$2:$V$890,4,FALSE)</f>
        <v>Fundación de Derecho Privado</v>
      </c>
      <c r="E67" s="27" t="str">
        <f>VLOOKUP(A67,'BASE REGISTRO NOVIEMBRE'!$B$2:$V$890,5,FALSE)</f>
        <v>Otorgada por Decreto Supremo N° 629, de fecha 14 de febrero de 1938, del Ministerio de Justicia.</v>
      </c>
      <c r="F67" s="27" t="str">
        <f>VLOOKUP(A67,'BASE REGISTRO NOVIEMBRE'!$B$2:$V$890,6,FALSE)</f>
        <v xml:space="preserve">Certificado de Vigencia de persona jurídica sin fines de lucro Folio N° 500395371500, emitido con fecha 24 de junio de 2021, del Servicio de Registro Civil e Identificación. </v>
      </c>
      <c r="G67" s="27" t="str">
        <f>VLOOKUP(A67,'BASE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27" t="str">
        <f>VLOOKUP(A67,'BASE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7" s="27" t="str">
        <f>VLOOKUP(A67,'BASE REGISTRO NOVIEMBRE'!$B$2:$V$890,9,FALSE)</f>
        <v>: 3 años.</v>
      </c>
      <c r="J67" s="27" t="str">
        <f>VLOOKUP(A67,'BASE REGISTRO NOVIEMBRE'!$B$2:$V$890,10,FALSE)</f>
        <v xml:space="preserve">16-12-2020 hasta el 16-12-2023.
</v>
      </c>
      <c r="K67" s="27" t="str">
        <f>VLOOKUP(A67,'BASE REGISTRO NOVIEMBRE'!$B$2:$V$890,11,FALSE)</f>
        <v>Presidente: José Pedro Silva Prado
Director Ejecutivo: Edmundo Crespo Pisano
Gerente/Director Administración y Finanzas: Julio Gutiérrez Campos,</v>
      </c>
      <c r="L67" s="27" t="str">
        <f>VLOOKUP(A67,'BASE REGISTRO NOVIEMBRE'!$B$2:$V$890,12,FALSE)</f>
        <v xml:space="preserve">Paseo Pdte. Errázuriz Echaurren N° 2631, 5° piso, comuna de Providencia, Santiago, Región Metropolitana.
</v>
      </c>
      <c r="M67" s="27" t="str">
        <f>VLOOKUP(A67,'BASE REGISTRO NOVIEMBRE'!$B$2:$V$890,13,FALSE)</f>
        <v>XIII</v>
      </c>
      <c r="N67" s="27" t="str">
        <f>VLOOKUP(A67,'BASE REGISTRO NOVIEMBRE'!$B$2:$V$890,14,FALSE)</f>
        <v>Providencia</v>
      </c>
      <c r="O67" s="27" t="str">
        <f>VLOOKUP(A67,'BASE REGISTRO NOVIEMBRE'!$B$2:$V$890,15,FALSE)</f>
        <v>228737900 - 228737980</v>
      </c>
      <c r="P67" s="27" t="str">
        <f>VLOOKUP(A67,'BASE REGISTRO NOVIEMBRE'!$B$2:$V$890,16,FALSE)</f>
        <v>http://www.ciudaddelnino.cl</v>
      </c>
      <c r="Q67" s="27">
        <f>VLOOKUP(A67,'BASE REGISTRO NOVIEMBRE'!$B$2:$V$890,17,FALSE)</f>
        <v>0</v>
      </c>
      <c r="R67" s="27" t="str">
        <f>VLOOKUP(A67,'BASE REGISTRO NOVIEMBRE'!$B$2:$V$890,18,FALSE)</f>
        <v>93401: Instituciones de Asistencia Social</v>
      </c>
      <c r="S67" s="27" t="str">
        <f>VLOOKUP(A67,'BASE REGISTRO NOVIEMBRE'!$B$2:$V$890,19,FALSE)</f>
        <v xml:space="preserve">Se acompaña certificado de antecedentes financieros, correspondientes al año 2020 aprobador por el Subdepartamento de Supervisión Financiera Nacional.  </v>
      </c>
      <c r="T67" s="107">
        <f>VLOOKUP(A67,'BASE REGISTRO NOVIEMBRE'!$B$2:$V$890,20,FALSE)</f>
        <v>37970</v>
      </c>
      <c r="U67" s="41">
        <v>1800</v>
      </c>
      <c r="V67" s="44">
        <v>54459436</v>
      </c>
      <c r="W67" s="44">
        <v>99298952</v>
      </c>
      <c r="X67" s="45">
        <v>44561</v>
      </c>
      <c r="Y67" s="42" t="s">
        <v>40</v>
      </c>
      <c r="Z67" s="42" t="s">
        <v>9203</v>
      </c>
      <c r="AA67" s="42" t="s">
        <v>218</v>
      </c>
    </row>
    <row r="68" spans="1:27" ht="15.75" customHeight="1" x14ac:dyDescent="0.2">
      <c r="A68" s="41">
        <v>1800</v>
      </c>
      <c r="B68" s="27" t="str">
        <f>VLOOKUP(A68,'BASE REGISTRO NOVIEMBRE'!$B$2:$V$890,2,FALSE)</f>
        <v>Fundación Ciudad del Niño</v>
      </c>
      <c r="C68" s="27" t="str">
        <f>VLOOKUP(A68,'BASE REGISTRO NOVIEMBRE'!$B$2:$V$890,3,FALSE)</f>
        <v>70037600-1</v>
      </c>
      <c r="D68" s="27" t="str">
        <f>VLOOKUP(A68,'BASE REGISTRO NOVIEMBRE'!$B$2:$V$890,4,FALSE)</f>
        <v>Fundación de Derecho Privado</v>
      </c>
      <c r="E68" s="27" t="str">
        <f>VLOOKUP(A68,'BASE REGISTRO NOVIEMBRE'!$B$2:$V$890,5,FALSE)</f>
        <v>Otorgada por Decreto Supremo N° 629, de fecha 14 de febrero de 1938, del Ministerio de Justicia.</v>
      </c>
      <c r="F68" s="27" t="str">
        <f>VLOOKUP(A68,'BASE REGISTRO NOVIEMBRE'!$B$2:$V$890,6,FALSE)</f>
        <v xml:space="preserve">Certificado de Vigencia de persona jurídica sin fines de lucro Folio N° 500395371500, emitido con fecha 24 de junio de 2021, del Servicio de Registro Civil e Identificación. </v>
      </c>
      <c r="G68" s="27" t="str">
        <f>VLOOKUP(A68,'BASE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27" t="str">
        <f>VLOOKUP(A68,'BASE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8" s="27" t="str">
        <f>VLOOKUP(A68,'BASE REGISTRO NOVIEMBRE'!$B$2:$V$890,9,FALSE)</f>
        <v>: 3 años.</v>
      </c>
      <c r="J68" s="27" t="str">
        <f>VLOOKUP(A68,'BASE REGISTRO NOVIEMBRE'!$B$2:$V$890,10,FALSE)</f>
        <v xml:space="preserve">16-12-2020 hasta el 16-12-2023.
</v>
      </c>
      <c r="K68" s="27" t="str">
        <f>VLOOKUP(A68,'BASE REGISTRO NOVIEMBRE'!$B$2:$V$890,11,FALSE)</f>
        <v>Presidente: José Pedro Silva Prado
Director Ejecutivo: Edmundo Crespo Pisano
Gerente/Director Administración y Finanzas: Julio Gutiérrez Campos,</v>
      </c>
      <c r="L68" s="27" t="str">
        <f>VLOOKUP(A68,'BASE REGISTRO NOVIEMBRE'!$B$2:$V$890,12,FALSE)</f>
        <v xml:space="preserve">Paseo Pdte. Errázuriz Echaurren N° 2631, 5° piso, comuna de Providencia, Santiago, Región Metropolitana.
</v>
      </c>
      <c r="M68" s="27" t="str">
        <f>VLOOKUP(A68,'BASE REGISTRO NOVIEMBRE'!$B$2:$V$890,13,FALSE)</f>
        <v>XIII</v>
      </c>
      <c r="N68" s="27" t="str">
        <f>VLOOKUP(A68,'BASE REGISTRO NOVIEMBRE'!$B$2:$V$890,14,FALSE)</f>
        <v>Providencia</v>
      </c>
      <c r="O68" s="27" t="str">
        <f>VLOOKUP(A68,'BASE REGISTRO NOVIEMBRE'!$B$2:$V$890,15,FALSE)</f>
        <v>228737900 - 228737980</v>
      </c>
      <c r="P68" s="27" t="str">
        <f>VLOOKUP(A68,'BASE REGISTRO NOVIEMBRE'!$B$2:$V$890,16,FALSE)</f>
        <v>http://www.ciudaddelnino.cl</v>
      </c>
      <c r="Q68" s="27">
        <f>VLOOKUP(A68,'BASE REGISTRO NOVIEMBRE'!$B$2:$V$890,17,FALSE)</f>
        <v>0</v>
      </c>
      <c r="R68" s="27" t="str">
        <f>VLOOKUP(A68,'BASE REGISTRO NOVIEMBRE'!$B$2:$V$890,18,FALSE)</f>
        <v>93401: Instituciones de Asistencia Social</v>
      </c>
      <c r="S68" s="27" t="str">
        <f>VLOOKUP(A68,'BASE REGISTRO NOVIEMBRE'!$B$2:$V$890,19,FALSE)</f>
        <v xml:space="preserve">Se acompaña certificado de antecedentes financieros, correspondientes al año 2020 aprobador por el Subdepartamento de Supervisión Financiera Nacional.  </v>
      </c>
      <c r="T68" s="107">
        <f>VLOOKUP(A68,'BASE REGISTRO NOVIEMBRE'!$B$2:$V$890,20,FALSE)</f>
        <v>37970</v>
      </c>
      <c r="U68" s="41">
        <v>1800</v>
      </c>
      <c r="V68" s="44">
        <v>24370464</v>
      </c>
      <c r="W68" s="44">
        <v>57879852</v>
      </c>
      <c r="X68" s="45">
        <v>44561</v>
      </c>
      <c r="Y68" s="42" t="s">
        <v>40</v>
      </c>
      <c r="Z68" s="42" t="s">
        <v>9203</v>
      </c>
      <c r="AA68" s="42" t="s">
        <v>219</v>
      </c>
    </row>
    <row r="69" spans="1:27" ht="15.75" customHeight="1" x14ac:dyDescent="0.2">
      <c r="A69" s="41">
        <v>1800</v>
      </c>
      <c r="B69" s="27" t="str">
        <f>VLOOKUP(A69,'BASE REGISTRO NOVIEMBRE'!$B$2:$V$890,2,FALSE)</f>
        <v>Fundación Ciudad del Niño</v>
      </c>
      <c r="C69" s="27" t="str">
        <f>VLOOKUP(A69,'BASE REGISTRO NOVIEMBRE'!$B$2:$V$890,3,FALSE)</f>
        <v>70037600-1</v>
      </c>
      <c r="D69" s="27" t="str">
        <f>VLOOKUP(A69,'BASE REGISTRO NOVIEMBRE'!$B$2:$V$890,4,FALSE)</f>
        <v>Fundación de Derecho Privado</v>
      </c>
      <c r="E69" s="27" t="str">
        <f>VLOOKUP(A69,'BASE REGISTRO NOVIEMBRE'!$B$2:$V$890,5,FALSE)</f>
        <v>Otorgada por Decreto Supremo N° 629, de fecha 14 de febrero de 1938, del Ministerio de Justicia.</v>
      </c>
      <c r="F69" s="27" t="str">
        <f>VLOOKUP(A69,'BASE REGISTRO NOVIEMBRE'!$B$2:$V$890,6,FALSE)</f>
        <v xml:space="preserve">Certificado de Vigencia de persona jurídica sin fines de lucro Folio N° 500395371500, emitido con fecha 24 de junio de 2021, del Servicio de Registro Civil e Identificación. </v>
      </c>
      <c r="G69" s="27" t="str">
        <f>VLOOKUP(A69,'BASE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27" t="str">
        <f>VLOOKUP(A69,'BASE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69" s="27" t="str">
        <f>VLOOKUP(A69,'BASE REGISTRO NOVIEMBRE'!$B$2:$V$890,9,FALSE)</f>
        <v>: 3 años.</v>
      </c>
      <c r="J69" s="27" t="str">
        <f>VLOOKUP(A69,'BASE REGISTRO NOVIEMBRE'!$B$2:$V$890,10,FALSE)</f>
        <v xml:space="preserve">16-12-2020 hasta el 16-12-2023.
</v>
      </c>
      <c r="K69" s="27" t="str">
        <f>VLOOKUP(A69,'BASE REGISTRO NOVIEMBRE'!$B$2:$V$890,11,FALSE)</f>
        <v>Presidente: José Pedro Silva Prado
Director Ejecutivo: Edmundo Crespo Pisano
Gerente/Director Administración y Finanzas: Julio Gutiérrez Campos,</v>
      </c>
      <c r="L69" s="27" t="str">
        <f>VLOOKUP(A69,'BASE REGISTRO NOVIEMBRE'!$B$2:$V$890,12,FALSE)</f>
        <v xml:space="preserve">Paseo Pdte. Errázuriz Echaurren N° 2631, 5° piso, comuna de Providencia, Santiago, Región Metropolitana.
</v>
      </c>
      <c r="M69" s="27" t="str">
        <f>VLOOKUP(A69,'BASE REGISTRO NOVIEMBRE'!$B$2:$V$890,13,FALSE)</f>
        <v>XIII</v>
      </c>
      <c r="N69" s="27" t="str">
        <f>VLOOKUP(A69,'BASE REGISTRO NOVIEMBRE'!$B$2:$V$890,14,FALSE)</f>
        <v>Providencia</v>
      </c>
      <c r="O69" s="27" t="str">
        <f>VLOOKUP(A69,'BASE REGISTRO NOVIEMBRE'!$B$2:$V$890,15,FALSE)</f>
        <v>228737900 - 228737980</v>
      </c>
      <c r="P69" s="27" t="str">
        <f>VLOOKUP(A69,'BASE REGISTRO NOVIEMBRE'!$B$2:$V$890,16,FALSE)</f>
        <v>http://www.ciudaddelnino.cl</v>
      </c>
      <c r="Q69" s="27">
        <f>VLOOKUP(A69,'BASE REGISTRO NOVIEMBRE'!$B$2:$V$890,17,FALSE)</f>
        <v>0</v>
      </c>
      <c r="R69" s="27" t="str">
        <f>VLOOKUP(A69,'BASE REGISTRO NOVIEMBRE'!$B$2:$V$890,18,FALSE)</f>
        <v>93401: Instituciones de Asistencia Social</v>
      </c>
      <c r="S69" s="27" t="str">
        <f>VLOOKUP(A69,'BASE REGISTRO NOVIEMBRE'!$B$2:$V$890,19,FALSE)</f>
        <v xml:space="preserve">Se acompaña certificado de antecedentes financieros, correspondientes al año 2020 aprobador por el Subdepartamento de Supervisión Financiera Nacional.  </v>
      </c>
      <c r="T69" s="107">
        <f>VLOOKUP(A69,'BASE REGISTRO NOVIEMBRE'!$B$2:$V$890,20,FALSE)</f>
        <v>37970</v>
      </c>
      <c r="U69" s="41">
        <v>1800</v>
      </c>
      <c r="V69" s="44">
        <v>41125158</v>
      </c>
      <c r="W69" s="44">
        <v>57209664</v>
      </c>
      <c r="X69" s="45">
        <v>44561</v>
      </c>
      <c r="Y69" s="42" t="s">
        <v>40</v>
      </c>
      <c r="Z69" s="42" t="s">
        <v>9203</v>
      </c>
      <c r="AA69" s="42" t="s">
        <v>220</v>
      </c>
    </row>
    <row r="70" spans="1:27" ht="15.75" customHeight="1" x14ac:dyDescent="0.2">
      <c r="A70" s="41">
        <v>1800</v>
      </c>
      <c r="B70" s="27" t="str">
        <f>VLOOKUP(A70,'BASE REGISTRO NOVIEMBRE'!$B$2:$V$890,2,FALSE)</f>
        <v>Fundación Ciudad del Niño</v>
      </c>
      <c r="C70" s="27" t="str">
        <f>VLOOKUP(A70,'BASE REGISTRO NOVIEMBRE'!$B$2:$V$890,3,FALSE)</f>
        <v>70037600-1</v>
      </c>
      <c r="D70" s="27" t="str">
        <f>VLOOKUP(A70,'BASE REGISTRO NOVIEMBRE'!$B$2:$V$890,4,FALSE)</f>
        <v>Fundación de Derecho Privado</v>
      </c>
      <c r="E70" s="27" t="str">
        <f>VLOOKUP(A70,'BASE REGISTRO NOVIEMBRE'!$B$2:$V$890,5,FALSE)</f>
        <v>Otorgada por Decreto Supremo N° 629, de fecha 14 de febrero de 1938, del Ministerio de Justicia.</v>
      </c>
      <c r="F70" s="27" t="str">
        <f>VLOOKUP(A70,'BASE REGISTRO NOVIEMBRE'!$B$2:$V$890,6,FALSE)</f>
        <v xml:space="preserve">Certificado de Vigencia de persona jurídica sin fines de lucro Folio N° 500395371500, emitido con fecha 24 de junio de 2021, del Servicio de Registro Civil e Identificación. </v>
      </c>
      <c r="G70" s="27" t="str">
        <f>VLOOKUP(A70,'BASE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27" t="str">
        <f>VLOOKUP(A70,'BASE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0" s="27" t="str">
        <f>VLOOKUP(A70,'BASE REGISTRO NOVIEMBRE'!$B$2:$V$890,9,FALSE)</f>
        <v>: 3 años.</v>
      </c>
      <c r="J70" s="27" t="str">
        <f>VLOOKUP(A70,'BASE REGISTRO NOVIEMBRE'!$B$2:$V$890,10,FALSE)</f>
        <v xml:space="preserve">16-12-2020 hasta el 16-12-2023.
</v>
      </c>
      <c r="K70" s="27" t="str">
        <f>VLOOKUP(A70,'BASE REGISTRO NOVIEMBRE'!$B$2:$V$890,11,FALSE)</f>
        <v>Presidente: José Pedro Silva Prado
Director Ejecutivo: Edmundo Crespo Pisano
Gerente/Director Administración y Finanzas: Julio Gutiérrez Campos,</v>
      </c>
      <c r="L70" s="27" t="str">
        <f>VLOOKUP(A70,'BASE REGISTRO NOVIEMBRE'!$B$2:$V$890,12,FALSE)</f>
        <v xml:space="preserve">Paseo Pdte. Errázuriz Echaurren N° 2631, 5° piso, comuna de Providencia, Santiago, Región Metropolitana.
</v>
      </c>
      <c r="M70" s="27" t="str">
        <f>VLOOKUP(A70,'BASE REGISTRO NOVIEMBRE'!$B$2:$V$890,13,FALSE)</f>
        <v>XIII</v>
      </c>
      <c r="N70" s="27" t="str">
        <f>VLOOKUP(A70,'BASE REGISTRO NOVIEMBRE'!$B$2:$V$890,14,FALSE)</f>
        <v>Providencia</v>
      </c>
      <c r="O70" s="27" t="str">
        <f>VLOOKUP(A70,'BASE REGISTRO NOVIEMBRE'!$B$2:$V$890,15,FALSE)</f>
        <v>228737900 - 228737980</v>
      </c>
      <c r="P70" s="27" t="str">
        <f>VLOOKUP(A70,'BASE REGISTRO NOVIEMBRE'!$B$2:$V$890,16,FALSE)</f>
        <v>http://www.ciudaddelnino.cl</v>
      </c>
      <c r="Q70" s="27">
        <f>VLOOKUP(A70,'BASE REGISTRO NOVIEMBRE'!$B$2:$V$890,17,FALSE)</f>
        <v>0</v>
      </c>
      <c r="R70" s="27" t="str">
        <f>VLOOKUP(A70,'BASE REGISTRO NOVIEMBRE'!$B$2:$V$890,18,FALSE)</f>
        <v>93401: Instituciones de Asistencia Social</v>
      </c>
      <c r="S70" s="27" t="str">
        <f>VLOOKUP(A70,'BASE REGISTRO NOVIEMBRE'!$B$2:$V$890,19,FALSE)</f>
        <v xml:space="preserve">Se acompaña certificado de antecedentes financieros, correspondientes al año 2020 aprobador por el Subdepartamento de Supervisión Financiera Nacional.  </v>
      </c>
      <c r="T70" s="107">
        <f>VLOOKUP(A70,'BASE REGISTRO NOVIEMBRE'!$B$2:$V$890,20,FALSE)</f>
        <v>37970</v>
      </c>
      <c r="U70" s="41">
        <v>1800</v>
      </c>
      <c r="V70" s="44">
        <v>40296776</v>
      </c>
      <c r="W70" s="44">
        <v>53657776</v>
      </c>
      <c r="X70" s="45">
        <v>44561</v>
      </c>
      <c r="Y70" s="42" t="s">
        <v>40</v>
      </c>
      <c r="Z70" s="42" t="s">
        <v>9203</v>
      </c>
      <c r="AA70" s="42" t="s">
        <v>71</v>
      </c>
    </row>
    <row r="71" spans="1:27" ht="15.75" customHeight="1" x14ac:dyDescent="0.2">
      <c r="A71" s="41">
        <v>1800</v>
      </c>
      <c r="B71" s="27" t="str">
        <f>VLOOKUP(A71,'BASE REGISTRO NOVIEMBRE'!$B$2:$V$890,2,FALSE)</f>
        <v>Fundación Ciudad del Niño</v>
      </c>
      <c r="C71" s="27" t="str">
        <f>VLOOKUP(A71,'BASE REGISTRO NOVIEMBRE'!$B$2:$V$890,3,FALSE)</f>
        <v>70037600-1</v>
      </c>
      <c r="D71" s="27" t="str">
        <f>VLOOKUP(A71,'BASE REGISTRO NOVIEMBRE'!$B$2:$V$890,4,FALSE)</f>
        <v>Fundación de Derecho Privado</v>
      </c>
      <c r="E71" s="27" t="str">
        <f>VLOOKUP(A71,'BASE REGISTRO NOVIEMBRE'!$B$2:$V$890,5,FALSE)</f>
        <v>Otorgada por Decreto Supremo N° 629, de fecha 14 de febrero de 1938, del Ministerio de Justicia.</v>
      </c>
      <c r="F71" s="27" t="str">
        <f>VLOOKUP(A71,'BASE REGISTRO NOVIEMBRE'!$B$2:$V$890,6,FALSE)</f>
        <v xml:space="preserve">Certificado de Vigencia de persona jurídica sin fines de lucro Folio N° 500395371500, emitido con fecha 24 de junio de 2021, del Servicio de Registro Civil e Identificación. </v>
      </c>
      <c r="G71" s="27" t="str">
        <f>VLOOKUP(A71,'BASE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27" t="str">
        <f>VLOOKUP(A71,'BASE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1" s="27" t="str">
        <f>VLOOKUP(A71,'BASE REGISTRO NOVIEMBRE'!$B$2:$V$890,9,FALSE)</f>
        <v>: 3 años.</v>
      </c>
      <c r="J71" s="27" t="str">
        <f>VLOOKUP(A71,'BASE REGISTRO NOVIEMBRE'!$B$2:$V$890,10,FALSE)</f>
        <v xml:space="preserve">16-12-2020 hasta el 16-12-2023.
</v>
      </c>
      <c r="K71" s="27" t="str">
        <f>VLOOKUP(A71,'BASE REGISTRO NOVIEMBRE'!$B$2:$V$890,11,FALSE)</f>
        <v>Presidente: José Pedro Silva Prado
Director Ejecutivo: Edmundo Crespo Pisano
Gerente/Director Administración y Finanzas: Julio Gutiérrez Campos,</v>
      </c>
      <c r="L71" s="27" t="str">
        <f>VLOOKUP(A71,'BASE REGISTRO NOVIEMBRE'!$B$2:$V$890,12,FALSE)</f>
        <v xml:space="preserve">Paseo Pdte. Errázuriz Echaurren N° 2631, 5° piso, comuna de Providencia, Santiago, Región Metropolitana.
</v>
      </c>
      <c r="M71" s="27" t="str">
        <f>VLOOKUP(A71,'BASE REGISTRO NOVIEMBRE'!$B$2:$V$890,13,FALSE)</f>
        <v>XIII</v>
      </c>
      <c r="N71" s="27" t="str">
        <f>VLOOKUP(A71,'BASE REGISTRO NOVIEMBRE'!$B$2:$V$890,14,FALSE)</f>
        <v>Providencia</v>
      </c>
      <c r="O71" s="27" t="str">
        <f>VLOOKUP(A71,'BASE REGISTRO NOVIEMBRE'!$B$2:$V$890,15,FALSE)</f>
        <v>228737900 - 228737980</v>
      </c>
      <c r="P71" s="27" t="str">
        <f>VLOOKUP(A71,'BASE REGISTRO NOVIEMBRE'!$B$2:$V$890,16,FALSE)</f>
        <v>http://www.ciudaddelnino.cl</v>
      </c>
      <c r="Q71" s="27">
        <f>VLOOKUP(A71,'BASE REGISTRO NOVIEMBRE'!$B$2:$V$890,17,FALSE)</f>
        <v>0</v>
      </c>
      <c r="R71" s="27" t="str">
        <f>VLOOKUP(A71,'BASE REGISTRO NOVIEMBRE'!$B$2:$V$890,18,FALSE)</f>
        <v>93401: Instituciones de Asistencia Social</v>
      </c>
      <c r="S71" s="27" t="str">
        <f>VLOOKUP(A71,'BASE REGISTRO NOVIEMBRE'!$B$2:$V$890,19,FALSE)</f>
        <v xml:space="preserve">Se acompaña certificado de antecedentes financieros, correspondientes al año 2020 aprobador por el Subdepartamento de Supervisión Financiera Nacional.  </v>
      </c>
      <c r="T71" s="107">
        <f>VLOOKUP(A71,'BASE REGISTRO NOVIEMBRE'!$B$2:$V$890,20,FALSE)</f>
        <v>37970</v>
      </c>
      <c r="U71" s="41">
        <v>1800</v>
      </c>
      <c r="V71" s="44">
        <v>34524824</v>
      </c>
      <c r="W71" s="44">
        <v>67927324</v>
      </c>
      <c r="X71" s="45">
        <v>44561</v>
      </c>
      <c r="Y71" s="42" t="s">
        <v>40</v>
      </c>
      <c r="Z71" s="42" t="s">
        <v>9203</v>
      </c>
      <c r="AA71" s="42" t="s">
        <v>221</v>
      </c>
    </row>
    <row r="72" spans="1:27" ht="15.75" customHeight="1" x14ac:dyDescent="0.2">
      <c r="A72" s="41">
        <v>1800</v>
      </c>
      <c r="B72" s="27" t="str">
        <f>VLOOKUP(A72,'BASE REGISTRO NOVIEMBRE'!$B$2:$V$890,2,FALSE)</f>
        <v>Fundación Ciudad del Niño</v>
      </c>
      <c r="C72" s="27" t="str">
        <f>VLOOKUP(A72,'BASE REGISTRO NOVIEMBRE'!$B$2:$V$890,3,FALSE)</f>
        <v>70037600-1</v>
      </c>
      <c r="D72" s="27" t="str">
        <f>VLOOKUP(A72,'BASE REGISTRO NOVIEMBRE'!$B$2:$V$890,4,FALSE)</f>
        <v>Fundación de Derecho Privado</v>
      </c>
      <c r="E72" s="27" t="str">
        <f>VLOOKUP(A72,'BASE REGISTRO NOVIEMBRE'!$B$2:$V$890,5,FALSE)</f>
        <v>Otorgada por Decreto Supremo N° 629, de fecha 14 de febrero de 1938, del Ministerio de Justicia.</v>
      </c>
      <c r="F72" s="27" t="str">
        <f>VLOOKUP(A72,'BASE REGISTRO NOVIEMBRE'!$B$2:$V$890,6,FALSE)</f>
        <v xml:space="preserve">Certificado de Vigencia de persona jurídica sin fines de lucro Folio N° 500395371500, emitido con fecha 24 de junio de 2021, del Servicio de Registro Civil e Identificación. </v>
      </c>
      <c r="G72" s="27" t="str">
        <f>VLOOKUP(A72,'BASE REGISTRO NOVIEMBRE'!$B$2:$V$890,7,FALSE)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27" t="str">
        <f>VLOOKUP(A72,'BASE REGISTRO NOVIEMBRE'!$B$2:$V$890,8,FALSE)</f>
        <v>Director Ejecutivo: 
Edmundo Crespo Pisano
Consejo directivo:
Presidente:
José Pedro Silva Prado.
Vice-Presidenta: María Cecilia Milevcic Potin. 
Tesorero:
Sergio Jimenez Moraga.
Secretaria:
Paulina María Raffo Oheninger. 
Consejeros:
Augusto Alejandro Iglesias Palau.
Jorge Burgos Varela.
María Elena Santibañez Torres.
Francisco Alejandro Jara Lazcano.
Marisol Peña Torres.
Francisco Claro Huneeus.
Gloria Baeza Concha.
Pablo Vial Claro
Consta en Certificado de directorio de persona jurídica sin fines de lucro Folio N° 500395371496, emitido con fecha 24 de junio de 2021, del Servicio de Registro Civil e Identificación.</v>
      </c>
      <c r="I72" s="27" t="str">
        <f>VLOOKUP(A72,'BASE REGISTRO NOVIEMBRE'!$B$2:$V$890,9,FALSE)</f>
        <v>: 3 años.</v>
      </c>
      <c r="J72" s="27" t="str">
        <f>VLOOKUP(A72,'BASE REGISTRO NOVIEMBRE'!$B$2:$V$890,10,FALSE)</f>
        <v xml:space="preserve">16-12-2020 hasta el 16-12-2023.
</v>
      </c>
      <c r="K72" s="27" t="str">
        <f>VLOOKUP(A72,'BASE REGISTRO NOVIEMBRE'!$B$2:$V$890,11,FALSE)</f>
        <v>Presidente: José Pedro Silva Prado
Director Ejecutivo: Edmundo Crespo Pisano
Gerente/Director Administración y Finanzas: Julio Gutiérrez Campos,</v>
      </c>
      <c r="L72" s="27" t="str">
        <f>VLOOKUP(A72,'BASE REGISTRO NOVIEMBRE'!$B$2:$V$890,12,FALSE)</f>
        <v xml:space="preserve">Paseo Pdte. Errázuriz Echaurren N° 2631, 5° piso, comuna de Providencia, Santiago, Región Metropolitana.
</v>
      </c>
      <c r="M72" s="27" t="str">
        <f>VLOOKUP(A72,'BASE REGISTRO NOVIEMBRE'!$B$2:$V$890,13,FALSE)</f>
        <v>XIII</v>
      </c>
      <c r="N72" s="27" t="str">
        <f>VLOOKUP(A72,'BASE REGISTRO NOVIEMBRE'!$B$2:$V$890,14,FALSE)</f>
        <v>Providencia</v>
      </c>
      <c r="O72" s="27" t="str">
        <f>VLOOKUP(A72,'BASE REGISTRO NOVIEMBRE'!$B$2:$V$890,15,FALSE)</f>
        <v>228737900 - 228737980</v>
      </c>
      <c r="P72" s="27" t="str">
        <f>VLOOKUP(A72,'BASE REGISTRO NOVIEMBRE'!$B$2:$V$890,16,FALSE)</f>
        <v>http://www.ciudaddelnino.cl</v>
      </c>
      <c r="Q72" s="27">
        <f>VLOOKUP(A72,'BASE REGISTRO NOVIEMBRE'!$B$2:$V$890,17,FALSE)</f>
        <v>0</v>
      </c>
      <c r="R72" s="27" t="str">
        <f>VLOOKUP(A72,'BASE REGISTRO NOVIEMBRE'!$B$2:$V$890,18,FALSE)</f>
        <v>93401: Instituciones de Asistencia Social</v>
      </c>
      <c r="S72" s="27" t="str">
        <f>VLOOKUP(A72,'BASE REGISTRO NOVIEMBRE'!$B$2:$V$890,19,FALSE)</f>
        <v xml:space="preserve">Se acompaña certificado de antecedentes financieros, correspondientes al año 2020 aprobador por el Subdepartamento de Supervisión Financiera Nacional.  </v>
      </c>
      <c r="T72" s="107">
        <f>VLOOKUP(A72,'BASE REGISTRO NOVIEMBRE'!$B$2:$V$890,20,FALSE)</f>
        <v>37970</v>
      </c>
      <c r="U72" s="41">
        <v>1800</v>
      </c>
      <c r="V72" s="44">
        <v>31255121</v>
      </c>
      <c r="W72" s="44">
        <v>58671893</v>
      </c>
      <c r="X72" s="45">
        <v>44561</v>
      </c>
      <c r="Y72" s="42" t="s">
        <v>40</v>
      </c>
      <c r="Z72" s="42" t="s">
        <v>9203</v>
      </c>
      <c r="AA72" s="42" t="s">
        <v>222</v>
      </c>
    </row>
    <row r="73" spans="1:27" ht="15.75" customHeight="1" x14ac:dyDescent="0.2">
      <c r="A73" s="41">
        <v>1950</v>
      </c>
      <c r="B73" s="27" t="str">
        <f>VLOOKUP(A73,'BASE REGISTRO NOVIEMBRE'!$B$2:$V$890,2,FALSE)</f>
        <v>Corporación Iglesia Alianza Cristiana y Misionera</v>
      </c>
      <c r="C73" s="27" t="str">
        <f>VLOOKUP(A73,'BASE REGISTRO NOVIEMBRE'!$B$2:$V$890,3,FALSE)</f>
        <v>70017500-6</v>
      </c>
      <c r="D73" s="27" t="str">
        <f>VLOOKUP(A73,'BASE REGISTRO NOVIEMBRE'!$B$2:$V$890,4,FALSE)</f>
        <v>Corporación de Derecho Privado</v>
      </c>
      <c r="E73" s="27" t="str">
        <f>VLOOKUP(A73,'BASE REGISTRO NOVIEMBRE'!$B$2:$V$890,5,FALSE)</f>
        <v>Otorgado por Decreto Supremo Nº 2234, del 11 de noviembre de 1920, por el Ministerio de Justicia.</v>
      </c>
      <c r="F73" s="27" t="str">
        <f>VLOOKUP(A73,'BASE REGISTRO NOVIEMBRE'!$B$2:$V$890,6,FALSE)</f>
        <v>Certificado de Vigencia, folio Nº 500407984225, de 09 de septiembre de 2021, del Servicio de Registro Civil e Identificación.</v>
      </c>
      <c r="G73" s="27" t="str">
        <f>VLOOKUP(A73,'BASE REGISTRO NOVIEMBRE'!$B$2:$V$890,7,FALSE)</f>
        <v>Crear y sostener Iglesias, bibliotecas y centro de reunión, escuelas, hogares de ancianos, infantiles y juveniles y, en general, centros que permitan la difusión del Evangelio, a la vez que hacer obra social en beneficio de la Comunidad.</v>
      </c>
      <c r="H73" s="27" t="str">
        <f>VLOOKUP(A73,'BASE REGISTRO NOVIEMBRE'!$B$2:$V$890,8,FALSE)</f>
        <v>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Consta en certificado de directorio de persona jurídica sin fines de lucro, folio Nº 500407984096, de 09 de septiembre de 2021, del Servicio de Registro Civil e Identificación.</v>
      </c>
      <c r="I73" s="27" t="str">
        <f>VLOOKUP(A73,'BASE REGISTRO NOVIEMBRE'!$B$2:$V$890,9,FALSE)</f>
        <v>3 años</v>
      </c>
      <c r="J73" s="27" t="str">
        <f>VLOOKUP(A73,'BASE REGISTRO NOVIEMBRE'!$B$2:$V$890,10,FALSE)</f>
        <v>14 de marzo de 2020 al 14 de marzo de 2023.</v>
      </c>
      <c r="K73" s="27" t="str">
        <f>VLOOKUP(A73,'BASE REGISTRO NOVIEMBRE'!$B$2:$V$890,11,FALSE)</f>
        <v>Presidente: Pastor Carlos Iván Flores Hernández                Mandato general de administración para representar a la Residencia Hogar de Niñas La Granja: VIVIANA NAVARRO RIVEROS</v>
      </c>
      <c r="L73" s="27" t="str">
        <f>VLOOKUP(A73,'BASE REGISTRO NOVIEMBRE'!$B$2:$V$890,12,FALSE)</f>
        <v xml:space="preserve">Dinamarca Nº 711, Temuco, Novena Región. 
Bustamante N° 56, Providencia, RM
</v>
      </c>
      <c r="M73" s="27" t="str">
        <f>VLOOKUP(A73,'BASE REGISTRO NOVIEMBRE'!$B$2:$V$890,13,FALSE)</f>
        <v>XIII</v>
      </c>
      <c r="N73" s="27" t="str">
        <f>VLOOKUP(A73,'BASE REGISTRO NOVIEMBRE'!$B$2:$V$890,14,FALSE)</f>
        <v>Temuco</v>
      </c>
      <c r="O73" s="27" t="str">
        <f>VLOOKUP(A73,'BASE REGISTRO NOVIEMBRE'!$B$2:$V$890,15,FALSE)</f>
        <v xml:space="preserve">(45) 465726
+56977590129
</v>
      </c>
      <c r="P73" s="27" t="str">
        <f>VLOOKUP(A73,'BASE REGISTRO NOVIEMBRE'!$B$2:$V$890,16,FALSE)</f>
        <v>secretaria@acym.cl</v>
      </c>
      <c r="Q73" s="27">
        <f>VLOOKUP(A73,'BASE REGISTRO NOVIEMBRE'!$B$2:$V$890,17,FALSE)</f>
        <v>0</v>
      </c>
      <c r="R73" s="27" t="str">
        <f>VLOOKUP(A73,'BASE REGISTRO NOVIEMBRE'!$B$2:$V$890,18,FALSE)</f>
        <v>93401: Instituciones de Asistencia Social.</v>
      </c>
      <c r="S73" s="27" t="str">
        <f>VLOOKUP(A73,'BASE REGISTRO NOVIEMBRE'!$B$2:$V$890,19,FALSE)</f>
        <v>Se acompañan antecedentes Financieros correspondientes al año 2020, aprobados por el Subdepartamento de  Supervisión Financiera Nacional.</v>
      </c>
      <c r="T73" s="107">
        <f>VLOOKUP(A73,'BASE REGISTRO NOVIEMBRE'!$B$2:$V$890,20,FALSE)</f>
        <v>37970</v>
      </c>
      <c r="U73" s="41">
        <v>1950</v>
      </c>
      <c r="V73" s="44">
        <v>57103158</v>
      </c>
      <c r="W73" s="44">
        <v>108964582</v>
      </c>
      <c r="X73" s="45">
        <v>44561</v>
      </c>
      <c r="Y73" s="42" t="s">
        <v>40</v>
      </c>
      <c r="Z73" s="42" t="s">
        <v>9203</v>
      </c>
      <c r="AA73" s="42" t="s">
        <v>234</v>
      </c>
    </row>
    <row r="74" spans="1:27" ht="15.75" customHeight="1" x14ac:dyDescent="0.2">
      <c r="A74" s="41">
        <v>2150</v>
      </c>
      <c r="B74" s="27" t="str">
        <f>VLOOKUP(A74,'BASE REGISTRO NOVIEMBRE'!$B$2:$V$890,2,FALSE)</f>
        <v>Fundación COANIL</v>
      </c>
      <c r="C74" s="27" t="str">
        <f>VLOOKUP(A74,'BASE REGISTRO NOVIEMBRE'!$B$2:$V$890,3,FALSE)</f>
        <v>70267000-4</v>
      </c>
      <c r="D74" s="27" t="str">
        <f>VLOOKUP(A74,'BASE REGISTRO NOVIEMBRE'!$B$2:$V$890,4,FALSE)</f>
        <v>Fundación de Derecho Privado.</v>
      </c>
      <c r="E74" s="27" t="str">
        <f>VLOOKUP(A74,'BASE REGISTRO NOVIEMBRE'!$B$2:$V$890,5,FALSE)</f>
        <v xml:space="preserve">Decreto Supremo Nº 213, de 17 de febrero de 1975, del Ministerio de Justicia. </v>
      </c>
      <c r="F74" s="27" t="str">
        <f>VLOOKUP(A74,'BASE REGISTRO NOVIEMBRE'!$B$2:$V$890,6,FALSE)</f>
        <v>Certificado de Vigencia de persona jurídica sin fines de lucro Folio Nº 500395386540, de 24 de junio de 2021, emitido por el Servicio de Registro Civil e Identificación.</v>
      </c>
      <c r="G74" s="27" t="str">
        <f>VLOOKUP(A74,'BASE REGISTRO NOVIEMBRE'!$B$2:$V$890,7,FALSE)</f>
        <v xml:space="preserve">Propender al desarrollo integral de los niños intelectualmente limitados hasta su incorporación a la vida del trabajo.
</v>
      </c>
      <c r="H74" s="27" t="str">
        <f>VLOOKUP(A74,'BASE REGISTRO NOVIEMBRE'!$B$2:$V$890,8,FALSE)</f>
        <v>Presidente: 
Presidente: 
Felipe Arteaga Manieu, 
Vicepresidente: 
Edgar Witt Gebert
Secretario: 
Luis Lizama Portal
Tesorero: 
Rodrigo Pablo Roa
Directores:
Álvaro Agustín Morales Adaro
Carolina Beatriz Muñoz Guzmán
Sergio Espejo Yaksic</v>
      </c>
      <c r="I74" s="27" t="str">
        <f>VLOOKUP(A74,'BASE REGISTRO NOVIEMBRE'!$B$2:$V$890,9,FALSE)</f>
        <v>Duran dos años en sus funciones. Renovación parcial anual de tres directores</v>
      </c>
      <c r="J74" s="27" t="str">
        <f>VLOOKUP(A74,'BASE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4" s="27" t="str">
        <f>VLOOKUP(A74,'BASE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4" s="27" t="str">
        <f>VLOOKUP(A74,'BASE REGISTRO NOVIEMBRE'!$B$2:$V$890,12,FALSE)</f>
        <v xml:space="preserve">Julio Prado N° 1761, comuna de Ñuñoa, Región Metropolitana
</v>
      </c>
      <c r="M74" s="27" t="str">
        <f>VLOOKUP(A74,'BASE REGISTRO NOVIEMBRE'!$B$2:$V$890,13,FALSE)</f>
        <v>XIII</v>
      </c>
      <c r="N74" s="27" t="str">
        <f>VLOOKUP(A74,'BASE REGISTRO NOVIEMBRE'!$B$2:$V$890,14,FALSE)</f>
        <v>Ñuñoa</v>
      </c>
      <c r="O74" s="27" t="str">
        <f>VLOOKUP(A74,'BASE REGISTRO NOVIEMBRE'!$B$2:$V$890,15,FALSE)</f>
        <v xml:space="preserve">4768500
</v>
      </c>
      <c r="P74" s="27" t="str">
        <f>VLOOKUP(A74,'BASE REGISTRO NOVIEMBRE'!$B$2:$V$890,16,FALSE)</f>
        <v xml:space="preserve">gerenciageneral@coanil.cl
</v>
      </c>
      <c r="Q74" s="27">
        <f>VLOOKUP(A74,'BASE REGISTRO NOVIEMBRE'!$B$2:$V$890,17,FALSE)</f>
        <v>0</v>
      </c>
      <c r="R74" s="27">
        <f>VLOOKUP(A74,'BASE REGISTRO NOVIEMBRE'!$B$2:$V$890,18,FALSE)</f>
        <v>93401</v>
      </c>
      <c r="S74" s="27" t="str">
        <f>VLOOKUP(A74,'BASE REGISTRO NOVIEMBRE'!$B$2:$V$890,19,FALSE)</f>
        <v>Se acompaña Certificado de Antecedentes Financieros de la Institución correspondiente al año 2020, aprobados USUFI</v>
      </c>
      <c r="T74" s="107">
        <f>VLOOKUP(A74,'BASE REGISTRO NOVIEMBRE'!$B$2:$V$890,20,FALSE)</f>
        <v>37970</v>
      </c>
      <c r="U74" s="41">
        <v>2150</v>
      </c>
      <c r="V74" s="44">
        <v>39915263</v>
      </c>
      <c r="W74" s="44">
        <v>86175286</v>
      </c>
      <c r="X74" s="45">
        <v>44561</v>
      </c>
      <c r="Y74" s="42" t="s">
        <v>40</v>
      </c>
      <c r="Z74" s="42" t="s">
        <v>9203</v>
      </c>
      <c r="AA74" s="42" t="s">
        <v>204</v>
      </c>
    </row>
    <row r="75" spans="1:27" ht="15.75" customHeight="1" x14ac:dyDescent="0.2">
      <c r="A75" s="41">
        <v>2150</v>
      </c>
      <c r="B75" s="27" t="str">
        <f>VLOOKUP(A75,'BASE REGISTRO NOVIEMBRE'!$B$2:$V$890,2,FALSE)</f>
        <v>Fundación COANIL</v>
      </c>
      <c r="C75" s="27" t="str">
        <f>VLOOKUP(A75,'BASE REGISTRO NOVIEMBRE'!$B$2:$V$890,3,FALSE)</f>
        <v>70267000-4</v>
      </c>
      <c r="D75" s="27" t="str">
        <f>VLOOKUP(A75,'BASE REGISTRO NOVIEMBRE'!$B$2:$V$890,4,FALSE)</f>
        <v>Fundación de Derecho Privado.</v>
      </c>
      <c r="E75" s="27" t="str">
        <f>VLOOKUP(A75,'BASE REGISTRO NOVIEMBRE'!$B$2:$V$890,5,FALSE)</f>
        <v xml:space="preserve">Decreto Supremo Nº 213, de 17 de febrero de 1975, del Ministerio de Justicia. </v>
      </c>
      <c r="F75" s="27" t="str">
        <f>VLOOKUP(A75,'BASE REGISTRO NOVIEMBRE'!$B$2:$V$890,6,FALSE)</f>
        <v>Certificado de Vigencia de persona jurídica sin fines de lucro Folio Nº 500395386540, de 24 de junio de 2021, emitido por el Servicio de Registro Civil e Identificación.</v>
      </c>
      <c r="G75" s="27" t="str">
        <f>VLOOKUP(A75,'BASE REGISTRO NOVIEMBRE'!$B$2:$V$890,7,FALSE)</f>
        <v xml:space="preserve">Propender al desarrollo integral de los niños intelectualmente limitados hasta su incorporación a la vida del trabajo.
</v>
      </c>
      <c r="H75" s="27" t="str">
        <f>VLOOKUP(A75,'BASE REGISTRO NOVIEMBRE'!$B$2:$V$890,8,FALSE)</f>
        <v>Presidente: 
Presidente: 
Felipe Arteaga Manieu, 
Vicepresidente: 
Edgar Witt Gebert
Secretario: 
Luis Lizama Portal
Tesorero: 
Rodrigo Pablo Roa
Directores:
Álvaro Agustín Morales Adaro
Carolina Beatriz Muñoz Guzmán
Sergio Espejo Yaksic</v>
      </c>
      <c r="I75" s="27" t="str">
        <f>VLOOKUP(A75,'BASE REGISTRO NOVIEMBRE'!$B$2:$V$890,9,FALSE)</f>
        <v>Duran dos años en sus funciones. Renovación parcial anual de tres directores</v>
      </c>
      <c r="J75" s="27" t="str">
        <f>VLOOKUP(A75,'BASE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5" s="27" t="str">
        <f>VLOOKUP(A75,'BASE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5" s="27" t="str">
        <f>VLOOKUP(A75,'BASE REGISTRO NOVIEMBRE'!$B$2:$V$890,12,FALSE)</f>
        <v xml:space="preserve">Julio Prado N° 1761, comuna de Ñuñoa, Región Metropolitana
</v>
      </c>
      <c r="M75" s="27" t="str">
        <f>VLOOKUP(A75,'BASE REGISTRO NOVIEMBRE'!$B$2:$V$890,13,FALSE)</f>
        <v>XIII</v>
      </c>
      <c r="N75" s="27" t="str">
        <f>VLOOKUP(A75,'BASE REGISTRO NOVIEMBRE'!$B$2:$V$890,14,FALSE)</f>
        <v>Ñuñoa</v>
      </c>
      <c r="O75" s="27" t="str">
        <f>VLOOKUP(A75,'BASE REGISTRO NOVIEMBRE'!$B$2:$V$890,15,FALSE)</f>
        <v xml:space="preserve">4768500
</v>
      </c>
      <c r="P75" s="27" t="str">
        <f>VLOOKUP(A75,'BASE REGISTRO NOVIEMBRE'!$B$2:$V$890,16,FALSE)</f>
        <v xml:space="preserve">gerenciageneral@coanil.cl
</v>
      </c>
      <c r="Q75" s="27">
        <f>VLOOKUP(A75,'BASE REGISTRO NOVIEMBRE'!$B$2:$V$890,17,FALSE)</f>
        <v>0</v>
      </c>
      <c r="R75" s="27">
        <f>VLOOKUP(A75,'BASE REGISTRO NOVIEMBRE'!$B$2:$V$890,18,FALSE)</f>
        <v>93401</v>
      </c>
      <c r="S75" s="27" t="str">
        <f>VLOOKUP(A75,'BASE REGISTRO NOVIEMBRE'!$B$2:$V$890,19,FALSE)</f>
        <v>Se acompaña Certificado de Antecedentes Financieros de la Institución correspondiente al año 2020, aprobados USUFI</v>
      </c>
      <c r="T75" s="107">
        <f>VLOOKUP(A75,'BASE REGISTRO NOVIEMBRE'!$B$2:$V$890,20,FALSE)</f>
        <v>37970</v>
      </c>
      <c r="U75" s="41">
        <v>2150</v>
      </c>
      <c r="V75" s="44">
        <v>4653369</v>
      </c>
      <c r="W75" s="44">
        <v>9169922</v>
      </c>
      <c r="X75" s="45">
        <v>44561</v>
      </c>
      <c r="Y75" s="42" t="s">
        <v>40</v>
      </c>
      <c r="Z75" s="42" t="s">
        <v>9203</v>
      </c>
      <c r="AA75" s="42" t="s">
        <v>9453</v>
      </c>
    </row>
    <row r="76" spans="1:27" ht="15.75" customHeight="1" x14ac:dyDescent="0.2">
      <c r="A76" s="41">
        <v>2150</v>
      </c>
      <c r="B76" s="27" t="str">
        <f>VLOOKUP(A76,'BASE REGISTRO NOVIEMBRE'!$B$2:$V$890,2,FALSE)</f>
        <v>Fundación COANIL</v>
      </c>
      <c r="C76" s="27" t="str">
        <f>VLOOKUP(A76,'BASE REGISTRO NOVIEMBRE'!$B$2:$V$890,3,FALSE)</f>
        <v>70267000-4</v>
      </c>
      <c r="D76" s="27" t="str">
        <f>VLOOKUP(A76,'BASE REGISTRO NOVIEMBRE'!$B$2:$V$890,4,FALSE)</f>
        <v>Fundación de Derecho Privado.</v>
      </c>
      <c r="E76" s="27" t="str">
        <f>VLOOKUP(A76,'BASE REGISTRO NOVIEMBRE'!$B$2:$V$890,5,FALSE)</f>
        <v xml:space="preserve">Decreto Supremo Nº 213, de 17 de febrero de 1975, del Ministerio de Justicia. </v>
      </c>
      <c r="F76" s="27" t="str">
        <f>VLOOKUP(A76,'BASE REGISTRO NOVIEMBRE'!$B$2:$V$890,6,FALSE)</f>
        <v>Certificado de Vigencia de persona jurídica sin fines de lucro Folio Nº 500395386540, de 24 de junio de 2021, emitido por el Servicio de Registro Civil e Identificación.</v>
      </c>
      <c r="G76" s="27" t="str">
        <f>VLOOKUP(A76,'BASE REGISTRO NOVIEMBRE'!$B$2:$V$890,7,FALSE)</f>
        <v xml:space="preserve">Propender al desarrollo integral de los niños intelectualmente limitados hasta su incorporación a la vida del trabajo.
</v>
      </c>
      <c r="H76" s="27" t="str">
        <f>VLOOKUP(A76,'BASE REGISTRO NOVIEMBRE'!$B$2:$V$890,8,FALSE)</f>
        <v>Presidente: 
Presidente: 
Felipe Arteaga Manieu, 
Vicepresidente: 
Edgar Witt Gebert
Secretario: 
Luis Lizama Portal
Tesorero: 
Rodrigo Pablo Roa
Directores:
Álvaro Agustín Morales Adaro
Carolina Beatriz Muñoz Guzmán
Sergio Espejo Yaksic</v>
      </c>
      <c r="I76" s="27" t="str">
        <f>VLOOKUP(A76,'BASE REGISTRO NOVIEMBRE'!$B$2:$V$890,9,FALSE)</f>
        <v>Duran dos años en sus funciones. Renovación parcial anual de tres directores</v>
      </c>
      <c r="J76" s="27" t="str">
        <f>VLOOKUP(A76,'BASE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6" s="27" t="str">
        <f>VLOOKUP(A76,'BASE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6" s="27" t="str">
        <f>VLOOKUP(A76,'BASE REGISTRO NOVIEMBRE'!$B$2:$V$890,12,FALSE)</f>
        <v xml:space="preserve">Julio Prado N° 1761, comuna de Ñuñoa, Región Metropolitana
</v>
      </c>
      <c r="M76" s="27" t="str">
        <f>VLOOKUP(A76,'BASE REGISTRO NOVIEMBRE'!$B$2:$V$890,13,FALSE)</f>
        <v>XIII</v>
      </c>
      <c r="N76" s="27" t="str">
        <f>VLOOKUP(A76,'BASE REGISTRO NOVIEMBRE'!$B$2:$V$890,14,FALSE)</f>
        <v>Ñuñoa</v>
      </c>
      <c r="O76" s="27" t="str">
        <f>VLOOKUP(A76,'BASE REGISTRO NOVIEMBRE'!$B$2:$V$890,15,FALSE)</f>
        <v xml:space="preserve">4768500
</v>
      </c>
      <c r="P76" s="27" t="str">
        <f>VLOOKUP(A76,'BASE REGISTRO NOVIEMBRE'!$B$2:$V$890,16,FALSE)</f>
        <v xml:space="preserve">gerenciageneral@coanil.cl
</v>
      </c>
      <c r="Q76" s="27">
        <f>VLOOKUP(A76,'BASE REGISTRO NOVIEMBRE'!$B$2:$V$890,17,FALSE)</f>
        <v>0</v>
      </c>
      <c r="R76" s="27">
        <f>VLOOKUP(A76,'BASE REGISTRO NOVIEMBRE'!$B$2:$V$890,18,FALSE)</f>
        <v>93401</v>
      </c>
      <c r="S76" s="27" t="str">
        <f>VLOOKUP(A76,'BASE REGISTRO NOVIEMBRE'!$B$2:$V$890,19,FALSE)</f>
        <v>Se acompaña Certificado de Antecedentes Financieros de la Institución correspondiente al año 2020, aprobados USUFI</v>
      </c>
      <c r="T76" s="107">
        <f>VLOOKUP(A76,'BASE REGISTRO NOVIEMBRE'!$B$2:$V$890,20,FALSE)</f>
        <v>37970</v>
      </c>
      <c r="U76" s="41">
        <v>2150</v>
      </c>
      <c r="V76" s="44">
        <v>12936299</v>
      </c>
      <c r="W76" s="44">
        <v>18512290</v>
      </c>
      <c r="X76" s="45">
        <v>44561</v>
      </c>
      <c r="Y76" s="42" t="s">
        <v>40</v>
      </c>
      <c r="Z76" s="42" t="s">
        <v>9203</v>
      </c>
      <c r="AA76" s="42" t="s">
        <v>9467</v>
      </c>
    </row>
    <row r="77" spans="1:27" ht="15.75" customHeight="1" x14ac:dyDescent="0.2">
      <c r="A77" s="41">
        <v>2150</v>
      </c>
      <c r="B77" s="27" t="str">
        <f>VLOOKUP(A77,'BASE REGISTRO NOVIEMBRE'!$B$2:$V$890,2,FALSE)</f>
        <v>Fundación COANIL</v>
      </c>
      <c r="C77" s="27" t="str">
        <f>VLOOKUP(A77,'BASE REGISTRO NOVIEMBRE'!$B$2:$V$890,3,FALSE)</f>
        <v>70267000-4</v>
      </c>
      <c r="D77" s="27" t="str">
        <f>VLOOKUP(A77,'BASE REGISTRO NOVIEMBRE'!$B$2:$V$890,4,FALSE)</f>
        <v>Fundación de Derecho Privado.</v>
      </c>
      <c r="E77" s="27" t="str">
        <f>VLOOKUP(A77,'BASE REGISTRO NOVIEMBRE'!$B$2:$V$890,5,FALSE)</f>
        <v xml:space="preserve">Decreto Supremo Nº 213, de 17 de febrero de 1975, del Ministerio de Justicia. </v>
      </c>
      <c r="F77" s="27" t="str">
        <f>VLOOKUP(A77,'BASE REGISTRO NOVIEMBRE'!$B$2:$V$890,6,FALSE)</f>
        <v>Certificado de Vigencia de persona jurídica sin fines de lucro Folio Nº 500395386540, de 24 de junio de 2021, emitido por el Servicio de Registro Civil e Identificación.</v>
      </c>
      <c r="G77" s="27" t="str">
        <f>VLOOKUP(A77,'BASE REGISTRO NOVIEMBRE'!$B$2:$V$890,7,FALSE)</f>
        <v xml:space="preserve">Propender al desarrollo integral de los niños intelectualmente limitados hasta su incorporación a la vida del trabajo.
</v>
      </c>
      <c r="H77" s="27" t="str">
        <f>VLOOKUP(A77,'BASE REGISTRO NOVIEMBRE'!$B$2:$V$890,8,FALSE)</f>
        <v>Presidente: 
Presidente: 
Felipe Arteaga Manieu, 
Vicepresidente: 
Edgar Witt Gebert
Secretario: 
Luis Lizama Portal
Tesorero: 
Rodrigo Pablo Roa
Directores:
Álvaro Agustín Morales Adaro
Carolina Beatriz Muñoz Guzmán
Sergio Espejo Yaksic</v>
      </c>
      <c r="I77" s="27" t="str">
        <f>VLOOKUP(A77,'BASE REGISTRO NOVIEMBRE'!$B$2:$V$890,9,FALSE)</f>
        <v>Duran dos años en sus funciones. Renovación parcial anual de tres directores</v>
      </c>
      <c r="J77" s="27" t="str">
        <f>VLOOKUP(A77,'BASE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7" s="27" t="str">
        <f>VLOOKUP(A77,'BASE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7" s="27" t="str">
        <f>VLOOKUP(A77,'BASE REGISTRO NOVIEMBRE'!$B$2:$V$890,12,FALSE)</f>
        <v xml:space="preserve">Julio Prado N° 1761, comuna de Ñuñoa, Región Metropolitana
</v>
      </c>
      <c r="M77" s="27" t="str">
        <f>VLOOKUP(A77,'BASE REGISTRO NOVIEMBRE'!$B$2:$V$890,13,FALSE)</f>
        <v>XIII</v>
      </c>
      <c r="N77" s="27" t="str">
        <f>VLOOKUP(A77,'BASE REGISTRO NOVIEMBRE'!$B$2:$V$890,14,FALSE)</f>
        <v>Ñuñoa</v>
      </c>
      <c r="O77" s="27" t="str">
        <f>VLOOKUP(A77,'BASE REGISTRO NOVIEMBRE'!$B$2:$V$890,15,FALSE)</f>
        <v xml:space="preserve">4768500
</v>
      </c>
      <c r="P77" s="27" t="str">
        <f>VLOOKUP(A77,'BASE REGISTRO NOVIEMBRE'!$B$2:$V$890,16,FALSE)</f>
        <v xml:space="preserve">gerenciageneral@coanil.cl
</v>
      </c>
      <c r="Q77" s="27">
        <f>VLOOKUP(A77,'BASE REGISTRO NOVIEMBRE'!$B$2:$V$890,17,FALSE)</f>
        <v>0</v>
      </c>
      <c r="R77" s="27">
        <f>VLOOKUP(A77,'BASE REGISTRO NOVIEMBRE'!$B$2:$V$890,18,FALSE)</f>
        <v>93401</v>
      </c>
      <c r="S77" s="27" t="str">
        <f>VLOOKUP(A77,'BASE REGISTRO NOVIEMBRE'!$B$2:$V$890,19,FALSE)</f>
        <v>Se acompaña Certificado de Antecedentes Financieros de la Institución correspondiente al año 2020, aprobados USUFI</v>
      </c>
      <c r="T77" s="107">
        <f>VLOOKUP(A77,'BASE REGISTRO NOVIEMBRE'!$B$2:$V$890,20,FALSE)</f>
        <v>37970</v>
      </c>
      <c r="U77" s="41">
        <v>2150</v>
      </c>
      <c r="V77" s="44">
        <v>43569548</v>
      </c>
      <c r="W77" s="44">
        <v>63552604</v>
      </c>
      <c r="X77" s="45">
        <v>44561</v>
      </c>
      <c r="Y77" s="42" t="s">
        <v>40</v>
      </c>
      <c r="Z77" s="42" t="s">
        <v>9203</v>
      </c>
      <c r="AA77" s="42" t="s">
        <v>206</v>
      </c>
    </row>
    <row r="78" spans="1:27" ht="15.75" customHeight="1" x14ac:dyDescent="0.2">
      <c r="A78" s="41">
        <v>2150</v>
      </c>
      <c r="B78" s="27" t="str">
        <f>VLOOKUP(A78,'BASE REGISTRO NOVIEMBRE'!$B$2:$V$890,2,FALSE)</f>
        <v>Fundación COANIL</v>
      </c>
      <c r="C78" s="27" t="str">
        <f>VLOOKUP(A78,'BASE REGISTRO NOVIEMBRE'!$B$2:$V$890,3,FALSE)</f>
        <v>70267000-4</v>
      </c>
      <c r="D78" s="27" t="str">
        <f>VLOOKUP(A78,'BASE REGISTRO NOVIEMBRE'!$B$2:$V$890,4,FALSE)</f>
        <v>Fundación de Derecho Privado.</v>
      </c>
      <c r="E78" s="27" t="str">
        <f>VLOOKUP(A78,'BASE REGISTRO NOVIEMBRE'!$B$2:$V$890,5,FALSE)</f>
        <v xml:space="preserve">Decreto Supremo Nº 213, de 17 de febrero de 1975, del Ministerio de Justicia. </v>
      </c>
      <c r="F78" s="27" t="str">
        <f>VLOOKUP(A78,'BASE REGISTRO NOVIEMBRE'!$B$2:$V$890,6,FALSE)</f>
        <v>Certificado de Vigencia de persona jurídica sin fines de lucro Folio Nº 500395386540, de 24 de junio de 2021, emitido por el Servicio de Registro Civil e Identificación.</v>
      </c>
      <c r="G78" s="27" t="str">
        <f>VLOOKUP(A78,'BASE REGISTRO NOVIEMBRE'!$B$2:$V$890,7,FALSE)</f>
        <v xml:space="preserve">Propender al desarrollo integral de los niños intelectualmente limitados hasta su incorporación a la vida del trabajo.
</v>
      </c>
      <c r="H78" s="27" t="str">
        <f>VLOOKUP(A78,'BASE REGISTRO NOVIEMBRE'!$B$2:$V$890,8,FALSE)</f>
        <v>Presidente: 
Presidente: 
Felipe Arteaga Manieu, 
Vicepresidente: 
Edgar Witt Gebert
Secretario: 
Luis Lizama Portal
Tesorero: 
Rodrigo Pablo Roa
Directores:
Álvaro Agustín Morales Adaro
Carolina Beatriz Muñoz Guzmán
Sergio Espejo Yaksic</v>
      </c>
      <c r="I78" s="27" t="str">
        <f>VLOOKUP(A78,'BASE REGISTRO NOVIEMBRE'!$B$2:$V$890,9,FALSE)</f>
        <v>Duran dos años en sus funciones. Renovación parcial anual de tres directores</v>
      </c>
      <c r="J78" s="27" t="str">
        <f>VLOOKUP(A78,'BASE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8" s="27" t="str">
        <f>VLOOKUP(A78,'BASE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8" s="27" t="str">
        <f>VLOOKUP(A78,'BASE REGISTRO NOVIEMBRE'!$B$2:$V$890,12,FALSE)</f>
        <v xml:space="preserve">Julio Prado N° 1761, comuna de Ñuñoa, Región Metropolitana
</v>
      </c>
      <c r="M78" s="27" t="str">
        <f>VLOOKUP(A78,'BASE REGISTRO NOVIEMBRE'!$B$2:$V$890,13,FALSE)</f>
        <v>XIII</v>
      </c>
      <c r="N78" s="27" t="str">
        <f>VLOOKUP(A78,'BASE REGISTRO NOVIEMBRE'!$B$2:$V$890,14,FALSE)</f>
        <v>Ñuñoa</v>
      </c>
      <c r="O78" s="27" t="str">
        <f>VLOOKUP(A78,'BASE REGISTRO NOVIEMBRE'!$B$2:$V$890,15,FALSE)</f>
        <v xml:space="preserve">4768500
</v>
      </c>
      <c r="P78" s="27" t="str">
        <f>VLOOKUP(A78,'BASE REGISTRO NOVIEMBRE'!$B$2:$V$890,16,FALSE)</f>
        <v xml:space="preserve">gerenciageneral@coanil.cl
</v>
      </c>
      <c r="Q78" s="27">
        <f>VLOOKUP(A78,'BASE REGISTRO NOVIEMBRE'!$B$2:$V$890,17,FALSE)</f>
        <v>0</v>
      </c>
      <c r="R78" s="27">
        <f>VLOOKUP(A78,'BASE REGISTRO NOVIEMBRE'!$B$2:$V$890,18,FALSE)</f>
        <v>93401</v>
      </c>
      <c r="S78" s="27" t="str">
        <f>VLOOKUP(A78,'BASE REGISTRO NOVIEMBRE'!$B$2:$V$890,19,FALSE)</f>
        <v>Se acompaña Certificado de Antecedentes Financieros de la Institución correspondiente al año 2020, aprobados USUFI</v>
      </c>
      <c r="T78" s="107">
        <f>VLOOKUP(A78,'BASE REGISTRO NOVIEMBRE'!$B$2:$V$890,20,FALSE)</f>
        <v>37970</v>
      </c>
      <c r="U78" s="41">
        <v>2150</v>
      </c>
      <c r="V78" s="44">
        <v>3206640</v>
      </c>
      <c r="W78" s="44">
        <v>18102083</v>
      </c>
      <c r="X78" s="45">
        <v>44561</v>
      </c>
      <c r="Y78" s="42" t="s">
        <v>40</v>
      </c>
      <c r="Z78" s="42" t="s">
        <v>9203</v>
      </c>
      <c r="AA78" s="42" t="s">
        <v>248</v>
      </c>
    </row>
    <row r="79" spans="1:27" ht="15.75" customHeight="1" x14ac:dyDescent="0.2">
      <c r="A79" s="41">
        <v>2150</v>
      </c>
      <c r="B79" s="27" t="str">
        <f>VLOOKUP(A79,'BASE REGISTRO NOVIEMBRE'!$B$2:$V$890,2,FALSE)</f>
        <v>Fundación COANIL</v>
      </c>
      <c r="C79" s="27" t="str">
        <f>VLOOKUP(A79,'BASE REGISTRO NOVIEMBRE'!$B$2:$V$890,3,FALSE)</f>
        <v>70267000-4</v>
      </c>
      <c r="D79" s="27" t="str">
        <f>VLOOKUP(A79,'BASE REGISTRO NOVIEMBRE'!$B$2:$V$890,4,FALSE)</f>
        <v>Fundación de Derecho Privado.</v>
      </c>
      <c r="E79" s="27" t="str">
        <f>VLOOKUP(A79,'BASE REGISTRO NOVIEMBRE'!$B$2:$V$890,5,FALSE)</f>
        <v xml:space="preserve">Decreto Supremo Nº 213, de 17 de febrero de 1975, del Ministerio de Justicia. </v>
      </c>
      <c r="F79" s="27" t="str">
        <f>VLOOKUP(A79,'BASE REGISTRO NOVIEMBRE'!$B$2:$V$890,6,FALSE)</f>
        <v>Certificado de Vigencia de persona jurídica sin fines de lucro Folio Nº 500395386540, de 24 de junio de 2021, emitido por el Servicio de Registro Civil e Identificación.</v>
      </c>
      <c r="G79" s="27" t="str">
        <f>VLOOKUP(A79,'BASE REGISTRO NOVIEMBRE'!$B$2:$V$890,7,FALSE)</f>
        <v xml:space="preserve">Propender al desarrollo integral de los niños intelectualmente limitados hasta su incorporación a la vida del trabajo.
</v>
      </c>
      <c r="H79" s="27" t="str">
        <f>VLOOKUP(A79,'BASE REGISTRO NOVIEMBRE'!$B$2:$V$890,8,FALSE)</f>
        <v>Presidente: 
Presidente: 
Felipe Arteaga Manieu, 
Vicepresidente: 
Edgar Witt Gebert
Secretario: 
Luis Lizama Portal
Tesorero: 
Rodrigo Pablo Roa
Directores:
Álvaro Agustín Morales Adaro
Carolina Beatriz Muñoz Guzmán
Sergio Espejo Yaksic</v>
      </c>
      <c r="I79" s="27" t="str">
        <f>VLOOKUP(A79,'BASE REGISTRO NOVIEMBRE'!$B$2:$V$890,9,FALSE)</f>
        <v>Duran dos años en sus funciones. Renovación parcial anual de tres directores</v>
      </c>
      <c r="J79" s="27" t="str">
        <f>VLOOKUP(A79,'BASE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79" s="27" t="str">
        <f>VLOOKUP(A79,'BASE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79" s="27" t="str">
        <f>VLOOKUP(A79,'BASE REGISTRO NOVIEMBRE'!$B$2:$V$890,12,FALSE)</f>
        <v xml:space="preserve">Julio Prado N° 1761, comuna de Ñuñoa, Región Metropolitana
</v>
      </c>
      <c r="M79" s="27" t="str">
        <f>VLOOKUP(A79,'BASE REGISTRO NOVIEMBRE'!$B$2:$V$890,13,FALSE)</f>
        <v>XIII</v>
      </c>
      <c r="N79" s="27" t="str">
        <f>VLOOKUP(A79,'BASE REGISTRO NOVIEMBRE'!$B$2:$V$890,14,FALSE)</f>
        <v>Ñuñoa</v>
      </c>
      <c r="O79" s="27" t="str">
        <f>VLOOKUP(A79,'BASE REGISTRO NOVIEMBRE'!$B$2:$V$890,15,FALSE)</f>
        <v xml:space="preserve">4768500
</v>
      </c>
      <c r="P79" s="27" t="str">
        <f>VLOOKUP(A79,'BASE REGISTRO NOVIEMBRE'!$B$2:$V$890,16,FALSE)</f>
        <v xml:space="preserve">gerenciageneral@coanil.cl
</v>
      </c>
      <c r="Q79" s="27">
        <f>VLOOKUP(A79,'BASE REGISTRO NOVIEMBRE'!$B$2:$V$890,17,FALSE)</f>
        <v>0</v>
      </c>
      <c r="R79" s="27">
        <f>VLOOKUP(A79,'BASE REGISTRO NOVIEMBRE'!$B$2:$V$890,18,FALSE)</f>
        <v>93401</v>
      </c>
      <c r="S79" s="27" t="str">
        <f>VLOOKUP(A79,'BASE REGISTRO NOVIEMBRE'!$B$2:$V$890,19,FALSE)</f>
        <v>Se acompaña Certificado de Antecedentes Financieros de la Institución correspondiente al año 2020, aprobados USUFI</v>
      </c>
      <c r="T79" s="107">
        <f>VLOOKUP(A79,'BASE REGISTRO NOVIEMBRE'!$B$2:$V$890,20,FALSE)</f>
        <v>37970</v>
      </c>
      <c r="U79" s="41">
        <v>2150</v>
      </c>
      <c r="V79" s="44">
        <v>27924146</v>
      </c>
      <c r="W79" s="44">
        <v>41857214</v>
      </c>
      <c r="X79" s="45">
        <v>44561</v>
      </c>
      <c r="Y79" s="42" t="s">
        <v>40</v>
      </c>
      <c r="Z79" s="42" t="s">
        <v>9203</v>
      </c>
      <c r="AA79" s="42" t="s">
        <v>249</v>
      </c>
    </row>
    <row r="80" spans="1:27" ht="15.75" customHeight="1" x14ac:dyDescent="0.2">
      <c r="A80" s="41">
        <v>2150</v>
      </c>
      <c r="B80" s="27" t="str">
        <f>VLOOKUP(A80,'BASE REGISTRO NOVIEMBRE'!$B$2:$V$890,2,FALSE)</f>
        <v>Fundación COANIL</v>
      </c>
      <c r="C80" s="27" t="str">
        <f>VLOOKUP(A80,'BASE REGISTRO NOVIEMBRE'!$B$2:$V$890,3,FALSE)</f>
        <v>70267000-4</v>
      </c>
      <c r="D80" s="27" t="str">
        <f>VLOOKUP(A80,'BASE REGISTRO NOVIEMBRE'!$B$2:$V$890,4,FALSE)</f>
        <v>Fundación de Derecho Privado.</v>
      </c>
      <c r="E80" s="27" t="str">
        <f>VLOOKUP(A80,'BASE REGISTRO NOVIEMBRE'!$B$2:$V$890,5,FALSE)</f>
        <v xml:space="preserve">Decreto Supremo Nº 213, de 17 de febrero de 1975, del Ministerio de Justicia. </v>
      </c>
      <c r="F80" s="27" t="str">
        <f>VLOOKUP(A80,'BASE REGISTRO NOVIEMBRE'!$B$2:$V$890,6,FALSE)</f>
        <v>Certificado de Vigencia de persona jurídica sin fines de lucro Folio Nº 500395386540, de 24 de junio de 2021, emitido por el Servicio de Registro Civil e Identificación.</v>
      </c>
      <c r="G80" s="27" t="str">
        <f>VLOOKUP(A80,'BASE REGISTRO NOVIEMBRE'!$B$2:$V$890,7,FALSE)</f>
        <v xml:space="preserve">Propender al desarrollo integral de los niños intelectualmente limitados hasta su incorporación a la vida del trabajo.
</v>
      </c>
      <c r="H80" s="27" t="str">
        <f>VLOOKUP(A80,'BASE REGISTRO NOVIEMBRE'!$B$2:$V$890,8,FALSE)</f>
        <v>Presidente: 
Presidente: 
Felipe Arteaga Manieu, 
Vicepresidente: 
Edgar Witt Gebert
Secretario: 
Luis Lizama Portal
Tesorero: 
Rodrigo Pablo Roa
Directores:
Álvaro Agustín Morales Adaro
Carolina Beatriz Muñoz Guzmán
Sergio Espejo Yaksic</v>
      </c>
      <c r="I80" s="27" t="str">
        <f>VLOOKUP(A80,'BASE REGISTRO NOVIEMBRE'!$B$2:$V$890,9,FALSE)</f>
        <v>Duran dos años en sus funciones. Renovación parcial anual de tres directores</v>
      </c>
      <c r="J80" s="27" t="str">
        <f>VLOOKUP(A80,'BASE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0" s="27" t="str">
        <f>VLOOKUP(A80,'BASE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0" s="27" t="str">
        <f>VLOOKUP(A80,'BASE REGISTRO NOVIEMBRE'!$B$2:$V$890,12,FALSE)</f>
        <v xml:space="preserve">Julio Prado N° 1761, comuna de Ñuñoa, Región Metropolitana
</v>
      </c>
      <c r="M80" s="27" t="str">
        <f>VLOOKUP(A80,'BASE REGISTRO NOVIEMBRE'!$B$2:$V$890,13,FALSE)</f>
        <v>XIII</v>
      </c>
      <c r="N80" s="27" t="str">
        <f>VLOOKUP(A80,'BASE REGISTRO NOVIEMBRE'!$B$2:$V$890,14,FALSE)</f>
        <v>Ñuñoa</v>
      </c>
      <c r="O80" s="27" t="str">
        <f>VLOOKUP(A80,'BASE REGISTRO NOVIEMBRE'!$B$2:$V$890,15,FALSE)</f>
        <v xml:space="preserve">4768500
</v>
      </c>
      <c r="P80" s="27" t="str">
        <f>VLOOKUP(A80,'BASE REGISTRO NOVIEMBRE'!$B$2:$V$890,16,FALSE)</f>
        <v xml:space="preserve">gerenciageneral@coanil.cl
</v>
      </c>
      <c r="Q80" s="27">
        <f>VLOOKUP(A80,'BASE REGISTRO NOVIEMBRE'!$B$2:$V$890,17,FALSE)</f>
        <v>0</v>
      </c>
      <c r="R80" s="27">
        <f>VLOOKUP(A80,'BASE REGISTRO NOVIEMBRE'!$B$2:$V$890,18,FALSE)</f>
        <v>93401</v>
      </c>
      <c r="S80" s="27" t="str">
        <f>VLOOKUP(A80,'BASE REGISTRO NOVIEMBRE'!$B$2:$V$890,19,FALSE)</f>
        <v>Se acompaña Certificado de Antecedentes Financieros de la Institución correspondiente al año 2020, aprobados USUFI</v>
      </c>
      <c r="T80" s="107">
        <f>VLOOKUP(A80,'BASE REGISTRO NOVIEMBRE'!$B$2:$V$890,20,FALSE)</f>
        <v>37970</v>
      </c>
      <c r="U80" s="41">
        <v>2150</v>
      </c>
      <c r="V80" s="44">
        <v>5405860</v>
      </c>
      <c r="W80" s="44">
        <v>10552517</v>
      </c>
      <c r="X80" s="45">
        <v>44561</v>
      </c>
      <c r="Y80" s="42" t="s">
        <v>40</v>
      </c>
      <c r="Z80" s="42" t="s">
        <v>9203</v>
      </c>
      <c r="AA80" s="42" t="s">
        <v>9503</v>
      </c>
    </row>
    <row r="81" spans="1:27" ht="15.75" customHeight="1" x14ac:dyDescent="0.2">
      <c r="A81" s="41">
        <v>2150</v>
      </c>
      <c r="B81" s="27" t="str">
        <f>VLOOKUP(A81,'BASE REGISTRO NOVIEMBRE'!$B$2:$V$890,2,FALSE)</f>
        <v>Fundación COANIL</v>
      </c>
      <c r="C81" s="27" t="str">
        <f>VLOOKUP(A81,'BASE REGISTRO NOVIEMBRE'!$B$2:$V$890,3,FALSE)</f>
        <v>70267000-4</v>
      </c>
      <c r="D81" s="27" t="str">
        <f>VLOOKUP(A81,'BASE REGISTRO NOVIEMBRE'!$B$2:$V$890,4,FALSE)</f>
        <v>Fundación de Derecho Privado.</v>
      </c>
      <c r="E81" s="27" t="str">
        <f>VLOOKUP(A81,'BASE REGISTRO NOVIEMBRE'!$B$2:$V$890,5,FALSE)</f>
        <v xml:space="preserve">Decreto Supremo Nº 213, de 17 de febrero de 1975, del Ministerio de Justicia. </v>
      </c>
      <c r="F81" s="27" t="str">
        <f>VLOOKUP(A81,'BASE REGISTRO NOVIEMBRE'!$B$2:$V$890,6,FALSE)</f>
        <v>Certificado de Vigencia de persona jurídica sin fines de lucro Folio Nº 500395386540, de 24 de junio de 2021, emitido por el Servicio de Registro Civil e Identificación.</v>
      </c>
      <c r="G81" s="27" t="str">
        <f>VLOOKUP(A81,'BASE REGISTRO NOVIEMBRE'!$B$2:$V$890,7,FALSE)</f>
        <v xml:space="preserve">Propender al desarrollo integral de los niños intelectualmente limitados hasta su incorporación a la vida del trabajo.
</v>
      </c>
      <c r="H81" s="27" t="str">
        <f>VLOOKUP(A81,'BASE REGISTRO NOVIEMBRE'!$B$2:$V$890,8,FALSE)</f>
        <v>Presidente: 
Presidente: 
Felipe Arteaga Manieu, 
Vicepresidente: 
Edgar Witt Gebert
Secretario: 
Luis Lizama Portal
Tesorero: 
Rodrigo Pablo Roa
Directores:
Álvaro Agustín Morales Adaro
Carolina Beatriz Muñoz Guzmán
Sergio Espejo Yaksic</v>
      </c>
      <c r="I81" s="27" t="str">
        <f>VLOOKUP(A81,'BASE REGISTRO NOVIEMBRE'!$B$2:$V$890,9,FALSE)</f>
        <v>Duran dos años en sus funciones. Renovación parcial anual de tres directores</v>
      </c>
      <c r="J81" s="27" t="str">
        <f>VLOOKUP(A81,'BASE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1" s="27" t="str">
        <f>VLOOKUP(A81,'BASE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1" s="27" t="str">
        <f>VLOOKUP(A81,'BASE REGISTRO NOVIEMBRE'!$B$2:$V$890,12,FALSE)</f>
        <v xml:space="preserve">Julio Prado N° 1761, comuna de Ñuñoa, Región Metropolitana
</v>
      </c>
      <c r="M81" s="27" t="str">
        <f>VLOOKUP(A81,'BASE REGISTRO NOVIEMBRE'!$B$2:$V$890,13,FALSE)</f>
        <v>XIII</v>
      </c>
      <c r="N81" s="27" t="str">
        <f>VLOOKUP(A81,'BASE REGISTRO NOVIEMBRE'!$B$2:$V$890,14,FALSE)</f>
        <v>Ñuñoa</v>
      </c>
      <c r="O81" s="27" t="str">
        <f>VLOOKUP(A81,'BASE REGISTRO NOVIEMBRE'!$B$2:$V$890,15,FALSE)</f>
        <v xml:space="preserve">4768500
</v>
      </c>
      <c r="P81" s="27" t="str">
        <f>VLOOKUP(A81,'BASE REGISTRO NOVIEMBRE'!$B$2:$V$890,16,FALSE)</f>
        <v xml:space="preserve">gerenciageneral@coanil.cl
</v>
      </c>
      <c r="Q81" s="27">
        <f>VLOOKUP(A81,'BASE REGISTRO NOVIEMBRE'!$B$2:$V$890,17,FALSE)</f>
        <v>0</v>
      </c>
      <c r="R81" s="27">
        <f>VLOOKUP(A81,'BASE REGISTRO NOVIEMBRE'!$B$2:$V$890,18,FALSE)</f>
        <v>93401</v>
      </c>
      <c r="S81" s="27" t="str">
        <f>VLOOKUP(A81,'BASE REGISTRO NOVIEMBRE'!$B$2:$V$890,19,FALSE)</f>
        <v>Se acompaña Certificado de Antecedentes Financieros de la Institución correspondiente al año 2020, aprobados USUFI</v>
      </c>
      <c r="T81" s="107">
        <f>VLOOKUP(A81,'BASE REGISTRO NOVIEMBRE'!$B$2:$V$890,20,FALSE)</f>
        <v>37970</v>
      </c>
      <c r="U81" s="41">
        <v>2150</v>
      </c>
      <c r="V81" s="44">
        <v>16703389</v>
      </c>
      <c r="W81" s="44">
        <v>20358959</v>
      </c>
      <c r="X81" s="45">
        <v>44561</v>
      </c>
      <c r="Y81" s="42" t="s">
        <v>40</v>
      </c>
      <c r="Z81" s="42" t="s">
        <v>9203</v>
      </c>
      <c r="AA81" s="42" t="s">
        <v>209</v>
      </c>
    </row>
    <row r="82" spans="1:27" ht="15.75" customHeight="1" x14ac:dyDescent="0.2">
      <c r="A82" s="41">
        <v>2150</v>
      </c>
      <c r="B82" s="27" t="str">
        <f>VLOOKUP(A82,'BASE REGISTRO NOVIEMBRE'!$B$2:$V$890,2,FALSE)</f>
        <v>Fundación COANIL</v>
      </c>
      <c r="C82" s="27" t="str">
        <f>VLOOKUP(A82,'BASE REGISTRO NOVIEMBRE'!$B$2:$V$890,3,FALSE)</f>
        <v>70267000-4</v>
      </c>
      <c r="D82" s="27" t="str">
        <f>VLOOKUP(A82,'BASE REGISTRO NOVIEMBRE'!$B$2:$V$890,4,FALSE)</f>
        <v>Fundación de Derecho Privado.</v>
      </c>
      <c r="E82" s="27" t="str">
        <f>VLOOKUP(A82,'BASE REGISTRO NOVIEMBRE'!$B$2:$V$890,5,FALSE)</f>
        <v xml:space="preserve">Decreto Supremo Nº 213, de 17 de febrero de 1975, del Ministerio de Justicia. </v>
      </c>
      <c r="F82" s="27" t="str">
        <f>VLOOKUP(A82,'BASE REGISTRO NOVIEMBRE'!$B$2:$V$890,6,FALSE)</f>
        <v>Certificado de Vigencia de persona jurídica sin fines de lucro Folio Nº 500395386540, de 24 de junio de 2021, emitido por el Servicio de Registro Civil e Identificación.</v>
      </c>
      <c r="G82" s="27" t="str">
        <f>VLOOKUP(A82,'BASE REGISTRO NOVIEMBRE'!$B$2:$V$890,7,FALSE)</f>
        <v xml:space="preserve">Propender al desarrollo integral de los niños intelectualmente limitados hasta su incorporación a la vida del trabajo.
</v>
      </c>
      <c r="H82" s="27" t="str">
        <f>VLOOKUP(A82,'BASE REGISTRO NOVIEMBRE'!$B$2:$V$890,8,FALSE)</f>
        <v>Presidente: 
Presidente: 
Felipe Arteaga Manieu, 
Vicepresidente: 
Edgar Witt Gebert
Secretario: 
Luis Lizama Portal
Tesorero: 
Rodrigo Pablo Roa
Directores:
Álvaro Agustín Morales Adaro
Carolina Beatriz Muñoz Guzmán
Sergio Espejo Yaksic</v>
      </c>
      <c r="I82" s="27" t="str">
        <f>VLOOKUP(A82,'BASE REGISTRO NOVIEMBRE'!$B$2:$V$890,9,FALSE)</f>
        <v>Duran dos años en sus funciones. Renovación parcial anual de tres directores</v>
      </c>
      <c r="J82" s="27" t="str">
        <f>VLOOKUP(A82,'BASE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2" s="27" t="str">
        <f>VLOOKUP(A82,'BASE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2" s="27" t="str">
        <f>VLOOKUP(A82,'BASE REGISTRO NOVIEMBRE'!$B$2:$V$890,12,FALSE)</f>
        <v xml:space="preserve">Julio Prado N° 1761, comuna de Ñuñoa, Región Metropolitana
</v>
      </c>
      <c r="M82" s="27" t="str">
        <f>VLOOKUP(A82,'BASE REGISTRO NOVIEMBRE'!$B$2:$V$890,13,FALSE)</f>
        <v>XIII</v>
      </c>
      <c r="N82" s="27" t="str">
        <f>VLOOKUP(A82,'BASE REGISTRO NOVIEMBRE'!$B$2:$V$890,14,FALSE)</f>
        <v>Ñuñoa</v>
      </c>
      <c r="O82" s="27" t="str">
        <f>VLOOKUP(A82,'BASE REGISTRO NOVIEMBRE'!$B$2:$V$890,15,FALSE)</f>
        <v xml:space="preserve">4768500
</v>
      </c>
      <c r="P82" s="27" t="str">
        <f>VLOOKUP(A82,'BASE REGISTRO NOVIEMBRE'!$B$2:$V$890,16,FALSE)</f>
        <v xml:space="preserve">gerenciageneral@coanil.cl
</v>
      </c>
      <c r="Q82" s="27">
        <f>VLOOKUP(A82,'BASE REGISTRO NOVIEMBRE'!$B$2:$V$890,17,FALSE)</f>
        <v>0</v>
      </c>
      <c r="R82" s="27">
        <f>VLOOKUP(A82,'BASE REGISTRO NOVIEMBRE'!$B$2:$V$890,18,FALSE)</f>
        <v>93401</v>
      </c>
      <c r="S82" s="27" t="str">
        <f>VLOOKUP(A82,'BASE REGISTRO NOVIEMBRE'!$B$2:$V$890,19,FALSE)</f>
        <v>Se acompaña Certificado de Antecedentes Financieros de la Institución correspondiente al año 2020, aprobados USUFI</v>
      </c>
      <c r="T82" s="107">
        <f>VLOOKUP(A82,'BASE REGISTRO NOVIEMBRE'!$B$2:$V$890,20,FALSE)</f>
        <v>37970</v>
      </c>
      <c r="U82" s="41">
        <v>2150</v>
      </c>
      <c r="V82" s="44">
        <v>32655016</v>
      </c>
      <c r="W82" s="44">
        <v>83333996</v>
      </c>
      <c r="X82" s="45">
        <v>44561</v>
      </c>
      <c r="Y82" s="42" t="s">
        <v>40</v>
      </c>
      <c r="Z82" s="42" t="s">
        <v>9203</v>
      </c>
      <c r="AA82" s="42" t="s">
        <v>9537</v>
      </c>
    </row>
    <row r="83" spans="1:27" ht="15.75" customHeight="1" x14ac:dyDescent="0.2">
      <c r="A83" s="41">
        <v>2150</v>
      </c>
      <c r="B83" s="27" t="str">
        <f>VLOOKUP(A83,'BASE REGISTRO NOVIEMBRE'!$B$2:$V$890,2,FALSE)</f>
        <v>Fundación COANIL</v>
      </c>
      <c r="C83" s="27" t="str">
        <f>VLOOKUP(A83,'BASE REGISTRO NOVIEMBRE'!$B$2:$V$890,3,FALSE)</f>
        <v>70267000-4</v>
      </c>
      <c r="D83" s="27" t="str">
        <f>VLOOKUP(A83,'BASE REGISTRO NOVIEMBRE'!$B$2:$V$890,4,FALSE)</f>
        <v>Fundación de Derecho Privado.</v>
      </c>
      <c r="E83" s="27" t="str">
        <f>VLOOKUP(A83,'BASE REGISTRO NOVIEMBRE'!$B$2:$V$890,5,FALSE)</f>
        <v xml:space="preserve">Decreto Supremo Nº 213, de 17 de febrero de 1975, del Ministerio de Justicia. </v>
      </c>
      <c r="F83" s="27" t="str">
        <f>VLOOKUP(A83,'BASE REGISTRO NOVIEMBRE'!$B$2:$V$890,6,FALSE)</f>
        <v>Certificado de Vigencia de persona jurídica sin fines de lucro Folio Nº 500395386540, de 24 de junio de 2021, emitido por el Servicio de Registro Civil e Identificación.</v>
      </c>
      <c r="G83" s="27" t="str">
        <f>VLOOKUP(A83,'BASE REGISTRO NOVIEMBRE'!$B$2:$V$890,7,FALSE)</f>
        <v xml:space="preserve">Propender al desarrollo integral de los niños intelectualmente limitados hasta su incorporación a la vida del trabajo.
</v>
      </c>
      <c r="H83" s="27" t="str">
        <f>VLOOKUP(A83,'BASE REGISTRO NOVIEMBRE'!$B$2:$V$890,8,FALSE)</f>
        <v>Presidente: 
Presidente: 
Felipe Arteaga Manieu, 
Vicepresidente: 
Edgar Witt Gebert
Secretario: 
Luis Lizama Portal
Tesorero: 
Rodrigo Pablo Roa
Directores:
Álvaro Agustín Morales Adaro
Carolina Beatriz Muñoz Guzmán
Sergio Espejo Yaksic</v>
      </c>
      <c r="I83" s="27" t="str">
        <f>VLOOKUP(A83,'BASE REGISTRO NOVIEMBRE'!$B$2:$V$890,9,FALSE)</f>
        <v>Duran dos años en sus funciones. Renovación parcial anual de tres directores</v>
      </c>
      <c r="J83" s="27" t="str">
        <f>VLOOKUP(A83,'BASE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3" s="27" t="str">
        <f>VLOOKUP(A83,'BASE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3" s="27" t="str">
        <f>VLOOKUP(A83,'BASE REGISTRO NOVIEMBRE'!$B$2:$V$890,12,FALSE)</f>
        <v xml:space="preserve">Julio Prado N° 1761, comuna de Ñuñoa, Región Metropolitana
</v>
      </c>
      <c r="M83" s="27" t="str">
        <f>VLOOKUP(A83,'BASE REGISTRO NOVIEMBRE'!$B$2:$V$890,13,FALSE)</f>
        <v>XIII</v>
      </c>
      <c r="N83" s="27" t="str">
        <f>VLOOKUP(A83,'BASE REGISTRO NOVIEMBRE'!$B$2:$V$890,14,FALSE)</f>
        <v>Ñuñoa</v>
      </c>
      <c r="O83" s="27" t="str">
        <f>VLOOKUP(A83,'BASE REGISTRO NOVIEMBRE'!$B$2:$V$890,15,FALSE)</f>
        <v xml:space="preserve">4768500
</v>
      </c>
      <c r="P83" s="27" t="str">
        <f>VLOOKUP(A83,'BASE REGISTRO NOVIEMBRE'!$B$2:$V$890,16,FALSE)</f>
        <v xml:space="preserve">gerenciageneral@coanil.cl
</v>
      </c>
      <c r="Q83" s="27">
        <f>VLOOKUP(A83,'BASE REGISTRO NOVIEMBRE'!$B$2:$V$890,17,FALSE)</f>
        <v>0</v>
      </c>
      <c r="R83" s="27">
        <f>VLOOKUP(A83,'BASE REGISTRO NOVIEMBRE'!$B$2:$V$890,18,FALSE)</f>
        <v>93401</v>
      </c>
      <c r="S83" s="27" t="str">
        <f>VLOOKUP(A83,'BASE REGISTRO NOVIEMBRE'!$B$2:$V$890,19,FALSE)</f>
        <v>Se acompaña Certificado de Antecedentes Financieros de la Institución correspondiente al año 2020, aprobados USUFI</v>
      </c>
      <c r="T83" s="107">
        <f>VLOOKUP(A83,'BASE REGISTRO NOVIEMBRE'!$B$2:$V$890,20,FALSE)</f>
        <v>37970</v>
      </c>
      <c r="U83" s="41">
        <v>2150</v>
      </c>
      <c r="V83" s="44">
        <v>12024900</v>
      </c>
      <c r="W83" s="44">
        <v>24049800</v>
      </c>
      <c r="X83" s="45">
        <v>44561</v>
      </c>
      <c r="Y83" s="42" t="s">
        <v>40</v>
      </c>
      <c r="Z83" s="42" t="s">
        <v>9203</v>
      </c>
      <c r="AA83" s="42" t="s">
        <v>252</v>
      </c>
    </row>
    <row r="84" spans="1:27" ht="15.75" customHeight="1" x14ac:dyDescent="0.2">
      <c r="A84" s="41">
        <v>2150</v>
      </c>
      <c r="B84" s="27" t="str">
        <f>VLOOKUP(A84,'BASE REGISTRO NOVIEMBRE'!$B$2:$V$890,2,FALSE)</f>
        <v>Fundación COANIL</v>
      </c>
      <c r="C84" s="27" t="str">
        <f>VLOOKUP(A84,'BASE REGISTRO NOVIEMBRE'!$B$2:$V$890,3,FALSE)</f>
        <v>70267000-4</v>
      </c>
      <c r="D84" s="27" t="str">
        <f>VLOOKUP(A84,'BASE REGISTRO NOVIEMBRE'!$B$2:$V$890,4,FALSE)</f>
        <v>Fundación de Derecho Privado.</v>
      </c>
      <c r="E84" s="27" t="str">
        <f>VLOOKUP(A84,'BASE REGISTRO NOVIEMBRE'!$B$2:$V$890,5,FALSE)</f>
        <v xml:space="preserve">Decreto Supremo Nº 213, de 17 de febrero de 1975, del Ministerio de Justicia. </v>
      </c>
      <c r="F84" s="27" t="str">
        <f>VLOOKUP(A84,'BASE REGISTRO NOVIEMBRE'!$B$2:$V$890,6,FALSE)</f>
        <v>Certificado de Vigencia de persona jurídica sin fines de lucro Folio Nº 500395386540, de 24 de junio de 2021, emitido por el Servicio de Registro Civil e Identificación.</v>
      </c>
      <c r="G84" s="27" t="str">
        <f>VLOOKUP(A84,'BASE REGISTRO NOVIEMBRE'!$B$2:$V$890,7,FALSE)</f>
        <v xml:space="preserve">Propender al desarrollo integral de los niños intelectualmente limitados hasta su incorporación a la vida del trabajo.
</v>
      </c>
      <c r="H84" s="27" t="str">
        <f>VLOOKUP(A84,'BASE REGISTRO NOVIEMBRE'!$B$2:$V$890,8,FALSE)</f>
        <v>Presidente: 
Presidente: 
Felipe Arteaga Manieu, 
Vicepresidente: 
Edgar Witt Gebert
Secretario: 
Luis Lizama Portal
Tesorero: 
Rodrigo Pablo Roa
Directores:
Álvaro Agustín Morales Adaro
Carolina Beatriz Muñoz Guzmán
Sergio Espejo Yaksic</v>
      </c>
      <c r="I84" s="27" t="str">
        <f>VLOOKUP(A84,'BASE REGISTRO NOVIEMBRE'!$B$2:$V$890,9,FALSE)</f>
        <v>Duran dos años en sus funciones. Renovación parcial anual de tres directores</v>
      </c>
      <c r="J84" s="27" t="str">
        <f>VLOOKUP(A84,'BASE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4" s="27" t="str">
        <f>VLOOKUP(A84,'BASE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4" s="27" t="str">
        <f>VLOOKUP(A84,'BASE REGISTRO NOVIEMBRE'!$B$2:$V$890,12,FALSE)</f>
        <v xml:space="preserve">Julio Prado N° 1761, comuna de Ñuñoa, Región Metropolitana
</v>
      </c>
      <c r="M84" s="27" t="str">
        <f>VLOOKUP(A84,'BASE REGISTRO NOVIEMBRE'!$B$2:$V$890,13,FALSE)</f>
        <v>XIII</v>
      </c>
      <c r="N84" s="27" t="str">
        <f>VLOOKUP(A84,'BASE REGISTRO NOVIEMBRE'!$B$2:$V$890,14,FALSE)</f>
        <v>Ñuñoa</v>
      </c>
      <c r="O84" s="27" t="str">
        <f>VLOOKUP(A84,'BASE REGISTRO NOVIEMBRE'!$B$2:$V$890,15,FALSE)</f>
        <v xml:space="preserve">4768500
</v>
      </c>
      <c r="P84" s="27" t="str">
        <f>VLOOKUP(A84,'BASE REGISTRO NOVIEMBRE'!$B$2:$V$890,16,FALSE)</f>
        <v xml:space="preserve">gerenciageneral@coanil.cl
</v>
      </c>
      <c r="Q84" s="27">
        <f>VLOOKUP(A84,'BASE REGISTRO NOVIEMBRE'!$B$2:$V$890,17,FALSE)</f>
        <v>0</v>
      </c>
      <c r="R84" s="27">
        <f>VLOOKUP(A84,'BASE REGISTRO NOVIEMBRE'!$B$2:$V$890,18,FALSE)</f>
        <v>93401</v>
      </c>
      <c r="S84" s="27" t="str">
        <f>VLOOKUP(A84,'BASE REGISTRO NOVIEMBRE'!$B$2:$V$890,19,FALSE)</f>
        <v>Se acompaña Certificado de Antecedentes Financieros de la Institución correspondiente al año 2020, aprobados USUFI</v>
      </c>
      <c r="T84" s="107">
        <f>VLOOKUP(A84,'BASE REGISTRO NOVIEMBRE'!$B$2:$V$890,20,FALSE)</f>
        <v>37970</v>
      </c>
      <c r="U84" s="41">
        <v>2150</v>
      </c>
      <c r="V84" s="44">
        <v>36615278</v>
      </c>
      <c r="W84" s="44">
        <v>36615278</v>
      </c>
      <c r="X84" s="45">
        <v>44561</v>
      </c>
      <c r="Y84" s="42" t="s">
        <v>40</v>
      </c>
      <c r="Z84" s="42" t="s">
        <v>9203</v>
      </c>
      <c r="AA84" s="42" t="s">
        <v>9549</v>
      </c>
    </row>
    <row r="85" spans="1:27" ht="15.75" customHeight="1" x14ac:dyDescent="0.2">
      <c r="A85" s="41">
        <v>2150</v>
      </c>
      <c r="B85" s="27" t="str">
        <f>VLOOKUP(A85,'BASE REGISTRO NOVIEMBRE'!$B$2:$V$890,2,FALSE)</f>
        <v>Fundación COANIL</v>
      </c>
      <c r="C85" s="27" t="str">
        <f>VLOOKUP(A85,'BASE REGISTRO NOVIEMBRE'!$B$2:$V$890,3,FALSE)</f>
        <v>70267000-4</v>
      </c>
      <c r="D85" s="27" t="str">
        <f>VLOOKUP(A85,'BASE REGISTRO NOVIEMBRE'!$B$2:$V$890,4,FALSE)</f>
        <v>Fundación de Derecho Privado.</v>
      </c>
      <c r="E85" s="27" t="str">
        <f>VLOOKUP(A85,'BASE REGISTRO NOVIEMBRE'!$B$2:$V$890,5,FALSE)</f>
        <v xml:space="preserve">Decreto Supremo Nº 213, de 17 de febrero de 1975, del Ministerio de Justicia. </v>
      </c>
      <c r="F85" s="27" t="str">
        <f>VLOOKUP(A85,'BASE REGISTRO NOVIEMBRE'!$B$2:$V$890,6,FALSE)</f>
        <v>Certificado de Vigencia de persona jurídica sin fines de lucro Folio Nº 500395386540, de 24 de junio de 2021, emitido por el Servicio de Registro Civil e Identificación.</v>
      </c>
      <c r="G85" s="27" t="str">
        <f>VLOOKUP(A85,'BASE REGISTRO NOVIEMBRE'!$B$2:$V$890,7,FALSE)</f>
        <v xml:space="preserve">Propender al desarrollo integral de los niños intelectualmente limitados hasta su incorporación a la vida del trabajo.
</v>
      </c>
      <c r="H85" s="27" t="str">
        <f>VLOOKUP(A85,'BASE REGISTRO NOVIEMBRE'!$B$2:$V$890,8,FALSE)</f>
        <v>Presidente: 
Presidente: 
Felipe Arteaga Manieu, 
Vicepresidente: 
Edgar Witt Gebert
Secretario: 
Luis Lizama Portal
Tesorero: 
Rodrigo Pablo Roa
Directores:
Álvaro Agustín Morales Adaro
Carolina Beatriz Muñoz Guzmán
Sergio Espejo Yaksic</v>
      </c>
      <c r="I85" s="27" t="str">
        <f>VLOOKUP(A85,'BASE REGISTRO NOVIEMBRE'!$B$2:$V$890,9,FALSE)</f>
        <v>Duran dos años en sus funciones. Renovación parcial anual de tres directores</v>
      </c>
      <c r="J85" s="27" t="str">
        <f>VLOOKUP(A85,'BASE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5" s="27" t="str">
        <f>VLOOKUP(A85,'BASE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5" s="27" t="str">
        <f>VLOOKUP(A85,'BASE REGISTRO NOVIEMBRE'!$B$2:$V$890,12,FALSE)</f>
        <v xml:space="preserve">Julio Prado N° 1761, comuna de Ñuñoa, Región Metropolitana
</v>
      </c>
      <c r="M85" s="27" t="str">
        <f>VLOOKUP(A85,'BASE REGISTRO NOVIEMBRE'!$B$2:$V$890,13,FALSE)</f>
        <v>XIII</v>
      </c>
      <c r="N85" s="27" t="str">
        <f>VLOOKUP(A85,'BASE REGISTRO NOVIEMBRE'!$B$2:$V$890,14,FALSE)</f>
        <v>Ñuñoa</v>
      </c>
      <c r="O85" s="27" t="str">
        <f>VLOOKUP(A85,'BASE REGISTRO NOVIEMBRE'!$B$2:$V$890,15,FALSE)</f>
        <v xml:space="preserve">4768500
</v>
      </c>
      <c r="P85" s="27" t="str">
        <f>VLOOKUP(A85,'BASE REGISTRO NOVIEMBRE'!$B$2:$V$890,16,FALSE)</f>
        <v xml:space="preserve">gerenciageneral@coanil.cl
</v>
      </c>
      <c r="Q85" s="27">
        <f>VLOOKUP(A85,'BASE REGISTRO NOVIEMBRE'!$B$2:$V$890,17,FALSE)</f>
        <v>0</v>
      </c>
      <c r="R85" s="27">
        <f>VLOOKUP(A85,'BASE REGISTRO NOVIEMBRE'!$B$2:$V$890,18,FALSE)</f>
        <v>93401</v>
      </c>
      <c r="S85" s="27" t="str">
        <f>VLOOKUP(A85,'BASE REGISTRO NOVIEMBRE'!$B$2:$V$890,19,FALSE)</f>
        <v>Se acompaña Certificado de Antecedentes Financieros de la Institución correspondiente al año 2020, aprobados USUFI</v>
      </c>
      <c r="T85" s="107">
        <f>VLOOKUP(A85,'BASE REGISTRO NOVIEMBRE'!$B$2:$V$890,20,FALSE)</f>
        <v>37970</v>
      </c>
      <c r="U85" s="41">
        <v>2150</v>
      </c>
      <c r="V85" s="44">
        <v>17871717</v>
      </c>
      <c r="W85" s="44">
        <v>36379719</v>
      </c>
      <c r="X85" s="45">
        <v>44561</v>
      </c>
      <c r="Y85" s="42" t="s">
        <v>40</v>
      </c>
      <c r="Z85" s="42" t="s">
        <v>9203</v>
      </c>
      <c r="AA85" s="42" t="s">
        <v>253</v>
      </c>
    </row>
    <row r="86" spans="1:27" ht="15.75" customHeight="1" x14ac:dyDescent="0.2">
      <c r="A86" s="41">
        <v>2150</v>
      </c>
      <c r="B86" s="27" t="str">
        <f>VLOOKUP(A86,'BASE REGISTRO NOVIEMBRE'!$B$2:$V$890,2,FALSE)</f>
        <v>Fundación COANIL</v>
      </c>
      <c r="C86" s="27" t="str">
        <f>VLOOKUP(A86,'BASE REGISTRO NOVIEMBRE'!$B$2:$V$890,3,FALSE)</f>
        <v>70267000-4</v>
      </c>
      <c r="D86" s="27" t="str">
        <f>VLOOKUP(A86,'BASE REGISTRO NOVIEMBRE'!$B$2:$V$890,4,FALSE)</f>
        <v>Fundación de Derecho Privado.</v>
      </c>
      <c r="E86" s="27" t="str">
        <f>VLOOKUP(A86,'BASE REGISTRO NOVIEMBRE'!$B$2:$V$890,5,FALSE)</f>
        <v xml:space="preserve">Decreto Supremo Nº 213, de 17 de febrero de 1975, del Ministerio de Justicia. </v>
      </c>
      <c r="F86" s="27" t="str">
        <f>VLOOKUP(A86,'BASE REGISTRO NOVIEMBRE'!$B$2:$V$890,6,FALSE)</f>
        <v>Certificado de Vigencia de persona jurídica sin fines de lucro Folio Nº 500395386540, de 24 de junio de 2021, emitido por el Servicio de Registro Civil e Identificación.</v>
      </c>
      <c r="G86" s="27" t="str">
        <f>VLOOKUP(A86,'BASE REGISTRO NOVIEMBRE'!$B$2:$V$890,7,FALSE)</f>
        <v xml:space="preserve">Propender al desarrollo integral de los niños intelectualmente limitados hasta su incorporación a la vida del trabajo.
</v>
      </c>
      <c r="H86" s="27" t="str">
        <f>VLOOKUP(A86,'BASE REGISTRO NOVIEMBRE'!$B$2:$V$890,8,FALSE)</f>
        <v>Presidente: 
Presidente: 
Felipe Arteaga Manieu, 
Vicepresidente: 
Edgar Witt Gebert
Secretario: 
Luis Lizama Portal
Tesorero: 
Rodrigo Pablo Roa
Directores:
Álvaro Agustín Morales Adaro
Carolina Beatriz Muñoz Guzmán
Sergio Espejo Yaksic</v>
      </c>
      <c r="I86" s="27" t="str">
        <f>VLOOKUP(A86,'BASE REGISTRO NOVIEMBRE'!$B$2:$V$890,9,FALSE)</f>
        <v>Duran dos años en sus funciones. Renovación parcial anual de tres directores</v>
      </c>
      <c r="J86" s="27" t="str">
        <f>VLOOKUP(A86,'BASE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6" s="27" t="str">
        <f>VLOOKUP(A86,'BASE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6" s="27" t="str">
        <f>VLOOKUP(A86,'BASE REGISTRO NOVIEMBRE'!$B$2:$V$890,12,FALSE)</f>
        <v xml:space="preserve">Julio Prado N° 1761, comuna de Ñuñoa, Región Metropolitana
</v>
      </c>
      <c r="M86" s="27" t="str">
        <f>VLOOKUP(A86,'BASE REGISTRO NOVIEMBRE'!$B$2:$V$890,13,FALSE)</f>
        <v>XIII</v>
      </c>
      <c r="N86" s="27" t="str">
        <f>VLOOKUP(A86,'BASE REGISTRO NOVIEMBRE'!$B$2:$V$890,14,FALSE)</f>
        <v>Ñuñoa</v>
      </c>
      <c r="O86" s="27" t="str">
        <f>VLOOKUP(A86,'BASE REGISTRO NOVIEMBRE'!$B$2:$V$890,15,FALSE)</f>
        <v xml:space="preserve">4768500
</v>
      </c>
      <c r="P86" s="27" t="str">
        <f>VLOOKUP(A86,'BASE REGISTRO NOVIEMBRE'!$B$2:$V$890,16,FALSE)</f>
        <v xml:space="preserve">gerenciageneral@coanil.cl
</v>
      </c>
      <c r="Q86" s="27">
        <f>VLOOKUP(A86,'BASE REGISTRO NOVIEMBRE'!$B$2:$V$890,17,FALSE)</f>
        <v>0</v>
      </c>
      <c r="R86" s="27">
        <f>VLOOKUP(A86,'BASE REGISTRO NOVIEMBRE'!$B$2:$V$890,18,FALSE)</f>
        <v>93401</v>
      </c>
      <c r="S86" s="27" t="str">
        <f>VLOOKUP(A86,'BASE REGISTRO NOVIEMBRE'!$B$2:$V$890,19,FALSE)</f>
        <v>Se acompaña Certificado de Antecedentes Financieros de la Institución correspondiente al año 2020, aprobados USUFI</v>
      </c>
      <c r="T86" s="107">
        <f>VLOOKUP(A86,'BASE REGISTRO NOVIEMBRE'!$B$2:$V$890,20,FALSE)</f>
        <v>37970</v>
      </c>
      <c r="U86" s="41">
        <v>2150</v>
      </c>
      <c r="V86" s="44">
        <v>2741677</v>
      </c>
      <c r="W86" s="44">
        <v>2741677</v>
      </c>
      <c r="X86" s="45">
        <v>44561</v>
      </c>
      <c r="Y86" s="42" t="s">
        <v>40</v>
      </c>
      <c r="Z86" s="42" t="s">
        <v>9203</v>
      </c>
      <c r="AA86" s="42" t="s">
        <v>160</v>
      </c>
    </row>
    <row r="87" spans="1:27" ht="15.75" customHeight="1" x14ac:dyDescent="0.2">
      <c r="A87" s="41">
        <v>2150</v>
      </c>
      <c r="B87" s="27" t="str">
        <f>VLOOKUP(A87,'BASE REGISTRO NOVIEMBRE'!$B$2:$V$890,2,FALSE)</f>
        <v>Fundación COANIL</v>
      </c>
      <c r="C87" s="27" t="str">
        <f>VLOOKUP(A87,'BASE REGISTRO NOVIEMBRE'!$B$2:$V$890,3,FALSE)</f>
        <v>70267000-4</v>
      </c>
      <c r="D87" s="27" t="str">
        <f>VLOOKUP(A87,'BASE REGISTRO NOVIEMBRE'!$B$2:$V$890,4,FALSE)</f>
        <v>Fundación de Derecho Privado.</v>
      </c>
      <c r="E87" s="27" t="str">
        <f>VLOOKUP(A87,'BASE REGISTRO NOVIEMBRE'!$B$2:$V$890,5,FALSE)</f>
        <v xml:space="preserve">Decreto Supremo Nº 213, de 17 de febrero de 1975, del Ministerio de Justicia. </v>
      </c>
      <c r="F87" s="27" t="str">
        <f>VLOOKUP(A87,'BASE REGISTRO NOVIEMBRE'!$B$2:$V$890,6,FALSE)</f>
        <v>Certificado de Vigencia de persona jurídica sin fines de lucro Folio Nº 500395386540, de 24 de junio de 2021, emitido por el Servicio de Registro Civil e Identificación.</v>
      </c>
      <c r="G87" s="27" t="str">
        <f>VLOOKUP(A87,'BASE REGISTRO NOVIEMBRE'!$B$2:$V$890,7,FALSE)</f>
        <v xml:space="preserve">Propender al desarrollo integral de los niños intelectualmente limitados hasta su incorporación a la vida del trabajo.
</v>
      </c>
      <c r="H87" s="27" t="str">
        <f>VLOOKUP(A87,'BASE REGISTRO NOVIEMBRE'!$B$2:$V$890,8,FALSE)</f>
        <v>Presidente: 
Presidente: 
Felipe Arteaga Manieu, 
Vicepresidente: 
Edgar Witt Gebert
Secretario: 
Luis Lizama Portal
Tesorero: 
Rodrigo Pablo Roa
Directores:
Álvaro Agustín Morales Adaro
Carolina Beatriz Muñoz Guzmán
Sergio Espejo Yaksic</v>
      </c>
      <c r="I87" s="27" t="str">
        <f>VLOOKUP(A87,'BASE REGISTRO NOVIEMBRE'!$B$2:$V$890,9,FALSE)</f>
        <v>Duran dos años en sus funciones. Renovación parcial anual de tres directores</v>
      </c>
      <c r="J87" s="27" t="str">
        <f>VLOOKUP(A87,'BASE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7" s="27" t="str">
        <f>VLOOKUP(A87,'BASE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7" s="27" t="str">
        <f>VLOOKUP(A87,'BASE REGISTRO NOVIEMBRE'!$B$2:$V$890,12,FALSE)</f>
        <v xml:space="preserve">Julio Prado N° 1761, comuna de Ñuñoa, Región Metropolitana
</v>
      </c>
      <c r="M87" s="27" t="str">
        <f>VLOOKUP(A87,'BASE REGISTRO NOVIEMBRE'!$B$2:$V$890,13,FALSE)</f>
        <v>XIII</v>
      </c>
      <c r="N87" s="27" t="str">
        <f>VLOOKUP(A87,'BASE REGISTRO NOVIEMBRE'!$B$2:$V$890,14,FALSE)</f>
        <v>Ñuñoa</v>
      </c>
      <c r="O87" s="27" t="str">
        <f>VLOOKUP(A87,'BASE REGISTRO NOVIEMBRE'!$B$2:$V$890,15,FALSE)</f>
        <v xml:space="preserve">4768500
</v>
      </c>
      <c r="P87" s="27" t="str">
        <f>VLOOKUP(A87,'BASE REGISTRO NOVIEMBRE'!$B$2:$V$890,16,FALSE)</f>
        <v xml:space="preserve">gerenciageneral@coanil.cl
</v>
      </c>
      <c r="Q87" s="27">
        <f>VLOOKUP(A87,'BASE REGISTRO NOVIEMBRE'!$B$2:$V$890,17,FALSE)</f>
        <v>0</v>
      </c>
      <c r="R87" s="27">
        <f>VLOOKUP(A87,'BASE REGISTRO NOVIEMBRE'!$B$2:$V$890,18,FALSE)</f>
        <v>93401</v>
      </c>
      <c r="S87" s="27" t="str">
        <f>VLOOKUP(A87,'BASE REGISTRO NOVIEMBRE'!$B$2:$V$890,19,FALSE)</f>
        <v>Se acompaña Certificado de Antecedentes Financieros de la Institución correspondiente al año 2020, aprobados USUFI</v>
      </c>
      <c r="T87" s="107">
        <f>VLOOKUP(A87,'BASE REGISTRO NOVIEMBRE'!$B$2:$V$890,20,FALSE)</f>
        <v>37970</v>
      </c>
      <c r="U87" s="41">
        <v>2150</v>
      </c>
      <c r="V87" s="44">
        <v>4737811</v>
      </c>
      <c r="W87" s="44">
        <v>9110065</v>
      </c>
      <c r="X87" s="45">
        <v>44561</v>
      </c>
      <c r="Y87" s="42" t="s">
        <v>40</v>
      </c>
      <c r="Z87" s="42" t="s">
        <v>9203</v>
      </c>
      <c r="AA87" s="42" t="s">
        <v>219</v>
      </c>
    </row>
    <row r="88" spans="1:27" ht="15.75" customHeight="1" x14ac:dyDescent="0.2">
      <c r="A88" s="41">
        <v>2150</v>
      </c>
      <c r="B88" s="27" t="str">
        <f>VLOOKUP(A88,'BASE REGISTRO NOVIEMBRE'!$B$2:$V$890,2,FALSE)</f>
        <v>Fundación COANIL</v>
      </c>
      <c r="C88" s="27" t="str">
        <f>VLOOKUP(A88,'BASE REGISTRO NOVIEMBRE'!$B$2:$V$890,3,FALSE)</f>
        <v>70267000-4</v>
      </c>
      <c r="D88" s="27" t="str">
        <f>VLOOKUP(A88,'BASE REGISTRO NOVIEMBRE'!$B$2:$V$890,4,FALSE)</f>
        <v>Fundación de Derecho Privado.</v>
      </c>
      <c r="E88" s="27" t="str">
        <f>VLOOKUP(A88,'BASE REGISTRO NOVIEMBRE'!$B$2:$V$890,5,FALSE)</f>
        <v xml:space="preserve">Decreto Supremo Nº 213, de 17 de febrero de 1975, del Ministerio de Justicia. </v>
      </c>
      <c r="F88" s="27" t="str">
        <f>VLOOKUP(A88,'BASE REGISTRO NOVIEMBRE'!$B$2:$V$890,6,FALSE)</f>
        <v>Certificado de Vigencia de persona jurídica sin fines de lucro Folio Nº 500395386540, de 24 de junio de 2021, emitido por el Servicio de Registro Civil e Identificación.</v>
      </c>
      <c r="G88" s="27" t="str">
        <f>VLOOKUP(A88,'BASE REGISTRO NOVIEMBRE'!$B$2:$V$890,7,FALSE)</f>
        <v xml:space="preserve">Propender al desarrollo integral de los niños intelectualmente limitados hasta su incorporación a la vida del trabajo.
</v>
      </c>
      <c r="H88" s="27" t="str">
        <f>VLOOKUP(A88,'BASE REGISTRO NOVIEMBRE'!$B$2:$V$890,8,FALSE)</f>
        <v>Presidente: 
Presidente: 
Felipe Arteaga Manieu, 
Vicepresidente: 
Edgar Witt Gebert
Secretario: 
Luis Lizama Portal
Tesorero: 
Rodrigo Pablo Roa
Directores:
Álvaro Agustín Morales Adaro
Carolina Beatriz Muñoz Guzmán
Sergio Espejo Yaksic</v>
      </c>
      <c r="I88" s="27" t="str">
        <f>VLOOKUP(A88,'BASE REGISTRO NOVIEMBRE'!$B$2:$V$890,9,FALSE)</f>
        <v>Duran dos años en sus funciones. Renovación parcial anual de tres directores</v>
      </c>
      <c r="J88" s="27" t="str">
        <f>VLOOKUP(A88,'BASE REGISTRO NOVIEMBRE'!$B$2:$V$890,10,FALSE)</f>
        <v>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v>
      </c>
      <c r="K88" s="27" t="str">
        <f>VLOOKUP(A88,'BASE REGISTRO NOVIEMBRE'!$B$2:$V$890,11,FALSE)</f>
        <v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	José Melej Turina, 
-	Edgar Andrés Witt Gebert, 
-	Rodolfo Bobadilla Garrido, 
Para que representen a la Fundación, actuando en conjunto dos cualquiera de ellos, con las más amplias facultades. </v>
      </c>
      <c r="L88" s="27" t="str">
        <f>VLOOKUP(A88,'BASE REGISTRO NOVIEMBRE'!$B$2:$V$890,12,FALSE)</f>
        <v xml:space="preserve">Julio Prado N° 1761, comuna de Ñuñoa, Región Metropolitana
</v>
      </c>
      <c r="M88" s="27" t="str">
        <f>VLOOKUP(A88,'BASE REGISTRO NOVIEMBRE'!$B$2:$V$890,13,FALSE)</f>
        <v>XIII</v>
      </c>
      <c r="N88" s="27" t="str">
        <f>VLOOKUP(A88,'BASE REGISTRO NOVIEMBRE'!$B$2:$V$890,14,FALSE)</f>
        <v>Ñuñoa</v>
      </c>
      <c r="O88" s="27" t="str">
        <f>VLOOKUP(A88,'BASE REGISTRO NOVIEMBRE'!$B$2:$V$890,15,FALSE)</f>
        <v xml:space="preserve">4768500
</v>
      </c>
      <c r="P88" s="27" t="str">
        <f>VLOOKUP(A88,'BASE REGISTRO NOVIEMBRE'!$B$2:$V$890,16,FALSE)</f>
        <v xml:space="preserve">gerenciageneral@coanil.cl
</v>
      </c>
      <c r="Q88" s="27">
        <f>VLOOKUP(A88,'BASE REGISTRO NOVIEMBRE'!$B$2:$V$890,17,FALSE)</f>
        <v>0</v>
      </c>
      <c r="R88" s="27">
        <f>VLOOKUP(A88,'BASE REGISTRO NOVIEMBRE'!$B$2:$V$890,18,FALSE)</f>
        <v>93401</v>
      </c>
      <c r="S88" s="27" t="str">
        <f>VLOOKUP(A88,'BASE REGISTRO NOVIEMBRE'!$B$2:$V$890,19,FALSE)</f>
        <v>Se acompaña Certificado de Antecedentes Financieros de la Institución correspondiente al año 2020, aprobados USUFI</v>
      </c>
      <c r="T88" s="107">
        <f>VLOOKUP(A88,'BASE REGISTRO NOVIEMBRE'!$B$2:$V$890,20,FALSE)</f>
        <v>37970</v>
      </c>
      <c r="U88" s="41">
        <v>2150</v>
      </c>
      <c r="V88" s="44">
        <v>4821984</v>
      </c>
      <c r="W88" s="44">
        <v>9643968</v>
      </c>
      <c r="X88" s="45">
        <v>44561</v>
      </c>
      <c r="Y88" s="42" t="s">
        <v>40</v>
      </c>
      <c r="Z88" s="42" t="s">
        <v>9203</v>
      </c>
      <c r="AA88" s="42" t="s">
        <v>72</v>
      </c>
    </row>
    <row r="89" spans="1:27" ht="15.75" customHeight="1" x14ac:dyDescent="0.2">
      <c r="A89" s="41">
        <v>2260</v>
      </c>
      <c r="B89" s="27" t="str">
        <f>VLOOKUP(A89,'BASE REGISTRO NOVIEMBRE'!$B$2:$V$890,2,FALSE)</f>
        <v xml:space="preserve">Corporación Educacional y Asistencial Hellen Keller
</v>
      </c>
      <c r="C89" s="27" t="str">
        <f>VLOOKUP(A89,'BASE REGISTRO NOVIEMBRE'!$B$2:$V$890,3,FALSE)</f>
        <v>71162000-1</v>
      </c>
      <c r="D89" s="27" t="str">
        <f>VLOOKUP(A89,'BASE REGISTRO NOVIEMBRE'!$B$2:$V$890,4,FALSE)</f>
        <v>Corporación de Derecho Privado.</v>
      </c>
      <c r="E89" s="27" t="str">
        <f>VLOOKUP(A89,'BASE REGISTRO NOVIEMBRE'!$B$2:$V$890,5,FALSE)</f>
        <v>Otorgado por Decreto Supremo Nº 500, de 18 de mayo de 2003, del Ministerio de Justicia.</v>
      </c>
      <c r="F89" s="27" t="str">
        <f>VLOOKUP(A89,'BASE REGISTRO NOVIEMBRE'!$B$2:$V$890,6,FALSE)</f>
        <v>Certificado de vigencia de persona jurídica sin fines de lucro, folio Nº 500395373600, de fecha 24 DE JUNIO DE 2021, del Servicio de Registro Civil e Identificación.</v>
      </c>
      <c r="G89" s="27" t="str">
        <f>VLOOKUP(A89,'BASE REGISTRO NOVIEMBRE'!$B$2:$V$890,7,FALSE)</f>
        <v>Su objeto será brindar una atención asistencial al menor sordo en situación irregular; y desarrollar iniciativas para impartir educación diferencial.</v>
      </c>
      <c r="H89" s="27" t="str">
        <f>VLOOKUP(A89,'BASE REGISTRO NOVIEMBRE'!$B$2:$V$890,8,FALSE)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89" s="27" t="str">
        <f>VLOOKUP(A89,'BASE REGISTRO NOVIEMBRE'!$B$2:$V$890,9,FALSE)</f>
        <v xml:space="preserve">3 años. </v>
      </c>
      <c r="J89" s="27" t="str">
        <f>VLOOKUP(A89,'BASE REGISTRO NOVIEMBRE'!$B$2:$V$890,10,FALSE)</f>
        <v>14 de enero de 2019 al 14 de enero de 2022.</v>
      </c>
      <c r="K89" s="27" t="str">
        <f>VLOOKUP(A89,'BASE REGISTRO NOVIEMBRE'!$B$2:$V$890,11,FALSE)</f>
        <v xml:space="preserve">Alicia Cristina Véliz Ilabaca 
</v>
      </c>
      <c r="L89" s="27" t="str">
        <f>VLOOKUP(A89,'BASE REGISTRO NOVIEMBRE'!$B$2:$V$890,12,FALSE)</f>
        <v xml:space="preserve">Willy Brandt N° 107, comuna La Florida, Región Metropolitana,
</v>
      </c>
      <c r="M89" s="27" t="str">
        <f>VLOOKUP(A89,'BASE REGISTRO NOVIEMBRE'!$B$2:$V$890,13,FALSE)</f>
        <v>XIII</v>
      </c>
      <c r="N89" s="27" t="str">
        <f>VLOOKUP(A89,'BASE REGISTRO NOVIEMBRE'!$B$2:$V$890,14,FALSE)</f>
        <v>La Florida</v>
      </c>
      <c r="O89" s="27">
        <f>VLOOKUP(A89,'BASE REGISTRO NOVIEMBRE'!$B$2:$V$890,15,FALSE)</f>
        <v>225589874</v>
      </c>
      <c r="P89" s="27" t="str">
        <f>VLOOKUP(A89,'BASE REGISTRO NOVIEMBRE'!$B$2:$V$890,16,FALSE)</f>
        <v xml:space="preserve">centralhellenkeller@gmail.com </v>
      </c>
      <c r="Q89" s="27">
        <f>VLOOKUP(A89,'BASE REGISTRO NOVIEMBRE'!$B$2:$V$890,17,FALSE)</f>
        <v>0</v>
      </c>
      <c r="R89" s="27">
        <f>VLOOKUP(A89,'BASE REGISTRO NOVIEMBRE'!$B$2:$V$890,18,FALSE)</f>
        <v>93401</v>
      </c>
      <c r="S89" s="27" t="str">
        <f>VLOOKUP(A89,'BASE REGISTRO NOVIEMBRE'!$B$2:$V$890,19,FALSE)</f>
        <v>Se acompaña balance general del año 2020, aprobados por el Sub Departamento de Supervisión Financiera Nacional</v>
      </c>
      <c r="T89" s="107">
        <f>VLOOKUP(A89,'BASE REGISTRO NOVIEMBRE'!$B$2:$V$890,20,FALSE)</f>
        <v>37970</v>
      </c>
      <c r="U89" s="41">
        <v>2260</v>
      </c>
      <c r="V89" s="44">
        <v>57797100</v>
      </c>
      <c r="W89" s="44">
        <v>139644000</v>
      </c>
      <c r="X89" s="45">
        <v>44561</v>
      </c>
      <c r="Y89" s="42" t="s">
        <v>40</v>
      </c>
      <c r="Z89" s="42" t="s">
        <v>9203</v>
      </c>
      <c r="AA89" s="42" t="s">
        <v>9487</v>
      </c>
    </row>
    <row r="90" spans="1:27" ht="15.75" customHeight="1" x14ac:dyDescent="0.2">
      <c r="A90" s="41">
        <v>2260</v>
      </c>
      <c r="B90" s="27" t="str">
        <f>VLOOKUP(A90,'BASE REGISTRO NOVIEMBRE'!$B$2:$V$890,2,FALSE)</f>
        <v xml:space="preserve">Corporación Educacional y Asistencial Hellen Keller
</v>
      </c>
      <c r="C90" s="27" t="str">
        <f>VLOOKUP(A90,'BASE REGISTRO NOVIEMBRE'!$B$2:$V$890,3,FALSE)</f>
        <v>71162000-1</v>
      </c>
      <c r="D90" s="27" t="str">
        <f>VLOOKUP(A90,'BASE REGISTRO NOVIEMBRE'!$B$2:$V$890,4,FALSE)</f>
        <v>Corporación de Derecho Privado.</v>
      </c>
      <c r="E90" s="27" t="str">
        <f>VLOOKUP(A90,'BASE REGISTRO NOVIEMBRE'!$B$2:$V$890,5,FALSE)</f>
        <v>Otorgado por Decreto Supremo Nº 500, de 18 de mayo de 2003, del Ministerio de Justicia.</v>
      </c>
      <c r="F90" s="27" t="str">
        <f>VLOOKUP(A90,'BASE REGISTRO NOVIEMBRE'!$B$2:$V$890,6,FALSE)</f>
        <v>Certificado de vigencia de persona jurídica sin fines de lucro, folio Nº 500395373600, de fecha 24 DE JUNIO DE 2021, del Servicio de Registro Civil e Identificación.</v>
      </c>
      <c r="G90" s="27" t="str">
        <f>VLOOKUP(A90,'BASE REGISTRO NOVIEMBRE'!$B$2:$V$890,7,FALSE)</f>
        <v>Su objeto será brindar una atención asistencial al menor sordo en situación irregular; y desarrollar iniciativas para impartir educación diferencial.</v>
      </c>
      <c r="H90" s="27" t="str">
        <f>VLOOKUP(A90,'BASE REGISTRO NOVIEMBRE'!$B$2:$V$890,8,FALSE)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90" s="27" t="str">
        <f>VLOOKUP(A90,'BASE REGISTRO NOVIEMBRE'!$B$2:$V$890,9,FALSE)</f>
        <v xml:space="preserve">3 años. </v>
      </c>
      <c r="J90" s="27" t="str">
        <f>VLOOKUP(A90,'BASE REGISTRO NOVIEMBRE'!$B$2:$V$890,10,FALSE)</f>
        <v>14 de enero de 2019 al 14 de enero de 2022.</v>
      </c>
      <c r="K90" s="27" t="str">
        <f>VLOOKUP(A90,'BASE REGISTRO NOVIEMBRE'!$B$2:$V$890,11,FALSE)</f>
        <v xml:space="preserve">Alicia Cristina Véliz Ilabaca 
</v>
      </c>
      <c r="L90" s="27" t="str">
        <f>VLOOKUP(A90,'BASE REGISTRO NOVIEMBRE'!$B$2:$V$890,12,FALSE)</f>
        <v xml:space="preserve">Willy Brandt N° 107, comuna La Florida, Región Metropolitana,
</v>
      </c>
      <c r="M90" s="27" t="str">
        <f>VLOOKUP(A90,'BASE REGISTRO NOVIEMBRE'!$B$2:$V$890,13,FALSE)</f>
        <v>XIII</v>
      </c>
      <c r="N90" s="27" t="str">
        <f>VLOOKUP(A90,'BASE REGISTRO NOVIEMBRE'!$B$2:$V$890,14,FALSE)</f>
        <v>La Florida</v>
      </c>
      <c r="O90" s="27">
        <f>VLOOKUP(A90,'BASE REGISTRO NOVIEMBRE'!$B$2:$V$890,15,FALSE)</f>
        <v>225589874</v>
      </c>
      <c r="P90" s="27" t="str">
        <f>VLOOKUP(A90,'BASE REGISTRO NOVIEMBRE'!$B$2:$V$890,16,FALSE)</f>
        <v xml:space="preserve">centralhellenkeller@gmail.com </v>
      </c>
      <c r="Q90" s="27">
        <f>VLOOKUP(A90,'BASE REGISTRO NOVIEMBRE'!$B$2:$V$890,17,FALSE)</f>
        <v>0</v>
      </c>
      <c r="R90" s="27">
        <f>VLOOKUP(A90,'BASE REGISTRO NOVIEMBRE'!$B$2:$V$890,18,FALSE)</f>
        <v>93401</v>
      </c>
      <c r="S90" s="27" t="str">
        <f>VLOOKUP(A90,'BASE REGISTRO NOVIEMBRE'!$B$2:$V$890,19,FALSE)</f>
        <v>Se acompaña balance general del año 2020, aprobados por el Sub Departamento de Supervisión Financiera Nacional</v>
      </c>
      <c r="T90" s="107">
        <f>VLOOKUP(A90,'BASE REGISTRO NOVIEMBRE'!$B$2:$V$890,20,FALSE)</f>
        <v>37970</v>
      </c>
      <c r="U90" s="41">
        <v>2260</v>
      </c>
      <c r="V90" s="44">
        <v>10261248</v>
      </c>
      <c r="W90" s="44">
        <v>19881168</v>
      </c>
      <c r="X90" s="45">
        <v>44561</v>
      </c>
      <c r="Y90" s="42" t="s">
        <v>40</v>
      </c>
      <c r="Z90" s="42" t="s">
        <v>9203</v>
      </c>
      <c r="AA90" s="42" t="s">
        <v>265</v>
      </c>
    </row>
    <row r="91" spans="1:27" ht="15.75" customHeight="1" x14ac:dyDescent="0.2">
      <c r="A91" s="41">
        <v>2260</v>
      </c>
      <c r="B91" s="27" t="str">
        <f>VLOOKUP(A91,'BASE REGISTRO NOVIEMBRE'!$B$2:$V$890,2,FALSE)</f>
        <v xml:space="preserve">Corporación Educacional y Asistencial Hellen Keller
</v>
      </c>
      <c r="C91" s="27" t="str">
        <f>VLOOKUP(A91,'BASE REGISTRO NOVIEMBRE'!$B$2:$V$890,3,FALSE)</f>
        <v>71162000-1</v>
      </c>
      <c r="D91" s="27" t="str">
        <f>VLOOKUP(A91,'BASE REGISTRO NOVIEMBRE'!$B$2:$V$890,4,FALSE)</f>
        <v>Corporación de Derecho Privado.</v>
      </c>
      <c r="E91" s="27" t="str">
        <f>VLOOKUP(A91,'BASE REGISTRO NOVIEMBRE'!$B$2:$V$890,5,FALSE)</f>
        <v>Otorgado por Decreto Supremo Nº 500, de 18 de mayo de 2003, del Ministerio de Justicia.</v>
      </c>
      <c r="F91" s="27" t="str">
        <f>VLOOKUP(A91,'BASE REGISTRO NOVIEMBRE'!$B$2:$V$890,6,FALSE)</f>
        <v>Certificado de vigencia de persona jurídica sin fines de lucro, folio Nº 500395373600, de fecha 24 DE JUNIO DE 2021, del Servicio de Registro Civil e Identificación.</v>
      </c>
      <c r="G91" s="27" t="str">
        <f>VLOOKUP(A91,'BASE REGISTRO NOVIEMBRE'!$B$2:$V$890,7,FALSE)</f>
        <v>Su objeto será brindar una atención asistencial al menor sordo en situación irregular; y desarrollar iniciativas para impartir educación diferencial.</v>
      </c>
      <c r="H91" s="27" t="str">
        <f>VLOOKUP(A91,'BASE REGISTRO NOVIEMBRE'!$B$2:$V$890,8,FALSE)</f>
        <v xml:space="preserve">Presidenta: Alicia Cristina Véliz Ilabaca 
Secretaria: Ester Cruz Campos 
Tesorero: Alejandro Faúndez Fernandez, 
Certificado de directorio de persona jurídica sin fines de lucro, folio Nº 500395373379, de fecha 24 de junio de 2021, del Servicio de Registro Civil e Identificación.
</v>
      </c>
      <c r="I91" s="27" t="str">
        <f>VLOOKUP(A91,'BASE REGISTRO NOVIEMBRE'!$B$2:$V$890,9,FALSE)</f>
        <v xml:space="preserve">3 años. </v>
      </c>
      <c r="J91" s="27" t="str">
        <f>VLOOKUP(A91,'BASE REGISTRO NOVIEMBRE'!$B$2:$V$890,10,FALSE)</f>
        <v>14 de enero de 2019 al 14 de enero de 2022.</v>
      </c>
      <c r="K91" s="27" t="str">
        <f>VLOOKUP(A91,'BASE REGISTRO NOVIEMBRE'!$B$2:$V$890,11,FALSE)</f>
        <v xml:space="preserve">Alicia Cristina Véliz Ilabaca 
</v>
      </c>
      <c r="L91" s="27" t="str">
        <f>VLOOKUP(A91,'BASE REGISTRO NOVIEMBRE'!$B$2:$V$890,12,FALSE)</f>
        <v xml:space="preserve">Willy Brandt N° 107, comuna La Florida, Región Metropolitana,
</v>
      </c>
      <c r="M91" s="27" t="str">
        <f>VLOOKUP(A91,'BASE REGISTRO NOVIEMBRE'!$B$2:$V$890,13,FALSE)</f>
        <v>XIII</v>
      </c>
      <c r="N91" s="27" t="str">
        <f>VLOOKUP(A91,'BASE REGISTRO NOVIEMBRE'!$B$2:$V$890,14,FALSE)</f>
        <v>La Florida</v>
      </c>
      <c r="O91" s="27">
        <f>VLOOKUP(A91,'BASE REGISTRO NOVIEMBRE'!$B$2:$V$890,15,FALSE)</f>
        <v>225589874</v>
      </c>
      <c r="P91" s="27" t="str">
        <f>VLOOKUP(A91,'BASE REGISTRO NOVIEMBRE'!$B$2:$V$890,16,FALSE)</f>
        <v xml:space="preserve">centralhellenkeller@gmail.com </v>
      </c>
      <c r="Q91" s="27">
        <f>VLOOKUP(A91,'BASE REGISTRO NOVIEMBRE'!$B$2:$V$890,17,FALSE)</f>
        <v>0</v>
      </c>
      <c r="R91" s="27">
        <f>VLOOKUP(A91,'BASE REGISTRO NOVIEMBRE'!$B$2:$V$890,18,FALSE)</f>
        <v>93401</v>
      </c>
      <c r="S91" s="27" t="str">
        <f>VLOOKUP(A91,'BASE REGISTRO NOVIEMBRE'!$B$2:$V$890,19,FALSE)</f>
        <v>Se acompaña balance general del año 2020, aprobados por el Sub Departamento de Supervisión Financiera Nacional</v>
      </c>
      <c r="T91" s="107">
        <f>VLOOKUP(A91,'BASE REGISTRO NOVIEMBRE'!$B$2:$V$890,20,FALSE)</f>
        <v>37970</v>
      </c>
      <c r="U91" s="41">
        <v>2260</v>
      </c>
      <c r="V91" s="44">
        <v>8016600</v>
      </c>
      <c r="W91" s="44">
        <v>15391872</v>
      </c>
      <c r="X91" s="45">
        <v>44561</v>
      </c>
      <c r="Y91" s="42" t="s">
        <v>40</v>
      </c>
      <c r="Z91" s="42" t="s">
        <v>9203</v>
      </c>
      <c r="AA91" s="42" t="s">
        <v>266</v>
      </c>
    </row>
    <row r="92" spans="1:27" ht="15.75" customHeight="1" x14ac:dyDescent="0.2">
      <c r="A92" s="41">
        <v>2330</v>
      </c>
      <c r="B92" s="27" t="str">
        <f>VLOOKUP(A92,'BASE REGISTRO NOVIEMBRE'!$B$2:$V$890,2,FALSE)</f>
        <v>Corporación Gabriela Mistral.</v>
      </c>
      <c r="C92" s="27" t="str">
        <f>VLOOKUP(A92,'BASE REGISTRO NOVIEMBRE'!$B$2:$V$890,3,FALSE)</f>
        <v>71352300-3</v>
      </c>
      <c r="D92" s="27" t="str">
        <f>VLOOKUP(A92,'BASE REGISTRO NOVIEMBRE'!$B$2:$V$890,4,FALSE)</f>
        <v>Corporación de Derecho Privado.</v>
      </c>
      <c r="E92" s="27" t="str">
        <f>VLOOKUP(A92,'BASE REGISTRO NOVIEMBRE'!$B$2:$V$890,5,FALSE)</f>
        <v xml:space="preserve">Otorgada por Decreto Supremo Nº 1027, de fecha 07 de noviembre de 1986, del Ministerio de Justicia, publicado en el Diario Oficial el día 22 de noviembre de 1986. </v>
      </c>
      <c r="F92" s="27" t="str">
        <f>VLOOKUP(A92,'BASE REGISTRO NOVIEMBRE'!$B$2:$V$890,6,FALSE)</f>
        <v xml:space="preserve">Certificado de Vigencia Folio Nº 500396162528, de fecha 30 de junio de 2021, otorgado por el Servicio de Registro Civil e Identificación.
</v>
      </c>
      <c r="G92" s="27" t="str">
        <f>VLOOKUP(A92,'BASE REGISTRO NOVIEMBRE'!$B$2:$V$890,7,FALSE)</f>
        <v>El desarrollo de actividades de prevención y tratamiento, que sirvan para mejorar la atención a los menores en situación irregular en la Cuarta Región.</v>
      </c>
      <c r="H92" s="27" t="str">
        <f>VLOOKUP(A92,'BASE REGISTRO NOVIEMBRE'!$B$2:$V$890,8,FALSE)</f>
        <v>Presidente: Francisco León Henríquez Adaros
Vicepresidente: Marcelo Hidalgo Molina
Secretario: Carlos Manuel Calvo Muñoz
Tesorero : Jorge Brusher Mac- Farlane 
Directores:
María Lucrecia Rivera Muñoz
René Corbeaux Cruz</v>
      </c>
      <c r="I92" s="27" t="str">
        <f>VLOOKUP(A92,'BASE REGISTRO NOVIEMBRE'!$B$2:$V$890,9,FALSE)</f>
        <v>Durarán 03 años en sus cargos.</v>
      </c>
      <c r="J92" s="27" t="str">
        <f>VLOOKUP(A92,'BASE REGISTRO NOVIEMBRE'!$B$2:$V$890,10,FALSE)</f>
        <v>De 20 de Mayo de 2020 al 20  de Mayo de 2023.</v>
      </c>
      <c r="K92" s="27" t="str">
        <f>VLOOKUP(A92,'BASE REGISTRO NOVIEMBRE'!$B$2:$V$890,11,FALSE)</f>
        <v xml:space="preserve">Presidente: Francisco León Henríquez Adaros, 
Directora Ejecutiva: María Cristina Meléndez Jiménez,
</v>
      </c>
      <c r="L92" s="27" t="str">
        <f>VLOOKUP(A92,'BASE REGISTRO NOVIEMBRE'!$B$2:$V$890,12,FALSE)</f>
        <v xml:space="preserve">La Pampilla S/N, Casilla 98, Coquimbo.
</v>
      </c>
      <c r="M92" s="27" t="str">
        <f>VLOOKUP(A92,'BASE REGISTRO NOVIEMBRE'!$B$2:$V$890,13,FALSE)</f>
        <v>IV</v>
      </c>
      <c r="N92" s="27" t="str">
        <f>VLOOKUP(A92,'BASE REGISTRO NOVIEMBRE'!$B$2:$V$890,14,FALSE)</f>
        <v>Coquimbo</v>
      </c>
      <c r="O92" s="27" t="str">
        <f>VLOOKUP(A92,'BASE REGISTRO NOVIEMBRE'!$B$2:$V$890,15,FALSE)</f>
        <v>(51) 2321039</v>
      </c>
      <c r="P92" s="27" t="str">
        <f>VLOOKUP(A92,'BASE REGISTRO NOVIEMBRE'!$B$2:$V$890,16,FALSE)</f>
        <v xml:space="preserve">cgmistral07@yahoo.es              ugesco@gmail.com
</v>
      </c>
      <c r="Q92" s="27" t="str">
        <f>VLOOKUP(A92,'BASE REGISTRO NOVIEMBRE'!$B$2:$V$890,17,FALSE)</f>
        <v>Casilla 98</v>
      </c>
      <c r="R92" s="27" t="str">
        <f>VLOOKUP(A92,'BASE REGISTRO NOVIEMBRE'!$B$2:$V$890,18,FALSE)</f>
        <v>93401: Institución de Asistencia Social</v>
      </c>
      <c r="S92" s="27" t="str">
        <f>VLOOKUP(A92,'BASE REGISTRO NOVIEMBRE'!$B$2:$V$890,19,FALSE)</f>
        <v xml:space="preserve">Se acompaña certificado financiero correspondiente al año 2020 aprobada por el  Sub Departamento de Supervisión Financiera Nacional. </v>
      </c>
      <c r="T92" s="107">
        <f>VLOOKUP(A92,'BASE REGISTRO NOVIEMBRE'!$B$2:$V$890,20,FALSE)</f>
        <v>37970</v>
      </c>
      <c r="U92" s="41">
        <v>2330</v>
      </c>
      <c r="V92" s="44">
        <v>7207958</v>
      </c>
      <c r="W92" s="44">
        <v>12735533</v>
      </c>
      <c r="X92" s="45">
        <v>44561</v>
      </c>
      <c r="Y92" s="42" t="s">
        <v>40</v>
      </c>
      <c r="Z92" s="42" t="s">
        <v>9203</v>
      </c>
      <c r="AA92" s="42" t="s">
        <v>9452</v>
      </c>
    </row>
    <row r="93" spans="1:27" ht="15.75" customHeight="1" x14ac:dyDescent="0.2">
      <c r="A93" s="41">
        <v>2330</v>
      </c>
      <c r="B93" s="27" t="str">
        <f>VLOOKUP(A93,'BASE REGISTRO NOVIEMBRE'!$B$2:$V$890,2,FALSE)</f>
        <v>Corporación Gabriela Mistral.</v>
      </c>
      <c r="C93" s="27" t="str">
        <f>VLOOKUP(A93,'BASE REGISTRO NOVIEMBRE'!$B$2:$V$890,3,FALSE)</f>
        <v>71352300-3</v>
      </c>
      <c r="D93" s="27" t="str">
        <f>VLOOKUP(A93,'BASE REGISTRO NOVIEMBRE'!$B$2:$V$890,4,FALSE)</f>
        <v>Corporación de Derecho Privado.</v>
      </c>
      <c r="E93" s="27" t="str">
        <f>VLOOKUP(A93,'BASE REGISTRO NOVIEMBRE'!$B$2:$V$890,5,FALSE)</f>
        <v xml:space="preserve">Otorgada por Decreto Supremo Nº 1027, de fecha 07 de noviembre de 1986, del Ministerio de Justicia, publicado en el Diario Oficial el día 22 de noviembre de 1986. </v>
      </c>
      <c r="F93" s="27" t="str">
        <f>VLOOKUP(A93,'BASE REGISTRO NOVIEMBRE'!$B$2:$V$890,6,FALSE)</f>
        <v xml:space="preserve">Certificado de Vigencia Folio Nº 500396162528, de fecha 30 de junio de 2021, otorgado por el Servicio de Registro Civil e Identificación.
</v>
      </c>
      <c r="G93" s="27" t="str">
        <f>VLOOKUP(A93,'BASE REGISTRO NOVIEMBRE'!$B$2:$V$890,7,FALSE)</f>
        <v>El desarrollo de actividades de prevención y tratamiento, que sirvan para mejorar la atención a los menores en situación irregular en la Cuarta Región.</v>
      </c>
      <c r="H93" s="27" t="str">
        <f>VLOOKUP(A93,'BASE REGISTRO NOVIEMBRE'!$B$2:$V$890,8,FALSE)</f>
        <v>Presidente: Francisco León Henríquez Adaros
Vicepresidente: Marcelo Hidalgo Molina
Secretario: Carlos Manuel Calvo Muñoz
Tesorero : Jorge Brusher Mac- Farlane 
Directores:
María Lucrecia Rivera Muñoz
René Corbeaux Cruz</v>
      </c>
      <c r="I93" s="27" t="str">
        <f>VLOOKUP(A93,'BASE REGISTRO NOVIEMBRE'!$B$2:$V$890,9,FALSE)</f>
        <v>Durarán 03 años en sus cargos.</v>
      </c>
      <c r="J93" s="27" t="str">
        <f>VLOOKUP(A93,'BASE REGISTRO NOVIEMBRE'!$B$2:$V$890,10,FALSE)</f>
        <v>De 20 de Mayo de 2020 al 20  de Mayo de 2023.</v>
      </c>
      <c r="K93" s="27" t="str">
        <f>VLOOKUP(A93,'BASE REGISTRO NOVIEMBRE'!$B$2:$V$890,11,FALSE)</f>
        <v xml:space="preserve">Presidente: Francisco León Henríquez Adaros, 
Directora Ejecutiva: María Cristina Meléndez Jiménez,
</v>
      </c>
      <c r="L93" s="27" t="str">
        <f>VLOOKUP(A93,'BASE REGISTRO NOVIEMBRE'!$B$2:$V$890,12,FALSE)</f>
        <v xml:space="preserve">La Pampilla S/N, Casilla 98, Coquimbo.
</v>
      </c>
      <c r="M93" s="27" t="str">
        <f>VLOOKUP(A93,'BASE REGISTRO NOVIEMBRE'!$B$2:$V$890,13,FALSE)</f>
        <v>IV</v>
      </c>
      <c r="N93" s="27" t="str">
        <f>VLOOKUP(A93,'BASE REGISTRO NOVIEMBRE'!$B$2:$V$890,14,FALSE)</f>
        <v>Coquimbo</v>
      </c>
      <c r="O93" s="27" t="str">
        <f>VLOOKUP(A93,'BASE REGISTRO NOVIEMBRE'!$B$2:$V$890,15,FALSE)</f>
        <v>(51) 2321039</v>
      </c>
      <c r="P93" s="27" t="str">
        <f>VLOOKUP(A93,'BASE REGISTRO NOVIEMBRE'!$B$2:$V$890,16,FALSE)</f>
        <v xml:space="preserve">cgmistral07@yahoo.es              ugesco@gmail.com
</v>
      </c>
      <c r="Q93" s="27" t="str">
        <f>VLOOKUP(A93,'BASE REGISTRO NOVIEMBRE'!$B$2:$V$890,17,FALSE)</f>
        <v>Casilla 98</v>
      </c>
      <c r="R93" s="27" t="str">
        <f>VLOOKUP(A93,'BASE REGISTRO NOVIEMBRE'!$B$2:$V$890,18,FALSE)</f>
        <v>93401: Institución de Asistencia Social</v>
      </c>
      <c r="S93" s="27" t="str">
        <f>VLOOKUP(A93,'BASE REGISTRO NOVIEMBRE'!$B$2:$V$890,19,FALSE)</f>
        <v xml:space="preserve">Se acompaña certificado financiero correspondiente al año 2020 aprobada por el  Sub Departamento de Supervisión Financiera Nacional. </v>
      </c>
      <c r="T93" s="107">
        <f>VLOOKUP(A93,'BASE REGISTRO NOVIEMBRE'!$B$2:$V$890,20,FALSE)</f>
        <v>37970</v>
      </c>
      <c r="U93" s="41">
        <v>2330</v>
      </c>
      <c r="V93" s="44">
        <v>10259180</v>
      </c>
      <c r="W93" s="44">
        <v>18661094</v>
      </c>
      <c r="X93" s="45">
        <v>44561</v>
      </c>
      <c r="Y93" s="42" t="s">
        <v>40</v>
      </c>
      <c r="Z93" s="42" t="s">
        <v>9203</v>
      </c>
      <c r="AA93" s="42" t="s">
        <v>9458</v>
      </c>
    </row>
    <row r="94" spans="1:27" ht="15.75" customHeight="1" x14ac:dyDescent="0.2">
      <c r="A94" s="41">
        <v>2330</v>
      </c>
      <c r="B94" s="27" t="str">
        <f>VLOOKUP(A94,'BASE REGISTRO NOVIEMBRE'!$B$2:$V$890,2,FALSE)</f>
        <v>Corporación Gabriela Mistral.</v>
      </c>
      <c r="C94" s="27" t="str">
        <f>VLOOKUP(A94,'BASE REGISTRO NOVIEMBRE'!$B$2:$V$890,3,FALSE)</f>
        <v>71352300-3</v>
      </c>
      <c r="D94" s="27" t="str">
        <f>VLOOKUP(A94,'BASE REGISTRO NOVIEMBRE'!$B$2:$V$890,4,FALSE)</f>
        <v>Corporación de Derecho Privado.</v>
      </c>
      <c r="E94" s="27" t="str">
        <f>VLOOKUP(A94,'BASE REGISTRO NOVIEMBRE'!$B$2:$V$890,5,FALSE)</f>
        <v xml:space="preserve">Otorgada por Decreto Supremo Nº 1027, de fecha 07 de noviembre de 1986, del Ministerio de Justicia, publicado en el Diario Oficial el día 22 de noviembre de 1986. </v>
      </c>
      <c r="F94" s="27" t="str">
        <f>VLOOKUP(A94,'BASE REGISTRO NOVIEMBRE'!$B$2:$V$890,6,FALSE)</f>
        <v xml:space="preserve">Certificado de Vigencia Folio Nº 500396162528, de fecha 30 de junio de 2021, otorgado por el Servicio de Registro Civil e Identificación.
</v>
      </c>
      <c r="G94" s="27" t="str">
        <f>VLOOKUP(A94,'BASE REGISTRO NOVIEMBRE'!$B$2:$V$890,7,FALSE)</f>
        <v>El desarrollo de actividades de prevención y tratamiento, que sirvan para mejorar la atención a los menores en situación irregular en la Cuarta Región.</v>
      </c>
      <c r="H94" s="27" t="str">
        <f>VLOOKUP(A94,'BASE REGISTRO NOVIEMBRE'!$B$2:$V$890,8,FALSE)</f>
        <v>Presidente: Francisco León Henríquez Adaros
Vicepresidente: Marcelo Hidalgo Molina
Secretario: Carlos Manuel Calvo Muñoz
Tesorero : Jorge Brusher Mac- Farlane 
Directores:
María Lucrecia Rivera Muñoz
René Corbeaux Cruz</v>
      </c>
      <c r="I94" s="27" t="str">
        <f>VLOOKUP(A94,'BASE REGISTRO NOVIEMBRE'!$B$2:$V$890,9,FALSE)</f>
        <v>Durarán 03 años en sus cargos.</v>
      </c>
      <c r="J94" s="27" t="str">
        <f>VLOOKUP(A94,'BASE REGISTRO NOVIEMBRE'!$B$2:$V$890,10,FALSE)</f>
        <v>De 20 de Mayo de 2020 al 20  de Mayo de 2023.</v>
      </c>
      <c r="K94" s="27" t="str">
        <f>VLOOKUP(A94,'BASE REGISTRO NOVIEMBRE'!$B$2:$V$890,11,FALSE)</f>
        <v xml:space="preserve">Presidente: Francisco León Henríquez Adaros, 
Directora Ejecutiva: María Cristina Meléndez Jiménez,
</v>
      </c>
      <c r="L94" s="27" t="str">
        <f>VLOOKUP(A94,'BASE REGISTRO NOVIEMBRE'!$B$2:$V$890,12,FALSE)</f>
        <v xml:space="preserve">La Pampilla S/N, Casilla 98, Coquimbo.
</v>
      </c>
      <c r="M94" s="27" t="str">
        <f>VLOOKUP(A94,'BASE REGISTRO NOVIEMBRE'!$B$2:$V$890,13,FALSE)</f>
        <v>IV</v>
      </c>
      <c r="N94" s="27" t="str">
        <f>VLOOKUP(A94,'BASE REGISTRO NOVIEMBRE'!$B$2:$V$890,14,FALSE)</f>
        <v>Coquimbo</v>
      </c>
      <c r="O94" s="27" t="str">
        <f>VLOOKUP(A94,'BASE REGISTRO NOVIEMBRE'!$B$2:$V$890,15,FALSE)</f>
        <v>(51) 2321039</v>
      </c>
      <c r="P94" s="27" t="str">
        <f>VLOOKUP(A94,'BASE REGISTRO NOVIEMBRE'!$B$2:$V$890,16,FALSE)</f>
        <v xml:space="preserve">cgmistral07@yahoo.es              ugesco@gmail.com
</v>
      </c>
      <c r="Q94" s="27" t="str">
        <f>VLOOKUP(A94,'BASE REGISTRO NOVIEMBRE'!$B$2:$V$890,17,FALSE)</f>
        <v>Casilla 98</v>
      </c>
      <c r="R94" s="27" t="str">
        <f>VLOOKUP(A94,'BASE REGISTRO NOVIEMBRE'!$B$2:$V$890,18,FALSE)</f>
        <v>93401: Institución de Asistencia Social</v>
      </c>
      <c r="S94" s="27" t="str">
        <f>VLOOKUP(A94,'BASE REGISTRO NOVIEMBRE'!$B$2:$V$890,19,FALSE)</f>
        <v xml:space="preserve">Se acompaña certificado financiero correspondiente al año 2020 aprobada por el  Sub Departamento de Supervisión Financiera Nacional. </v>
      </c>
      <c r="T94" s="107">
        <f>VLOOKUP(A94,'BASE REGISTRO NOVIEMBRE'!$B$2:$V$890,20,FALSE)</f>
        <v>37970</v>
      </c>
      <c r="U94" s="41">
        <v>2330</v>
      </c>
      <c r="V94" s="44">
        <v>45193453</v>
      </c>
      <c r="W94" s="44">
        <v>67303753</v>
      </c>
      <c r="X94" s="45">
        <v>44561</v>
      </c>
      <c r="Y94" s="42" t="s">
        <v>40</v>
      </c>
      <c r="Z94" s="42" t="s">
        <v>9203</v>
      </c>
      <c r="AA94" s="42" t="s">
        <v>282</v>
      </c>
    </row>
    <row r="95" spans="1:27" ht="15.75" customHeight="1" x14ac:dyDescent="0.2">
      <c r="A95" s="41">
        <v>2330</v>
      </c>
      <c r="B95" s="27" t="str">
        <f>VLOOKUP(A95,'BASE REGISTRO NOVIEMBRE'!$B$2:$V$890,2,FALSE)</f>
        <v>Corporación Gabriela Mistral.</v>
      </c>
      <c r="C95" s="27" t="str">
        <f>VLOOKUP(A95,'BASE REGISTRO NOVIEMBRE'!$B$2:$V$890,3,FALSE)</f>
        <v>71352300-3</v>
      </c>
      <c r="D95" s="27" t="str">
        <f>VLOOKUP(A95,'BASE REGISTRO NOVIEMBRE'!$B$2:$V$890,4,FALSE)</f>
        <v>Corporación de Derecho Privado.</v>
      </c>
      <c r="E95" s="27" t="str">
        <f>VLOOKUP(A95,'BASE REGISTRO NOVIEMBRE'!$B$2:$V$890,5,FALSE)</f>
        <v xml:space="preserve">Otorgada por Decreto Supremo Nº 1027, de fecha 07 de noviembre de 1986, del Ministerio de Justicia, publicado en el Diario Oficial el día 22 de noviembre de 1986. </v>
      </c>
      <c r="F95" s="27" t="str">
        <f>VLOOKUP(A95,'BASE REGISTRO NOVIEMBRE'!$B$2:$V$890,6,FALSE)</f>
        <v xml:space="preserve">Certificado de Vigencia Folio Nº 500396162528, de fecha 30 de junio de 2021, otorgado por el Servicio de Registro Civil e Identificación.
</v>
      </c>
      <c r="G95" s="27" t="str">
        <f>VLOOKUP(A95,'BASE REGISTRO NOVIEMBRE'!$B$2:$V$890,7,FALSE)</f>
        <v>El desarrollo de actividades de prevención y tratamiento, que sirvan para mejorar la atención a los menores en situación irregular en la Cuarta Región.</v>
      </c>
      <c r="H95" s="27" t="str">
        <f>VLOOKUP(A95,'BASE REGISTRO NOVIEMBRE'!$B$2:$V$890,8,FALSE)</f>
        <v>Presidente: Francisco León Henríquez Adaros
Vicepresidente: Marcelo Hidalgo Molina
Secretario: Carlos Manuel Calvo Muñoz
Tesorero : Jorge Brusher Mac- Farlane 
Directores:
María Lucrecia Rivera Muñoz
René Corbeaux Cruz</v>
      </c>
      <c r="I95" s="27" t="str">
        <f>VLOOKUP(A95,'BASE REGISTRO NOVIEMBRE'!$B$2:$V$890,9,FALSE)</f>
        <v>Durarán 03 años en sus cargos.</v>
      </c>
      <c r="J95" s="27" t="str">
        <f>VLOOKUP(A95,'BASE REGISTRO NOVIEMBRE'!$B$2:$V$890,10,FALSE)</f>
        <v>De 20 de Mayo de 2020 al 20  de Mayo de 2023.</v>
      </c>
      <c r="K95" s="27" t="str">
        <f>VLOOKUP(A95,'BASE REGISTRO NOVIEMBRE'!$B$2:$V$890,11,FALSE)</f>
        <v xml:space="preserve">Presidente: Francisco León Henríquez Adaros, 
Directora Ejecutiva: María Cristina Meléndez Jiménez,
</v>
      </c>
      <c r="L95" s="27" t="str">
        <f>VLOOKUP(A95,'BASE REGISTRO NOVIEMBRE'!$B$2:$V$890,12,FALSE)</f>
        <v xml:space="preserve">La Pampilla S/N, Casilla 98, Coquimbo.
</v>
      </c>
      <c r="M95" s="27" t="str">
        <f>VLOOKUP(A95,'BASE REGISTRO NOVIEMBRE'!$B$2:$V$890,13,FALSE)</f>
        <v>IV</v>
      </c>
      <c r="N95" s="27" t="str">
        <f>VLOOKUP(A95,'BASE REGISTRO NOVIEMBRE'!$B$2:$V$890,14,FALSE)</f>
        <v>Coquimbo</v>
      </c>
      <c r="O95" s="27" t="str">
        <f>VLOOKUP(A95,'BASE REGISTRO NOVIEMBRE'!$B$2:$V$890,15,FALSE)</f>
        <v>(51) 2321039</v>
      </c>
      <c r="P95" s="27" t="str">
        <f>VLOOKUP(A95,'BASE REGISTRO NOVIEMBRE'!$B$2:$V$890,16,FALSE)</f>
        <v xml:space="preserve">cgmistral07@yahoo.es              ugesco@gmail.com
</v>
      </c>
      <c r="Q95" s="27" t="str">
        <f>VLOOKUP(A95,'BASE REGISTRO NOVIEMBRE'!$B$2:$V$890,17,FALSE)</f>
        <v>Casilla 98</v>
      </c>
      <c r="R95" s="27" t="str">
        <f>VLOOKUP(A95,'BASE REGISTRO NOVIEMBRE'!$B$2:$V$890,18,FALSE)</f>
        <v>93401: Institución de Asistencia Social</v>
      </c>
      <c r="S95" s="27" t="str">
        <f>VLOOKUP(A95,'BASE REGISTRO NOVIEMBRE'!$B$2:$V$890,19,FALSE)</f>
        <v xml:space="preserve">Se acompaña certificado financiero correspondiente al año 2020 aprobada por el  Sub Departamento de Supervisión Financiera Nacional. </v>
      </c>
      <c r="T95" s="107">
        <f>VLOOKUP(A95,'BASE REGISTRO NOVIEMBRE'!$B$2:$V$890,20,FALSE)</f>
        <v>37970</v>
      </c>
      <c r="U95" s="41">
        <v>2330</v>
      </c>
      <c r="V95" s="44">
        <v>7615770</v>
      </c>
      <c r="W95" s="44">
        <v>15231540</v>
      </c>
      <c r="X95" s="45">
        <v>44561</v>
      </c>
      <c r="Y95" s="42" t="s">
        <v>40</v>
      </c>
      <c r="Z95" s="42" t="s">
        <v>9203</v>
      </c>
      <c r="AA95" s="42" t="s">
        <v>111</v>
      </c>
    </row>
    <row r="96" spans="1:27" ht="15.75" customHeight="1" x14ac:dyDescent="0.2">
      <c r="A96" s="41">
        <v>2330</v>
      </c>
      <c r="B96" s="27" t="str">
        <f>VLOOKUP(A96,'BASE REGISTRO NOVIEMBRE'!$B$2:$V$890,2,FALSE)</f>
        <v>Corporación Gabriela Mistral.</v>
      </c>
      <c r="C96" s="27" t="str">
        <f>VLOOKUP(A96,'BASE REGISTRO NOVIEMBRE'!$B$2:$V$890,3,FALSE)</f>
        <v>71352300-3</v>
      </c>
      <c r="D96" s="27" t="str">
        <f>VLOOKUP(A96,'BASE REGISTRO NOVIEMBRE'!$B$2:$V$890,4,FALSE)</f>
        <v>Corporación de Derecho Privado.</v>
      </c>
      <c r="E96" s="27" t="str">
        <f>VLOOKUP(A96,'BASE REGISTRO NOVIEMBRE'!$B$2:$V$890,5,FALSE)</f>
        <v xml:space="preserve">Otorgada por Decreto Supremo Nº 1027, de fecha 07 de noviembre de 1986, del Ministerio de Justicia, publicado en el Diario Oficial el día 22 de noviembre de 1986. </v>
      </c>
      <c r="F96" s="27" t="str">
        <f>VLOOKUP(A96,'BASE REGISTRO NOVIEMBRE'!$B$2:$V$890,6,FALSE)</f>
        <v xml:space="preserve">Certificado de Vigencia Folio Nº 500396162528, de fecha 30 de junio de 2021, otorgado por el Servicio de Registro Civil e Identificación.
</v>
      </c>
      <c r="G96" s="27" t="str">
        <f>VLOOKUP(A96,'BASE REGISTRO NOVIEMBRE'!$B$2:$V$890,7,FALSE)</f>
        <v>El desarrollo de actividades de prevención y tratamiento, que sirvan para mejorar la atención a los menores en situación irregular en la Cuarta Región.</v>
      </c>
      <c r="H96" s="27" t="str">
        <f>VLOOKUP(A96,'BASE REGISTRO NOVIEMBRE'!$B$2:$V$890,8,FALSE)</f>
        <v>Presidente: Francisco León Henríquez Adaros
Vicepresidente: Marcelo Hidalgo Molina
Secretario: Carlos Manuel Calvo Muñoz
Tesorero : Jorge Brusher Mac- Farlane 
Directores:
María Lucrecia Rivera Muñoz
René Corbeaux Cruz</v>
      </c>
      <c r="I96" s="27" t="str">
        <f>VLOOKUP(A96,'BASE REGISTRO NOVIEMBRE'!$B$2:$V$890,9,FALSE)</f>
        <v>Durarán 03 años en sus cargos.</v>
      </c>
      <c r="J96" s="27" t="str">
        <f>VLOOKUP(A96,'BASE REGISTRO NOVIEMBRE'!$B$2:$V$890,10,FALSE)</f>
        <v>De 20 de Mayo de 2020 al 20  de Mayo de 2023.</v>
      </c>
      <c r="K96" s="27" t="str">
        <f>VLOOKUP(A96,'BASE REGISTRO NOVIEMBRE'!$B$2:$V$890,11,FALSE)</f>
        <v xml:space="preserve">Presidente: Francisco León Henríquez Adaros, 
Directora Ejecutiva: María Cristina Meléndez Jiménez,
</v>
      </c>
      <c r="L96" s="27" t="str">
        <f>VLOOKUP(A96,'BASE REGISTRO NOVIEMBRE'!$B$2:$V$890,12,FALSE)</f>
        <v xml:space="preserve">La Pampilla S/N, Casilla 98, Coquimbo.
</v>
      </c>
      <c r="M96" s="27" t="str">
        <f>VLOOKUP(A96,'BASE REGISTRO NOVIEMBRE'!$B$2:$V$890,13,FALSE)</f>
        <v>IV</v>
      </c>
      <c r="N96" s="27" t="str">
        <f>VLOOKUP(A96,'BASE REGISTRO NOVIEMBRE'!$B$2:$V$890,14,FALSE)</f>
        <v>Coquimbo</v>
      </c>
      <c r="O96" s="27" t="str">
        <f>VLOOKUP(A96,'BASE REGISTRO NOVIEMBRE'!$B$2:$V$890,15,FALSE)</f>
        <v>(51) 2321039</v>
      </c>
      <c r="P96" s="27" t="str">
        <f>VLOOKUP(A96,'BASE REGISTRO NOVIEMBRE'!$B$2:$V$890,16,FALSE)</f>
        <v xml:space="preserve">cgmistral07@yahoo.es              ugesco@gmail.com
</v>
      </c>
      <c r="Q96" s="27" t="str">
        <f>VLOOKUP(A96,'BASE REGISTRO NOVIEMBRE'!$B$2:$V$890,17,FALSE)</f>
        <v>Casilla 98</v>
      </c>
      <c r="R96" s="27" t="str">
        <f>VLOOKUP(A96,'BASE REGISTRO NOVIEMBRE'!$B$2:$V$890,18,FALSE)</f>
        <v>93401: Institución de Asistencia Social</v>
      </c>
      <c r="S96" s="27" t="str">
        <f>VLOOKUP(A96,'BASE REGISTRO NOVIEMBRE'!$B$2:$V$890,19,FALSE)</f>
        <v xml:space="preserve">Se acompaña certificado financiero correspondiente al año 2020 aprobada por el  Sub Departamento de Supervisión Financiera Nacional. </v>
      </c>
      <c r="T96" s="107">
        <f>VLOOKUP(A96,'BASE REGISTRO NOVIEMBRE'!$B$2:$V$890,20,FALSE)</f>
        <v>37970</v>
      </c>
      <c r="U96" s="41">
        <v>2330</v>
      </c>
      <c r="V96" s="44">
        <v>10524503</v>
      </c>
      <c r="W96" s="44">
        <v>18926417</v>
      </c>
      <c r="X96" s="45">
        <v>44561</v>
      </c>
      <c r="Y96" s="42" t="s">
        <v>40</v>
      </c>
      <c r="Z96" s="42" t="s">
        <v>9203</v>
      </c>
      <c r="AA96" s="42" t="s">
        <v>283</v>
      </c>
    </row>
    <row r="97" spans="1:27" ht="15.75" customHeight="1" x14ac:dyDescent="0.2">
      <c r="A97" s="41">
        <v>2330</v>
      </c>
      <c r="B97" s="27" t="str">
        <f>VLOOKUP(A97,'BASE REGISTRO NOVIEMBRE'!$B$2:$V$890,2,FALSE)</f>
        <v>Corporación Gabriela Mistral.</v>
      </c>
      <c r="C97" s="27" t="str">
        <f>VLOOKUP(A97,'BASE REGISTRO NOVIEMBRE'!$B$2:$V$890,3,FALSE)</f>
        <v>71352300-3</v>
      </c>
      <c r="D97" s="27" t="str">
        <f>VLOOKUP(A97,'BASE REGISTRO NOVIEMBRE'!$B$2:$V$890,4,FALSE)</f>
        <v>Corporación de Derecho Privado.</v>
      </c>
      <c r="E97" s="27" t="str">
        <f>VLOOKUP(A97,'BASE REGISTRO NOVIEMBRE'!$B$2:$V$890,5,FALSE)</f>
        <v xml:space="preserve">Otorgada por Decreto Supremo Nº 1027, de fecha 07 de noviembre de 1986, del Ministerio de Justicia, publicado en el Diario Oficial el día 22 de noviembre de 1986. </v>
      </c>
      <c r="F97" s="27" t="str">
        <f>VLOOKUP(A97,'BASE REGISTRO NOVIEMBRE'!$B$2:$V$890,6,FALSE)</f>
        <v xml:space="preserve">Certificado de Vigencia Folio Nº 500396162528, de fecha 30 de junio de 2021, otorgado por el Servicio de Registro Civil e Identificación.
</v>
      </c>
      <c r="G97" s="27" t="str">
        <f>VLOOKUP(A97,'BASE REGISTRO NOVIEMBRE'!$B$2:$V$890,7,FALSE)</f>
        <v>El desarrollo de actividades de prevención y tratamiento, que sirvan para mejorar la atención a los menores en situación irregular en la Cuarta Región.</v>
      </c>
      <c r="H97" s="27" t="str">
        <f>VLOOKUP(A97,'BASE REGISTRO NOVIEMBRE'!$B$2:$V$890,8,FALSE)</f>
        <v>Presidente: Francisco León Henríquez Adaros
Vicepresidente: Marcelo Hidalgo Molina
Secretario: Carlos Manuel Calvo Muñoz
Tesorero : Jorge Brusher Mac- Farlane 
Directores:
María Lucrecia Rivera Muñoz
René Corbeaux Cruz</v>
      </c>
      <c r="I97" s="27" t="str">
        <f>VLOOKUP(A97,'BASE REGISTRO NOVIEMBRE'!$B$2:$V$890,9,FALSE)</f>
        <v>Durarán 03 años en sus cargos.</v>
      </c>
      <c r="J97" s="27" t="str">
        <f>VLOOKUP(A97,'BASE REGISTRO NOVIEMBRE'!$B$2:$V$890,10,FALSE)</f>
        <v>De 20 de Mayo de 2020 al 20  de Mayo de 2023.</v>
      </c>
      <c r="K97" s="27" t="str">
        <f>VLOOKUP(A97,'BASE REGISTRO NOVIEMBRE'!$B$2:$V$890,11,FALSE)</f>
        <v xml:space="preserve">Presidente: Francisco León Henríquez Adaros, 
Directora Ejecutiva: María Cristina Meléndez Jiménez,
</v>
      </c>
      <c r="L97" s="27" t="str">
        <f>VLOOKUP(A97,'BASE REGISTRO NOVIEMBRE'!$B$2:$V$890,12,FALSE)</f>
        <v xml:space="preserve">La Pampilla S/N, Casilla 98, Coquimbo.
</v>
      </c>
      <c r="M97" s="27" t="str">
        <f>VLOOKUP(A97,'BASE REGISTRO NOVIEMBRE'!$B$2:$V$890,13,FALSE)</f>
        <v>IV</v>
      </c>
      <c r="N97" s="27" t="str">
        <f>VLOOKUP(A97,'BASE REGISTRO NOVIEMBRE'!$B$2:$V$890,14,FALSE)</f>
        <v>Coquimbo</v>
      </c>
      <c r="O97" s="27" t="str">
        <f>VLOOKUP(A97,'BASE REGISTRO NOVIEMBRE'!$B$2:$V$890,15,FALSE)</f>
        <v>(51) 2321039</v>
      </c>
      <c r="P97" s="27" t="str">
        <f>VLOOKUP(A97,'BASE REGISTRO NOVIEMBRE'!$B$2:$V$890,16,FALSE)</f>
        <v xml:space="preserve">cgmistral07@yahoo.es              ugesco@gmail.com
</v>
      </c>
      <c r="Q97" s="27" t="str">
        <f>VLOOKUP(A97,'BASE REGISTRO NOVIEMBRE'!$B$2:$V$890,17,FALSE)</f>
        <v>Casilla 98</v>
      </c>
      <c r="R97" s="27" t="str">
        <f>VLOOKUP(A97,'BASE REGISTRO NOVIEMBRE'!$B$2:$V$890,18,FALSE)</f>
        <v>93401: Institución de Asistencia Social</v>
      </c>
      <c r="S97" s="27" t="str">
        <f>VLOOKUP(A97,'BASE REGISTRO NOVIEMBRE'!$B$2:$V$890,19,FALSE)</f>
        <v xml:space="preserve">Se acompaña certificado financiero correspondiente al año 2020 aprobada por el  Sub Departamento de Supervisión Financiera Nacional. </v>
      </c>
      <c r="T97" s="107">
        <f>VLOOKUP(A97,'BASE REGISTRO NOVIEMBRE'!$B$2:$V$890,20,FALSE)</f>
        <v>37970</v>
      </c>
      <c r="U97" s="41">
        <v>2330</v>
      </c>
      <c r="V97" s="44">
        <v>105598792</v>
      </c>
      <c r="W97" s="44">
        <v>119749384</v>
      </c>
      <c r="X97" s="45">
        <v>44561</v>
      </c>
      <c r="Y97" s="42" t="s">
        <v>40</v>
      </c>
      <c r="Z97" s="42" t="s">
        <v>9203</v>
      </c>
      <c r="AA97" s="42" t="s">
        <v>209</v>
      </c>
    </row>
    <row r="98" spans="1:27" ht="15.75" customHeight="1" x14ac:dyDescent="0.2">
      <c r="A98" s="41">
        <v>2330</v>
      </c>
      <c r="B98" s="27" t="str">
        <f>VLOOKUP(A98,'BASE REGISTRO NOVIEMBRE'!$B$2:$V$890,2,FALSE)</f>
        <v>Corporación Gabriela Mistral.</v>
      </c>
      <c r="C98" s="27" t="str">
        <f>VLOOKUP(A98,'BASE REGISTRO NOVIEMBRE'!$B$2:$V$890,3,FALSE)</f>
        <v>71352300-3</v>
      </c>
      <c r="D98" s="27" t="str">
        <f>VLOOKUP(A98,'BASE REGISTRO NOVIEMBRE'!$B$2:$V$890,4,FALSE)</f>
        <v>Corporación de Derecho Privado.</v>
      </c>
      <c r="E98" s="27" t="str">
        <f>VLOOKUP(A98,'BASE REGISTRO NOVIEMBRE'!$B$2:$V$890,5,FALSE)</f>
        <v xml:space="preserve">Otorgada por Decreto Supremo Nº 1027, de fecha 07 de noviembre de 1986, del Ministerio de Justicia, publicado en el Diario Oficial el día 22 de noviembre de 1986. </v>
      </c>
      <c r="F98" s="27" t="str">
        <f>VLOOKUP(A98,'BASE REGISTRO NOVIEMBRE'!$B$2:$V$890,6,FALSE)</f>
        <v xml:space="preserve">Certificado de Vigencia Folio Nº 500396162528, de fecha 30 de junio de 2021, otorgado por el Servicio de Registro Civil e Identificación.
</v>
      </c>
      <c r="G98" s="27" t="str">
        <f>VLOOKUP(A98,'BASE REGISTRO NOVIEMBRE'!$B$2:$V$890,7,FALSE)</f>
        <v>El desarrollo de actividades de prevención y tratamiento, que sirvan para mejorar la atención a los menores en situación irregular en la Cuarta Región.</v>
      </c>
      <c r="H98" s="27" t="str">
        <f>VLOOKUP(A98,'BASE REGISTRO NOVIEMBRE'!$B$2:$V$890,8,FALSE)</f>
        <v>Presidente: Francisco León Henríquez Adaros
Vicepresidente: Marcelo Hidalgo Molina
Secretario: Carlos Manuel Calvo Muñoz
Tesorero : Jorge Brusher Mac- Farlane 
Directores:
María Lucrecia Rivera Muñoz
René Corbeaux Cruz</v>
      </c>
      <c r="I98" s="27" t="str">
        <f>VLOOKUP(A98,'BASE REGISTRO NOVIEMBRE'!$B$2:$V$890,9,FALSE)</f>
        <v>Durarán 03 años en sus cargos.</v>
      </c>
      <c r="J98" s="27" t="str">
        <f>VLOOKUP(A98,'BASE REGISTRO NOVIEMBRE'!$B$2:$V$890,10,FALSE)</f>
        <v>De 20 de Mayo de 2020 al 20  de Mayo de 2023.</v>
      </c>
      <c r="K98" s="27" t="str">
        <f>VLOOKUP(A98,'BASE REGISTRO NOVIEMBRE'!$B$2:$V$890,11,FALSE)</f>
        <v xml:space="preserve">Presidente: Francisco León Henríquez Adaros, 
Directora Ejecutiva: María Cristina Meléndez Jiménez,
</v>
      </c>
      <c r="L98" s="27" t="str">
        <f>VLOOKUP(A98,'BASE REGISTRO NOVIEMBRE'!$B$2:$V$890,12,FALSE)</f>
        <v xml:space="preserve">La Pampilla S/N, Casilla 98, Coquimbo.
</v>
      </c>
      <c r="M98" s="27" t="str">
        <f>VLOOKUP(A98,'BASE REGISTRO NOVIEMBRE'!$B$2:$V$890,13,FALSE)</f>
        <v>IV</v>
      </c>
      <c r="N98" s="27" t="str">
        <f>VLOOKUP(A98,'BASE REGISTRO NOVIEMBRE'!$B$2:$V$890,14,FALSE)</f>
        <v>Coquimbo</v>
      </c>
      <c r="O98" s="27" t="str">
        <f>VLOOKUP(A98,'BASE REGISTRO NOVIEMBRE'!$B$2:$V$890,15,FALSE)</f>
        <v>(51) 2321039</v>
      </c>
      <c r="P98" s="27" t="str">
        <f>VLOOKUP(A98,'BASE REGISTRO NOVIEMBRE'!$B$2:$V$890,16,FALSE)</f>
        <v xml:space="preserve">cgmistral07@yahoo.es              ugesco@gmail.com
</v>
      </c>
      <c r="Q98" s="27" t="str">
        <f>VLOOKUP(A98,'BASE REGISTRO NOVIEMBRE'!$B$2:$V$890,17,FALSE)</f>
        <v>Casilla 98</v>
      </c>
      <c r="R98" s="27" t="str">
        <f>VLOOKUP(A98,'BASE REGISTRO NOVIEMBRE'!$B$2:$V$890,18,FALSE)</f>
        <v>93401: Institución de Asistencia Social</v>
      </c>
      <c r="S98" s="27" t="str">
        <f>VLOOKUP(A98,'BASE REGISTRO NOVIEMBRE'!$B$2:$V$890,19,FALSE)</f>
        <v xml:space="preserve">Se acompaña certificado financiero correspondiente al año 2020 aprobada por el  Sub Departamento de Supervisión Financiera Nacional. </v>
      </c>
      <c r="T98" s="107">
        <f>VLOOKUP(A98,'BASE REGISTRO NOVIEMBRE'!$B$2:$V$890,20,FALSE)</f>
        <v>37970</v>
      </c>
      <c r="U98" s="41">
        <v>2330</v>
      </c>
      <c r="V98" s="44">
        <v>5691786</v>
      </c>
      <c r="W98" s="44">
        <v>16674528</v>
      </c>
      <c r="X98" s="45">
        <v>44561</v>
      </c>
      <c r="Y98" s="42" t="s">
        <v>40</v>
      </c>
      <c r="Z98" s="42" t="s">
        <v>9203</v>
      </c>
      <c r="AA98" s="42" t="s">
        <v>486</v>
      </c>
    </row>
    <row r="99" spans="1:27" ht="15.75" customHeight="1" x14ac:dyDescent="0.2">
      <c r="A99" s="41">
        <v>2330</v>
      </c>
      <c r="B99" s="27" t="str">
        <f>VLOOKUP(A99,'BASE REGISTRO NOVIEMBRE'!$B$2:$V$890,2,FALSE)</f>
        <v>Corporación Gabriela Mistral.</v>
      </c>
      <c r="C99" s="27" t="str">
        <f>VLOOKUP(A99,'BASE REGISTRO NOVIEMBRE'!$B$2:$V$890,3,FALSE)</f>
        <v>71352300-3</v>
      </c>
      <c r="D99" s="27" t="str">
        <f>VLOOKUP(A99,'BASE REGISTRO NOVIEMBRE'!$B$2:$V$890,4,FALSE)</f>
        <v>Corporación de Derecho Privado.</v>
      </c>
      <c r="E99" s="27" t="str">
        <f>VLOOKUP(A99,'BASE REGISTRO NOVIEMBRE'!$B$2:$V$890,5,FALSE)</f>
        <v xml:space="preserve">Otorgada por Decreto Supremo Nº 1027, de fecha 07 de noviembre de 1986, del Ministerio de Justicia, publicado en el Diario Oficial el día 22 de noviembre de 1986. </v>
      </c>
      <c r="F99" s="27" t="str">
        <f>VLOOKUP(A99,'BASE REGISTRO NOVIEMBRE'!$B$2:$V$890,6,FALSE)</f>
        <v xml:space="preserve">Certificado de Vigencia Folio Nº 500396162528, de fecha 30 de junio de 2021, otorgado por el Servicio de Registro Civil e Identificación.
</v>
      </c>
      <c r="G99" s="27" t="str">
        <f>VLOOKUP(A99,'BASE REGISTRO NOVIEMBRE'!$B$2:$V$890,7,FALSE)</f>
        <v>El desarrollo de actividades de prevención y tratamiento, que sirvan para mejorar la atención a los menores en situación irregular en la Cuarta Región.</v>
      </c>
      <c r="H99" s="27" t="str">
        <f>VLOOKUP(A99,'BASE REGISTRO NOVIEMBRE'!$B$2:$V$890,8,FALSE)</f>
        <v>Presidente: Francisco León Henríquez Adaros
Vicepresidente: Marcelo Hidalgo Molina
Secretario: Carlos Manuel Calvo Muñoz
Tesorero : Jorge Brusher Mac- Farlane 
Directores:
María Lucrecia Rivera Muñoz
René Corbeaux Cruz</v>
      </c>
      <c r="I99" s="27" t="str">
        <f>VLOOKUP(A99,'BASE REGISTRO NOVIEMBRE'!$B$2:$V$890,9,FALSE)</f>
        <v>Durarán 03 años en sus cargos.</v>
      </c>
      <c r="J99" s="27" t="str">
        <f>VLOOKUP(A99,'BASE REGISTRO NOVIEMBRE'!$B$2:$V$890,10,FALSE)</f>
        <v>De 20 de Mayo de 2020 al 20  de Mayo de 2023.</v>
      </c>
      <c r="K99" s="27" t="str">
        <f>VLOOKUP(A99,'BASE REGISTRO NOVIEMBRE'!$B$2:$V$890,11,FALSE)</f>
        <v xml:space="preserve">Presidente: Francisco León Henríquez Adaros, 
Directora Ejecutiva: María Cristina Meléndez Jiménez,
</v>
      </c>
      <c r="L99" s="27" t="str">
        <f>VLOOKUP(A99,'BASE REGISTRO NOVIEMBRE'!$B$2:$V$890,12,FALSE)</f>
        <v xml:space="preserve">La Pampilla S/N, Casilla 98, Coquimbo.
</v>
      </c>
      <c r="M99" s="27" t="str">
        <f>VLOOKUP(A99,'BASE REGISTRO NOVIEMBRE'!$B$2:$V$890,13,FALSE)</f>
        <v>IV</v>
      </c>
      <c r="N99" s="27" t="str">
        <f>VLOOKUP(A99,'BASE REGISTRO NOVIEMBRE'!$B$2:$V$890,14,FALSE)</f>
        <v>Coquimbo</v>
      </c>
      <c r="O99" s="27" t="str">
        <f>VLOOKUP(A99,'BASE REGISTRO NOVIEMBRE'!$B$2:$V$890,15,FALSE)</f>
        <v>(51) 2321039</v>
      </c>
      <c r="P99" s="27" t="str">
        <f>VLOOKUP(A99,'BASE REGISTRO NOVIEMBRE'!$B$2:$V$890,16,FALSE)</f>
        <v xml:space="preserve">cgmistral07@yahoo.es              ugesco@gmail.com
</v>
      </c>
      <c r="Q99" s="27" t="str">
        <f>VLOOKUP(A99,'BASE REGISTRO NOVIEMBRE'!$B$2:$V$890,17,FALSE)</f>
        <v>Casilla 98</v>
      </c>
      <c r="R99" s="27" t="str">
        <f>VLOOKUP(A99,'BASE REGISTRO NOVIEMBRE'!$B$2:$V$890,18,FALSE)</f>
        <v>93401: Institución de Asistencia Social</v>
      </c>
      <c r="S99" s="27" t="str">
        <f>VLOOKUP(A99,'BASE REGISTRO NOVIEMBRE'!$B$2:$V$890,19,FALSE)</f>
        <v xml:space="preserve">Se acompaña certificado financiero correspondiente al año 2020 aprobada por el  Sub Departamento de Supervisión Financiera Nacional. </v>
      </c>
      <c r="T99" s="107">
        <f>VLOOKUP(A99,'BASE REGISTRO NOVIEMBRE'!$B$2:$V$890,20,FALSE)</f>
        <v>37970</v>
      </c>
      <c r="U99" s="41">
        <v>2330</v>
      </c>
      <c r="V99" s="44">
        <v>53190126</v>
      </c>
      <c r="W99" s="44">
        <v>67930326</v>
      </c>
      <c r="X99" s="45">
        <v>44561</v>
      </c>
      <c r="Y99" s="42" t="s">
        <v>40</v>
      </c>
      <c r="Z99" s="42" t="s">
        <v>9203</v>
      </c>
      <c r="AA99" s="42" t="s">
        <v>9592</v>
      </c>
    </row>
    <row r="100" spans="1:27" ht="15.75" customHeight="1" x14ac:dyDescent="0.2">
      <c r="A100" s="41">
        <v>2330</v>
      </c>
      <c r="B100" s="27" t="str">
        <f>VLOOKUP(A100,'BASE REGISTRO NOVIEMBRE'!$B$2:$V$890,2,FALSE)</f>
        <v>Corporación Gabriela Mistral.</v>
      </c>
      <c r="C100" s="27" t="str">
        <f>VLOOKUP(A100,'BASE REGISTRO NOVIEMBRE'!$B$2:$V$890,3,FALSE)</f>
        <v>71352300-3</v>
      </c>
      <c r="D100" s="27" t="str">
        <f>VLOOKUP(A100,'BASE REGISTRO NOVIEMBRE'!$B$2:$V$890,4,FALSE)</f>
        <v>Corporación de Derecho Privado.</v>
      </c>
      <c r="E100" s="27" t="str">
        <f>VLOOKUP(A100,'BASE REGISTRO NOVIEMBRE'!$B$2:$V$890,5,FALSE)</f>
        <v xml:space="preserve">Otorgada por Decreto Supremo Nº 1027, de fecha 07 de noviembre de 1986, del Ministerio de Justicia, publicado en el Diario Oficial el día 22 de noviembre de 1986. </v>
      </c>
      <c r="F100" s="27" t="str">
        <f>VLOOKUP(A100,'BASE REGISTRO NOVIEMBRE'!$B$2:$V$890,6,FALSE)</f>
        <v xml:space="preserve">Certificado de Vigencia Folio Nº 500396162528, de fecha 30 de junio de 2021, otorgado por el Servicio de Registro Civil e Identificación.
</v>
      </c>
      <c r="G100" s="27" t="str">
        <f>VLOOKUP(A100,'BASE REGISTRO NOVIEMBRE'!$B$2:$V$890,7,FALSE)</f>
        <v>El desarrollo de actividades de prevención y tratamiento, que sirvan para mejorar la atención a los menores en situación irregular en la Cuarta Región.</v>
      </c>
      <c r="H100" s="27" t="str">
        <f>VLOOKUP(A100,'BASE REGISTRO NOVIEMBRE'!$B$2:$V$890,8,FALSE)</f>
        <v>Presidente: Francisco León Henríquez Adaros
Vicepresidente: Marcelo Hidalgo Molina
Secretario: Carlos Manuel Calvo Muñoz
Tesorero : Jorge Brusher Mac- Farlane 
Directores:
María Lucrecia Rivera Muñoz
René Corbeaux Cruz</v>
      </c>
      <c r="I100" s="27" t="str">
        <f>VLOOKUP(A100,'BASE REGISTRO NOVIEMBRE'!$B$2:$V$890,9,FALSE)</f>
        <v>Durarán 03 años en sus cargos.</v>
      </c>
      <c r="J100" s="27" t="str">
        <f>VLOOKUP(A100,'BASE REGISTRO NOVIEMBRE'!$B$2:$V$890,10,FALSE)</f>
        <v>De 20 de Mayo de 2020 al 20  de Mayo de 2023.</v>
      </c>
      <c r="K100" s="27" t="str">
        <f>VLOOKUP(A100,'BASE REGISTRO NOVIEMBRE'!$B$2:$V$890,11,FALSE)</f>
        <v xml:space="preserve">Presidente: Francisco León Henríquez Adaros, 
Directora Ejecutiva: María Cristina Meléndez Jiménez,
</v>
      </c>
      <c r="L100" s="27" t="str">
        <f>VLOOKUP(A100,'BASE REGISTRO NOVIEMBRE'!$B$2:$V$890,12,FALSE)</f>
        <v xml:space="preserve">La Pampilla S/N, Casilla 98, Coquimbo.
</v>
      </c>
      <c r="M100" s="27" t="str">
        <f>VLOOKUP(A100,'BASE REGISTRO NOVIEMBRE'!$B$2:$V$890,13,FALSE)</f>
        <v>IV</v>
      </c>
      <c r="N100" s="27" t="str">
        <f>VLOOKUP(A100,'BASE REGISTRO NOVIEMBRE'!$B$2:$V$890,14,FALSE)</f>
        <v>Coquimbo</v>
      </c>
      <c r="O100" s="27" t="str">
        <f>VLOOKUP(A100,'BASE REGISTRO NOVIEMBRE'!$B$2:$V$890,15,FALSE)</f>
        <v>(51) 2321039</v>
      </c>
      <c r="P100" s="27" t="str">
        <f>VLOOKUP(A100,'BASE REGISTRO NOVIEMBRE'!$B$2:$V$890,16,FALSE)</f>
        <v xml:space="preserve">cgmistral07@yahoo.es              ugesco@gmail.com
</v>
      </c>
      <c r="Q100" s="27" t="str">
        <f>VLOOKUP(A100,'BASE REGISTRO NOVIEMBRE'!$B$2:$V$890,17,FALSE)</f>
        <v>Casilla 98</v>
      </c>
      <c r="R100" s="27" t="str">
        <f>VLOOKUP(A100,'BASE REGISTRO NOVIEMBRE'!$B$2:$V$890,18,FALSE)</f>
        <v>93401: Institución de Asistencia Social</v>
      </c>
      <c r="S100" s="27" t="str">
        <f>VLOOKUP(A100,'BASE REGISTRO NOVIEMBRE'!$B$2:$V$890,19,FALSE)</f>
        <v xml:space="preserve">Se acompaña certificado financiero correspondiente al año 2020 aprobada por el  Sub Departamento de Supervisión Financiera Nacional. </v>
      </c>
      <c r="T100" s="107">
        <f>VLOOKUP(A100,'BASE REGISTRO NOVIEMBRE'!$B$2:$V$890,20,FALSE)</f>
        <v>37970</v>
      </c>
      <c r="U100" s="41">
        <v>2330</v>
      </c>
      <c r="V100" s="44">
        <v>17865123</v>
      </c>
      <c r="W100" s="44">
        <v>24940419</v>
      </c>
      <c r="X100" s="45">
        <v>44561</v>
      </c>
      <c r="Y100" s="42" t="s">
        <v>40</v>
      </c>
      <c r="Z100" s="42" t="s">
        <v>9203</v>
      </c>
      <c r="AA100" s="42" t="s">
        <v>285</v>
      </c>
    </row>
    <row r="101" spans="1:27" ht="15.75" customHeight="1" x14ac:dyDescent="0.2">
      <c r="A101" s="41">
        <v>2450</v>
      </c>
      <c r="B101" s="27" t="str">
        <f>VLOOKUP(A101,'BASE REGISTRO NOVIEMBRE'!$B$2:$V$890,2,FALSE)</f>
        <v>Corporación Metodista</v>
      </c>
      <c r="C101" s="27" t="str">
        <f>VLOOKUP(A101,'BASE REGISTRO NOVIEMBRE'!$B$2:$V$890,3,FALSE)</f>
        <v>70002810-0</v>
      </c>
      <c r="D101" s="27" t="str">
        <f>VLOOKUP(A101,'BASE REGISTRO NOVIEMBRE'!$B$2:$V$890,4,FALSE)</f>
        <v>Corporación de Derecho Privado</v>
      </c>
      <c r="E101" s="27" t="str">
        <f>VLOOKUP(A101,'BASE REGISTRO NOVIEMBRE'!$B$2:$V$890,5,FALSE)</f>
        <v>Otorgada por Decreto Supremo N° 2929, de 15 de septiembre de 1996, por el Ministerio de Justicia.</v>
      </c>
      <c r="F101" s="27" t="str">
        <f>VLOOKUP(A101,'BASE REGISTRO NOVIEMBRE'!$B$2:$V$890,6,FALSE)</f>
        <v>Certificado de Vigencia Folio N° 500404152599, de 17 de agosto de 2021, del Servicio de Registro Civil e Identificación</v>
      </c>
      <c r="G101" s="27" t="str">
        <f>VLOOKUP(A101,'BASE REGISTRO NOVIEMBRE'!$B$2:$V$890,7,FALSE)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01" s="27" t="str">
        <f>VLOOKUP(A101,'BASE REGISTRO NOVIEMBRE'!$B$2:$V$890,8,FALSE)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
      <c r="I101" s="27" t="str">
        <f>VLOOKUP(A101,'BASE REGISTRO NOVIEMBRE'!$B$2:$V$890,9,FALSE)</f>
        <v>Un año en sus cargos.</v>
      </c>
      <c r="J101" s="27" t="str">
        <f>VLOOKUP(A101,'BASE REGISTRO NOVIEMBRE'!$B$2:$V$890,10,FALSE)</f>
        <v>15 de mayo de 2019 a 15 de mayo de 2020. Se acompaña 
Ley N° 21239, que prorroga mandato de directorios por tiempos de pandemia</v>
      </c>
      <c r="K101" s="27" t="str">
        <f>VLOOKUP(A101,'BASE REGISTRO NOVIEMBRE'!$B$2:$V$890,11,FALSE)</f>
        <v xml:space="preserve">Presidente: Obispo (H) Neftalí Aravena Bravo,
Poder: Superintendente Distrito Concepción: Olga Romero Sanzana, 
</v>
      </c>
      <c r="L101" s="27" t="str">
        <f>VLOOKUP(A101,'BASE REGISTRO NOVIEMBRE'!$B$2:$V$890,12,FALSE)</f>
        <v xml:space="preserve">Sargento Aldea N° 1041, comuna de Santiago, Región Metropolitana
</v>
      </c>
      <c r="M101" s="27" t="str">
        <f>VLOOKUP(A101,'BASE REGISTRO NOVIEMBRE'!$B$2:$V$890,13,FALSE)</f>
        <v>XIII</v>
      </c>
      <c r="N101" s="27" t="str">
        <f>VLOOKUP(A101,'BASE REGISTRO NOVIEMBRE'!$B$2:$V$890,14,FALSE)</f>
        <v>Santiago</v>
      </c>
      <c r="O101" s="27" t="str">
        <f>VLOOKUP(A101,'BASE REGISTRO NOVIEMBRE'!$B$2:$V$890,15,FALSE)</f>
        <v>225569454- 225517112</v>
      </c>
      <c r="P101" s="27" t="str">
        <f>VLOOKUP(A101,'BASE REGISTRO NOVIEMBRE'!$B$2:$V$890,16,FALSE)</f>
        <v>cormetoficinalegal@gmail.com</v>
      </c>
      <c r="Q101" s="27">
        <f>VLOOKUP(A101,'BASE REGISTRO NOVIEMBRE'!$B$2:$V$890,17,FALSE)</f>
        <v>0</v>
      </c>
      <c r="R101" s="27">
        <f>VLOOKUP(A101,'BASE REGISTRO NOVIEMBRE'!$B$2:$V$890,18,FALSE)</f>
        <v>93401</v>
      </c>
      <c r="S101" s="27" t="str">
        <f>VLOOKUP(A101,'BASE REGISTRO NOVIEMBRE'!$B$2:$V$890,19,FALSE)</f>
        <v xml:space="preserve">Se acompaña certificado financiero de la Institución, correspondiente a antecedentes del año 2020, aprobado por el Sub Depto Supervisión Financiera. </v>
      </c>
      <c r="T101" s="107">
        <f>VLOOKUP(A101,'BASE REGISTRO NOVIEMBRE'!$B$2:$V$890,20,FALSE)</f>
        <v>37970</v>
      </c>
      <c r="U101" s="41">
        <v>2450</v>
      </c>
      <c r="V101" s="44">
        <v>14681862</v>
      </c>
      <c r="W101" s="44">
        <v>30400735</v>
      </c>
      <c r="X101" s="45">
        <v>44561</v>
      </c>
      <c r="Y101" s="42" t="s">
        <v>40</v>
      </c>
      <c r="Z101" s="42" t="s">
        <v>9203</v>
      </c>
      <c r="AA101" s="42" t="s">
        <v>9480</v>
      </c>
    </row>
    <row r="102" spans="1:27" ht="15.75" customHeight="1" x14ac:dyDescent="0.2">
      <c r="A102" s="41">
        <v>2450</v>
      </c>
      <c r="B102" s="27" t="str">
        <f>VLOOKUP(A102,'BASE REGISTRO NOVIEMBRE'!$B$2:$V$890,2,FALSE)</f>
        <v>Corporación Metodista</v>
      </c>
      <c r="C102" s="27" t="str">
        <f>VLOOKUP(A102,'BASE REGISTRO NOVIEMBRE'!$B$2:$V$890,3,FALSE)</f>
        <v>70002810-0</v>
      </c>
      <c r="D102" s="27" t="str">
        <f>VLOOKUP(A102,'BASE REGISTRO NOVIEMBRE'!$B$2:$V$890,4,FALSE)</f>
        <v>Corporación de Derecho Privado</v>
      </c>
      <c r="E102" s="27" t="str">
        <f>VLOOKUP(A102,'BASE REGISTRO NOVIEMBRE'!$B$2:$V$890,5,FALSE)</f>
        <v>Otorgada por Decreto Supremo N° 2929, de 15 de septiembre de 1996, por el Ministerio de Justicia.</v>
      </c>
      <c r="F102" s="27" t="str">
        <f>VLOOKUP(A102,'BASE REGISTRO NOVIEMBRE'!$B$2:$V$890,6,FALSE)</f>
        <v>Certificado de Vigencia Folio N° 500404152599, de 17 de agosto de 2021, del Servicio de Registro Civil e Identificación</v>
      </c>
      <c r="G102" s="27" t="str">
        <f>VLOOKUP(A102,'BASE REGISTRO NOVIEMBRE'!$B$2:$V$890,7,FALSE)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02" s="27" t="str">
        <f>VLOOKUP(A102,'BASE REGISTRO NOVIEMBRE'!$B$2:$V$890,8,FALSE)</f>
        <v>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500404152577, de 17 de agosto de 2021, del Servicio de Registro Civil e Identificación.</v>
      </c>
      <c r="I102" s="27" t="str">
        <f>VLOOKUP(A102,'BASE REGISTRO NOVIEMBRE'!$B$2:$V$890,9,FALSE)</f>
        <v>Un año en sus cargos.</v>
      </c>
      <c r="J102" s="27" t="str">
        <f>VLOOKUP(A102,'BASE REGISTRO NOVIEMBRE'!$B$2:$V$890,10,FALSE)</f>
        <v>15 de mayo de 2019 a 15 de mayo de 2020. Se acompaña 
Ley N° 21239, que prorroga mandato de directorios por tiempos de pandemia</v>
      </c>
      <c r="K102" s="27" t="str">
        <f>VLOOKUP(A102,'BASE REGISTRO NOVIEMBRE'!$B$2:$V$890,11,FALSE)</f>
        <v xml:space="preserve">Presidente: Obispo (H) Neftalí Aravena Bravo,
Poder: Superintendente Distrito Concepción: Olga Romero Sanzana, 
</v>
      </c>
      <c r="L102" s="27" t="str">
        <f>VLOOKUP(A102,'BASE REGISTRO NOVIEMBRE'!$B$2:$V$890,12,FALSE)</f>
        <v xml:space="preserve">Sargento Aldea N° 1041, comuna de Santiago, Región Metropolitana
</v>
      </c>
      <c r="M102" s="27" t="str">
        <f>VLOOKUP(A102,'BASE REGISTRO NOVIEMBRE'!$B$2:$V$890,13,FALSE)</f>
        <v>XIII</v>
      </c>
      <c r="N102" s="27" t="str">
        <f>VLOOKUP(A102,'BASE REGISTRO NOVIEMBRE'!$B$2:$V$890,14,FALSE)</f>
        <v>Santiago</v>
      </c>
      <c r="O102" s="27" t="str">
        <f>VLOOKUP(A102,'BASE REGISTRO NOVIEMBRE'!$B$2:$V$890,15,FALSE)</f>
        <v>225569454- 225517112</v>
      </c>
      <c r="P102" s="27" t="str">
        <f>VLOOKUP(A102,'BASE REGISTRO NOVIEMBRE'!$B$2:$V$890,16,FALSE)</f>
        <v>cormetoficinalegal@gmail.com</v>
      </c>
      <c r="Q102" s="27">
        <f>VLOOKUP(A102,'BASE REGISTRO NOVIEMBRE'!$B$2:$V$890,17,FALSE)</f>
        <v>0</v>
      </c>
      <c r="R102" s="27">
        <f>VLOOKUP(A102,'BASE REGISTRO NOVIEMBRE'!$B$2:$V$890,18,FALSE)</f>
        <v>93401</v>
      </c>
      <c r="S102" s="27" t="str">
        <f>VLOOKUP(A102,'BASE REGISTRO NOVIEMBRE'!$B$2:$V$890,19,FALSE)</f>
        <v xml:space="preserve">Se acompaña certificado financiero de la Institución, correspondiente a antecedentes del año 2020, aprobado por el Sub Depto Supervisión Financiera. </v>
      </c>
      <c r="T102" s="107">
        <f>VLOOKUP(A102,'BASE REGISTRO NOVIEMBRE'!$B$2:$V$890,20,FALSE)</f>
        <v>37970</v>
      </c>
      <c r="U102" s="41">
        <v>2450</v>
      </c>
      <c r="V102" s="44">
        <v>9814330</v>
      </c>
      <c r="W102" s="44">
        <v>18032695</v>
      </c>
      <c r="X102" s="45">
        <v>44561</v>
      </c>
      <c r="Y102" s="42" t="s">
        <v>40</v>
      </c>
      <c r="Z102" s="42" t="s">
        <v>9203</v>
      </c>
      <c r="AA102" s="42" t="s">
        <v>298</v>
      </c>
    </row>
    <row r="103" spans="1:27" ht="15.75" customHeight="1" x14ac:dyDescent="0.2">
      <c r="A103" s="41">
        <v>2550</v>
      </c>
      <c r="B103" s="27" t="str">
        <f>VLOOKUP(A103,'BASE REGISTRO NOVIEMBRE'!$B$2:$V$890,2,FALSE)</f>
        <v xml:space="preserve">Corporación Municipal de Conchalí  de Educación, Salud y Atención de Menores, CORESAM </v>
      </c>
      <c r="C103" s="27" t="str">
        <f>VLOOKUP(A103,'BASE REGISTRO NOVIEMBRE'!$B$2:$V$890,3,FALSE)</f>
        <v>70878100-2</v>
      </c>
      <c r="D103" s="27" t="str">
        <f>VLOOKUP(A103,'BASE REGISTRO NOVIEMBRE'!$B$2:$V$890,4,FALSE)</f>
        <v>Corporación de Derecho Privado.</v>
      </c>
      <c r="E103" s="27" t="str">
        <f>VLOOKUP(A103,'BASE REGISTRO NOVIEMBRE'!$B$2:$V$890,5,FALSE)</f>
        <v xml:space="preserve">Decreto Supremo Nº 1226, de  7 de septiembre de 1981, del Ministerio de Justicia. </v>
      </c>
      <c r="F103" s="27" t="str">
        <f>VLOOKUP(A103,'BASE REGISTRO NOVIEMBRE'!$B$2:$V$890,6,FALSE)</f>
        <v>Certificado de Vigencia, Folio Nº 500354573727, emitido con fecha 06 de noviembre de 2020, por el Servicio de Registro Civil e Identificación.</v>
      </c>
      <c r="G103" s="27" t="str">
        <f>VLOOKUP(A103,'BASE REGISTRO NOVIEMBRE'!$B$2:$V$890,7,FALSE)</f>
        <v>Administrar y operar servicios en las áreas de educación, salud y atención de menores que haya tomado a su cargo la I. Municipalidad de Conchalí, adoptando las medidas necesarias para su dotación, ampliación y perfeccionamiento.</v>
      </c>
      <c r="H103" s="27" t="str">
        <f>VLOOKUP(A103,'BASE REGISTRO NOVIEMBRE'!$B$2:$V$890,8,FALSE)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03" s="27" t="str">
        <f>VLOOKUP(A103,'BASE REGISTRO NOVIEMBRE'!$B$2:$V$890,9,FALSE)</f>
        <v xml:space="preserve">Dos años en sus cargos.
</v>
      </c>
      <c r="J103" s="27" t="str">
        <f>VLOOKUP(A103,'BASE REGISTRO NOVIEMBRE'!$B$2:$V$890,10,FALSE)</f>
        <v>14-03-2019 según consta en Certificado de persona jurídica sin fines de lucro, Folio Nº 50035457050, emitido con fecha 06 de noviembre de 2020</v>
      </c>
      <c r="K103" s="27" t="str">
        <f>VLOOKUP(A103,'BASE REGISTRO NOVIEMBRE'!$B$2:$V$890,11,FALSE)</f>
        <v xml:space="preserve">Presidente: Rene de La Vega Fuentes, 
Secretaria General: Tania Alejandra Alvarado Sotomayor
</v>
      </c>
      <c r="L103" s="27" t="str">
        <f>VLOOKUP(A103,'BASE REGISTRO NOVIEMBRE'!$B$2:$V$890,12,FALSE)</f>
        <v xml:space="preserve">Avda. Guanaco N° 2531, Recoleta, Región Metropolitana
</v>
      </c>
      <c r="M103" s="27" t="str">
        <f>VLOOKUP(A103,'BASE REGISTRO NOVIEMBRE'!$B$2:$V$890,13,FALSE)</f>
        <v>XIII</v>
      </c>
      <c r="N103" s="27" t="str">
        <f>VLOOKUP(A103,'BASE REGISTRO NOVIEMBRE'!$B$2:$V$890,14,FALSE)</f>
        <v>Recoleta</v>
      </c>
      <c r="O103" s="27" t="str">
        <f>VLOOKUP(A103,'BASE REGISTRO NOVIEMBRE'!$B$2:$V$890,15,FALSE)</f>
        <v>Fono: 7307900-7307902,</v>
      </c>
      <c r="P103" s="27" t="str">
        <f>VLOOKUP(A103,'BASE REGISTRO NOVIEMBRE'!$B$2:$V$890,16,FALSE)</f>
        <v xml:space="preserve"> coresam@gmail.com</v>
      </c>
      <c r="Q103" s="27">
        <f>VLOOKUP(A103,'BASE REGISTRO NOVIEMBRE'!$B$2:$V$890,17,FALSE)</f>
        <v>0</v>
      </c>
      <c r="R103" s="27">
        <f>VLOOKUP(A103,'BASE REGISTRO NOVIEMBRE'!$B$2:$V$890,18,FALSE)</f>
        <v>93101</v>
      </c>
      <c r="S103" s="27" t="str">
        <f>VLOOKUP(A103,'BASE REGISTRO NOVIEMBRE'!$B$2:$V$890,19,FALSE)</f>
        <v>Se acompaña Certificado financiero de la Institución año 2020, aprobado por el Departamento de Supervisión Financiera y Administrativa del Servicio Mejor Niñez.</v>
      </c>
      <c r="T103" s="107">
        <f>VLOOKUP(A103,'BASE REGISTRO NOVIEMBRE'!$B$2:$V$890,20,FALSE)</f>
        <v>37970</v>
      </c>
      <c r="U103" s="41">
        <v>2550</v>
      </c>
      <c r="V103" s="44">
        <v>179078776</v>
      </c>
      <c r="W103" s="44">
        <v>179078776</v>
      </c>
      <c r="X103" s="45">
        <v>44561</v>
      </c>
      <c r="Y103" s="42" t="s">
        <v>40</v>
      </c>
      <c r="Z103" s="42" t="s">
        <v>9203</v>
      </c>
      <c r="AA103" s="42" t="s">
        <v>9478</v>
      </c>
    </row>
    <row r="104" spans="1:27" ht="15.75" customHeight="1" x14ac:dyDescent="0.2">
      <c r="A104" s="41">
        <v>2550</v>
      </c>
      <c r="B104" s="27" t="str">
        <f>VLOOKUP(A104,'BASE REGISTRO NOVIEMBRE'!$B$2:$V$890,2,FALSE)</f>
        <v xml:space="preserve">Corporación Municipal de Conchalí  de Educación, Salud y Atención de Menores, CORESAM </v>
      </c>
      <c r="C104" s="27" t="str">
        <f>VLOOKUP(A104,'BASE REGISTRO NOVIEMBRE'!$B$2:$V$890,3,FALSE)</f>
        <v>70878100-2</v>
      </c>
      <c r="D104" s="27" t="str">
        <f>VLOOKUP(A104,'BASE REGISTRO NOVIEMBRE'!$B$2:$V$890,4,FALSE)</f>
        <v>Corporación de Derecho Privado.</v>
      </c>
      <c r="E104" s="27" t="str">
        <f>VLOOKUP(A104,'BASE REGISTRO NOVIEMBRE'!$B$2:$V$890,5,FALSE)</f>
        <v xml:space="preserve">Decreto Supremo Nº 1226, de  7 de septiembre de 1981, del Ministerio de Justicia. </v>
      </c>
      <c r="F104" s="27" t="str">
        <f>VLOOKUP(A104,'BASE REGISTRO NOVIEMBRE'!$B$2:$V$890,6,FALSE)</f>
        <v>Certificado de Vigencia, Folio Nº 500354573727, emitido con fecha 06 de noviembre de 2020, por el Servicio de Registro Civil e Identificación.</v>
      </c>
      <c r="G104" s="27" t="str">
        <f>VLOOKUP(A104,'BASE REGISTRO NOVIEMBRE'!$B$2:$V$890,7,FALSE)</f>
        <v>Administrar y operar servicios en las áreas de educación, salud y atención de menores que haya tomado a su cargo la I. Municipalidad de Conchalí, adoptando las medidas necesarias para su dotación, ampliación y perfeccionamiento.</v>
      </c>
      <c r="H104" s="27" t="str">
        <f>VLOOKUP(A104,'BASE REGISTRO NOVIEMBRE'!$B$2:$V$890,8,FALSE)</f>
        <v>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v>
      </c>
      <c r="I104" s="27" t="str">
        <f>VLOOKUP(A104,'BASE REGISTRO NOVIEMBRE'!$B$2:$V$890,9,FALSE)</f>
        <v xml:space="preserve">Dos años en sus cargos.
</v>
      </c>
      <c r="J104" s="27" t="str">
        <f>VLOOKUP(A104,'BASE REGISTRO NOVIEMBRE'!$B$2:$V$890,10,FALSE)</f>
        <v>14-03-2019 según consta en Certificado de persona jurídica sin fines de lucro, Folio Nº 50035457050, emitido con fecha 06 de noviembre de 2020</v>
      </c>
      <c r="K104" s="27" t="str">
        <f>VLOOKUP(A104,'BASE REGISTRO NOVIEMBRE'!$B$2:$V$890,11,FALSE)</f>
        <v xml:space="preserve">Presidente: Rene de La Vega Fuentes, 
Secretaria General: Tania Alejandra Alvarado Sotomayor
</v>
      </c>
      <c r="L104" s="27" t="str">
        <f>VLOOKUP(A104,'BASE REGISTRO NOVIEMBRE'!$B$2:$V$890,12,FALSE)</f>
        <v xml:space="preserve">Avda. Guanaco N° 2531, Recoleta, Región Metropolitana
</v>
      </c>
      <c r="M104" s="27" t="str">
        <f>VLOOKUP(A104,'BASE REGISTRO NOVIEMBRE'!$B$2:$V$890,13,FALSE)</f>
        <v>XIII</v>
      </c>
      <c r="N104" s="27" t="str">
        <f>VLOOKUP(A104,'BASE REGISTRO NOVIEMBRE'!$B$2:$V$890,14,FALSE)</f>
        <v>Recoleta</v>
      </c>
      <c r="O104" s="27" t="str">
        <f>VLOOKUP(A104,'BASE REGISTRO NOVIEMBRE'!$B$2:$V$890,15,FALSE)</f>
        <v>Fono: 7307900-7307902,</v>
      </c>
      <c r="P104" s="27" t="str">
        <f>VLOOKUP(A104,'BASE REGISTRO NOVIEMBRE'!$B$2:$V$890,16,FALSE)</f>
        <v xml:space="preserve"> coresam@gmail.com</v>
      </c>
      <c r="Q104" s="27">
        <f>VLOOKUP(A104,'BASE REGISTRO NOVIEMBRE'!$B$2:$V$890,17,FALSE)</f>
        <v>0</v>
      </c>
      <c r="R104" s="27">
        <f>VLOOKUP(A104,'BASE REGISTRO NOVIEMBRE'!$B$2:$V$890,18,FALSE)</f>
        <v>93101</v>
      </c>
      <c r="S104" s="27" t="str">
        <f>VLOOKUP(A104,'BASE REGISTRO NOVIEMBRE'!$B$2:$V$890,19,FALSE)</f>
        <v>Se acompaña Certificado financiero de la Institución año 2020, aprobado por el Departamento de Supervisión Financiera y Administrativa del Servicio Mejor Niñez.</v>
      </c>
      <c r="T104" s="107">
        <f>VLOOKUP(A104,'BASE REGISTRO NOVIEMBRE'!$B$2:$V$890,20,FALSE)</f>
        <v>37970</v>
      </c>
      <c r="U104" s="41">
        <v>2550</v>
      </c>
      <c r="V104" s="44">
        <v>25011792</v>
      </c>
      <c r="W104" s="44">
        <v>25011792</v>
      </c>
      <c r="X104" s="45">
        <v>44561</v>
      </c>
      <c r="Y104" s="42" t="s">
        <v>40</v>
      </c>
      <c r="Z104" s="42" t="s">
        <v>9203</v>
      </c>
      <c r="AA104" s="42" t="s">
        <v>116</v>
      </c>
    </row>
    <row r="105" spans="1:27" ht="15.75" customHeight="1" x14ac:dyDescent="0.2">
      <c r="A105" s="41">
        <v>3450</v>
      </c>
      <c r="B105" s="27" t="str">
        <f>VLOOKUP(A105,'BASE REGISTRO NOVIEMBRE'!$B$2:$V$890,2,FALSE)</f>
        <v>Cruz Roja Chilena</v>
      </c>
      <c r="C105" s="27" t="str">
        <f>VLOOKUP(A105,'BASE REGISTRO NOVIEMBRE'!$B$2:$V$890,3,FALSE)</f>
        <v>70512100-1</v>
      </c>
      <c r="D105" s="27" t="str">
        <f>VLOOKUP(A105,'BASE REGISTRO NOVIEMBRE'!$B$2:$V$890,4,FALSE)</f>
        <v>Persona jurídica regida por la Ley N° 3.924.</v>
      </c>
      <c r="E105" s="27" t="str">
        <f>VLOOKUP(A105,'BASE REGISTRO NOVIEMBRE'!$B$2:$V$890,5,FALSE)</f>
        <v>Otorgada por la Ley N° 3.924.</v>
      </c>
      <c r="F105" s="27" t="str">
        <f>VLOOKUP(A105,'BASE REGISTRO NOVIEMBRE'!$B$2:$V$890,6,FALSE)</f>
        <v>Certificado de fecha 07-09-2021, del SRCI.</v>
      </c>
      <c r="G105" s="27" t="str">
        <f>VLOOKUP(A105,'BASE REGISTRO NOVIEMBRE'!$B$2:$V$890,7,FALSE)</f>
        <v xml:space="preserve">Mejoramiento de la salud pública, educación higiénica, asistencia y bienestar social y sanitario, y al alivio del sufrimiento humano.
</v>
      </c>
      <c r="H105" s="27" t="str">
        <f>VLOOKUP(A105,'BASE REGISTRO NOVIEMBRE'!$B$2:$V$890,8,FALSE)</f>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
      <c r="I105" s="27" t="str">
        <f>VLOOKUP(A105,'BASE REGISTRO NOVIEMBRE'!$B$2:$V$890,9,FALSE)</f>
        <v xml:space="preserve"> 4 años.</v>
      </c>
      <c r="J105" s="27" t="str">
        <f>VLOOKUP(A105,'BASE REGISTRO NOVIEMBRE'!$B$2:$V$890,10,FALSE)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05" s="27" t="str">
        <f>VLOOKUP(A105,'BASE REGISTRO NOVIEMBRE'!$B$2:$V$890,11,FALSE)</f>
        <v xml:space="preserve">María Teresa Cienfuegos Ugarte,
</v>
      </c>
      <c r="L105" s="27" t="str">
        <f>VLOOKUP(A105,'BASE REGISTRO NOVIEMBRE'!$B$2:$V$890,12,FALSE)</f>
        <v xml:space="preserve">Avda. Santa María 0150, comuna de Providencia, Región Metropolitana.
</v>
      </c>
      <c r="M105" s="27" t="str">
        <f>VLOOKUP(A105,'BASE REGISTRO NOVIEMBRE'!$B$2:$V$890,13,FALSE)</f>
        <v>XIII</v>
      </c>
      <c r="N105" s="27" t="str">
        <f>VLOOKUP(A105,'BASE REGISTRO NOVIEMBRE'!$B$2:$V$890,14,FALSE)</f>
        <v>Providencia</v>
      </c>
      <c r="O105" s="27" t="str">
        <f>VLOOKUP(A105,'BASE REGISTRO NOVIEMBRE'!$B$2:$V$890,15,FALSE)</f>
        <v>562 27834100 22 7834124</v>
      </c>
      <c r="P105" s="27" t="str">
        <f>VLOOKUP(A105,'BASE REGISTRO NOVIEMBRE'!$B$2:$V$890,16,FALSE)</f>
        <v xml:space="preserve">cruzroja@cruzroja.cl
www.cruzroja.cl
</v>
      </c>
      <c r="Q105" s="27">
        <f>VLOOKUP(A105,'BASE REGISTRO NOVIEMBRE'!$B$2:$V$890,17,FALSE)</f>
        <v>0</v>
      </c>
      <c r="R105" s="27" t="str">
        <f>VLOOKUP(A105,'BASE REGISTRO NOVIEMBRE'!$B$2:$V$890,18,FALSE)</f>
        <v>93401: Instituciones de Asistencia Social</v>
      </c>
      <c r="S105" s="27" t="str">
        <f>VLOOKUP(A105,'BASE REGISTRO NOVIEMBRE'!$B$2:$V$890,19,FALSE)</f>
        <v xml:space="preserve">Se acompañan antecedentes financieros correspondientes al año 2020, aprobados por el Sub Departamento de Supervisión Financiera.
</v>
      </c>
      <c r="T105" s="107">
        <f>VLOOKUP(A105,'BASE REGISTRO NOVIEMBRE'!$B$2:$V$890,20,FALSE)</f>
        <v>37970</v>
      </c>
      <c r="U105" s="41">
        <v>3450</v>
      </c>
      <c r="V105" s="44">
        <v>35205496</v>
      </c>
      <c r="W105" s="44">
        <v>68308054</v>
      </c>
      <c r="X105" s="45">
        <v>44561</v>
      </c>
      <c r="Y105" s="42" t="s">
        <v>40</v>
      </c>
      <c r="Z105" s="42" t="s">
        <v>9203</v>
      </c>
      <c r="AA105" s="42" t="s">
        <v>333</v>
      </c>
    </row>
    <row r="106" spans="1:27" ht="15.75" customHeight="1" x14ac:dyDescent="0.2">
      <c r="A106" s="41">
        <v>3450</v>
      </c>
      <c r="B106" s="27" t="str">
        <f>VLOOKUP(A106,'BASE REGISTRO NOVIEMBRE'!$B$2:$V$890,2,FALSE)</f>
        <v>Cruz Roja Chilena</v>
      </c>
      <c r="C106" s="27" t="str">
        <f>VLOOKUP(A106,'BASE REGISTRO NOVIEMBRE'!$B$2:$V$890,3,FALSE)</f>
        <v>70512100-1</v>
      </c>
      <c r="D106" s="27" t="str">
        <f>VLOOKUP(A106,'BASE REGISTRO NOVIEMBRE'!$B$2:$V$890,4,FALSE)</f>
        <v>Persona jurídica regida por la Ley N° 3.924.</v>
      </c>
      <c r="E106" s="27" t="str">
        <f>VLOOKUP(A106,'BASE REGISTRO NOVIEMBRE'!$B$2:$V$890,5,FALSE)</f>
        <v>Otorgada por la Ley N° 3.924.</v>
      </c>
      <c r="F106" s="27" t="str">
        <f>VLOOKUP(A106,'BASE REGISTRO NOVIEMBRE'!$B$2:$V$890,6,FALSE)</f>
        <v>Certificado de fecha 07-09-2021, del SRCI.</v>
      </c>
      <c r="G106" s="27" t="str">
        <f>VLOOKUP(A106,'BASE REGISTRO NOVIEMBRE'!$B$2:$V$890,7,FALSE)</f>
        <v xml:space="preserve">Mejoramiento de la salud pública, educación higiénica, asistencia y bienestar social y sanitario, y al alivio del sufrimiento humano.
</v>
      </c>
      <c r="H106" s="27" t="str">
        <f>VLOOKUP(A106,'BASE REGISTRO NOVIEMBRE'!$B$2:$V$890,8,FALSE)</f>
        <v>Presidenta Nacional: 
María Teresa Cienfuegos Ugarte, 
Primera Vicepresidenta: 
Rosario Sau Vásquez, 
Segunda Vicepresidenta: 
Ana María Orellana Sepúlveda, 
Secretario: 
Felipe González Godoy
Tesorera Nacional: 
Aurora Sánchez Urrutia,  Certificado de Directorio de fecha 07-09-2021, emitido por El SRCI.</v>
      </c>
      <c r="I106" s="27" t="str">
        <f>VLOOKUP(A106,'BASE REGISTRO NOVIEMBRE'!$B$2:$V$890,9,FALSE)</f>
        <v xml:space="preserve"> 4 años.</v>
      </c>
      <c r="J106" s="27" t="str">
        <f>VLOOKUP(A106,'BASE REGISTRO NOVIEMBRE'!$B$2:$V$890,10,FALSE)</f>
        <v>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v>
      </c>
      <c r="K106" s="27" t="str">
        <f>VLOOKUP(A106,'BASE REGISTRO NOVIEMBRE'!$B$2:$V$890,11,FALSE)</f>
        <v xml:space="preserve">María Teresa Cienfuegos Ugarte,
</v>
      </c>
      <c r="L106" s="27" t="str">
        <f>VLOOKUP(A106,'BASE REGISTRO NOVIEMBRE'!$B$2:$V$890,12,FALSE)</f>
        <v xml:space="preserve">Avda. Santa María 0150, comuna de Providencia, Región Metropolitana.
</v>
      </c>
      <c r="M106" s="27" t="str">
        <f>VLOOKUP(A106,'BASE REGISTRO NOVIEMBRE'!$B$2:$V$890,13,FALSE)</f>
        <v>XIII</v>
      </c>
      <c r="N106" s="27" t="str">
        <f>VLOOKUP(A106,'BASE REGISTRO NOVIEMBRE'!$B$2:$V$890,14,FALSE)</f>
        <v>Providencia</v>
      </c>
      <c r="O106" s="27" t="str">
        <f>VLOOKUP(A106,'BASE REGISTRO NOVIEMBRE'!$B$2:$V$890,15,FALSE)</f>
        <v>562 27834100 22 7834124</v>
      </c>
      <c r="P106" s="27" t="str">
        <f>VLOOKUP(A106,'BASE REGISTRO NOVIEMBRE'!$B$2:$V$890,16,FALSE)</f>
        <v xml:space="preserve">cruzroja@cruzroja.cl
www.cruzroja.cl
</v>
      </c>
      <c r="Q106" s="27">
        <f>VLOOKUP(A106,'BASE REGISTRO NOVIEMBRE'!$B$2:$V$890,17,FALSE)</f>
        <v>0</v>
      </c>
      <c r="R106" s="27" t="str">
        <f>VLOOKUP(A106,'BASE REGISTRO NOVIEMBRE'!$B$2:$V$890,18,FALSE)</f>
        <v>93401: Instituciones de Asistencia Social</v>
      </c>
      <c r="S106" s="27" t="str">
        <f>VLOOKUP(A106,'BASE REGISTRO NOVIEMBRE'!$B$2:$V$890,19,FALSE)</f>
        <v xml:space="preserve">Se acompañan antecedentes financieros correspondientes al año 2020, aprobados por el Sub Departamento de Supervisión Financiera.
</v>
      </c>
      <c r="T106" s="107">
        <f>VLOOKUP(A106,'BASE REGISTRO NOVIEMBRE'!$B$2:$V$890,20,FALSE)</f>
        <v>37970</v>
      </c>
      <c r="U106" s="41">
        <v>3450</v>
      </c>
      <c r="V106" s="44">
        <v>15035005</v>
      </c>
      <c r="W106" s="44">
        <v>22110301</v>
      </c>
      <c r="X106" s="45">
        <v>44561</v>
      </c>
      <c r="Y106" s="42" t="s">
        <v>40</v>
      </c>
      <c r="Z106" s="42" t="s">
        <v>9203</v>
      </c>
      <c r="AA106" s="42" t="s">
        <v>9567</v>
      </c>
    </row>
    <row r="107" spans="1:27" ht="15.75" customHeight="1" x14ac:dyDescent="0.2">
      <c r="A107" s="41">
        <v>3650</v>
      </c>
      <c r="B107" s="27" t="str">
        <f>VLOOKUP(A107,'BASE REGISTRO NOVIEMBRE'!$B$2:$V$890,2,FALSE)</f>
        <v>Fundación de Beneficencia Aldea de Niños Cardenal Raúl Silva Henríquez</v>
      </c>
      <c r="C107" s="27" t="str">
        <f>VLOOKUP(A107,'BASE REGISTRO NOVIEMBRE'!$B$2:$V$890,3,FALSE)</f>
        <v>71404100-2</v>
      </c>
      <c r="D107" s="27" t="str">
        <f>VLOOKUP(A107,'BASE REGISTRO NOVIEMBRE'!$B$2:$V$890,4,FALSE)</f>
        <v>Fundación de Derecho Público.</v>
      </c>
      <c r="E107" s="27" t="str">
        <f>VLOOKUP(A107,'BASE REGISTRO NOVIEMBRE'!$B$2:$V$890,5,FALSE)</f>
        <v>Erigida de acuerdo al Derecho Canónico, por Decreto N° 314, del Arzobispado de Santiago, de fecha 1 de octubre de 1999.</v>
      </c>
      <c r="F107" s="27" t="str">
        <f>VLOOKUP(A107,'BASE REGISTRO NOVIEMBRE'!$B$2:$V$890,6,FALSE)</f>
        <v>Certificado del Arzobispado de Santiago C/1090/2021, de fecha 10 de agosto de 2021, emitido por el Arzobispado de Santiago.</v>
      </c>
      <c r="G107" s="27" t="str">
        <f>VLOOKUP(A107,'BASE REGISTRO NOVIEMBRE'!$B$2:$V$890,7,FALSE)</f>
        <v xml:space="preserve">Dar hogar a los niños desamparados que carecen de él; educarlos y prepararlos para la vida. </v>
      </c>
      <c r="H107" s="27" t="str">
        <f>VLOOKUP(A107,'BASE REGISTRO NOVIEMBRE'!$B$2:$V$890,8,FALSE)</f>
        <v xml:space="preserve">Presidente: Rodrigo Dominguez Wagner, 
Vicepresidente Ejecutivo: Pablo de Iruarrizaga Samaniego,
Directores: 
Teresa Izquierdo Walker, 
Raúl Rencoret Domínguez, 
María Luisa Sepúlveda Edwards, 
María Teresa Correa Fontecilla,
Adriana Swett Lira
</v>
      </c>
      <c r="I107" s="27" t="str">
        <f>VLOOKUP(A107,'BASE REGISTRO NOVIEMBRE'!$B$2:$V$890,9,FALSE)</f>
        <v>Durarán 3 años en sus cargos.</v>
      </c>
      <c r="J107" s="27" t="str">
        <f>VLOOKUP(A107,'BASE REGISTRO NOVIEMBRE'!$B$2:$V$890,10,FALSE)</f>
        <v>3 años, hasta el 24 de septiembre de 2022.</v>
      </c>
      <c r="K107" s="27" t="str">
        <f>VLOOKUP(A107,'BASE REGISTRO NOVIEMBRE'!$B$2:$V$890,11,FALSE)</f>
        <v xml:space="preserve">
Rodrigo Dominguez Wagner,   Poder: Soraya Marcela Hernández Lemus, RUT N° 12.882.805-7
</v>
      </c>
      <c r="L107" s="27" t="str">
        <f>VLOOKUP(A107,'BASE REGISTRO NOVIEMBRE'!$B$2:$V$890,12,FALSE)</f>
        <v xml:space="preserve">Camino del Pastor s/n, comuna de El Quisco
</v>
      </c>
      <c r="M107" s="27" t="str">
        <f>VLOOKUP(A107,'BASE REGISTRO NOVIEMBRE'!$B$2:$V$890,13,FALSE)</f>
        <v>V</v>
      </c>
      <c r="N107" s="27" t="str">
        <f>VLOOKUP(A107,'BASE REGISTRO NOVIEMBRE'!$B$2:$V$890,14,FALSE)</f>
        <v>El Quisco</v>
      </c>
      <c r="O107" s="27">
        <f>VLOOKUP(A107,'BASE REGISTRO NOVIEMBRE'!$B$2:$V$890,15,FALSE)</f>
        <v>352471664</v>
      </c>
      <c r="P107" s="27" t="str">
        <f>VLOOKUP(A107,'BASE REGISTRO NOVIEMBRE'!$B$2:$V$890,16,FALSE)</f>
        <v>ALDEACARDENAL.DIRECCION@GMAIL.COM</v>
      </c>
      <c r="Q107" s="27">
        <f>VLOOKUP(A107,'BASE REGISTRO NOVIEMBRE'!$B$2:$V$890,17,FALSE)</f>
        <v>0</v>
      </c>
      <c r="R107" s="27" t="str">
        <f>VLOOKUP(A107,'BASE REGISTRO NOVIEMBRE'!$B$2:$V$890,18,FALSE)</f>
        <v>93401: Institución de Asistencia Social.</v>
      </c>
      <c r="S107" s="27" t="str">
        <f>VLOOKUP(A107,'BASE REGISTRO NOVIEMBRE'!$B$2:$V$890,19,FALSE)</f>
        <v>Antecedentes Financieros correspondientes al año 2020, aprobados por el  Sub Departamento de Supervisión Financiera Nacional</v>
      </c>
      <c r="T107" s="107">
        <f>VLOOKUP(A107,'BASE REGISTRO NOVIEMBRE'!$B$2:$V$890,20,FALSE)</f>
        <v>37970</v>
      </c>
      <c r="U107" s="41">
        <v>3650</v>
      </c>
      <c r="V107" s="44">
        <v>41259630</v>
      </c>
      <c r="W107" s="44">
        <v>103466378</v>
      </c>
      <c r="X107" s="45">
        <v>44561</v>
      </c>
      <c r="Y107" s="42" t="s">
        <v>40</v>
      </c>
      <c r="Z107" s="42" t="s">
        <v>9203</v>
      </c>
      <c r="AA107" s="42" t="s">
        <v>348</v>
      </c>
    </row>
    <row r="108" spans="1:27" ht="15.75" customHeight="1" x14ac:dyDescent="0.2">
      <c r="A108" s="41">
        <v>3800</v>
      </c>
      <c r="B108" s="27" t="str">
        <f>VLOOKUP(A108,'BASE REGISTRO NOVIEMBRE'!$B$2:$V$890,2,FALSE)</f>
        <v>Fundación Ciudad del Niño Ricardo Espinosa</v>
      </c>
      <c r="C108" s="27" t="str">
        <f>VLOOKUP(A108,'BASE REGISTRO NOVIEMBRE'!$B$2:$V$890,3,FALSE)</f>
        <v>70017730-0</v>
      </c>
      <c r="D108" s="27" t="str">
        <f>VLOOKUP(A108,'BASE REGISTRO NOVIEMBRE'!$B$2:$V$890,4,FALSE)</f>
        <v>Fundación de Derecho Público</v>
      </c>
      <c r="E108" s="27" t="str">
        <f>VLOOKUP(A108,'BASE REGISTRO NOVIEMBRE'!$B$2:$V$890,5,FALSE)</f>
        <v>Erigida de acuerdo al Derecho Canónico. Fundada por la autoridad eclesiástica del Arzobispado de Concepción por Decretos N°s. 1563, 1564 y 1565, del 14 de julio de 1958.</v>
      </c>
      <c r="F108" s="27" t="str">
        <f>VLOOKUP(A108,'BASE REGISTRO NOVIEMBRE'!$B$2:$V$890,6,FALSE)</f>
        <v>Indefinida</v>
      </c>
      <c r="G108" s="27" t="str">
        <f>VLOOKUP(A108,'BASE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08" s="27" t="str">
        <f>VLOOKUP(A108,'BASE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08" s="27" t="str">
        <f>VLOOKUP(A108,'BASE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08" s="27" t="str">
        <f>VLOOKUP(A108,'BASE REGISTRO NOVIEMBRE'!$B$2:$V$890,10,FALSE)</f>
        <v>Designación de Presidente y Representante Legal: Por periodo de 3 años (17-12-2012). Aprobación autoridad eclesiástica: 25-08-2020.</v>
      </c>
      <c r="K108" s="27" t="str">
        <f>VLOOKUP(A108,'BASE REGISTRO NOVIEMBRE'!$B$2:$V$890,11,FALSE)</f>
        <v xml:space="preserve">Padre José Teodoro Cartes Gómez 
</v>
      </c>
      <c r="L108" s="27" t="str">
        <f>VLOOKUP(A108,'BASE REGISTRO NOVIEMBRE'!$B$2:$V$890,12,FALSE)</f>
        <v xml:space="preserve">Arteaga Alemparte S/N, comuna de Hualpen
</v>
      </c>
      <c r="M108" s="27" t="str">
        <f>VLOOKUP(A108,'BASE REGISTRO NOVIEMBRE'!$B$2:$V$890,13,FALSE)</f>
        <v>VIII</v>
      </c>
      <c r="N108" s="27" t="str">
        <f>VLOOKUP(A108,'BASE REGISTRO NOVIEMBRE'!$B$2:$V$890,14,FALSE)</f>
        <v>Hualpen</v>
      </c>
      <c r="O108" s="27">
        <f>VLOOKUP(A108,'BASE REGISTRO NOVIEMBRE'!$B$2:$V$890,15,FALSE)</f>
        <v>0</v>
      </c>
      <c r="P108" s="27" t="str">
        <f>VLOOKUP(A108,'BASE REGISTRO NOVIEMBRE'!$B$2:$V$890,16,FALSE)</f>
        <v xml:space="preserve"> administracion@fundacioncdn.cl</v>
      </c>
      <c r="Q108" s="27">
        <f>VLOOKUP(A108,'BASE REGISTRO NOVIEMBRE'!$B$2:$V$890,17,FALSE)</f>
        <v>0</v>
      </c>
      <c r="R108" s="27" t="str">
        <f>VLOOKUP(A108,'BASE REGISTRO NOVIEMBRE'!$B$2:$V$890,18,FALSE)</f>
        <v>93401: Instituciones de Asistencia Social</v>
      </c>
      <c r="S108" s="27" t="str">
        <f>VLOOKUP(A108,'BASE REGISTRO NOVIEMBRE'!$B$2:$V$890,19,FALSE)</f>
        <v>Se acompañan Antecedentes financieros del año 2020, aprobados por el  Subdepartamento de Supervisión  Financiera Nacional.</v>
      </c>
      <c r="T108" s="107">
        <f>VLOOKUP(A108,'BASE REGISTRO NOVIEMBRE'!$B$2:$V$890,20,FALSE)</f>
        <v>37970</v>
      </c>
      <c r="U108" s="41">
        <v>3800</v>
      </c>
      <c r="V108" s="44">
        <v>59317753</v>
      </c>
      <c r="W108" s="44">
        <v>94070498</v>
      </c>
      <c r="X108" s="45">
        <v>44561</v>
      </c>
      <c r="Y108" s="42" t="s">
        <v>40</v>
      </c>
      <c r="Z108" s="42" t="s">
        <v>9203</v>
      </c>
      <c r="AA108" s="42" t="s">
        <v>205</v>
      </c>
    </row>
    <row r="109" spans="1:27" ht="15.75" customHeight="1" x14ac:dyDescent="0.2">
      <c r="A109" s="41">
        <v>3800</v>
      </c>
      <c r="B109" s="27" t="str">
        <f>VLOOKUP(A109,'BASE REGISTRO NOVIEMBRE'!$B$2:$V$890,2,FALSE)</f>
        <v>Fundación Ciudad del Niño Ricardo Espinosa</v>
      </c>
      <c r="C109" s="27" t="str">
        <f>VLOOKUP(A109,'BASE REGISTRO NOVIEMBRE'!$B$2:$V$890,3,FALSE)</f>
        <v>70017730-0</v>
      </c>
      <c r="D109" s="27" t="str">
        <f>VLOOKUP(A109,'BASE REGISTRO NOVIEMBRE'!$B$2:$V$890,4,FALSE)</f>
        <v>Fundación de Derecho Público</v>
      </c>
      <c r="E109" s="27" t="str">
        <f>VLOOKUP(A109,'BASE REGISTRO NOVIEMBRE'!$B$2:$V$890,5,FALSE)</f>
        <v>Erigida de acuerdo al Derecho Canónico. Fundada por la autoridad eclesiástica del Arzobispado de Concepción por Decretos N°s. 1563, 1564 y 1565, del 14 de julio de 1958.</v>
      </c>
      <c r="F109" s="27" t="str">
        <f>VLOOKUP(A109,'BASE REGISTRO NOVIEMBRE'!$B$2:$V$890,6,FALSE)</f>
        <v>Indefinida</v>
      </c>
      <c r="G109" s="27" t="str">
        <f>VLOOKUP(A109,'BASE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09" s="27" t="str">
        <f>VLOOKUP(A109,'BASE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09" s="27" t="str">
        <f>VLOOKUP(A109,'BASE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09" s="27" t="str">
        <f>VLOOKUP(A109,'BASE REGISTRO NOVIEMBRE'!$B$2:$V$890,10,FALSE)</f>
        <v>Designación de Presidente y Representante Legal: Por periodo de 3 años (17-12-2012). Aprobación autoridad eclesiástica: 25-08-2020.</v>
      </c>
      <c r="K109" s="27" t="str">
        <f>VLOOKUP(A109,'BASE REGISTRO NOVIEMBRE'!$B$2:$V$890,11,FALSE)</f>
        <v xml:space="preserve">Padre José Teodoro Cartes Gómez 
</v>
      </c>
      <c r="L109" s="27" t="str">
        <f>VLOOKUP(A109,'BASE REGISTRO NOVIEMBRE'!$B$2:$V$890,12,FALSE)</f>
        <v xml:space="preserve">Arteaga Alemparte S/N, comuna de Hualpen
</v>
      </c>
      <c r="M109" s="27" t="str">
        <f>VLOOKUP(A109,'BASE REGISTRO NOVIEMBRE'!$B$2:$V$890,13,FALSE)</f>
        <v>VIII</v>
      </c>
      <c r="N109" s="27" t="str">
        <f>VLOOKUP(A109,'BASE REGISTRO NOVIEMBRE'!$B$2:$V$890,14,FALSE)</f>
        <v>Hualpen</v>
      </c>
      <c r="O109" s="27">
        <f>VLOOKUP(A109,'BASE REGISTRO NOVIEMBRE'!$B$2:$V$890,15,FALSE)</f>
        <v>0</v>
      </c>
      <c r="P109" s="27" t="str">
        <f>VLOOKUP(A109,'BASE REGISTRO NOVIEMBRE'!$B$2:$V$890,16,FALSE)</f>
        <v xml:space="preserve"> administracion@fundacioncdn.cl</v>
      </c>
      <c r="Q109" s="27">
        <f>VLOOKUP(A109,'BASE REGISTRO NOVIEMBRE'!$B$2:$V$890,17,FALSE)</f>
        <v>0</v>
      </c>
      <c r="R109" s="27" t="str">
        <f>VLOOKUP(A109,'BASE REGISTRO NOVIEMBRE'!$B$2:$V$890,18,FALSE)</f>
        <v>93401: Instituciones de Asistencia Social</v>
      </c>
      <c r="S109" s="27" t="str">
        <f>VLOOKUP(A109,'BASE REGISTRO NOVIEMBRE'!$B$2:$V$890,19,FALSE)</f>
        <v>Se acompañan Antecedentes financieros del año 2020, aprobados por el  Subdepartamento de Supervisión  Financiera Nacional.</v>
      </c>
      <c r="T109" s="107">
        <f>VLOOKUP(A109,'BASE REGISTRO NOVIEMBRE'!$B$2:$V$890,20,FALSE)</f>
        <v>37970</v>
      </c>
      <c r="U109" s="41">
        <v>3800</v>
      </c>
      <c r="V109" s="44">
        <v>174369196</v>
      </c>
      <c r="W109" s="44">
        <v>260598809</v>
      </c>
      <c r="X109" s="45">
        <v>44561</v>
      </c>
      <c r="Y109" s="42" t="s">
        <v>40</v>
      </c>
      <c r="Z109" s="42" t="s">
        <v>9203</v>
      </c>
      <c r="AA109" s="42" t="s">
        <v>100</v>
      </c>
    </row>
    <row r="110" spans="1:27" ht="15.75" customHeight="1" x14ac:dyDescent="0.2">
      <c r="A110" s="41">
        <v>3800</v>
      </c>
      <c r="B110" s="27" t="str">
        <f>VLOOKUP(A110,'BASE REGISTRO NOVIEMBRE'!$B$2:$V$890,2,FALSE)</f>
        <v>Fundación Ciudad del Niño Ricardo Espinosa</v>
      </c>
      <c r="C110" s="27" t="str">
        <f>VLOOKUP(A110,'BASE REGISTRO NOVIEMBRE'!$B$2:$V$890,3,FALSE)</f>
        <v>70017730-0</v>
      </c>
      <c r="D110" s="27" t="str">
        <f>VLOOKUP(A110,'BASE REGISTRO NOVIEMBRE'!$B$2:$V$890,4,FALSE)</f>
        <v>Fundación de Derecho Público</v>
      </c>
      <c r="E110" s="27" t="str">
        <f>VLOOKUP(A110,'BASE REGISTRO NOVIEMBRE'!$B$2:$V$890,5,FALSE)</f>
        <v>Erigida de acuerdo al Derecho Canónico. Fundada por la autoridad eclesiástica del Arzobispado de Concepción por Decretos N°s. 1563, 1564 y 1565, del 14 de julio de 1958.</v>
      </c>
      <c r="F110" s="27" t="str">
        <f>VLOOKUP(A110,'BASE REGISTRO NOVIEMBRE'!$B$2:$V$890,6,FALSE)</f>
        <v>Indefinida</v>
      </c>
      <c r="G110" s="27" t="str">
        <f>VLOOKUP(A110,'BASE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10" s="27" t="str">
        <f>VLOOKUP(A110,'BASE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10" s="27" t="str">
        <f>VLOOKUP(A110,'BASE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10" s="27" t="str">
        <f>VLOOKUP(A110,'BASE REGISTRO NOVIEMBRE'!$B$2:$V$890,10,FALSE)</f>
        <v>Designación de Presidente y Representante Legal: Por periodo de 3 años (17-12-2012). Aprobación autoridad eclesiástica: 25-08-2020.</v>
      </c>
      <c r="K110" s="27" t="str">
        <f>VLOOKUP(A110,'BASE REGISTRO NOVIEMBRE'!$B$2:$V$890,11,FALSE)</f>
        <v xml:space="preserve">Padre José Teodoro Cartes Gómez 
</v>
      </c>
      <c r="L110" s="27" t="str">
        <f>VLOOKUP(A110,'BASE REGISTRO NOVIEMBRE'!$B$2:$V$890,12,FALSE)</f>
        <v xml:space="preserve">Arteaga Alemparte S/N, comuna de Hualpen
</v>
      </c>
      <c r="M110" s="27" t="str">
        <f>VLOOKUP(A110,'BASE REGISTRO NOVIEMBRE'!$B$2:$V$890,13,FALSE)</f>
        <v>VIII</v>
      </c>
      <c r="N110" s="27" t="str">
        <f>VLOOKUP(A110,'BASE REGISTRO NOVIEMBRE'!$B$2:$V$890,14,FALSE)</f>
        <v>Hualpen</v>
      </c>
      <c r="O110" s="27">
        <f>VLOOKUP(A110,'BASE REGISTRO NOVIEMBRE'!$B$2:$V$890,15,FALSE)</f>
        <v>0</v>
      </c>
      <c r="P110" s="27" t="str">
        <f>VLOOKUP(A110,'BASE REGISTRO NOVIEMBRE'!$B$2:$V$890,16,FALSE)</f>
        <v xml:space="preserve"> administracion@fundacioncdn.cl</v>
      </c>
      <c r="Q110" s="27">
        <f>VLOOKUP(A110,'BASE REGISTRO NOVIEMBRE'!$B$2:$V$890,17,FALSE)</f>
        <v>0</v>
      </c>
      <c r="R110" s="27" t="str">
        <f>VLOOKUP(A110,'BASE REGISTRO NOVIEMBRE'!$B$2:$V$890,18,FALSE)</f>
        <v>93401: Instituciones de Asistencia Social</v>
      </c>
      <c r="S110" s="27" t="str">
        <f>VLOOKUP(A110,'BASE REGISTRO NOVIEMBRE'!$B$2:$V$890,19,FALSE)</f>
        <v>Se acompañan Antecedentes financieros del año 2020, aprobados por el  Subdepartamento de Supervisión  Financiera Nacional.</v>
      </c>
      <c r="T110" s="107">
        <f>VLOOKUP(A110,'BASE REGISTRO NOVIEMBRE'!$B$2:$V$890,20,FALSE)</f>
        <v>37970</v>
      </c>
      <c r="U110" s="41">
        <v>3800</v>
      </c>
      <c r="V110" s="44">
        <v>126134994</v>
      </c>
      <c r="W110" s="44">
        <v>200851797</v>
      </c>
      <c r="X110" s="45">
        <v>44561</v>
      </c>
      <c r="Y110" s="42" t="s">
        <v>40</v>
      </c>
      <c r="Z110" s="42" t="s">
        <v>9203</v>
      </c>
      <c r="AA110" s="42" t="s">
        <v>249</v>
      </c>
    </row>
    <row r="111" spans="1:27" ht="15.75" customHeight="1" x14ac:dyDescent="0.2">
      <c r="A111" s="41">
        <v>3800</v>
      </c>
      <c r="B111" s="27" t="str">
        <f>VLOOKUP(A111,'BASE REGISTRO NOVIEMBRE'!$B$2:$V$890,2,FALSE)</f>
        <v>Fundación Ciudad del Niño Ricardo Espinosa</v>
      </c>
      <c r="C111" s="27" t="str">
        <f>VLOOKUP(A111,'BASE REGISTRO NOVIEMBRE'!$B$2:$V$890,3,FALSE)</f>
        <v>70017730-0</v>
      </c>
      <c r="D111" s="27" t="str">
        <f>VLOOKUP(A111,'BASE REGISTRO NOVIEMBRE'!$B$2:$V$890,4,FALSE)</f>
        <v>Fundación de Derecho Público</v>
      </c>
      <c r="E111" s="27" t="str">
        <f>VLOOKUP(A111,'BASE REGISTRO NOVIEMBRE'!$B$2:$V$890,5,FALSE)</f>
        <v>Erigida de acuerdo al Derecho Canónico. Fundada por la autoridad eclesiástica del Arzobispado de Concepción por Decretos N°s. 1563, 1564 y 1565, del 14 de julio de 1958.</v>
      </c>
      <c r="F111" s="27" t="str">
        <f>VLOOKUP(A111,'BASE REGISTRO NOVIEMBRE'!$B$2:$V$890,6,FALSE)</f>
        <v>Indefinida</v>
      </c>
      <c r="G111" s="27" t="str">
        <f>VLOOKUP(A111,'BASE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11" s="27" t="str">
        <f>VLOOKUP(A111,'BASE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11" s="27" t="str">
        <f>VLOOKUP(A111,'BASE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11" s="27" t="str">
        <f>VLOOKUP(A111,'BASE REGISTRO NOVIEMBRE'!$B$2:$V$890,10,FALSE)</f>
        <v>Designación de Presidente y Representante Legal: Por periodo de 3 años (17-12-2012). Aprobación autoridad eclesiástica: 25-08-2020.</v>
      </c>
      <c r="K111" s="27" t="str">
        <f>VLOOKUP(A111,'BASE REGISTRO NOVIEMBRE'!$B$2:$V$890,11,FALSE)</f>
        <v xml:space="preserve">Padre José Teodoro Cartes Gómez 
</v>
      </c>
      <c r="L111" s="27" t="str">
        <f>VLOOKUP(A111,'BASE REGISTRO NOVIEMBRE'!$B$2:$V$890,12,FALSE)</f>
        <v xml:space="preserve">Arteaga Alemparte S/N, comuna de Hualpen
</v>
      </c>
      <c r="M111" s="27" t="str">
        <f>VLOOKUP(A111,'BASE REGISTRO NOVIEMBRE'!$B$2:$V$890,13,FALSE)</f>
        <v>VIII</v>
      </c>
      <c r="N111" s="27" t="str">
        <f>VLOOKUP(A111,'BASE REGISTRO NOVIEMBRE'!$B$2:$V$890,14,FALSE)</f>
        <v>Hualpen</v>
      </c>
      <c r="O111" s="27">
        <f>VLOOKUP(A111,'BASE REGISTRO NOVIEMBRE'!$B$2:$V$890,15,FALSE)</f>
        <v>0</v>
      </c>
      <c r="P111" s="27" t="str">
        <f>VLOOKUP(A111,'BASE REGISTRO NOVIEMBRE'!$B$2:$V$890,16,FALSE)</f>
        <v xml:space="preserve"> administracion@fundacioncdn.cl</v>
      </c>
      <c r="Q111" s="27">
        <f>VLOOKUP(A111,'BASE REGISTRO NOVIEMBRE'!$B$2:$V$890,17,FALSE)</f>
        <v>0</v>
      </c>
      <c r="R111" s="27" t="str">
        <f>VLOOKUP(A111,'BASE REGISTRO NOVIEMBRE'!$B$2:$V$890,18,FALSE)</f>
        <v>93401: Instituciones de Asistencia Social</v>
      </c>
      <c r="S111" s="27" t="str">
        <f>VLOOKUP(A111,'BASE REGISTRO NOVIEMBRE'!$B$2:$V$890,19,FALSE)</f>
        <v>Se acompañan Antecedentes financieros del año 2020, aprobados por el  Subdepartamento de Supervisión  Financiera Nacional.</v>
      </c>
      <c r="T111" s="107">
        <f>VLOOKUP(A111,'BASE REGISTRO NOVIEMBRE'!$B$2:$V$890,20,FALSE)</f>
        <v>37970</v>
      </c>
      <c r="U111" s="41">
        <v>3800</v>
      </c>
      <c r="V111" s="44">
        <v>63424132</v>
      </c>
      <c r="W111" s="44">
        <v>77132518</v>
      </c>
      <c r="X111" s="45">
        <v>44561</v>
      </c>
      <c r="Y111" s="42" t="s">
        <v>40</v>
      </c>
      <c r="Z111" s="42" t="s">
        <v>9203</v>
      </c>
      <c r="AA111" s="42" t="s">
        <v>9578</v>
      </c>
    </row>
    <row r="112" spans="1:27" ht="15.75" customHeight="1" x14ac:dyDescent="0.2">
      <c r="A112" s="41">
        <v>3800</v>
      </c>
      <c r="B112" s="27" t="str">
        <f>VLOOKUP(A112,'BASE REGISTRO NOVIEMBRE'!$B$2:$V$890,2,FALSE)</f>
        <v>Fundación Ciudad del Niño Ricardo Espinosa</v>
      </c>
      <c r="C112" s="27" t="str">
        <f>VLOOKUP(A112,'BASE REGISTRO NOVIEMBRE'!$B$2:$V$890,3,FALSE)</f>
        <v>70017730-0</v>
      </c>
      <c r="D112" s="27" t="str">
        <f>VLOOKUP(A112,'BASE REGISTRO NOVIEMBRE'!$B$2:$V$890,4,FALSE)</f>
        <v>Fundación de Derecho Público</v>
      </c>
      <c r="E112" s="27" t="str">
        <f>VLOOKUP(A112,'BASE REGISTRO NOVIEMBRE'!$B$2:$V$890,5,FALSE)</f>
        <v>Erigida de acuerdo al Derecho Canónico. Fundada por la autoridad eclesiástica del Arzobispado de Concepción por Decretos N°s. 1563, 1564 y 1565, del 14 de julio de 1958.</v>
      </c>
      <c r="F112" s="27" t="str">
        <f>VLOOKUP(A112,'BASE REGISTRO NOVIEMBRE'!$B$2:$V$890,6,FALSE)</f>
        <v>Indefinida</v>
      </c>
      <c r="G112" s="27" t="str">
        <f>VLOOKUP(A112,'BASE REGISTRO NOVIEMBRE'!$B$2:$V$890,7,FALSE)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12" s="27" t="str">
        <f>VLOOKUP(A112,'BASE REGISTRO NOVIEMBRE'!$B$2:$V$890,8,FALSE)</f>
        <v>Presidente: Padre José Teodoro Cartes Gómez 
Vicepresidente: Juan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12" s="27" t="str">
        <f>VLOOKUP(A112,'BASE REGISTRO NOVIEMBRE'!$B$2:$V$890,9,FALSE)</f>
        <v>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v>
      </c>
      <c r="J112" s="27" t="str">
        <f>VLOOKUP(A112,'BASE REGISTRO NOVIEMBRE'!$B$2:$V$890,10,FALSE)</f>
        <v>Designación de Presidente y Representante Legal: Por periodo de 3 años (17-12-2012). Aprobación autoridad eclesiástica: 25-08-2020.</v>
      </c>
      <c r="K112" s="27" t="str">
        <f>VLOOKUP(A112,'BASE REGISTRO NOVIEMBRE'!$B$2:$V$890,11,FALSE)</f>
        <v xml:space="preserve">Padre José Teodoro Cartes Gómez 
</v>
      </c>
      <c r="L112" s="27" t="str">
        <f>VLOOKUP(A112,'BASE REGISTRO NOVIEMBRE'!$B$2:$V$890,12,FALSE)</f>
        <v xml:space="preserve">Arteaga Alemparte S/N, comuna de Hualpen
</v>
      </c>
      <c r="M112" s="27" t="str">
        <f>VLOOKUP(A112,'BASE REGISTRO NOVIEMBRE'!$B$2:$V$890,13,FALSE)</f>
        <v>VIII</v>
      </c>
      <c r="N112" s="27" t="str">
        <f>VLOOKUP(A112,'BASE REGISTRO NOVIEMBRE'!$B$2:$V$890,14,FALSE)</f>
        <v>Hualpen</v>
      </c>
      <c r="O112" s="27">
        <f>VLOOKUP(A112,'BASE REGISTRO NOVIEMBRE'!$B$2:$V$890,15,FALSE)</f>
        <v>0</v>
      </c>
      <c r="P112" s="27" t="str">
        <f>VLOOKUP(A112,'BASE REGISTRO NOVIEMBRE'!$B$2:$V$890,16,FALSE)</f>
        <v xml:space="preserve"> administracion@fundacioncdn.cl</v>
      </c>
      <c r="Q112" s="27">
        <f>VLOOKUP(A112,'BASE REGISTRO NOVIEMBRE'!$B$2:$V$890,17,FALSE)</f>
        <v>0</v>
      </c>
      <c r="R112" s="27" t="str">
        <f>VLOOKUP(A112,'BASE REGISTRO NOVIEMBRE'!$B$2:$V$890,18,FALSE)</f>
        <v>93401: Instituciones de Asistencia Social</v>
      </c>
      <c r="S112" s="27" t="str">
        <f>VLOOKUP(A112,'BASE REGISTRO NOVIEMBRE'!$B$2:$V$890,19,FALSE)</f>
        <v>Se acompañan Antecedentes financieros del año 2020, aprobados por el  Subdepartamento de Supervisión  Financiera Nacional.</v>
      </c>
      <c r="T112" s="107">
        <f>VLOOKUP(A112,'BASE REGISTRO NOVIEMBRE'!$B$2:$V$890,20,FALSE)</f>
        <v>37970</v>
      </c>
      <c r="U112" s="41">
        <v>3800</v>
      </c>
      <c r="V112" s="44">
        <v>81225536</v>
      </c>
      <c r="W112" s="44">
        <v>121363636</v>
      </c>
      <c r="X112" s="45">
        <v>44561</v>
      </c>
      <c r="Y112" s="42" t="s">
        <v>40</v>
      </c>
      <c r="Z112" s="42" t="s">
        <v>9203</v>
      </c>
      <c r="AA112" s="42" t="s">
        <v>9585</v>
      </c>
    </row>
    <row r="113" spans="1:27" ht="15.75" customHeight="1" x14ac:dyDescent="0.2">
      <c r="A113" s="41">
        <v>3842</v>
      </c>
      <c r="B113" s="27" t="str">
        <f>VLOOKUP(A113,'BASE REGISTRO NOVIEMBRE'!$B$2:$V$890,2,FALSE)</f>
        <v>Corporación de Desarrollo Social de la Asociación Cristiana de Jóvenes de Santiago. (ACJ de Santiago)</v>
      </c>
      <c r="C113" s="27" t="str">
        <f>VLOOKUP(A113,'BASE REGISTRO NOVIEMBRE'!$B$2:$V$890,3,FALSE)</f>
        <v>71940000-0</v>
      </c>
      <c r="D113" s="27" t="str">
        <f>VLOOKUP(A113,'BASE REGISTRO NOVIEMBRE'!$B$2:$V$890,4,FALSE)</f>
        <v>Corporación de Derecho Privado.</v>
      </c>
      <c r="E113" s="27" t="str">
        <f>VLOOKUP(A113,'BASE REGISTRO NOVIEMBRE'!$B$2:$V$890,5,FALSE)</f>
        <v>Otorgada por Decreto Supremo Nº 528, de fecha 16 de mayo de 1991, del Ministerio de Justicia, publicado en el Diario Oficial el día 19 de noviembre de 1991.</v>
      </c>
      <c r="F113" s="27" t="str">
        <f>VLOOKUP(A113,'BASE REGISTRO NOVIEMBRE'!$B$2:$V$890,6,FALSE)</f>
        <v>Certificado de vigencia Folio Nº 500401142878, de fecha 30 de julio de 2021, emitido por el Servicio de Registro Civil e Identificación.</v>
      </c>
      <c r="G113" s="27" t="str">
        <f>VLOOKUP(A113,'BASE REGISTRO NOVIEMBRE'!$B$2:$V$890,7,FALSE)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3" s="27" t="str">
        <f>VLOOKUP(A113,'BASE REGISTRO NOVIEMBRE'!$B$2:$V$890,8,FALSE)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13" s="27" t="str">
        <f>VLOOKUP(A113,'BASE REGISTRO NOVIEMBRE'!$B$2:$V$890,9,FALSE)</f>
        <v>Tres años.</v>
      </c>
      <c r="J113" s="27" t="str">
        <f>VLOOKUP(A113,'BASE REGISTRO NOVIEMBRE'!$B$2:$V$890,10,FALSE)</f>
        <v xml:space="preserve">De 13 de junio de 2019 al 13 de junio de 2022. 
</v>
      </c>
      <c r="K113" s="27" t="str">
        <f>VLOOKUP(A113,'BASE REGISTRO NOVIEMBRE'!$B$2:$V$890,11,FALSE)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3" s="27" t="str">
        <f>VLOOKUP(A113,'BASE REGISTRO NOVIEMBRE'!$B$2:$V$890,12,FALSE)</f>
        <v xml:space="preserve">Santa Isabel Nº 345, Santiago, Región Metropolitana. 
</v>
      </c>
      <c r="M113" s="27" t="str">
        <f>VLOOKUP(A113,'BASE REGISTRO NOVIEMBRE'!$B$2:$V$890,13,FALSE)</f>
        <v>XIII</v>
      </c>
      <c r="N113" s="27" t="str">
        <f>VLOOKUP(A113,'BASE REGISTRO NOVIEMBRE'!$B$2:$V$890,14,FALSE)</f>
        <v>Santiago</v>
      </c>
      <c r="O113" s="27" t="str">
        <f>VLOOKUP(A113,'BASE REGISTRO NOVIEMBRE'!$B$2:$V$890,15,FALSE)</f>
        <v>2228893- 2225181     Jaime Enrique Vilches González: 992386370- oficina: 226346252</v>
      </c>
      <c r="P113" s="27" t="str">
        <f>VLOOKUP(A113,'BASE REGISTRO NOVIEMBRE'!$B$2:$V$890,16,FALSE)</f>
        <v xml:space="preserve">corporacion.central@gmail.com
vilches.jaime@gmail.com
</v>
      </c>
      <c r="Q113" s="27">
        <f>VLOOKUP(A113,'BASE REGISTRO NOVIEMBRE'!$B$2:$V$890,17,FALSE)</f>
        <v>0</v>
      </c>
      <c r="R113" s="27" t="str">
        <f>VLOOKUP(A113,'BASE REGISTRO NOVIEMBRE'!$B$2:$V$890,18,FALSE)</f>
        <v>93401: Institución de Asistencia Social</v>
      </c>
      <c r="S113" s="27" t="str">
        <f>VLOOKUP(A113,'BASE REGISTRO NOVIEMBRE'!$B$2:$V$890,19,FALSE)</f>
        <v xml:space="preserve">Se acompaña certificado de antecedentes financieros, correspondiente al año 2020 aprobados por el Sub Departamento de Supervisión Financiera Nacional. </v>
      </c>
      <c r="T113" s="107">
        <f>VLOOKUP(A113,'BASE REGISTRO NOVIEMBRE'!$B$2:$V$890,20,FALSE)</f>
        <v>37970</v>
      </c>
      <c r="U113" s="41">
        <v>3842</v>
      </c>
      <c r="V113" s="44">
        <v>7758000</v>
      </c>
      <c r="W113" s="44">
        <v>7758000</v>
      </c>
      <c r="X113" s="45">
        <v>44561</v>
      </c>
      <c r="Y113" s="42" t="s">
        <v>40</v>
      </c>
      <c r="Z113" s="42" t="s">
        <v>9203</v>
      </c>
      <c r="AA113" s="42" t="s">
        <v>116</v>
      </c>
    </row>
    <row r="114" spans="1:27" ht="15.75" customHeight="1" x14ac:dyDescent="0.2">
      <c r="A114" s="41">
        <v>3842</v>
      </c>
      <c r="B114" s="27" t="str">
        <f>VLOOKUP(A114,'BASE REGISTRO NOVIEMBRE'!$B$2:$V$890,2,FALSE)</f>
        <v>Corporación de Desarrollo Social de la Asociación Cristiana de Jóvenes de Santiago. (ACJ de Santiago)</v>
      </c>
      <c r="C114" s="27" t="str">
        <f>VLOOKUP(A114,'BASE REGISTRO NOVIEMBRE'!$B$2:$V$890,3,FALSE)</f>
        <v>71940000-0</v>
      </c>
      <c r="D114" s="27" t="str">
        <f>VLOOKUP(A114,'BASE REGISTRO NOVIEMBRE'!$B$2:$V$890,4,FALSE)</f>
        <v>Corporación de Derecho Privado.</v>
      </c>
      <c r="E114" s="27" t="str">
        <f>VLOOKUP(A114,'BASE REGISTRO NOVIEMBRE'!$B$2:$V$890,5,FALSE)</f>
        <v>Otorgada por Decreto Supremo Nº 528, de fecha 16 de mayo de 1991, del Ministerio de Justicia, publicado en el Diario Oficial el día 19 de noviembre de 1991.</v>
      </c>
      <c r="F114" s="27" t="str">
        <f>VLOOKUP(A114,'BASE REGISTRO NOVIEMBRE'!$B$2:$V$890,6,FALSE)</f>
        <v>Certificado de vigencia Folio Nº 500401142878, de fecha 30 de julio de 2021, emitido por el Servicio de Registro Civil e Identificación.</v>
      </c>
      <c r="G114" s="27" t="str">
        <f>VLOOKUP(A114,'BASE REGISTRO NOVIEMBRE'!$B$2:$V$890,7,FALSE)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4" s="27" t="str">
        <f>VLOOKUP(A114,'BASE REGISTRO NOVIEMBRE'!$B$2:$V$890,8,FALSE)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14" s="27" t="str">
        <f>VLOOKUP(A114,'BASE REGISTRO NOVIEMBRE'!$B$2:$V$890,9,FALSE)</f>
        <v>Tres años.</v>
      </c>
      <c r="J114" s="27" t="str">
        <f>VLOOKUP(A114,'BASE REGISTRO NOVIEMBRE'!$B$2:$V$890,10,FALSE)</f>
        <v xml:space="preserve">De 13 de junio de 2019 al 13 de junio de 2022. 
</v>
      </c>
      <c r="K114" s="27" t="str">
        <f>VLOOKUP(A114,'BASE REGISTRO NOVIEMBRE'!$B$2:$V$890,11,FALSE)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4" s="27" t="str">
        <f>VLOOKUP(A114,'BASE REGISTRO NOVIEMBRE'!$B$2:$V$890,12,FALSE)</f>
        <v xml:space="preserve">Santa Isabel Nº 345, Santiago, Región Metropolitana. 
</v>
      </c>
      <c r="M114" s="27" t="str">
        <f>VLOOKUP(A114,'BASE REGISTRO NOVIEMBRE'!$B$2:$V$890,13,FALSE)</f>
        <v>XIII</v>
      </c>
      <c r="N114" s="27" t="str">
        <f>VLOOKUP(A114,'BASE REGISTRO NOVIEMBRE'!$B$2:$V$890,14,FALSE)</f>
        <v>Santiago</v>
      </c>
      <c r="O114" s="27" t="str">
        <f>VLOOKUP(A114,'BASE REGISTRO NOVIEMBRE'!$B$2:$V$890,15,FALSE)</f>
        <v>2228893- 2225181     Jaime Enrique Vilches González: 992386370- oficina: 226346252</v>
      </c>
      <c r="P114" s="27" t="str">
        <f>VLOOKUP(A114,'BASE REGISTRO NOVIEMBRE'!$B$2:$V$890,16,FALSE)</f>
        <v xml:space="preserve">corporacion.central@gmail.com
vilches.jaime@gmail.com
</v>
      </c>
      <c r="Q114" s="27">
        <f>VLOOKUP(A114,'BASE REGISTRO NOVIEMBRE'!$B$2:$V$890,17,FALSE)</f>
        <v>0</v>
      </c>
      <c r="R114" s="27" t="str">
        <f>VLOOKUP(A114,'BASE REGISTRO NOVIEMBRE'!$B$2:$V$890,18,FALSE)</f>
        <v>93401: Institución de Asistencia Social</v>
      </c>
      <c r="S114" s="27" t="str">
        <f>VLOOKUP(A114,'BASE REGISTRO NOVIEMBRE'!$B$2:$V$890,19,FALSE)</f>
        <v xml:space="preserve">Se acompaña certificado de antecedentes financieros, correspondiente al año 2020 aprobados por el Sub Departamento de Supervisión Financiera Nacional. </v>
      </c>
      <c r="T114" s="107">
        <f>VLOOKUP(A114,'BASE REGISTRO NOVIEMBRE'!$B$2:$V$890,20,FALSE)</f>
        <v>37970</v>
      </c>
      <c r="U114" s="41">
        <v>3842</v>
      </c>
      <c r="V114" s="44">
        <v>116171223</v>
      </c>
      <c r="W114" s="44">
        <v>202308408</v>
      </c>
      <c r="X114" s="45">
        <v>44561</v>
      </c>
      <c r="Y114" s="42" t="s">
        <v>40</v>
      </c>
      <c r="Z114" s="42" t="s">
        <v>9203</v>
      </c>
      <c r="AA114" s="42" t="s">
        <v>9562</v>
      </c>
    </row>
    <row r="115" spans="1:27" ht="15.75" customHeight="1" x14ac:dyDescent="0.2">
      <c r="A115" s="41">
        <v>3842</v>
      </c>
      <c r="B115" s="27" t="str">
        <f>VLOOKUP(A115,'BASE REGISTRO NOVIEMBRE'!$B$2:$V$890,2,FALSE)</f>
        <v>Corporación de Desarrollo Social de la Asociación Cristiana de Jóvenes de Santiago. (ACJ de Santiago)</v>
      </c>
      <c r="C115" s="27" t="str">
        <f>VLOOKUP(A115,'BASE REGISTRO NOVIEMBRE'!$B$2:$V$890,3,FALSE)</f>
        <v>71940000-0</v>
      </c>
      <c r="D115" s="27" t="str">
        <f>VLOOKUP(A115,'BASE REGISTRO NOVIEMBRE'!$B$2:$V$890,4,FALSE)</f>
        <v>Corporación de Derecho Privado.</v>
      </c>
      <c r="E115" s="27" t="str">
        <f>VLOOKUP(A115,'BASE REGISTRO NOVIEMBRE'!$B$2:$V$890,5,FALSE)</f>
        <v>Otorgada por Decreto Supremo Nº 528, de fecha 16 de mayo de 1991, del Ministerio de Justicia, publicado en el Diario Oficial el día 19 de noviembre de 1991.</v>
      </c>
      <c r="F115" s="27" t="str">
        <f>VLOOKUP(A115,'BASE REGISTRO NOVIEMBRE'!$B$2:$V$890,6,FALSE)</f>
        <v>Certificado de vigencia Folio Nº 500401142878, de fecha 30 de julio de 2021, emitido por el Servicio de Registro Civil e Identificación.</v>
      </c>
      <c r="G115" s="27" t="str">
        <f>VLOOKUP(A115,'BASE REGISTRO NOVIEMBRE'!$B$2:$V$890,7,FALSE)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5" s="27" t="str">
        <f>VLOOKUP(A115,'BASE REGISTRO NOVIEMBRE'!$B$2:$V$890,8,FALSE)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15" s="27" t="str">
        <f>VLOOKUP(A115,'BASE REGISTRO NOVIEMBRE'!$B$2:$V$890,9,FALSE)</f>
        <v>Tres años.</v>
      </c>
      <c r="J115" s="27" t="str">
        <f>VLOOKUP(A115,'BASE REGISTRO NOVIEMBRE'!$B$2:$V$890,10,FALSE)</f>
        <v xml:space="preserve">De 13 de junio de 2019 al 13 de junio de 2022. 
</v>
      </c>
      <c r="K115" s="27" t="str">
        <f>VLOOKUP(A115,'BASE REGISTRO NOVIEMBRE'!$B$2:$V$890,11,FALSE)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5" s="27" t="str">
        <f>VLOOKUP(A115,'BASE REGISTRO NOVIEMBRE'!$B$2:$V$890,12,FALSE)</f>
        <v xml:space="preserve">Santa Isabel Nº 345, Santiago, Región Metropolitana. 
</v>
      </c>
      <c r="M115" s="27" t="str">
        <f>VLOOKUP(A115,'BASE REGISTRO NOVIEMBRE'!$B$2:$V$890,13,FALSE)</f>
        <v>XIII</v>
      </c>
      <c r="N115" s="27" t="str">
        <f>VLOOKUP(A115,'BASE REGISTRO NOVIEMBRE'!$B$2:$V$890,14,FALSE)</f>
        <v>Santiago</v>
      </c>
      <c r="O115" s="27" t="str">
        <f>VLOOKUP(A115,'BASE REGISTRO NOVIEMBRE'!$B$2:$V$890,15,FALSE)</f>
        <v>2228893- 2225181     Jaime Enrique Vilches González: 992386370- oficina: 226346252</v>
      </c>
      <c r="P115" s="27" t="str">
        <f>VLOOKUP(A115,'BASE REGISTRO NOVIEMBRE'!$B$2:$V$890,16,FALSE)</f>
        <v xml:space="preserve">corporacion.central@gmail.com
vilches.jaime@gmail.com
</v>
      </c>
      <c r="Q115" s="27">
        <f>VLOOKUP(A115,'BASE REGISTRO NOVIEMBRE'!$B$2:$V$890,17,FALSE)</f>
        <v>0</v>
      </c>
      <c r="R115" s="27" t="str">
        <f>VLOOKUP(A115,'BASE REGISTRO NOVIEMBRE'!$B$2:$V$890,18,FALSE)</f>
        <v>93401: Institución de Asistencia Social</v>
      </c>
      <c r="S115" s="27" t="str">
        <f>VLOOKUP(A115,'BASE REGISTRO NOVIEMBRE'!$B$2:$V$890,19,FALSE)</f>
        <v xml:space="preserve">Se acompaña certificado de antecedentes financieros, correspondiente al año 2020 aprobados por el Sub Departamento de Supervisión Financiera Nacional. </v>
      </c>
      <c r="T115" s="107">
        <f>VLOOKUP(A115,'BASE REGISTRO NOVIEMBRE'!$B$2:$V$890,20,FALSE)</f>
        <v>37970</v>
      </c>
      <c r="U115" s="41">
        <v>3842</v>
      </c>
      <c r="V115" s="44">
        <v>13040336</v>
      </c>
      <c r="W115" s="44">
        <v>26401336</v>
      </c>
      <c r="X115" s="45">
        <v>44561</v>
      </c>
      <c r="Y115" s="42" t="s">
        <v>40</v>
      </c>
      <c r="Z115" s="42" t="s">
        <v>9203</v>
      </c>
      <c r="AA115" s="42" t="s">
        <v>9563</v>
      </c>
    </row>
    <row r="116" spans="1:27" ht="15.75" customHeight="1" x14ac:dyDescent="0.2">
      <c r="A116" s="41">
        <v>3842</v>
      </c>
      <c r="B116" s="27" t="str">
        <f>VLOOKUP(A116,'BASE REGISTRO NOVIEMBRE'!$B$2:$V$890,2,FALSE)</f>
        <v>Corporación de Desarrollo Social de la Asociación Cristiana de Jóvenes de Santiago. (ACJ de Santiago)</v>
      </c>
      <c r="C116" s="27" t="str">
        <f>VLOOKUP(A116,'BASE REGISTRO NOVIEMBRE'!$B$2:$V$890,3,FALSE)</f>
        <v>71940000-0</v>
      </c>
      <c r="D116" s="27" t="str">
        <f>VLOOKUP(A116,'BASE REGISTRO NOVIEMBRE'!$B$2:$V$890,4,FALSE)</f>
        <v>Corporación de Derecho Privado.</v>
      </c>
      <c r="E116" s="27" t="str">
        <f>VLOOKUP(A116,'BASE REGISTRO NOVIEMBRE'!$B$2:$V$890,5,FALSE)</f>
        <v>Otorgada por Decreto Supremo Nº 528, de fecha 16 de mayo de 1991, del Ministerio de Justicia, publicado en el Diario Oficial el día 19 de noviembre de 1991.</v>
      </c>
      <c r="F116" s="27" t="str">
        <f>VLOOKUP(A116,'BASE REGISTRO NOVIEMBRE'!$B$2:$V$890,6,FALSE)</f>
        <v>Certificado de vigencia Folio Nº 500401142878, de fecha 30 de julio de 2021, emitido por el Servicio de Registro Civil e Identificación.</v>
      </c>
      <c r="G116" s="27" t="str">
        <f>VLOOKUP(A116,'BASE REGISTRO NOVIEMBRE'!$B$2:$V$890,7,FALSE)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16" s="27" t="str">
        <f>VLOOKUP(A116,'BASE REGISTRO NOVIEMBRE'!$B$2:$V$890,8,FALSE)</f>
        <v xml:space="preserve">Presidente: Eduardo Conca Calvo
Vicepresidenta: Norma Tapia Alfaro,
Secretario: Raúl Barra Zavala, 
Tesorero: Juan Pavez Peñaloza , 
Directores:
Víctor Lorca Gallardo, 
Andrés Guajardo Arenas, 
Reinaldo Bravo Alegría, 
Jorge Augusto Mora Leppe, 
Certificado de directorio Folio Nº 500401142558, de fecha 30 de julio de 2021, emitido por el Servicio de Registro Civil e Identificación.
</v>
      </c>
      <c r="I116" s="27" t="str">
        <f>VLOOKUP(A116,'BASE REGISTRO NOVIEMBRE'!$B$2:$V$890,9,FALSE)</f>
        <v>Tres años.</v>
      </c>
      <c r="J116" s="27" t="str">
        <f>VLOOKUP(A116,'BASE REGISTRO NOVIEMBRE'!$B$2:$V$890,10,FALSE)</f>
        <v xml:space="preserve">De 13 de junio de 2019 al 13 de junio de 2022. 
</v>
      </c>
      <c r="K116" s="27" t="str">
        <f>VLOOKUP(A116,'BASE REGISTRO NOVIEMBRE'!$B$2:$V$890,11,FALSE)</f>
        <v xml:space="preserve">Gerente General: Jaime Enrique Vilches González, 
Delegación: 
Presidente: Eduardo Conca Calvo,
Tesorero: Juan Pavés Peñaloza ,  
Secretario Ejecutivo: Jaime Enrique Vilches González, . Para obligar a la Corporación, deben actuar dos cualquiera de ellos.
Poder: 
Gerente General: Jaime Enrique Vilches González, para que por sí solo pueda firmar documentos relativos a algunos aspectos del quehacer operativo de la institución, tales como, contratos de arriendo de infraestructura para la ejecución de programas sociales, convenios licitados ante el SENAME u otras organizaciones afines, contrato de trabajo y finiquitos del personal de la Corporación.
</v>
      </c>
      <c r="L116" s="27" t="str">
        <f>VLOOKUP(A116,'BASE REGISTRO NOVIEMBRE'!$B$2:$V$890,12,FALSE)</f>
        <v xml:space="preserve">Santa Isabel Nº 345, Santiago, Región Metropolitana. 
</v>
      </c>
      <c r="M116" s="27" t="str">
        <f>VLOOKUP(A116,'BASE REGISTRO NOVIEMBRE'!$B$2:$V$890,13,FALSE)</f>
        <v>XIII</v>
      </c>
      <c r="N116" s="27" t="str">
        <f>VLOOKUP(A116,'BASE REGISTRO NOVIEMBRE'!$B$2:$V$890,14,FALSE)</f>
        <v>Santiago</v>
      </c>
      <c r="O116" s="27" t="str">
        <f>VLOOKUP(A116,'BASE REGISTRO NOVIEMBRE'!$B$2:$V$890,15,FALSE)</f>
        <v>2228893- 2225181     Jaime Enrique Vilches González: 992386370- oficina: 226346252</v>
      </c>
      <c r="P116" s="27" t="str">
        <f>VLOOKUP(A116,'BASE REGISTRO NOVIEMBRE'!$B$2:$V$890,16,FALSE)</f>
        <v xml:space="preserve">corporacion.central@gmail.com
vilches.jaime@gmail.com
</v>
      </c>
      <c r="Q116" s="27">
        <f>VLOOKUP(A116,'BASE REGISTRO NOVIEMBRE'!$B$2:$V$890,17,FALSE)</f>
        <v>0</v>
      </c>
      <c r="R116" s="27" t="str">
        <f>VLOOKUP(A116,'BASE REGISTRO NOVIEMBRE'!$B$2:$V$890,18,FALSE)</f>
        <v>93401: Institución de Asistencia Social</v>
      </c>
      <c r="S116" s="27" t="str">
        <f>VLOOKUP(A116,'BASE REGISTRO NOVIEMBRE'!$B$2:$V$890,19,FALSE)</f>
        <v xml:space="preserve">Se acompaña certificado de antecedentes financieros, correspondiente al año 2020 aprobados por el Sub Departamento de Supervisión Financiera Nacional. </v>
      </c>
      <c r="T116" s="107">
        <f>VLOOKUP(A116,'BASE REGISTRO NOVIEMBRE'!$B$2:$V$890,20,FALSE)</f>
        <v>37970</v>
      </c>
      <c r="U116" s="41">
        <v>3842</v>
      </c>
      <c r="V116" s="44">
        <v>12559340</v>
      </c>
      <c r="W116" s="44">
        <v>24317020</v>
      </c>
      <c r="X116" s="45">
        <v>44561</v>
      </c>
      <c r="Y116" s="42" t="s">
        <v>40</v>
      </c>
      <c r="Z116" s="42" t="s">
        <v>9203</v>
      </c>
      <c r="AA116" s="42" t="s">
        <v>9569</v>
      </c>
    </row>
    <row r="117" spans="1:27" ht="15.75" customHeight="1" x14ac:dyDescent="0.2">
      <c r="A117" s="41">
        <v>3950</v>
      </c>
      <c r="B117" s="27" t="str">
        <f>VLOOKUP(A117,'BASE REGISTRO NOVIEMBRE'!$B$2:$V$890,2,FALSE)</f>
        <v>Fundación de Beneficencia Hogar de Cristo</v>
      </c>
      <c r="C117" s="27" t="str">
        <f>VLOOKUP(A117,'BASE REGISTRO NOVIEMBRE'!$B$2:$V$890,3,FALSE)</f>
        <v>81496800-6</v>
      </c>
      <c r="D117" s="27" t="str">
        <f>VLOOKUP(A117,'BASE REGISTRO NOVIEMBRE'!$B$2:$V$890,4,FALSE)</f>
        <v>Fundación de Derecho Privado.</v>
      </c>
      <c r="E117" s="27" t="str">
        <f>VLOOKUP(A117,'BASE REGISTRO NOVIEMBRE'!$B$2:$V$890,5,FALSE)</f>
        <v xml:space="preserve">Decreto Supremo Nº1688, de 09 de abril de 1945, del Ministerio de Justicia. </v>
      </c>
      <c r="F117" s="27" t="str">
        <f>VLOOKUP(A117,'BASE REGISTRO NOVIEMBRE'!$B$2:$V$890,6,FALSE)</f>
        <v>Certificado de Vigencia Folio Nº 500399136909, emitido por el Servicio de Registro Civil e Identificación con fecha 19 de julio de 2021.</v>
      </c>
      <c r="G117" s="27" t="str">
        <f>VLOOKUP(A117,'BASE REGISTRO NOVIEMBRE'!$B$2:$V$890,7,FALSE)</f>
        <v xml:space="preserve">La creación y mantenimiento de obras de beneficencia y educación popular gratuita, especialmente por medio de hogares para indigentes, centros abiertos, guarderías y salas cuna.
</v>
      </c>
      <c r="H117" s="27" t="str">
        <f>VLOOKUP(A117,'BASE REGISTRO NOVIEMBRE'!$B$2:$V$890,8,FALSE)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17" s="27" t="str">
        <f>VLOOKUP(A117,'BASE REGISTRO NOVIEMBRE'!$B$2:$V$890,9,FALSE)</f>
        <v>Durarán 2 años en sus funciones. Renovación del Directorio cada año, por parcialidades de cuatro directores a la vez.
Duración de Mesa Directiva: Cada año.</v>
      </c>
      <c r="J117" s="27" t="str">
        <f>VLOOKUP(A117,'BASE REGISTRO NOVIEMBRE'!$B$2:$V$890,10,FALSE)</f>
        <v>Dos años de duración.
Fecha nombramiento: 12-11-2020.</v>
      </c>
      <c r="K117" s="27" t="str">
        <f>VLOOKUP(A117,'BASE REGISTRO NOVIEMBRE'!$B$2:$V$890,11,FALSE)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17" s="27" t="str">
        <f>VLOOKUP(A117,'BASE REGISTRO NOVIEMBRE'!$B$2:$V$890,12,FALSE)</f>
        <v xml:space="preserve">Hogar de Cristo N° 3812, comuna de Estación Central, Región Metropolitana
</v>
      </c>
      <c r="M117" s="27" t="str">
        <f>VLOOKUP(A117,'BASE REGISTRO NOVIEMBRE'!$B$2:$V$890,13,FALSE)</f>
        <v>XIII</v>
      </c>
      <c r="N117" s="27" t="str">
        <f>VLOOKUP(A117,'BASE REGISTRO NOVIEMBRE'!$B$2:$V$890,14,FALSE)</f>
        <v>Estación Central</v>
      </c>
      <c r="O117" s="27">
        <f>VLOOKUP(A117,'BASE REGISTRO NOVIEMBRE'!$B$2:$V$890,15,FALSE)</f>
        <v>225409300</v>
      </c>
      <c r="P117" s="27" t="str">
        <f>VLOOKUP(A117,'BASE REGISTRO NOVIEMBRE'!$B$2:$V$890,16,FALSE)</f>
        <v xml:space="preserve"> hogardecristo@hogardecristo.cl  </v>
      </c>
      <c r="Q117" s="27">
        <f>VLOOKUP(A117,'BASE REGISTRO NOVIEMBRE'!$B$2:$V$890,17,FALSE)</f>
        <v>0</v>
      </c>
      <c r="R117" s="27" t="str">
        <f>VLOOKUP(A117,'BASE REGISTRO NOVIEMBRE'!$B$2:$V$890,18,FALSE)</f>
        <v>93401: Institución de Asistencia Social.</v>
      </c>
      <c r="S117" s="27" t="str">
        <f>VLOOKUP(A117,'BASE REGISTRO NOVIEMBRE'!$B$2:$V$890,19,FALSE)</f>
        <v xml:space="preserve">Certificado de Antecedentes financieros, correspondientes al año 2020, aprobados por  USUFI </v>
      </c>
      <c r="T117" s="107">
        <f>VLOOKUP(A117,'BASE REGISTRO NOVIEMBRE'!$B$2:$V$890,20,FALSE)</f>
        <v>37970</v>
      </c>
      <c r="U117" s="41">
        <v>3950</v>
      </c>
      <c r="V117" s="44">
        <v>12898278</v>
      </c>
      <c r="W117" s="44">
        <v>25524831</v>
      </c>
      <c r="X117" s="45">
        <v>44561</v>
      </c>
      <c r="Y117" s="42" t="s">
        <v>40</v>
      </c>
      <c r="Z117" s="42" t="s">
        <v>9203</v>
      </c>
      <c r="AA117" s="42" t="s">
        <v>9490</v>
      </c>
    </row>
    <row r="118" spans="1:27" ht="15.75" customHeight="1" x14ac:dyDescent="0.2">
      <c r="A118" s="41">
        <v>3950</v>
      </c>
      <c r="B118" s="27" t="str">
        <f>VLOOKUP(A118,'BASE REGISTRO NOVIEMBRE'!$B$2:$V$890,2,FALSE)</f>
        <v>Fundación de Beneficencia Hogar de Cristo</v>
      </c>
      <c r="C118" s="27" t="str">
        <f>VLOOKUP(A118,'BASE REGISTRO NOVIEMBRE'!$B$2:$V$890,3,FALSE)</f>
        <v>81496800-6</v>
      </c>
      <c r="D118" s="27" t="str">
        <f>VLOOKUP(A118,'BASE REGISTRO NOVIEMBRE'!$B$2:$V$890,4,FALSE)</f>
        <v>Fundación de Derecho Privado.</v>
      </c>
      <c r="E118" s="27" t="str">
        <f>VLOOKUP(A118,'BASE REGISTRO NOVIEMBRE'!$B$2:$V$890,5,FALSE)</f>
        <v xml:space="preserve">Decreto Supremo Nº1688, de 09 de abril de 1945, del Ministerio de Justicia. </v>
      </c>
      <c r="F118" s="27" t="str">
        <f>VLOOKUP(A118,'BASE REGISTRO NOVIEMBRE'!$B$2:$V$890,6,FALSE)</f>
        <v>Certificado de Vigencia Folio Nº 500399136909, emitido por el Servicio de Registro Civil e Identificación con fecha 19 de julio de 2021.</v>
      </c>
      <c r="G118" s="27" t="str">
        <f>VLOOKUP(A118,'BASE REGISTRO NOVIEMBRE'!$B$2:$V$890,7,FALSE)</f>
        <v xml:space="preserve">La creación y mantenimiento de obras de beneficencia y educación popular gratuita, especialmente por medio de hogares para indigentes, centros abiertos, guarderías y salas cuna.
</v>
      </c>
      <c r="H118" s="27" t="str">
        <f>VLOOKUP(A118,'BASE REGISTRO NOVIEMBRE'!$B$2:$V$890,8,FALSE)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18" s="27" t="str">
        <f>VLOOKUP(A118,'BASE REGISTRO NOVIEMBRE'!$B$2:$V$890,9,FALSE)</f>
        <v>Durarán 2 años en sus funciones. Renovación del Directorio cada año, por parcialidades de cuatro directores a la vez.
Duración de Mesa Directiva: Cada año.</v>
      </c>
      <c r="J118" s="27" t="str">
        <f>VLOOKUP(A118,'BASE REGISTRO NOVIEMBRE'!$B$2:$V$890,10,FALSE)</f>
        <v>Dos años de duración.
Fecha nombramiento: 12-11-2020.</v>
      </c>
      <c r="K118" s="27" t="str">
        <f>VLOOKUP(A118,'BASE REGISTRO NOVIEMBRE'!$B$2:$V$890,11,FALSE)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18" s="27" t="str">
        <f>VLOOKUP(A118,'BASE REGISTRO NOVIEMBRE'!$B$2:$V$890,12,FALSE)</f>
        <v xml:space="preserve">Hogar de Cristo N° 3812, comuna de Estación Central, Región Metropolitana
</v>
      </c>
      <c r="M118" s="27" t="str">
        <f>VLOOKUP(A118,'BASE REGISTRO NOVIEMBRE'!$B$2:$V$890,13,FALSE)</f>
        <v>XIII</v>
      </c>
      <c r="N118" s="27" t="str">
        <f>VLOOKUP(A118,'BASE REGISTRO NOVIEMBRE'!$B$2:$V$890,14,FALSE)</f>
        <v>Estación Central</v>
      </c>
      <c r="O118" s="27">
        <f>VLOOKUP(A118,'BASE REGISTRO NOVIEMBRE'!$B$2:$V$890,15,FALSE)</f>
        <v>225409300</v>
      </c>
      <c r="P118" s="27" t="str">
        <f>VLOOKUP(A118,'BASE REGISTRO NOVIEMBRE'!$B$2:$V$890,16,FALSE)</f>
        <v xml:space="preserve"> hogardecristo@hogardecristo.cl  </v>
      </c>
      <c r="Q118" s="27">
        <f>VLOOKUP(A118,'BASE REGISTRO NOVIEMBRE'!$B$2:$V$890,17,FALSE)</f>
        <v>0</v>
      </c>
      <c r="R118" s="27" t="str">
        <f>VLOOKUP(A118,'BASE REGISTRO NOVIEMBRE'!$B$2:$V$890,18,FALSE)</f>
        <v>93401: Institución de Asistencia Social.</v>
      </c>
      <c r="S118" s="27" t="str">
        <f>VLOOKUP(A118,'BASE REGISTRO NOVIEMBRE'!$B$2:$V$890,19,FALSE)</f>
        <v xml:space="preserve">Certificado de Antecedentes financieros, correspondientes al año 2020, aprobados por  USUFI </v>
      </c>
      <c r="T118" s="107">
        <f>VLOOKUP(A118,'BASE REGISTRO NOVIEMBRE'!$B$2:$V$890,20,FALSE)</f>
        <v>37970</v>
      </c>
      <c r="U118" s="41">
        <v>3950</v>
      </c>
      <c r="V118" s="44">
        <v>44636436</v>
      </c>
      <c r="W118" s="44">
        <v>60389721</v>
      </c>
      <c r="X118" s="45">
        <v>44561</v>
      </c>
      <c r="Y118" s="42" t="s">
        <v>40</v>
      </c>
      <c r="Z118" s="42" t="s">
        <v>9203</v>
      </c>
      <c r="AA118" s="42" t="s">
        <v>209</v>
      </c>
    </row>
    <row r="119" spans="1:27" ht="15.75" customHeight="1" x14ac:dyDescent="0.2">
      <c r="A119" s="41">
        <v>3950</v>
      </c>
      <c r="B119" s="27" t="str">
        <f>VLOOKUP(A119,'BASE REGISTRO NOVIEMBRE'!$B$2:$V$890,2,FALSE)</f>
        <v>Fundación de Beneficencia Hogar de Cristo</v>
      </c>
      <c r="C119" s="27" t="str">
        <f>VLOOKUP(A119,'BASE REGISTRO NOVIEMBRE'!$B$2:$V$890,3,FALSE)</f>
        <v>81496800-6</v>
      </c>
      <c r="D119" s="27" t="str">
        <f>VLOOKUP(A119,'BASE REGISTRO NOVIEMBRE'!$B$2:$V$890,4,FALSE)</f>
        <v>Fundación de Derecho Privado.</v>
      </c>
      <c r="E119" s="27" t="str">
        <f>VLOOKUP(A119,'BASE REGISTRO NOVIEMBRE'!$B$2:$V$890,5,FALSE)</f>
        <v xml:space="preserve">Decreto Supremo Nº1688, de 09 de abril de 1945, del Ministerio de Justicia. </v>
      </c>
      <c r="F119" s="27" t="str">
        <f>VLOOKUP(A119,'BASE REGISTRO NOVIEMBRE'!$B$2:$V$890,6,FALSE)</f>
        <v>Certificado de Vigencia Folio Nº 500399136909, emitido por el Servicio de Registro Civil e Identificación con fecha 19 de julio de 2021.</v>
      </c>
      <c r="G119" s="27" t="str">
        <f>VLOOKUP(A119,'BASE REGISTRO NOVIEMBRE'!$B$2:$V$890,7,FALSE)</f>
        <v xml:space="preserve">La creación y mantenimiento de obras de beneficencia y educación popular gratuita, especialmente por medio de hogares para indigentes, centros abiertos, guarderías y salas cuna.
</v>
      </c>
      <c r="H119" s="27" t="str">
        <f>VLOOKUP(A119,'BASE REGISTRO NOVIEMBRE'!$B$2:$V$890,8,FALSE)</f>
        <v xml:space="preserve">PRESIDENTE ALEJANDRA MEHECH CASTELLON 
SECRETARIO JORGE CORREA SUTIL 
TESORERO JOAQUIN RAFAEL CABRERA SEGURA 
DIRECTOR JOSE FRANCISCO YURASZECK KREBS 
DIRECTOR JORGE BERNARDO LARRAIN MATTE 
DIRECTOR CAROLINA BEATRIZ MUñOZ GUZMAN 
DIRECTOR HORACIO RODRIGO PAVEZ ARO 
1° VICEPRESIDENTE LUIS ALBERTO IBAñEZ ANRIQUE 
2° VICEPRESIDENTE CARMEN GLORIA LOPEZ MOURE 
Certificado de Directorio de fecha 10 de agosto de 2021, Folio N° 500402767236, emitido por el SRCI. </v>
      </c>
      <c r="I119" s="27" t="str">
        <f>VLOOKUP(A119,'BASE REGISTRO NOVIEMBRE'!$B$2:$V$890,9,FALSE)</f>
        <v>Durarán 2 años en sus funciones. Renovación del Directorio cada año, por parcialidades de cuatro directores a la vez.
Duración de Mesa Directiva: Cada año.</v>
      </c>
      <c r="J119" s="27" t="str">
        <f>VLOOKUP(A119,'BASE REGISTRO NOVIEMBRE'!$B$2:$V$890,10,FALSE)</f>
        <v>Dos años de duración.
Fecha nombramiento: 12-11-2020.</v>
      </c>
      <c r="K119" s="27" t="str">
        <f>VLOOKUP(A119,'BASE REGISTRO NOVIEMBRE'!$B$2:$V$890,11,FALSE)</f>
        <v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PRESIDENTE ALEJANDRA MEHECH CASTELLON </v>
      </c>
      <c r="L119" s="27" t="str">
        <f>VLOOKUP(A119,'BASE REGISTRO NOVIEMBRE'!$B$2:$V$890,12,FALSE)</f>
        <v xml:space="preserve">Hogar de Cristo N° 3812, comuna de Estación Central, Región Metropolitana
</v>
      </c>
      <c r="M119" s="27" t="str">
        <f>VLOOKUP(A119,'BASE REGISTRO NOVIEMBRE'!$B$2:$V$890,13,FALSE)</f>
        <v>XIII</v>
      </c>
      <c r="N119" s="27" t="str">
        <f>VLOOKUP(A119,'BASE REGISTRO NOVIEMBRE'!$B$2:$V$890,14,FALSE)</f>
        <v>Estación Central</v>
      </c>
      <c r="O119" s="27">
        <f>VLOOKUP(A119,'BASE REGISTRO NOVIEMBRE'!$B$2:$V$890,15,FALSE)</f>
        <v>225409300</v>
      </c>
      <c r="P119" s="27" t="str">
        <f>VLOOKUP(A119,'BASE REGISTRO NOVIEMBRE'!$B$2:$V$890,16,FALSE)</f>
        <v xml:space="preserve"> hogardecristo@hogardecristo.cl  </v>
      </c>
      <c r="Q119" s="27">
        <f>VLOOKUP(A119,'BASE REGISTRO NOVIEMBRE'!$B$2:$V$890,17,FALSE)</f>
        <v>0</v>
      </c>
      <c r="R119" s="27" t="str">
        <f>VLOOKUP(A119,'BASE REGISTRO NOVIEMBRE'!$B$2:$V$890,18,FALSE)</f>
        <v>93401: Institución de Asistencia Social.</v>
      </c>
      <c r="S119" s="27" t="str">
        <f>VLOOKUP(A119,'BASE REGISTRO NOVIEMBRE'!$B$2:$V$890,19,FALSE)</f>
        <v xml:space="preserve">Certificado de Antecedentes financieros, correspondientes al año 2020, aprobados por  USUFI </v>
      </c>
      <c r="T119" s="107">
        <f>VLOOKUP(A119,'BASE REGISTRO NOVIEMBRE'!$B$2:$V$890,20,FALSE)</f>
        <v>37970</v>
      </c>
      <c r="U119" s="41">
        <v>3950</v>
      </c>
      <c r="V119" s="44">
        <v>12360390</v>
      </c>
      <c r="W119" s="44">
        <v>23761680</v>
      </c>
      <c r="X119" s="45">
        <v>44561</v>
      </c>
      <c r="Y119" s="42" t="s">
        <v>40</v>
      </c>
      <c r="Z119" s="42" t="s">
        <v>9203</v>
      </c>
      <c r="AA119" s="42" t="s">
        <v>252</v>
      </c>
    </row>
    <row r="120" spans="1:27" ht="15.75" customHeight="1" x14ac:dyDescent="0.2">
      <c r="A120" s="41">
        <v>4250</v>
      </c>
      <c r="B120" s="27" t="str">
        <f>VLOOKUP(A120,'BASE REGISTRO NOVIEMBRE'!$B$2:$V$890,2,FALSE)</f>
        <v xml:space="preserve">Fundación Mi Casa </v>
      </c>
      <c r="C120" s="27" t="str">
        <f>VLOOKUP(A120,'BASE REGISTRO NOVIEMBRE'!$B$2:$V$890,3,FALSE)</f>
        <v>70015680-K</v>
      </c>
      <c r="D120" s="27" t="str">
        <f>VLOOKUP(A120,'BASE REGISTRO NOVIEMBRE'!$B$2:$V$890,4,FALSE)</f>
        <v>Fundación de derecho privado</v>
      </c>
      <c r="E120" s="27" t="str">
        <f>VLOOKUP(A120,'BASE REGISTRO NOVIEMBRE'!$B$2:$V$890,5,FALSE)</f>
        <v>Otorgado por Decreto Supremo Nº 1360, de fecha 22 de febrero de 1952, del Ministerio de Justicia.</v>
      </c>
      <c r="F120" s="27" t="str">
        <f>VLOOKUP(A120,'BASE REGISTRO NOVIEMBRE'!$B$2:$V$890,6,FALSE)</f>
        <v xml:space="preserve">Certificado de Vigencia extendido por el SRCeI, folio Nº 
500395957973, de fecha 29 de junio de 2021.
</v>
      </c>
      <c r="G120" s="27" t="str">
        <f>VLOOKUP(A120,'BASE REGISTRO NOVIEMBRE'!$B$2:$V$890,7,FALSE)</f>
        <v>Readaptar  y moralizar a niños y jóvenes vagos o desamparados.</v>
      </c>
      <c r="H120" s="27" t="str">
        <f>VLOOKUP(A120,'BASE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0" s="27" t="str">
        <f>VLOOKUP(A120,'BASE REGISTRO NOVIEMBRE'!$B$2:$V$890,9,FALSE)</f>
        <v>5 años.</v>
      </c>
      <c r="J120" s="27" t="str">
        <f>VLOOKUP(A120,'BASE REGISTRO NOVIEMBRE'!$B$2:$V$890,10,FALSE)</f>
        <v xml:space="preserve"> 5 años
24 de octubre de 2019 al 24 de octubre del 2024
</v>
      </c>
      <c r="K120" s="27" t="str">
        <f>VLOOKUP(A120,'BASE REGISTRO NOVIEMBRE'!$B$2:$V$890,11,FALSE)</f>
        <v xml:space="preserve">Gerente General: Delia María Del Gatto Reyes       
Presidente: Fernando Enrique Correa Ríos, 
Representante Legal:  Luis Mario Riquelme Navarro            
Mandataria: Paulina Andrea Herrera Godoy            
</v>
      </c>
      <c r="L120" s="27" t="str">
        <f>VLOOKUP(A120,'BASE REGISTRO NOVIEMBRE'!$B$2:$V$890,12,FALSE)</f>
        <v xml:space="preserve">Luis Barros Valdes Nº 775, comuna de Providencia, Santiago.
</v>
      </c>
      <c r="M120" s="27" t="str">
        <f>VLOOKUP(A120,'BASE REGISTRO NOVIEMBRE'!$B$2:$V$890,13,FALSE)</f>
        <v>XIII</v>
      </c>
      <c r="N120" s="27" t="str">
        <f>VLOOKUP(A120,'BASE REGISTRO NOVIEMBRE'!$B$2:$V$890,14,FALSE)</f>
        <v>Providencia</v>
      </c>
      <c r="O120" s="27" t="str">
        <f>VLOOKUP(A120,'BASE REGISTRO NOVIEMBRE'!$B$2:$V$890,15,FALSE)</f>
        <v xml:space="preserve">02-7903800
</v>
      </c>
      <c r="P120" s="27" t="str">
        <f>VLOOKUP(A120,'BASE REGISTRO NOVIEMBRE'!$B$2:$V$890,16,FALSE)</f>
        <v>•	info@fundacionmicasa.cl</v>
      </c>
      <c r="Q120" s="27">
        <f>VLOOKUP(A120,'BASE REGISTRO NOVIEMBRE'!$B$2:$V$890,17,FALSE)</f>
        <v>0</v>
      </c>
      <c r="R120" s="27">
        <f>VLOOKUP(A120,'BASE REGISTRO NOVIEMBRE'!$B$2:$V$890,18,FALSE)</f>
        <v>93401</v>
      </c>
      <c r="S120" s="27" t="str">
        <f>VLOOKUP(A120,'BASE REGISTRO NOVIEMBRE'!$B$2:$V$890,19,FALSE)</f>
        <v>Se acompaña certificado financiero correspondiente al año 2020, aprobados por el Subdepartamento de Supervisión Financiera Nacional.</v>
      </c>
      <c r="T120" s="107">
        <f>VLOOKUP(A120,'BASE REGISTRO NOVIEMBRE'!$B$2:$V$890,20,FALSE)</f>
        <v>37970</v>
      </c>
      <c r="U120" s="41">
        <v>4250</v>
      </c>
      <c r="V120" s="44">
        <v>10420339</v>
      </c>
      <c r="W120" s="44">
        <v>20840678</v>
      </c>
      <c r="X120" s="45">
        <v>44561</v>
      </c>
      <c r="Y120" s="42" t="s">
        <v>40</v>
      </c>
      <c r="Z120" s="42" t="s">
        <v>9203</v>
      </c>
      <c r="AA120" s="42" t="s">
        <v>203</v>
      </c>
    </row>
    <row r="121" spans="1:27" ht="15.75" customHeight="1" x14ac:dyDescent="0.2">
      <c r="A121" s="41">
        <v>4250</v>
      </c>
      <c r="B121" s="27" t="str">
        <f>VLOOKUP(A121,'BASE REGISTRO NOVIEMBRE'!$B$2:$V$890,2,FALSE)</f>
        <v xml:space="preserve">Fundación Mi Casa </v>
      </c>
      <c r="C121" s="27" t="str">
        <f>VLOOKUP(A121,'BASE REGISTRO NOVIEMBRE'!$B$2:$V$890,3,FALSE)</f>
        <v>70015680-K</v>
      </c>
      <c r="D121" s="27" t="str">
        <f>VLOOKUP(A121,'BASE REGISTRO NOVIEMBRE'!$B$2:$V$890,4,FALSE)</f>
        <v>Fundación de derecho privado</v>
      </c>
      <c r="E121" s="27" t="str">
        <f>VLOOKUP(A121,'BASE REGISTRO NOVIEMBRE'!$B$2:$V$890,5,FALSE)</f>
        <v>Otorgado por Decreto Supremo Nº 1360, de fecha 22 de febrero de 1952, del Ministerio de Justicia.</v>
      </c>
      <c r="F121" s="27" t="str">
        <f>VLOOKUP(A121,'BASE REGISTRO NOVIEMBRE'!$B$2:$V$890,6,FALSE)</f>
        <v xml:space="preserve">Certificado de Vigencia extendido por el SRCeI, folio Nº 
500395957973, de fecha 29 de junio de 2021.
</v>
      </c>
      <c r="G121" s="27" t="str">
        <f>VLOOKUP(A121,'BASE REGISTRO NOVIEMBRE'!$B$2:$V$890,7,FALSE)</f>
        <v>Readaptar  y moralizar a niños y jóvenes vagos o desamparados.</v>
      </c>
      <c r="H121" s="27" t="str">
        <f>VLOOKUP(A121,'BASE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1" s="27" t="str">
        <f>VLOOKUP(A121,'BASE REGISTRO NOVIEMBRE'!$B$2:$V$890,9,FALSE)</f>
        <v>5 años.</v>
      </c>
      <c r="J121" s="27" t="str">
        <f>VLOOKUP(A121,'BASE REGISTRO NOVIEMBRE'!$B$2:$V$890,10,FALSE)</f>
        <v xml:space="preserve"> 5 años
24 de octubre de 2019 al 24 de octubre del 2024
</v>
      </c>
      <c r="K121" s="27" t="str">
        <f>VLOOKUP(A121,'BASE REGISTRO NOVIEMBRE'!$B$2:$V$890,11,FALSE)</f>
        <v xml:space="preserve">Gerente General: Delia María Del Gatto Reyes       
Presidente: Fernando Enrique Correa Ríos, 
Representante Legal:  Luis Mario Riquelme Navarro            
Mandataria: Paulina Andrea Herrera Godoy            
</v>
      </c>
      <c r="L121" s="27" t="str">
        <f>VLOOKUP(A121,'BASE REGISTRO NOVIEMBRE'!$B$2:$V$890,12,FALSE)</f>
        <v xml:space="preserve">Luis Barros Valdes Nº 775, comuna de Providencia, Santiago.
</v>
      </c>
      <c r="M121" s="27" t="str">
        <f>VLOOKUP(A121,'BASE REGISTRO NOVIEMBRE'!$B$2:$V$890,13,FALSE)</f>
        <v>XIII</v>
      </c>
      <c r="N121" s="27" t="str">
        <f>VLOOKUP(A121,'BASE REGISTRO NOVIEMBRE'!$B$2:$V$890,14,FALSE)</f>
        <v>Providencia</v>
      </c>
      <c r="O121" s="27" t="str">
        <f>VLOOKUP(A121,'BASE REGISTRO NOVIEMBRE'!$B$2:$V$890,15,FALSE)</f>
        <v xml:space="preserve">02-7903800
</v>
      </c>
      <c r="P121" s="27" t="str">
        <f>VLOOKUP(A121,'BASE REGISTRO NOVIEMBRE'!$B$2:$V$890,16,FALSE)</f>
        <v>•	info@fundacionmicasa.cl</v>
      </c>
      <c r="Q121" s="27">
        <f>VLOOKUP(A121,'BASE REGISTRO NOVIEMBRE'!$B$2:$V$890,17,FALSE)</f>
        <v>0</v>
      </c>
      <c r="R121" s="27">
        <f>VLOOKUP(A121,'BASE REGISTRO NOVIEMBRE'!$B$2:$V$890,18,FALSE)</f>
        <v>93401</v>
      </c>
      <c r="S121" s="27" t="str">
        <f>VLOOKUP(A121,'BASE REGISTRO NOVIEMBRE'!$B$2:$V$890,19,FALSE)</f>
        <v>Se acompaña certificado financiero correspondiente al año 2020, aprobados por el Subdepartamento de Supervisión Financiera Nacional.</v>
      </c>
      <c r="T121" s="107">
        <f>VLOOKUP(A121,'BASE REGISTRO NOVIEMBRE'!$B$2:$V$890,20,FALSE)</f>
        <v>37970</v>
      </c>
      <c r="U121" s="41">
        <v>4250</v>
      </c>
      <c r="V121" s="44">
        <v>77271439</v>
      </c>
      <c r="W121" s="44">
        <v>156367389</v>
      </c>
      <c r="X121" s="45">
        <v>44561</v>
      </c>
      <c r="Y121" s="42" t="s">
        <v>40</v>
      </c>
      <c r="Z121" s="42" t="s">
        <v>9203</v>
      </c>
      <c r="AA121" s="42" t="s">
        <v>9453</v>
      </c>
    </row>
    <row r="122" spans="1:27" ht="15.75" customHeight="1" x14ac:dyDescent="0.2">
      <c r="A122" s="41">
        <v>4250</v>
      </c>
      <c r="B122" s="27" t="str">
        <f>VLOOKUP(A122,'BASE REGISTRO NOVIEMBRE'!$B$2:$V$890,2,FALSE)</f>
        <v xml:space="preserve">Fundación Mi Casa </v>
      </c>
      <c r="C122" s="27" t="str">
        <f>VLOOKUP(A122,'BASE REGISTRO NOVIEMBRE'!$B$2:$V$890,3,FALSE)</f>
        <v>70015680-K</v>
      </c>
      <c r="D122" s="27" t="str">
        <f>VLOOKUP(A122,'BASE REGISTRO NOVIEMBRE'!$B$2:$V$890,4,FALSE)</f>
        <v>Fundación de derecho privado</v>
      </c>
      <c r="E122" s="27" t="str">
        <f>VLOOKUP(A122,'BASE REGISTRO NOVIEMBRE'!$B$2:$V$890,5,FALSE)</f>
        <v>Otorgado por Decreto Supremo Nº 1360, de fecha 22 de febrero de 1952, del Ministerio de Justicia.</v>
      </c>
      <c r="F122" s="27" t="str">
        <f>VLOOKUP(A122,'BASE REGISTRO NOVIEMBRE'!$B$2:$V$890,6,FALSE)</f>
        <v xml:space="preserve">Certificado de Vigencia extendido por el SRCeI, folio Nº 
500395957973, de fecha 29 de junio de 2021.
</v>
      </c>
      <c r="G122" s="27" t="str">
        <f>VLOOKUP(A122,'BASE REGISTRO NOVIEMBRE'!$B$2:$V$890,7,FALSE)</f>
        <v>Readaptar  y moralizar a niños y jóvenes vagos o desamparados.</v>
      </c>
      <c r="H122" s="27" t="str">
        <f>VLOOKUP(A122,'BASE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2" s="27" t="str">
        <f>VLOOKUP(A122,'BASE REGISTRO NOVIEMBRE'!$B$2:$V$890,9,FALSE)</f>
        <v>5 años.</v>
      </c>
      <c r="J122" s="27" t="str">
        <f>VLOOKUP(A122,'BASE REGISTRO NOVIEMBRE'!$B$2:$V$890,10,FALSE)</f>
        <v xml:space="preserve"> 5 años
24 de octubre de 2019 al 24 de octubre del 2024
</v>
      </c>
      <c r="K122" s="27" t="str">
        <f>VLOOKUP(A122,'BASE REGISTRO NOVIEMBRE'!$B$2:$V$890,11,FALSE)</f>
        <v xml:space="preserve">Gerente General: Delia María Del Gatto Reyes       
Presidente: Fernando Enrique Correa Ríos, 
Representante Legal:  Luis Mario Riquelme Navarro            
Mandataria: Paulina Andrea Herrera Godoy            
</v>
      </c>
      <c r="L122" s="27" t="str">
        <f>VLOOKUP(A122,'BASE REGISTRO NOVIEMBRE'!$B$2:$V$890,12,FALSE)</f>
        <v xml:space="preserve">Luis Barros Valdes Nº 775, comuna de Providencia, Santiago.
</v>
      </c>
      <c r="M122" s="27" t="str">
        <f>VLOOKUP(A122,'BASE REGISTRO NOVIEMBRE'!$B$2:$V$890,13,FALSE)</f>
        <v>XIII</v>
      </c>
      <c r="N122" s="27" t="str">
        <f>VLOOKUP(A122,'BASE REGISTRO NOVIEMBRE'!$B$2:$V$890,14,FALSE)</f>
        <v>Providencia</v>
      </c>
      <c r="O122" s="27" t="str">
        <f>VLOOKUP(A122,'BASE REGISTRO NOVIEMBRE'!$B$2:$V$890,15,FALSE)</f>
        <v xml:space="preserve">02-7903800
</v>
      </c>
      <c r="P122" s="27" t="str">
        <f>VLOOKUP(A122,'BASE REGISTRO NOVIEMBRE'!$B$2:$V$890,16,FALSE)</f>
        <v>•	info@fundacionmicasa.cl</v>
      </c>
      <c r="Q122" s="27">
        <f>VLOOKUP(A122,'BASE REGISTRO NOVIEMBRE'!$B$2:$V$890,17,FALSE)</f>
        <v>0</v>
      </c>
      <c r="R122" s="27">
        <f>VLOOKUP(A122,'BASE REGISTRO NOVIEMBRE'!$B$2:$V$890,18,FALSE)</f>
        <v>93401</v>
      </c>
      <c r="S122" s="27" t="str">
        <f>VLOOKUP(A122,'BASE REGISTRO NOVIEMBRE'!$B$2:$V$890,19,FALSE)</f>
        <v>Se acompaña certificado financiero correspondiente al año 2020, aprobados por el Subdepartamento de Supervisión Financiera Nacional.</v>
      </c>
      <c r="T122" s="107">
        <f>VLOOKUP(A122,'BASE REGISTRO NOVIEMBRE'!$B$2:$V$890,20,FALSE)</f>
        <v>37970</v>
      </c>
      <c r="U122" s="41">
        <v>4250</v>
      </c>
      <c r="V122" s="44">
        <v>2873149</v>
      </c>
      <c r="W122" s="44">
        <v>5746298</v>
      </c>
      <c r="X122" s="45">
        <v>44561</v>
      </c>
      <c r="Y122" s="42" t="s">
        <v>40</v>
      </c>
      <c r="Z122" s="42" t="s">
        <v>9203</v>
      </c>
      <c r="AA122" s="42" t="s">
        <v>184</v>
      </c>
    </row>
    <row r="123" spans="1:27" ht="15.75" customHeight="1" x14ac:dyDescent="0.2">
      <c r="A123" s="41">
        <v>4250</v>
      </c>
      <c r="B123" s="27" t="str">
        <f>VLOOKUP(A123,'BASE REGISTRO NOVIEMBRE'!$B$2:$V$890,2,FALSE)</f>
        <v xml:space="preserve">Fundación Mi Casa </v>
      </c>
      <c r="C123" s="27" t="str">
        <f>VLOOKUP(A123,'BASE REGISTRO NOVIEMBRE'!$B$2:$V$890,3,FALSE)</f>
        <v>70015680-K</v>
      </c>
      <c r="D123" s="27" t="str">
        <f>VLOOKUP(A123,'BASE REGISTRO NOVIEMBRE'!$B$2:$V$890,4,FALSE)</f>
        <v>Fundación de derecho privado</v>
      </c>
      <c r="E123" s="27" t="str">
        <f>VLOOKUP(A123,'BASE REGISTRO NOVIEMBRE'!$B$2:$V$890,5,FALSE)</f>
        <v>Otorgado por Decreto Supremo Nº 1360, de fecha 22 de febrero de 1952, del Ministerio de Justicia.</v>
      </c>
      <c r="F123" s="27" t="str">
        <f>VLOOKUP(A123,'BASE REGISTRO NOVIEMBRE'!$B$2:$V$890,6,FALSE)</f>
        <v xml:space="preserve">Certificado de Vigencia extendido por el SRCeI, folio Nº 
500395957973, de fecha 29 de junio de 2021.
</v>
      </c>
      <c r="G123" s="27" t="str">
        <f>VLOOKUP(A123,'BASE REGISTRO NOVIEMBRE'!$B$2:$V$890,7,FALSE)</f>
        <v>Readaptar  y moralizar a niños y jóvenes vagos o desamparados.</v>
      </c>
      <c r="H123" s="27" t="str">
        <f>VLOOKUP(A123,'BASE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3" s="27" t="str">
        <f>VLOOKUP(A123,'BASE REGISTRO NOVIEMBRE'!$B$2:$V$890,9,FALSE)</f>
        <v>5 años.</v>
      </c>
      <c r="J123" s="27" t="str">
        <f>VLOOKUP(A123,'BASE REGISTRO NOVIEMBRE'!$B$2:$V$890,10,FALSE)</f>
        <v xml:space="preserve"> 5 años
24 de octubre de 2019 al 24 de octubre del 2024
</v>
      </c>
      <c r="K123" s="27" t="str">
        <f>VLOOKUP(A123,'BASE REGISTRO NOVIEMBRE'!$B$2:$V$890,11,FALSE)</f>
        <v xml:space="preserve">Gerente General: Delia María Del Gatto Reyes       
Presidente: Fernando Enrique Correa Ríos, 
Representante Legal:  Luis Mario Riquelme Navarro            
Mandataria: Paulina Andrea Herrera Godoy            
</v>
      </c>
      <c r="L123" s="27" t="str">
        <f>VLOOKUP(A123,'BASE REGISTRO NOVIEMBRE'!$B$2:$V$890,12,FALSE)</f>
        <v xml:space="preserve">Luis Barros Valdes Nº 775, comuna de Providencia, Santiago.
</v>
      </c>
      <c r="M123" s="27" t="str">
        <f>VLOOKUP(A123,'BASE REGISTRO NOVIEMBRE'!$B$2:$V$890,13,FALSE)</f>
        <v>XIII</v>
      </c>
      <c r="N123" s="27" t="str">
        <f>VLOOKUP(A123,'BASE REGISTRO NOVIEMBRE'!$B$2:$V$890,14,FALSE)</f>
        <v>Providencia</v>
      </c>
      <c r="O123" s="27" t="str">
        <f>VLOOKUP(A123,'BASE REGISTRO NOVIEMBRE'!$B$2:$V$890,15,FALSE)</f>
        <v xml:space="preserve">02-7903800
</v>
      </c>
      <c r="P123" s="27" t="str">
        <f>VLOOKUP(A123,'BASE REGISTRO NOVIEMBRE'!$B$2:$V$890,16,FALSE)</f>
        <v>•	info@fundacionmicasa.cl</v>
      </c>
      <c r="Q123" s="27">
        <f>VLOOKUP(A123,'BASE REGISTRO NOVIEMBRE'!$B$2:$V$890,17,FALSE)</f>
        <v>0</v>
      </c>
      <c r="R123" s="27">
        <f>VLOOKUP(A123,'BASE REGISTRO NOVIEMBRE'!$B$2:$V$890,18,FALSE)</f>
        <v>93401</v>
      </c>
      <c r="S123" s="27" t="str">
        <f>VLOOKUP(A123,'BASE REGISTRO NOVIEMBRE'!$B$2:$V$890,19,FALSE)</f>
        <v>Se acompaña certificado financiero correspondiente al año 2020, aprobados por el Subdepartamento de Supervisión Financiera Nacional.</v>
      </c>
      <c r="T123" s="107">
        <f>VLOOKUP(A123,'BASE REGISTRO NOVIEMBRE'!$B$2:$V$890,20,FALSE)</f>
        <v>37970</v>
      </c>
      <c r="U123" s="41">
        <v>4250</v>
      </c>
      <c r="V123" s="44">
        <v>13361000</v>
      </c>
      <c r="W123" s="44">
        <v>26722000</v>
      </c>
      <c r="X123" s="45">
        <v>44561</v>
      </c>
      <c r="Y123" s="42" t="s">
        <v>40</v>
      </c>
      <c r="Z123" s="42" t="s">
        <v>9203</v>
      </c>
      <c r="AA123" s="42" t="s">
        <v>138</v>
      </c>
    </row>
    <row r="124" spans="1:27" ht="15.75" customHeight="1" x14ac:dyDescent="0.2">
      <c r="A124" s="41">
        <v>4250</v>
      </c>
      <c r="B124" s="27" t="str">
        <f>VLOOKUP(A124,'BASE REGISTRO NOVIEMBRE'!$B$2:$V$890,2,FALSE)</f>
        <v xml:space="preserve">Fundación Mi Casa </v>
      </c>
      <c r="C124" s="27" t="str">
        <f>VLOOKUP(A124,'BASE REGISTRO NOVIEMBRE'!$B$2:$V$890,3,FALSE)</f>
        <v>70015680-K</v>
      </c>
      <c r="D124" s="27" t="str">
        <f>VLOOKUP(A124,'BASE REGISTRO NOVIEMBRE'!$B$2:$V$890,4,FALSE)</f>
        <v>Fundación de derecho privado</v>
      </c>
      <c r="E124" s="27" t="str">
        <f>VLOOKUP(A124,'BASE REGISTRO NOVIEMBRE'!$B$2:$V$890,5,FALSE)</f>
        <v>Otorgado por Decreto Supremo Nº 1360, de fecha 22 de febrero de 1952, del Ministerio de Justicia.</v>
      </c>
      <c r="F124" s="27" t="str">
        <f>VLOOKUP(A124,'BASE REGISTRO NOVIEMBRE'!$B$2:$V$890,6,FALSE)</f>
        <v xml:space="preserve">Certificado de Vigencia extendido por el SRCeI, folio Nº 
500395957973, de fecha 29 de junio de 2021.
</v>
      </c>
      <c r="G124" s="27" t="str">
        <f>VLOOKUP(A124,'BASE REGISTRO NOVIEMBRE'!$B$2:$V$890,7,FALSE)</f>
        <v>Readaptar  y moralizar a niños y jóvenes vagos o desamparados.</v>
      </c>
      <c r="H124" s="27" t="str">
        <f>VLOOKUP(A124,'BASE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4" s="27" t="str">
        <f>VLOOKUP(A124,'BASE REGISTRO NOVIEMBRE'!$B$2:$V$890,9,FALSE)</f>
        <v>5 años.</v>
      </c>
      <c r="J124" s="27" t="str">
        <f>VLOOKUP(A124,'BASE REGISTRO NOVIEMBRE'!$B$2:$V$890,10,FALSE)</f>
        <v xml:space="preserve"> 5 años
24 de octubre de 2019 al 24 de octubre del 2024
</v>
      </c>
      <c r="K124" s="27" t="str">
        <f>VLOOKUP(A124,'BASE REGISTRO NOVIEMBRE'!$B$2:$V$890,11,FALSE)</f>
        <v xml:space="preserve">Gerente General: Delia María Del Gatto Reyes       
Presidente: Fernando Enrique Correa Ríos, 
Representante Legal:  Luis Mario Riquelme Navarro            
Mandataria: Paulina Andrea Herrera Godoy            
</v>
      </c>
      <c r="L124" s="27" t="str">
        <f>VLOOKUP(A124,'BASE REGISTRO NOVIEMBRE'!$B$2:$V$890,12,FALSE)</f>
        <v xml:space="preserve">Luis Barros Valdes Nº 775, comuna de Providencia, Santiago.
</v>
      </c>
      <c r="M124" s="27" t="str">
        <f>VLOOKUP(A124,'BASE REGISTRO NOVIEMBRE'!$B$2:$V$890,13,FALSE)</f>
        <v>XIII</v>
      </c>
      <c r="N124" s="27" t="str">
        <f>VLOOKUP(A124,'BASE REGISTRO NOVIEMBRE'!$B$2:$V$890,14,FALSE)</f>
        <v>Providencia</v>
      </c>
      <c r="O124" s="27" t="str">
        <f>VLOOKUP(A124,'BASE REGISTRO NOVIEMBRE'!$B$2:$V$890,15,FALSE)</f>
        <v xml:space="preserve">02-7903800
</v>
      </c>
      <c r="P124" s="27" t="str">
        <f>VLOOKUP(A124,'BASE REGISTRO NOVIEMBRE'!$B$2:$V$890,16,FALSE)</f>
        <v>•	info@fundacionmicasa.cl</v>
      </c>
      <c r="Q124" s="27">
        <f>VLOOKUP(A124,'BASE REGISTRO NOVIEMBRE'!$B$2:$V$890,17,FALSE)</f>
        <v>0</v>
      </c>
      <c r="R124" s="27">
        <f>VLOOKUP(A124,'BASE REGISTRO NOVIEMBRE'!$B$2:$V$890,18,FALSE)</f>
        <v>93401</v>
      </c>
      <c r="S124" s="27" t="str">
        <f>VLOOKUP(A124,'BASE REGISTRO NOVIEMBRE'!$B$2:$V$890,19,FALSE)</f>
        <v>Se acompaña certificado financiero correspondiente al año 2020, aprobados por el Subdepartamento de Supervisión Financiera Nacional.</v>
      </c>
      <c r="T124" s="107">
        <f>VLOOKUP(A124,'BASE REGISTRO NOVIEMBRE'!$B$2:$V$890,20,FALSE)</f>
        <v>37970</v>
      </c>
      <c r="U124" s="41">
        <v>4250</v>
      </c>
      <c r="V124" s="44">
        <v>71178151</v>
      </c>
      <c r="W124" s="44">
        <v>160403431</v>
      </c>
      <c r="X124" s="45">
        <v>44561</v>
      </c>
      <c r="Y124" s="42" t="s">
        <v>40</v>
      </c>
      <c r="Z124" s="42" t="s">
        <v>9203</v>
      </c>
      <c r="AA124" s="42" t="s">
        <v>9457</v>
      </c>
    </row>
    <row r="125" spans="1:27" ht="15.75" customHeight="1" x14ac:dyDescent="0.2">
      <c r="A125" s="41">
        <v>4250</v>
      </c>
      <c r="B125" s="27" t="str">
        <f>VLOOKUP(A125,'BASE REGISTRO NOVIEMBRE'!$B$2:$V$890,2,FALSE)</f>
        <v xml:space="preserve">Fundación Mi Casa </v>
      </c>
      <c r="C125" s="27" t="str">
        <f>VLOOKUP(A125,'BASE REGISTRO NOVIEMBRE'!$B$2:$V$890,3,FALSE)</f>
        <v>70015680-K</v>
      </c>
      <c r="D125" s="27" t="str">
        <f>VLOOKUP(A125,'BASE REGISTRO NOVIEMBRE'!$B$2:$V$890,4,FALSE)</f>
        <v>Fundación de derecho privado</v>
      </c>
      <c r="E125" s="27" t="str">
        <f>VLOOKUP(A125,'BASE REGISTRO NOVIEMBRE'!$B$2:$V$890,5,FALSE)</f>
        <v>Otorgado por Decreto Supremo Nº 1360, de fecha 22 de febrero de 1952, del Ministerio de Justicia.</v>
      </c>
      <c r="F125" s="27" t="str">
        <f>VLOOKUP(A125,'BASE REGISTRO NOVIEMBRE'!$B$2:$V$890,6,FALSE)</f>
        <v xml:space="preserve">Certificado de Vigencia extendido por el SRCeI, folio Nº 
500395957973, de fecha 29 de junio de 2021.
</v>
      </c>
      <c r="G125" s="27" t="str">
        <f>VLOOKUP(A125,'BASE REGISTRO NOVIEMBRE'!$B$2:$V$890,7,FALSE)</f>
        <v>Readaptar  y moralizar a niños y jóvenes vagos o desamparados.</v>
      </c>
      <c r="H125" s="27" t="str">
        <f>VLOOKUP(A125,'BASE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5" s="27" t="str">
        <f>VLOOKUP(A125,'BASE REGISTRO NOVIEMBRE'!$B$2:$V$890,9,FALSE)</f>
        <v>5 años.</v>
      </c>
      <c r="J125" s="27" t="str">
        <f>VLOOKUP(A125,'BASE REGISTRO NOVIEMBRE'!$B$2:$V$890,10,FALSE)</f>
        <v xml:space="preserve"> 5 años
24 de octubre de 2019 al 24 de octubre del 2024
</v>
      </c>
      <c r="K125" s="27" t="str">
        <f>VLOOKUP(A125,'BASE REGISTRO NOVIEMBRE'!$B$2:$V$890,11,FALSE)</f>
        <v xml:space="preserve">Gerente General: Delia María Del Gatto Reyes       
Presidente: Fernando Enrique Correa Ríos, 
Representante Legal:  Luis Mario Riquelme Navarro            
Mandataria: Paulina Andrea Herrera Godoy            
</v>
      </c>
      <c r="L125" s="27" t="str">
        <f>VLOOKUP(A125,'BASE REGISTRO NOVIEMBRE'!$B$2:$V$890,12,FALSE)</f>
        <v xml:space="preserve">Luis Barros Valdes Nº 775, comuna de Providencia, Santiago.
</v>
      </c>
      <c r="M125" s="27" t="str">
        <f>VLOOKUP(A125,'BASE REGISTRO NOVIEMBRE'!$B$2:$V$890,13,FALSE)</f>
        <v>XIII</v>
      </c>
      <c r="N125" s="27" t="str">
        <f>VLOOKUP(A125,'BASE REGISTRO NOVIEMBRE'!$B$2:$V$890,14,FALSE)</f>
        <v>Providencia</v>
      </c>
      <c r="O125" s="27" t="str">
        <f>VLOOKUP(A125,'BASE REGISTRO NOVIEMBRE'!$B$2:$V$890,15,FALSE)</f>
        <v xml:space="preserve">02-7903800
</v>
      </c>
      <c r="P125" s="27" t="str">
        <f>VLOOKUP(A125,'BASE REGISTRO NOVIEMBRE'!$B$2:$V$890,16,FALSE)</f>
        <v>•	info@fundacionmicasa.cl</v>
      </c>
      <c r="Q125" s="27">
        <f>VLOOKUP(A125,'BASE REGISTRO NOVIEMBRE'!$B$2:$V$890,17,FALSE)</f>
        <v>0</v>
      </c>
      <c r="R125" s="27">
        <f>VLOOKUP(A125,'BASE REGISTRO NOVIEMBRE'!$B$2:$V$890,18,FALSE)</f>
        <v>93401</v>
      </c>
      <c r="S125" s="27" t="str">
        <f>VLOOKUP(A125,'BASE REGISTRO NOVIEMBRE'!$B$2:$V$890,19,FALSE)</f>
        <v>Se acompaña certificado financiero correspondiente al año 2020, aprobados por el Subdepartamento de Supervisión Financiera Nacional.</v>
      </c>
      <c r="T125" s="107">
        <f>VLOOKUP(A125,'BASE REGISTRO NOVIEMBRE'!$B$2:$V$890,20,FALSE)</f>
        <v>37970</v>
      </c>
      <c r="U125" s="41">
        <v>4250</v>
      </c>
      <c r="V125" s="44">
        <v>18141824</v>
      </c>
      <c r="W125" s="44">
        <v>35177978</v>
      </c>
      <c r="X125" s="45">
        <v>44561</v>
      </c>
      <c r="Y125" s="42" t="s">
        <v>40</v>
      </c>
      <c r="Z125" s="42" t="s">
        <v>9203</v>
      </c>
      <c r="AA125" s="42" t="s">
        <v>433</v>
      </c>
    </row>
    <row r="126" spans="1:27" ht="15.75" customHeight="1" x14ac:dyDescent="0.2">
      <c r="A126" s="41">
        <v>4250</v>
      </c>
      <c r="B126" s="27" t="str">
        <f>VLOOKUP(A126,'BASE REGISTRO NOVIEMBRE'!$B$2:$V$890,2,FALSE)</f>
        <v xml:space="preserve">Fundación Mi Casa </v>
      </c>
      <c r="C126" s="27" t="str">
        <f>VLOOKUP(A126,'BASE REGISTRO NOVIEMBRE'!$B$2:$V$890,3,FALSE)</f>
        <v>70015680-K</v>
      </c>
      <c r="D126" s="27" t="str">
        <f>VLOOKUP(A126,'BASE REGISTRO NOVIEMBRE'!$B$2:$V$890,4,FALSE)</f>
        <v>Fundación de derecho privado</v>
      </c>
      <c r="E126" s="27" t="str">
        <f>VLOOKUP(A126,'BASE REGISTRO NOVIEMBRE'!$B$2:$V$890,5,FALSE)</f>
        <v>Otorgado por Decreto Supremo Nº 1360, de fecha 22 de febrero de 1952, del Ministerio de Justicia.</v>
      </c>
      <c r="F126" s="27" t="str">
        <f>VLOOKUP(A126,'BASE REGISTRO NOVIEMBRE'!$B$2:$V$890,6,FALSE)</f>
        <v xml:space="preserve">Certificado de Vigencia extendido por el SRCeI, folio Nº 
500395957973, de fecha 29 de junio de 2021.
</v>
      </c>
      <c r="G126" s="27" t="str">
        <f>VLOOKUP(A126,'BASE REGISTRO NOVIEMBRE'!$B$2:$V$890,7,FALSE)</f>
        <v>Readaptar  y moralizar a niños y jóvenes vagos o desamparados.</v>
      </c>
      <c r="H126" s="27" t="str">
        <f>VLOOKUP(A126,'BASE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6" s="27" t="str">
        <f>VLOOKUP(A126,'BASE REGISTRO NOVIEMBRE'!$B$2:$V$890,9,FALSE)</f>
        <v>5 años.</v>
      </c>
      <c r="J126" s="27" t="str">
        <f>VLOOKUP(A126,'BASE REGISTRO NOVIEMBRE'!$B$2:$V$890,10,FALSE)</f>
        <v xml:space="preserve"> 5 años
24 de octubre de 2019 al 24 de octubre del 2024
</v>
      </c>
      <c r="K126" s="27" t="str">
        <f>VLOOKUP(A126,'BASE REGISTRO NOVIEMBRE'!$B$2:$V$890,11,FALSE)</f>
        <v xml:space="preserve">Gerente General: Delia María Del Gatto Reyes       
Presidente: Fernando Enrique Correa Ríos, 
Representante Legal:  Luis Mario Riquelme Navarro            
Mandataria: Paulina Andrea Herrera Godoy            
</v>
      </c>
      <c r="L126" s="27" t="str">
        <f>VLOOKUP(A126,'BASE REGISTRO NOVIEMBRE'!$B$2:$V$890,12,FALSE)</f>
        <v xml:space="preserve">Luis Barros Valdes Nº 775, comuna de Providencia, Santiago.
</v>
      </c>
      <c r="M126" s="27" t="str">
        <f>VLOOKUP(A126,'BASE REGISTRO NOVIEMBRE'!$B$2:$V$890,13,FALSE)</f>
        <v>XIII</v>
      </c>
      <c r="N126" s="27" t="str">
        <f>VLOOKUP(A126,'BASE REGISTRO NOVIEMBRE'!$B$2:$V$890,14,FALSE)</f>
        <v>Providencia</v>
      </c>
      <c r="O126" s="27" t="str">
        <f>VLOOKUP(A126,'BASE REGISTRO NOVIEMBRE'!$B$2:$V$890,15,FALSE)</f>
        <v xml:space="preserve">02-7903800
</v>
      </c>
      <c r="P126" s="27" t="str">
        <f>VLOOKUP(A126,'BASE REGISTRO NOVIEMBRE'!$B$2:$V$890,16,FALSE)</f>
        <v>•	info@fundacionmicasa.cl</v>
      </c>
      <c r="Q126" s="27">
        <f>VLOOKUP(A126,'BASE REGISTRO NOVIEMBRE'!$B$2:$V$890,17,FALSE)</f>
        <v>0</v>
      </c>
      <c r="R126" s="27">
        <f>VLOOKUP(A126,'BASE REGISTRO NOVIEMBRE'!$B$2:$V$890,18,FALSE)</f>
        <v>93401</v>
      </c>
      <c r="S126" s="27" t="str">
        <f>VLOOKUP(A126,'BASE REGISTRO NOVIEMBRE'!$B$2:$V$890,19,FALSE)</f>
        <v>Se acompaña certificado financiero correspondiente al año 2020, aprobados por el Subdepartamento de Supervisión Financiera Nacional.</v>
      </c>
      <c r="T126" s="107">
        <f>VLOOKUP(A126,'BASE REGISTRO NOVIEMBRE'!$B$2:$V$890,20,FALSE)</f>
        <v>37970</v>
      </c>
      <c r="U126" s="41">
        <v>4250</v>
      </c>
      <c r="V126" s="44">
        <v>5896080</v>
      </c>
      <c r="W126" s="44">
        <v>11714580</v>
      </c>
      <c r="X126" s="45">
        <v>44561</v>
      </c>
      <c r="Y126" s="42" t="s">
        <v>40</v>
      </c>
      <c r="Z126" s="42" t="s">
        <v>9203</v>
      </c>
      <c r="AA126" s="42" t="s">
        <v>9460</v>
      </c>
    </row>
    <row r="127" spans="1:27" ht="15.75" customHeight="1" x14ac:dyDescent="0.2">
      <c r="A127" s="41">
        <v>4250</v>
      </c>
      <c r="B127" s="27" t="str">
        <f>VLOOKUP(A127,'BASE REGISTRO NOVIEMBRE'!$B$2:$V$890,2,FALSE)</f>
        <v xml:space="preserve">Fundación Mi Casa </v>
      </c>
      <c r="C127" s="27" t="str">
        <f>VLOOKUP(A127,'BASE REGISTRO NOVIEMBRE'!$B$2:$V$890,3,FALSE)</f>
        <v>70015680-K</v>
      </c>
      <c r="D127" s="27" t="str">
        <f>VLOOKUP(A127,'BASE REGISTRO NOVIEMBRE'!$B$2:$V$890,4,FALSE)</f>
        <v>Fundación de derecho privado</v>
      </c>
      <c r="E127" s="27" t="str">
        <f>VLOOKUP(A127,'BASE REGISTRO NOVIEMBRE'!$B$2:$V$890,5,FALSE)</f>
        <v>Otorgado por Decreto Supremo Nº 1360, de fecha 22 de febrero de 1952, del Ministerio de Justicia.</v>
      </c>
      <c r="F127" s="27" t="str">
        <f>VLOOKUP(A127,'BASE REGISTRO NOVIEMBRE'!$B$2:$V$890,6,FALSE)</f>
        <v xml:space="preserve">Certificado de Vigencia extendido por el SRCeI, folio Nº 
500395957973, de fecha 29 de junio de 2021.
</v>
      </c>
      <c r="G127" s="27" t="str">
        <f>VLOOKUP(A127,'BASE REGISTRO NOVIEMBRE'!$B$2:$V$890,7,FALSE)</f>
        <v>Readaptar  y moralizar a niños y jóvenes vagos o desamparados.</v>
      </c>
      <c r="H127" s="27" t="str">
        <f>VLOOKUP(A127,'BASE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7" s="27" t="str">
        <f>VLOOKUP(A127,'BASE REGISTRO NOVIEMBRE'!$B$2:$V$890,9,FALSE)</f>
        <v>5 años.</v>
      </c>
      <c r="J127" s="27" t="str">
        <f>VLOOKUP(A127,'BASE REGISTRO NOVIEMBRE'!$B$2:$V$890,10,FALSE)</f>
        <v xml:space="preserve"> 5 años
24 de octubre de 2019 al 24 de octubre del 2024
</v>
      </c>
      <c r="K127" s="27" t="str">
        <f>VLOOKUP(A127,'BASE REGISTRO NOVIEMBRE'!$B$2:$V$890,11,FALSE)</f>
        <v xml:space="preserve">Gerente General: Delia María Del Gatto Reyes       
Presidente: Fernando Enrique Correa Ríos, 
Representante Legal:  Luis Mario Riquelme Navarro            
Mandataria: Paulina Andrea Herrera Godoy            
</v>
      </c>
      <c r="L127" s="27" t="str">
        <f>VLOOKUP(A127,'BASE REGISTRO NOVIEMBRE'!$B$2:$V$890,12,FALSE)</f>
        <v xml:space="preserve">Luis Barros Valdes Nº 775, comuna de Providencia, Santiago.
</v>
      </c>
      <c r="M127" s="27" t="str">
        <f>VLOOKUP(A127,'BASE REGISTRO NOVIEMBRE'!$B$2:$V$890,13,FALSE)</f>
        <v>XIII</v>
      </c>
      <c r="N127" s="27" t="str">
        <f>VLOOKUP(A127,'BASE REGISTRO NOVIEMBRE'!$B$2:$V$890,14,FALSE)</f>
        <v>Providencia</v>
      </c>
      <c r="O127" s="27" t="str">
        <f>VLOOKUP(A127,'BASE REGISTRO NOVIEMBRE'!$B$2:$V$890,15,FALSE)</f>
        <v xml:space="preserve">02-7903800
</v>
      </c>
      <c r="P127" s="27" t="str">
        <f>VLOOKUP(A127,'BASE REGISTRO NOVIEMBRE'!$B$2:$V$890,16,FALSE)</f>
        <v>•	info@fundacionmicasa.cl</v>
      </c>
      <c r="Q127" s="27">
        <f>VLOOKUP(A127,'BASE REGISTRO NOVIEMBRE'!$B$2:$V$890,17,FALSE)</f>
        <v>0</v>
      </c>
      <c r="R127" s="27">
        <f>VLOOKUP(A127,'BASE REGISTRO NOVIEMBRE'!$B$2:$V$890,18,FALSE)</f>
        <v>93401</v>
      </c>
      <c r="S127" s="27" t="str">
        <f>VLOOKUP(A127,'BASE REGISTRO NOVIEMBRE'!$B$2:$V$890,19,FALSE)</f>
        <v>Se acompaña certificado financiero correspondiente al año 2020, aprobados por el Subdepartamento de Supervisión Financiera Nacional.</v>
      </c>
      <c r="T127" s="107">
        <f>VLOOKUP(A127,'BASE REGISTRO NOVIEMBRE'!$B$2:$V$890,20,FALSE)</f>
        <v>37970</v>
      </c>
      <c r="U127" s="41">
        <v>4250</v>
      </c>
      <c r="V127" s="44">
        <v>7944192</v>
      </c>
      <c r="W127" s="44">
        <v>15888384</v>
      </c>
      <c r="X127" s="45">
        <v>44561</v>
      </c>
      <c r="Y127" s="42" t="s">
        <v>40</v>
      </c>
      <c r="Z127" s="42" t="s">
        <v>9203</v>
      </c>
      <c r="AA127" s="42" t="s">
        <v>9465</v>
      </c>
    </row>
    <row r="128" spans="1:27" ht="15.75" customHeight="1" x14ac:dyDescent="0.2">
      <c r="A128" s="41">
        <v>4250</v>
      </c>
      <c r="B128" s="27" t="str">
        <f>VLOOKUP(A128,'BASE REGISTRO NOVIEMBRE'!$B$2:$V$890,2,FALSE)</f>
        <v xml:space="preserve">Fundación Mi Casa </v>
      </c>
      <c r="C128" s="27" t="str">
        <f>VLOOKUP(A128,'BASE REGISTRO NOVIEMBRE'!$B$2:$V$890,3,FALSE)</f>
        <v>70015680-K</v>
      </c>
      <c r="D128" s="27" t="str">
        <f>VLOOKUP(A128,'BASE REGISTRO NOVIEMBRE'!$B$2:$V$890,4,FALSE)</f>
        <v>Fundación de derecho privado</v>
      </c>
      <c r="E128" s="27" t="str">
        <f>VLOOKUP(A128,'BASE REGISTRO NOVIEMBRE'!$B$2:$V$890,5,FALSE)</f>
        <v>Otorgado por Decreto Supremo Nº 1360, de fecha 22 de febrero de 1952, del Ministerio de Justicia.</v>
      </c>
      <c r="F128" s="27" t="str">
        <f>VLOOKUP(A128,'BASE REGISTRO NOVIEMBRE'!$B$2:$V$890,6,FALSE)</f>
        <v xml:space="preserve">Certificado de Vigencia extendido por el SRCeI, folio Nº 
500395957973, de fecha 29 de junio de 2021.
</v>
      </c>
      <c r="G128" s="27" t="str">
        <f>VLOOKUP(A128,'BASE REGISTRO NOVIEMBRE'!$B$2:$V$890,7,FALSE)</f>
        <v>Readaptar  y moralizar a niños y jóvenes vagos o desamparados.</v>
      </c>
      <c r="H128" s="27" t="str">
        <f>VLOOKUP(A128,'BASE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8" s="27" t="str">
        <f>VLOOKUP(A128,'BASE REGISTRO NOVIEMBRE'!$B$2:$V$890,9,FALSE)</f>
        <v>5 años.</v>
      </c>
      <c r="J128" s="27" t="str">
        <f>VLOOKUP(A128,'BASE REGISTRO NOVIEMBRE'!$B$2:$V$890,10,FALSE)</f>
        <v xml:space="preserve"> 5 años
24 de octubre de 2019 al 24 de octubre del 2024
</v>
      </c>
      <c r="K128" s="27" t="str">
        <f>VLOOKUP(A128,'BASE REGISTRO NOVIEMBRE'!$B$2:$V$890,11,FALSE)</f>
        <v xml:space="preserve">Gerente General: Delia María Del Gatto Reyes       
Presidente: Fernando Enrique Correa Ríos, 
Representante Legal:  Luis Mario Riquelme Navarro            
Mandataria: Paulina Andrea Herrera Godoy            
</v>
      </c>
      <c r="L128" s="27" t="str">
        <f>VLOOKUP(A128,'BASE REGISTRO NOVIEMBRE'!$B$2:$V$890,12,FALSE)</f>
        <v xml:space="preserve">Luis Barros Valdes Nº 775, comuna de Providencia, Santiago.
</v>
      </c>
      <c r="M128" s="27" t="str">
        <f>VLOOKUP(A128,'BASE REGISTRO NOVIEMBRE'!$B$2:$V$890,13,FALSE)</f>
        <v>XIII</v>
      </c>
      <c r="N128" s="27" t="str">
        <f>VLOOKUP(A128,'BASE REGISTRO NOVIEMBRE'!$B$2:$V$890,14,FALSE)</f>
        <v>Providencia</v>
      </c>
      <c r="O128" s="27" t="str">
        <f>VLOOKUP(A128,'BASE REGISTRO NOVIEMBRE'!$B$2:$V$890,15,FALSE)</f>
        <v xml:space="preserve">02-7903800
</v>
      </c>
      <c r="P128" s="27" t="str">
        <f>VLOOKUP(A128,'BASE REGISTRO NOVIEMBRE'!$B$2:$V$890,16,FALSE)</f>
        <v>•	info@fundacionmicasa.cl</v>
      </c>
      <c r="Q128" s="27">
        <f>VLOOKUP(A128,'BASE REGISTRO NOVIEMBRE'!$B$2:$V$890,17,FALSE)</f>
        <v>0</v>
      </c>
      <c r="R128" s="27">
        <f>VLOOKUP(A128,'BASE REGISTRO NOVIEMBRE'!$B$2:$V$890,18,FALSE)</f>
        <v>93401</v>
      </c>
      <c r="S128" s="27" t="str">
        <f>VLOOKUP(A128,'BASE REGISTRO NOVIEMBRE'!$B$2:$V$890,19,FALSE)</f>
        <v>Se acompaña certificado financiero correspondiente al año 2020, aprobados por el Subdepartamento de Supervisión Financiera Nacional.</v>
      </c>
      <c r="T128" s="107">
        <f>VLOOKUP(A128,'BASE REGISTRO NOVIEMBRE'!$B$2:$V$890,20,FALSE)</f>
        <v>37970</v>
      </c>
      <c r="U128" s="41">
        <v>4250</v>
      </c>
      <c r="V128" s="44">
        <v>31077651</v>
      </c>
      <c r="W128" s="44">
        <v>59366974</v>
      </c>
      <c r="X128" s="45">
        <v>44561</v>
      </c>
      <c r="Y128" s="42" t="s">
        <v>40</v>
      </c>
      <c r="Z128" s="42" t="s">
        <v>9203</v>
      </c>
      <c r="AA128" s="42" t="s">
        <v>434</v>
      </c>
    </row>
    <row r="129" spans="1:27" ht="15.75" customHeight="1" x14ac:dyDescent="0.2">
      <c r="A129" s="41">
        <v>4250</v>
      </c>
      <c r="B129" s="27" t="str">
        <f>VLOOKUP(A129,'BASE REGISTRO NOVIEMBRE'!$B$2:$V$890,2,FALSE)</f>
        <v xml:space="preserve">Fundación Mi Casa </v>
      </c>
      <c r="C129" s="27" t="str">
        <f>VLOOKUP(A129,'BASE REGISTRO NOVIEMBRE'!$B$2:$V$890,3,FALSE)</f>
        <v>70015680-K</v>
      </c>
      <c r="D129" s="27" t="str">
        <f>VLOOKUP(A129,'BASE REGISTRO NOVIEMBRE'!$B$2:$V$890,4,FALSE)</f>
        <v>Fundación de derecho privado</v>
      </c>
      <c r="E129" s="27" t="str">
        <f>VLOOKUP(A129,'BASE REGISTRO NOVIEMBRE'!$B$2:$V$890,5,FALSE)</f>
        <v>Otorgado por Decreto Supremo Nº 1360, de fecha 22 de febrero de 1952, del Ministerio de Justicia.</v>
      </c>
      <c r="F129" s="27" t="str">
        <f>VLOOKUP(A129,'BASE REGISTRO NOVIEMBRE'!$B$2:$V$890,6,FALSE)</f>
        <v xml:space="preserve">Certificado de Vigencia extendido por el SRCeI, folio Nº 
500395957973, de fecha 29 de junio de 2021.
</v>
      </c>
      <c r="G129" s="27" t="str">
        <f>VLOOKUP(A129,'BASE REGISTRO NOVIEMBRE'!$B$2:$V$890,7,FALSE)</f>
        <v>Readaptar  y moralizar a niños y jóvenes vagos o desamparados.</v>
      </c>
      <c r="H129" s="27" t="str">
        <f>VLOOKUP(A129,'BASE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29" s="27" t="str">
        <f>VLOOKUP(A129,'BASE REGISTRO NOVIEMBRE'!$B$2:$V$890,9,FALSE)</f>
        <v>5 años.</v>
      </c>
      <c r="J129" s="27" t="str">
        <f>VLOOKUP(A129,'BASE REGISTRO NOVIEMBRE'!$B$2:$V$890,10,FALSE)</f>
        <v xml:space="preserve"> 5 años
24 de octubre de 2019 al 24 de octubre del 2024
</v>
      </c>
      <c r="K129" s="27" t="str">
        <f>VLOOKUP(A129,'BASE REGISTRO NOVIEMBRE'!$B$2:$V$890,11,FALSE)</f>
        <v xml:space="preserve">Gerente General: Delia María Del Gatto Reyes       
Presidente: Fernando Enrique Correa Ríos, 
Representante Legal:  Luis Mario Riquelme Navarro            
Mandataria: Paulina Andrea Herrera Godoy            
</v>
      </c>
      <c r="L129" s="27" t="str">
        <f>VLOOKUP(A129,'BASE REGISTRO NOVIEMBRE'!$B$2:$V$890,12,FALSE)</f>
        <v xml:space="preserve">Luis Barros Valdes Nº 775, comuna de Providencia, Santiago.
</v>
      </c>
      <c r="M129" s="27" t="str">
        <f>VLOOKUP(A129,'BASE REGISTRO NOVIEMBRE'!$B$2:$V$890,13,FALSE)</f>
        <v>XIII</v>
      </c>
      <c r="N129" s="27" t="str">
        <f>VLOOKUP(A129,'BASE REGISTRO NOVIEMBRE'!$B$2:$V$890,14,FALSE)</f>
        <v>Providencia</v>
      </c>
      <c r="O129" s="27" t="str">
        <f>VLOOKUP(A129,'BASE REGISTRO NOVIEMBRE'!$B$2:$V$890,15,FALSE)</f>
        <v xml:space="preserve">02-7903800
</v>
      </c>
      <c r="P129" s="27" t="str">
        <f>VLOOKUP(A129,'BASE REGISTRO NOVIEMBRE'!$B$2:$V$890,16,FALSE)</f>
        <v>•	info@fundacionmicasa.cl</v>
      </c>
      <c r="Q129" s="27">
        <f>VLOOKUP(A129,'BASE REGISTRO NOVIEMBRE'!$B$2:$V$890,17,FALSE)</f>
        <v>0</v>
      </c>
      <c r="R129" s="27">
        <f>VLOOKUP(A129,'BASE REGISTRO NOVIEMBRE'!$B$2:$V$890,18,FALSE)</f>
        <v>93401</v>
      </c>
      <c r="S129" s="27" t="str">
        <f>VLOOKUP(A129,'BASE REGISTRO NOVIEMBRE'!$B$2:$V$890,19,FALSE)</f>
        <v>Se acompaña certificado financiero correspondiente al año 2020, aprobados por el Subdepartamento de Supervisión Financiera Nacional.</v>
      </c>
      <c r="T129" s="107">
        <f>VLOOKUP(A129,'BASE REGISTRO NOVIEMBRE'!$B$2:$V$890,20,FALSE)</f>
        <v>37970</v>
      </c>
      <c r="U129" s="41">
        <v>4250</v>
      </c>
      <c r="V129" s="44">
        <v>26377200</v>
      </c>
      <c r="W129" s="44">
        <v>33824880</v>
      </c>
      <c r="X129" s="45">
        <v>44561</v>
      </c>
      <c r="Y129" s="42" t="s">
        <v>40</v>
      </c>
      <c r="Z129" s="42" t="s">
        <v>9203</v>
      </c>
      <c r="AA129" s="42" t="s">
        <v>9479</v>
      </c>
    </row>
    <row r="130" spans="1:27" ht="15.75" customHeight="1" x14ac:dyDescent="0.2">
      <c r="A130" s="41">
        <v>4250</v>
      </c>
      <c r="B130" s="27" t="str">
        <f>VLOOKUP(A130,'BASE REGISTRO NOVIEMBRE'!$B$2:$V$890,2,FALSE)</f>
        <v xml:space="preserve">Fundación Mi Casa </v>
      </c>
      <c r="C130" s="27" t="str">
        <f>VLOOKUP(A130,'BASE REGISTRO NOVIEMBRE'!$B$2:$V$890,3,FALSE)</f>
        <v>70015680-K</v>
      </c>
      <c r="D130" s="27" t="str">
        <f>VLOOKUP(A130,'BASE REGISTRO NOVIEMBRE'!$B$2:$V$890,4,FALSE)</f>
        <v>Fundación de derecho privado</v>
      </c>
      <c r="E130" s="27" t="str">
        <f>VLOOKUP(A130,'BASE REGISTRO NOVIEMBRE'!$B$2:$V$890,5,FALSE)</f>
        <v>Otorgado por Decreto Supremo Nº 1360, de fecha 22 de febrero de 1952, del Ministerio de Justicia.</v>
      </c>
      <c r="F130" s="27" t="str">
        <f>VLOOKUP(A130,'BASE REGISTRO NOVIEMBRE'!$B$2:$V$890,6,FALSE)</f>
        <v xml:space="preserve">Certificado de Vigencia extendido por el SRCeI, folio Nº 
500395957973, de fecha 29 de junio de 2021.
</v>
      </c>
      <c r="G130" s="27" t="str">
        <f>VLOOKUP(A130,'BASE REGISTRO NOVIEMBRE'!$B$2:$V$890,7,FALSE)</f>
        <v>Readaptar  y moralizar a niños y jóvenes vagos o desamparados.</v>
      </c>
      <c r="H130" s="27" t="str">
        <f>VLOOKUP(A130,'BASE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0" s="27" t="str">
        <f>VLOOKUP(A130,'BASE REGISTRO NOVIEMBRE'!$B$2:$V$890,9,FALSE)</f>
        <v>5 años.</v>
      </c>
      <c r="J130" s="27" t="str">
        <f>VLOOKUP(A130,'BASE REGISTRO NOVIEMBRE'!$B$2:$V$890,10,FALSE)</f>
        <v xml:space="preserve"> 5 años
24 de octubre de 2019 al 24 de octubre del 2024
</v>
      </c>
      <c r="K130" s="27" t="str">
        <f>VLOOKUP(A130,'BASE REGISTRO NOVIEMBRE'!$B$2:$V$890,11,FALSE)</f>
        <v xml:space="preserve">Gerente General: Delia María Del Gatto Reyes       
Presidente: Fernando Enrique Correa Ríos, 
Representante Legal:  Luis Mario Riquelme Navarro            
Mandataria: Paulina Andrea Herrera Godoy            
</v>
      </c>
      <c r="L130" s="27" t="str">
        <f>VLOOKUP(A130,'BASE REGISTRO NOVIEMBRE'!$B$2:$V$890,12,FALSE)</f>
        <v xml:space="preserve">Luis Barros Valdes Nº 775, comuna de Providencia, Santiago.
</v>
      </c>
      <c r="M130" s="27" t="str">
        <f>VLOOKUP(A130,'BASE REGISTRO NOVIEMBRE'!$B$2:$V$890,13,FALSE)</f>
        <v>XIII</v>
      </c>
      <c r="N130" s="27" t="str">
        <f>VLOOKUP(A130,'BASE REGISTRO NOVIEMBRE'!$B$2:$V$890,14,FALSE)</f>
        <v>Providencia</v>
      </c>
      <c r="O130" s="27" t="str">
        <f>VLOOKUP(A130,'BASE REGISTRO NOVIEMBRE'!$B$2:$V$890,15,FALSE)</f>
        <v xml:space="preserve">02-7903800
</v>
      </c>
      <c r="P130" s="27" t="str">
        <f>VLOOKUP(A130,'BASE REGISTRO NOVIEMBRE'!$B$2:$V$890,16,FALSE)</f>
        <v>•	info@fundacionmicasa.cl</v>
      </c>
      <c r="Q130" s="27">
        <f>VLOOKUP(A130,'BASE REGISTRO NOVIEMBRE'!$B$2:$V$890,17,FALSE)</f>
        <v>0</v>
      </c>
      <c r="R130" s="27">
        <f>VLOOKUP(A130,'BASE REGISTRO NOVIEMBRE'!$B$2:$V$890,18,FALSE)</f>
        <v>93401</v>
      </c>
      <c r="S130" s="27" t="str">
        <f>VLOOKUP(A130,'BASE REGISTRO NOVIEMBRE'!$B$2:$V$890,19,FALSE)</f>
        <v>Se acompaña certificado financiero correspondiente al año 2020, aprobados por el Subdepartamento de Supervisión Financiera Nacional.</v>
      </c>
      <c r="T130" s="107">
        <f>VLOOKUP(A130,'BASE REGISTRO NOVIEMBRE'!$B$2:$V$890,20,FALSE)</f>
        <v>37970</v>
      </c>
      <c r="U130" s="41">
        <v>4250</v>
      </c>
      <c r="V130" s="44">
        <v>0</v>
      </c>
      <c r="W130" s="44">
        <v>3472791</v>
      </c>
      <c r="X130" s="45">
        <v>44561</v>
      </c>
      <c r="Y130" s="42" t="s">
        <v>40</v>
      </c>
      <c r="Z130" s="42" t="s">
        <v>9203</v>
      </c>
      <c r="AA130" s="42" t="s">
        <v>282</v>
      </c>
    </row>
    <row r="131" spans="1:27" ht="15.75" customHeight="1" x14ac:dyDescent="0.2">
      <c r="A131" s="41">
        <v>4250</v>
      </c>
      <c r="B131" s="27" t="str">
        <f>VLOOKUP(A131,'BASE REGISTRO NOVIEMBRE'!$B$2:$V$890,2,FALSE)</f>
        <v xml:space="preserve">Fundación Mi Casa </v>
      </c>
      <c r="C131" s="27" t="str">
        <f>VLOOKUP(A131,'BASE REGISTRO NOVIEMBRE'!$B$2:$V$890,3,FALSE)</f>
        <v>70015680-K</v>
      </c>
      <c r="D131" s="27" t="str">
        <f>VLOOKUP(A131,'BASE REGISTRO NOVIEMBRE'!$B$2:$V$890,4,FALSE)</f>
        <v>Fundación de derecho privado</v>
      </c>
      <c r="E131" s="27" t="str">
        <f>VLOOKUP(A131,'BASE REGISTRO NOVIEMBRE'!$B$2:$V$890,5,FALSE)</f>
        <v>Otorgado por Decreto Supremo Nº 1360, de fecha 22 de febrero de 1952, del Ministerio de Justicia.</v>
      </c>
      <c r="F131" s="27" t="str">
        <f>VLOOKUP(A131,'BASE REGISTRO NOVIEMBRE'!$B$2:$V$890,6,FALSE)</f>
        <v xml:space="preserve">Certificado de Vigencia extendido por el SRCeI, folio Nº 
500395957973, de fecha 29 de junio de 2021.
</v>
      </c>
      <c r="G131" s="27" t="str">
        <f>VLOOKUP(A131,'BASE REGISTRO NOVIEMBRE'!$B$2:$V$890,7,FALSE)</f>
        <v>Readaptar  y moralizar a niños y jóvenes vagos o desamparados.</v>
      </c>
      <c r="H131" s="27" t="str">
        <f>VLOOKUP(A131,'BASE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1" s="27" t="str">
        <f>VLOOKUP(A131,'BASE REGISTRO NOVIEMBRE'!$B$2:$V$890,9,FALSE)</f>
        <v>5 años.</v>
      </c>
      <c r="J131" s="27" t="str">
        <f>VLOOKUP(A131,'BASE REGISTRO NOVIEMBRE'!$B$2:$V$890,10,FALSE)</f>
        <v xml:space="preserve"> 5 años
24 de octubre de 2019 al 24 de octubre del 2024
</v>
      </c>
      <c r="K131" s="27" t="str">
        <f>VLOOKUP(A131,'BASE REGISTRO NOVIEMBRE'!$B$2:$V$890,11,FALSE)</f>
        <v xml:space="preserve">Gerente General: Delia María Del Gatto Reyes       
Presidente: Fernando Enrique Correa Ríos, 
Representante Legal:  Luis Mario Riquelme Navarro            
Mandataria: Paulina Andrea Herrera Godoy            
</v>
      </c>
      <c r="L131" s="27" t="str">
        <f>VLOOKUP(A131,'BASE REGISTRO NOVIEMBRE'!$B$2:$V$890,12,FALSE)</f>
        <v xml:space="preserve">Luis Barros Valdes Nº 775, comuna de Providencia, Santiago.
</v>
      </c>
      <c r="M131" s="27" t="str">
        <f>VLOOKUP(A131,'BASE REGISTRO NOVIEMBRE'!$B$2:$V$890,13,FALSE)</f>
        <v>XIII</v>
      </c>
      <c r="N131" s="27" t="str">
        <f>VLOOKUP(A131,'BASE REGISTRO NOVIEMBRE'!$B$2:$V$890,14,FALSE)</f>
        <v>Providencia</v>
      </c>
      <c r="O131" s="27" t="str">
        <f>VLOOKUP(A131,'BASE REGISTRO NOVIEMBRE'!$B$2:$V$890,15,FALSE)</f>
        <v xml:space="preserve">02-7903800
</v>
      </c>
      <c r="P131" s="27" t="str">
        <f>VLOOKUP(A131,'BASE REGISTRO NOVIEMBRE'!$B$2:$V$890,16,FALSE)</f>
        <v>•	info@fundacionmicasa.cl</v>
      </c>
      <c r="Q131" s="27">
        <f>VLOOKUP(A131,'BASE REGISTRO NOVIEMBRE'!$B$2:$V$890,17,FALSE)</f>
        <v>0</v>
      </c>
      <c r="R131" s="27">
        <f>VLOOKUP(A131,'BASE REGISTRO NOVIEMBRE'!$B$2:$V$890,18,FALSE)</f>
        <v>93401</v>
      </c>
      <c r="S131" s="27" t="str">
        <f>VLOOKUP(A131,'BASE REGISTRO NOVIEMBRE'!$B$2:$V$890,19,FALSE)</f>
        <v>Se acompaña certificado financiero correspondiente al año 2020, aprobados por el Subdepartamento de Supervisión Financiera Nacional.</v>
      </c>
      <c r="T131" s="107">
        <f>VLOOKUP(A131,'BASE REGISTRO NOVIEMBRE'!$B$2:$V$890,20,FALSE)</f>
        <v>37970</v>
      </c>
      <c r="U131" s="41">
        <v>4250</v>
      </c>
      <c r="V131" s="44">
        <v>3290013</v>
      </c>
      <c r="W131" s="44">
        <v>6580026</v>
      </c>
      <c r="X131" s="45">
        <v>44561</v>
      </c>
      <c r="Y131" s="42" t="s">
        <v>40</v>
      </c>
      <c r="Z131" s="42" t="s">
        <v>9203</v>
      </c>
      <c r="AA131" s="42" t="s">
        <v>111</v>
      </c>
    </row>
    <row r="132" spans="1:27" ht="15.75" customHeight="1" x14ac:dyDescent="0.2">
      <c r="A132" s="41">
        <v>4250</v>
      </c>
      <c r="B132" s="27" t="str">
        <f>VLOOKUP(A132,'BASE REGISTRO NOVIEMBRE'!$B$2:$V$890,2,FALSE)</f>
        <v xml:space="preserve">Fundación Mi Casa </v>
      </c>
      <c r="C132" s="27" t="str">
        <f>VLOOKUP(A132,'BASE REGISTRO NOVIEMBRE'!$B$2:$V$890,3,FALSE)</f>
        <v>70015680-K</v>
      </c>
      <c r="D132" s="27" t="str">
        <f>VLOOKUP(A132,'BASE REGISTRO NOVIEMBRE'!$B$2:$V$890,4,FALSE)</f>
        <v>Fundación de derecho privado</v>
      </c>
      <c r="E132" s="27" t="str">
        <f>VLOOKUP(A132,'BASE REGISTRO NOVIEMBRE'!$B$2:$V$890,5,FALSE)</f>
        <v>Otorgado por Decreto Supremo Nº 1360, de fecha 22 de febrero de 1952, del Ministerio de Justicia.</v>
      </c>
      <c r="F132" s="27" t="str">
        <f>VLOOKUP(A132,'BASE REGISTRO NOVIEMBRE'!$B$2:$V$890,6,FALSE)</f>
        <v xml:space="preserve">Certificado de Vigencia extendido por el SRCeI, folio Nº 
500395957973, de fecha 29 de junio de 2021.
</v>
      </c>
      <c r="G132" s="27" t="str">
        <f>VLOOKUP(A132,'BASE REGISTRO NOVIEMBRE'!$B$2:$V$890,7,FALSE)</f>
        <v>Readaptar  y moralizar a niños y jóvenes vagos o desamparados.</v>
      </c>
      <c r="H132" s="27" t="str">
        <f>VLOOKUP(A132,'BASE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2" s="27" t="str">
        <f>VLOOKUP(A132,'BASE REGISTRO NOVIEMBRE'!$B$2:$V$890,9,FALSE)</f>
        <v>5 años.</v>
      </c>
      <c r="J132" s="27" t="str">
        <f>VLOOKUP(A132,'BASE REGISTRO NOVIEMBRE'!$B$2:$V$890,10,FALSE)</f>
        <v xml:space="preserve"> 5 años
24 de octubre de 2019 al 24 de octubre del 2024
</v>
      </c>
      <c r="K132" s="27" t="str">
        <f>VLOOKUP(A132,'BASE REGISTRO NOVIEMBRE'!$B$2:$V$890,11,FALSE)</f>
        <v xml:space="preserve">Gerente General: Delia María Del Gatto Reyes       
Presidente: Fernando Enrique Correa Ríos, 
Representante Legal:  Luis Mario Riquelme Navarro            
Mandataria: Paulina Andrea Herrera Godoy            
</v>
      </c>
      <c r="L132" s="27" t="str">
        <f>VLOOKUP(A132,'BASE REGISTRO NOVIEMBRE'!$B$2:$V$890,12,FALSE)</f>
        <v xml:space="preserve">Luis Barros Valdes Nº 775, comuna de Providencia, Santiago.
</v>
      </c>
      <c r="M132" s="27" t="str">
        <f>VLOOKUP(A132,'BASE REGISTRO NOVIEMBRE'!$B$2:$V$890,13,FALSE)</f>
        <v>XIII</v>
      </c>
      <c r="N132" s="27" t="str">
        <f>VLOOKUP(A132,'BASE REGISTRO NOVIEMBRE'!$B$2:$V$890,14,FALSE)</f>
        <v>Providencia</v>
      </c>
      <c r="O132" s="27" t="str">
        <f>VLOOKUP(A132,'BASE REGISTRO NOVIEMBRE'!$B$2:$V$890,15,FALSE)</f>
        <v xml:space="preserve">02-7903800
</v>
      </c>
      <c r="P132" s="27" t="str">
        <f>VLOOKUP(A132,'BASE REGISTRO NOVIEMBRE'!$B$2:$V$890,16,FALSE)</f>
        <v>•	info@fundacionmicasa.cl</v>
      </c>
      <c r="Q132" s="27">
        <f>VLOOKUP(A132,'BASE REGISTRO NOVIEMBRE'!$B$2:$V$890,17,FALSE)</f>
        <v>0</v>
      </c>
      <c r="R132" s="27">
        <f>VLOOKUP(A132,'BASE REGISTRO NOVIEMBRE'!$B$2:$V$890,18,FALSE)</f>
        <v>93401</v>
      </c>
      <c r="S132" s="27" t="str">
        <f>VLOOKUP(A132,'BASE REGISTRO NOVIEMBRE'!$B$2:$V$890,19,FALSE)</f>
        <v>Se acompaña certificado financiero correspondiente al año 2020, aprobados por el Subdepartamento de Supervisión Financiera Nacional.</v>
      </c>
      <c r="T132" s="107">
        <f>VLOOKUP(A132,'BASE REGISTRO NOVIEMBRE'!$B$2:$V$890,20,FALSE)</f>
        <v>37970</v>
      </c>
      <c r="U132" s="41">
        <v>4250</v>
      </c>
      <c r="V132" s="44">
        <v>22908030</v>
      </c>
      <c r="W132" s="44">
        <v>45816060</v>
      </c>
      <c r="X132" s="45">
        <v>44561</v>
      </c>
      <c r="Y132" s="42" t="s">
        <v>40</v>
      </c>
      <c r="Z132" s="42" t="s">
        <v>9203</v>
      </c>
      <c r="AA132" s="42" t="s">
        <v>9665</v>
      </c>
    </row>
    <row r="133" spans="1:27" ht="15.75" customHeight="1" x14ac:dyDescent="0.2">
      <c r="A133" s="41">
        <v>4250</v>
      </c>
      <c r="B133" s="27" t="str">
        <f>VLOOKUP(A133,'BASE REGISTRO NOVIEMBRE'!$B$2:$V$890,2,FALSE)</f>
        <v xml:space="preserve">Fundación Mi Casa </v>
      </c>
      <c r="C133" s="27" t="str">
        <f>VLOOKUP(A133,'BASE REGISTRO NOVIEMBRE'!$B$2:$V$890,3,FALSE)</f>
        <v>70015680-K</v>
      </c>
      <c r="D133" s="27" t="str">
        <f>VLOOKUP(A133,'BASE REGISTRO NOVIEMBRE'!$B$2:$V$890,4,FALSE)</f>
        <v>Fundación de derecho privado</v>
      </c>
      <c r="E133" s="27" t="str">
        <f>VLOOKUP(A133,'BASE REGISTRO NOVIEMBRE'!$B$2:$V$890,5,FALSE)</f>
        <v>Otorgado por Decreto Supremo Nº 1360, de fecha 22 de febrero de 1952, del Ministerio de Justicia.</v>
      </c>
      <c r="F133" s="27" t="str">
        <f>VLOOKUP(A133,'BASE REGISTRO NOVIEMBRE'!$B$2:$V$890,6,FALSE)</f>
        <v xml:space="preserve">Certificado de Vigencia extendido por el SRCeI, folio Nº 
500395957973, de fecha 29 de junio de 2021.
</v>
      </c>
      <c r="G133" s="27" t="str">
        <f>VLOOKUP(A133,'BASE REGISTRO NOVIEMBRE'!$B$2:$V$890,7,FALSE)</f>
        <v>Readaptar  y moralizar a niños y jóvenes vagos o desamparados.</v>
      </c>
      <c r="H133" s="27" t="str">
        <f>VLOOKUP(A133,'BASE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3" s="27" t="str">
        <f>VLOOKUP(A133,'BASE REGISTRO NOVIEMBRE'!$B$2:$V$890,9,FALSE)</f>
        <v>5 años.</v>
      </c>
      <c r="J133" s="27" t="str">
        <f>VLOOKUP(A133,'BASE REGISTRO NOVIEMBRE'!$B$2:$V$890,10,FALSE)</f>
        <v xml:space="preserve"> 5 años
24 de octubre de 2019 al 24 de octubre del 2024
</v>
      </c>
      <c r="K133" s="27" t="str">
        <f>VLOOKUP(A133,'BASE REGISTRO NOVIEMBRE'!$B$2:$V$890,11,FALSE)</f>
        <v xml:space="preserve">Gerente General: Delia María Del Gatto Reyes       
Presidente: Fernando Enrique Correa Ríos, 
Representante Legal:  Luis Mario Riquelme Navarro            
Mandataria: Paulina Andrea Herrera Godoy            
</v>
      </c>
      <c r="L133" s="27" t="str">
        <f>VLOOKUP(A133,'BASE REGISTRO NOVIEMBRE'!$B$2:$V$890,12,FALSE)</f>
        <v xml:space="preserve">Luis Barros Valdes Nº 775, comuna de Providencia, Santiago.
</v>
      </c>
      <c r="M133" s="27" t="str">
        <f>VLOOKUP(A133,'BASE REGISTRO NOVIEMBRE'!$B$2:$V$890,13,FALSE)</f>
        <v>XIII</v>
      </c>
      <c r="N133" s="27" t="str">
        <f>VLOOKUP(A133,'BASE REGISTRO NOVIEMBRE'!$B$2:$V$890,14,FALSE)</f>
        <v>Providencia</v>
      </c>
      <c r="O133" s="27" t="str">
        <f>VLOOKUP(A133,'BASE REGISTRO NOVIEMBRE'!$B$2:$V$890,15,FALSE)</f>
        <v xml:space="preserve">02-7903800
</v>
      </c>
      <c r="P133" s="27" t="str">
        <f>VLOOKUP(A133,'BASE REGISTRO NOVIEMBRE'!$B$2:$V$890,16,FALSE)</f>
        <v>•	info@fundacionmicasa.cl</v>
      </c>
      <c r="Q133" s="27">
        <f>VLOOKUP(A133,'BASE REGISTRO NOVIEMBRE'!$B$2:$V$890,17,FALSE)</f>
        <v>0</v>
      </c>
      <c r="R133" s="27">
        <f>VLOOKUP(A133,'BASE REGISTRO NOVIEMBRE'!$B$2:$V$890,18,FALSE)</f>
        <v>93401</v>
      </c>
      <c r="S133" s="27" t="str">
        <f>VLOOKUP(A133,'BASE REGISTRO NOVIEMBRE'!$B$2:$V$890,19,FALSE)</f>
        <v>Se acompaña certificado financiero correspondiente al año 2020, aprobados por el Subdepartamento de Supervisión Financiera Nacional.</v>
      </c>
      <c r="T133" s="107">
        <f>VLOOKUP(A133,'BASE REGISTRO NOVIEMBRE'!$B$2:$V$890,20,FALSE)</f>
        <v>37970</v>
      </c>
      <c r="U133" s="41">
        <v>4250</v>
      </c>
      <c r="V133" s="44">
        <v>20736272</v>
      </c>
      <c r="W133" s="44">
        <v>38746900</v>
      </c>
      <c r="X133" s="45">
        <v>44561</v>
      </c>
      <c r="Y133" s="42" t="s">
        <v>40</v>
      </c>
      <c r="Z133" s="42" t="s">
        <v>9203</v>
      </c>
      <c r="AA133" s="42" t="s">
        <v>9487</v>
      </c>
    </row>
    <row r="134" spans="1:27" ht="15.75" customHeight="1" x14ac:dyDescent="0.2">
      <c r="A134" s="41">
        <v>4250</v>
      </c>
      <c r="B134" s="27" t="str">
        <f>VLOOKUP(A134,'BASE REGISTRO NOVIEMBRE'!$B$2:$V$890,2,FALSE)</f>
        <v xml:space="preserve">Fundación Mi Casa </v>
      </c>
      <c r="C134" s="27" t="str">
        <f>VLOOKUP(A134,'BASE REGISTRO NOVIEMBRE'!$B$2:$V$890,3,FALSE)</f>
        <v>70015680-K</v>
      </c>
      <c r="D134" s="27" t="str">
        <f>VLOOKUP(A134,'BASE REGISTRO NOVIEMBRE'!$B$2:$V$890,4,FALSE)</f>
        <v>Fundación de derecho privado</v>
      </c>
      <c r="E134" s="27" t="str">
        <f>VLOOKUP(A134,'BASE REGISTRO NOVIEMBRE'!$B$2:$V$890,5,FALSE)</f>
        <v>Otorgado por Decreto Supremo Nº 1360, de fecha 22 de febrero de 1952, del Ministerio de Justicia.</v>
      </c>
      <c r="F134" s="27" t="str">
        <f>VLOOKUP(A134,'BASE REGISTRO NOVIEMBRE'!$B$2:$V$890,6,FALSE)</f>
        <v xml:space="preserve">Certificado de Vigencia extendido por el SRCeI, folio Nº 
500395957973, de fecha 29 de junio de 2021.
</v>
      </c>
      <c r="G134" s="27" t="str">
        <f>VLOOKUP(A134,'BASE REGISTRO NOVIEMBRE'!$B$2:$V$890,7,FALSE)</f>
        <v>Readaptar  y moralizar a niños y jóvenes vagos o desamparados.</v>
      </c>
      <c r="H134" s="27" t="str">
        <f>VLOOKUP(A134,'BASE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4" s="27" t="str">
        <f>VLOOKUP(A134,'BASE REGISTRO NOVIEMBRE'!$B$2:$V$890,9,FALSE)</f>
        <v>5 años.</v>
      </c>
      <c r="J134" s="27" t="str">
        <f>VLOOKUP(A134,'BASE REGISTRO NOVIEMBRE'!$B$2:$V$890,10,FALSE)</f>
        <v xml:space="preserve"> 5 años
24 de octubre de 2019 al 24 de octubre del 2024
</v>
      </c>
      <c r="K134" s="27" t="str">
        <f>VLOOKUP(A134,'BASE REGISTRO NOVIEMBRE'!$B$2:$V$890,11,FALSE)</f>
        <v xml:space="preserve">Gerente General: Delia María Del Gatto Reyes       
Presidente: Fernando Enrique Correa Ríos, 
Representante Legal:  Luis Mario Riquelme Navarro            
Mandataria: Paulina Andrea Herrera Godoy            
</v>
      </c>
      <c r="L134" s="27" t="str">
        <f>VLOOKUP(A134,'BASE REGISTRO NOVIEMBRE'!$B$2:$V$890,12,FALSE)</f>
        <v xml:space="preserve">Luis Barros Valdes Nº 775, comuna de Providencia, Santiago.
</v>
      </c>
      <c r="M134" s="27" t="str">
        <f>VLOOKUP(A134,'BASE REGISTRO NOVIEMBRE'!$B$2:$V$890,13,FALSE)</f>
        <v>XIII</v>
      </c>
      <c r="N134" s="27" t="str">
        <f>VLOOKUP(A134,'BASE REGISTRO NOVIEMBRE'!$B$2:$V$890,14,FALSE)</f>
        <v>Providencia</v>
      </c>
      <c r="O134" s="27" t="str">
        <f>VLOOKUP(A134,'BASE REGISTRO NOVIEMBRE'!$B$2:$V$890,15,FALSE)</f>
        <v xml:space="preserve">02-7903800
</v>
      </c>
      <c r="P134" s="27" t="str">
        <f>VLOOKUP(A134,'BASE REGISTRO NOVIEMBRE'!$B$2:$V$890,16,FALSE)</f>
        <v>•	info@fundacionmicasa.cl</v>
      </c>
      <c r="Q134" s="27">
        <f>VLOOKUP(A134,'BASE REGISTRO NOVIEMBRE'!$B$2:$V$890,17,FALSE)</f>
        <v>0</v>
      </c>
      <c r="R134" s="27">
        <f>VLOOKUP(A134,'BASE REGISTRO NOVIEMBRE'!$B$2:$V$890,18,FALSE)</f>
        <v>93401</v>
      </c>
      <c r="S134" s="27" t="str">
        <f>VLOOKUP(A134,'BASE REGISTRO NOVIEMBRE'!$B$2:$V$890,19,FALSE)</f>
        <v>Se acompaña certificado financiero correspondiente al año 2020, aprobados por el Subdepartamento de Supervisión Financiera Nacional.</v>
      </c>
      <c r="T134" s="107">
        <f>VLOOKUP(A134,'BASE REGISTRO NOVIEMBRE'!$B$2:$V$890,20,FALSE)</f>
        <v>37970</v>
      </c>
      <c r="U134" s="41">
        <v>4250</v>
      </c>
      <c r="V134" s="44">
        <v>5955041</v>
      </c>
      <c r="W134" s="44">
        <v>12263847</v>
      </c>
      <c r="X134" s="45">
        <v>44561</v>
      </c>
      <c r="Y134" s="42" t="s">
        <v>40</v>
      </c>
      <c r="Z134" s="42" t="s">
        <v>9203</v>
      </c>
      <c r="AA134" s="42" t="s">
        <v>9489</v>
      </c>
    </row>
    <row r="135" spans="1:27" ht="15.75" customHeight="1" x14ac:dyDescent="0.2">
      <c r="A135" s="41">
        <v>4250</v>
      </c>
      <c r="B135" s="27" t="str">
        <f>VLOOKUP(A135,'BASE REGISTRO NOVIEMBRE'!$B$2:$V$890,2,FALSE)</f>
        <v xml:space="preserve">Fundación Mi Casa </v>
      </c>
      <c r="C135" s="27" t="str">
        <f>VLOOKUP(A135,'BASE REGISTRO NOVIEMBRE'!$B$2:$V$890,3,FALSE)</f>
        <v>70015680-K</v>
      </c>
      <c r="D135" s="27" t="str">
        <f>VLOOKUP(A135,'BASE REGISTRO NOVIEMBRE'!$B$2:$V$890,4,FALSE)</f>
        <v>Fundación de derecho privado</v>
      </c>
      <c r="E135" s="27" t="str">
        <f>VLOOKUP(A135,'BASE REGISTRO NOVIEMBRE'!$B$2:$V$890,5,FALSE)</f>
        <v>Otorgado por Decreto Supremo Nº 1360, de fecha 22 de febrero de 1952, del Ministerio de Justicia.</v>
      </c>
      <c r="F135" s="27" t="str">
        <f>VLOOKUP(A135,'BASE REGISTRO NOVIEMBRE'!$B$2:$V$890,6,FALSE)</f>
        <v xml:space="preserve">Certificado de Vigencia extendido por el SRCeI, folio Nº 
500395957973, de fecha 29 de junio de 2021.
</v>
      </c>
      <c r="G135" s="27" t="str">
        <f>VLOOKUP(A135,'BASE REGISTRO NOVIEMBRE'!$B$2:$V$890,7,FALSE)</f>
        <v>Readaptar  y moralizar a niños y jóvenes vagos o desamparados.</v>
      </c>
      <c r="H135" s="27" t="str">
        <f>VLOOKUP(A135,'BASE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5" s="27" t="str">
        <f>VLOOKUP(A135,'BASE REGISTRO NOVIEMBRE'!$B$2:$V$890,9,FALSE)</f>
        <v>5 años.</v>
      </c>
      <c r="J135" s="27" t="str">
        <f>VLOOKUP(A135,'BASE REGISTRO NOVIEMBRE'!$B$2:$V$890,10,FALSE)</f>
        <v xml:space="preserve"> 5 años
24 de octubre de 2019 al 24 de octubre del 2024
</v>
      </c>
      <c r="K135" s="27" t="str">
        <f>VLOOKUP(A135,'BASE REGISTRO NOVIEMBRE'!$B$2:$V$890,11,FALSE)</f>
        <v xml:space="preserve">Gerente General: Delia María Del Gatto Reyes       
Presidente: Fernando Enrique Correa Ríos, 
Representante Legal:  Luis Mario Riquelme Navarro            
Mandataria: Paulina Andrea Herrera Godoy            
</v>
      </c>
      <c r="L135" s="27" t="str">
        <f>VLOOKUP(A135,'BASE REGISTRO NOVIEMBRE'!$B$2:$V$890,12,FALSE)</f>
        <v xml:space="preserve">Luis Barros Valdes Nº 775, comuna de Providencia, Santiago.
</v>
      </c>
      <c r="M135" s="27" t="str">
        <f>VLOOKUP(A135,'BASE REGISTRO NOVIEMBRE'!$B$2:$V$890,13,FALSE)</f>
        <v>XIII</v>
      </c>
      <c r="N135" s="27" t="str">
        <f>VLOOKUP(A135,'BASE REGISTRO NOVIEMBRE'!$B$2:$V$890,14,FALSE)</f>
        <v>Providencia</v>
      </c>
      <c r="O135" s="27" t="str">
        <f>VLOOKUP(A135,'BASE REGISTRO NOVIEMBRE'!$B$2:$V$890,15,FALSE)</f>
        <v xml:space="preserve">02-7903800
</v>
      </c>
      <c r="P135" s="27" t="str">
        <f>VLOOKUP(A135,'BASE REGISTRO NOVIEMBRE'!$B$2:$V$890,16,FALSE)</f>
        <v>•	info@fundacionmicasa.cl</v>
      </c>
      <c r="Q135" s="27">
        <f>VLOOKUP(A135,'BASE REGISTRO NOVIEMBRE'!$B$2:$V$890,17,FALSE)</f>
        <v>0</v>
      </c>
      <c r="R135" s="27">
        <f>VLOOKUP(A135,'BASE REGISTRO NOVIEMBRE'!$B$2:$V$890,18,FALSE)</f>
        <v>93401</v>
      </c>
      <c r="S135" s="27" t="str">
        <f>VLOOKUP(A135,'BASE REGISTRO NOVIEMBRE'!$B$2:$V$890,19,FALSE)</f>
        <v>Se acompaña certificado financiero correspondiente al año 2020, aprobados por el Subdepartamento de Supervisión Financiera Nacional.</v>
      </c>
      <c r="T135" s="107">
        <f>VLOOKUP(A135,'BASE REGISTRO NOVIEMBRE'!$B$2:$V$890,20,FALSE)</f>
        <v>37970</v>
      </c>
      <c r="U135" s="41">
        <v>4250</v>
      </c>
      <c r="V135" s="44">
        <v>3630744</v>
      </c>
      <c r="W135" s="44">
        <v>7140463</v>
      </c>
      <c r="X135" s="45">
        <v>44561</v>
      </c>
      <c r="Y135" s="42" t="s">
        <v>40</v>
      </c>
      <c r="Z135" s="42" t="s">
        <v>9203</v>
      </c>
      <c r="AA135" s="42" t="s">
        <v>9494</v>
      </c>
    </row>
    <row r="136" spans="1:27" ht="15.75" customHeight="1" x14ac:dyDescent="0.2">
      <c r="A136" s="41">
        <v>4250</v>
      </c>
      <c r="B136" s="27" t="str">
        <f>VLOOKUP(A136,'BASE REGISTRO NOVIEMBRE'!$B$2:$V$890,2,FALSE)</f>
        <v xml:space="preserve">Fundación Mi Casa </v>
      </c>
      <c r="C136" s="27" t="str">
        <f>VLOOKUP(A136,'BASE REGISTRO NOVIEMBRE'!$B$2:$V$890,3,FALSE)</f>
        <v>70015680-K</v>
      </c>
      <c r="D136" s="27" t="str">
        <f>VLOOKUP(A136,'BASE REGISTRO NOVIEMBRE'!$B$2:$V$890,4,FALSE)</f>
        <v>Fundación de derecho privado</v>
      </c>
      <c r="E136" s="27" t="str">
        <f>VLOOKUP(A136,'BASE REGISTRO NOVIEMBRE'!$B$2:$V$890,5,FALSE)</f>
        <v>Otorgado por Decreto Supremo Nº 1360, de fecha 22 de febrero de 1952, del Ministerio de Justicia.</v>
      </c>
      <c r="F136" s="27" t="str">
        <f>VLOOKUP(A136,'BASE REGISTRO NOVIEMBRE'!$B$2:$V$890,6,FALSE)</f>
        <v xml:space="preserve">Certificado de Vigencia extendido por el SRCeI, folio Nº 
500395957973, de fecha 29 de junio de 2021.
</v>
      </c>
      <c r="G136" s="27" t="str">
        <f>VLOOKUP(A136,'BASE REGISTRO NOVIEMBRE'!$B$2:$V$890,7,FALSE)</f>
        <v>Readaptar  y moralizar a niños y jóvenes vagos o desamparados.</v>
      </c>
      <c r="H136" s="27" t="str">
        <f>VLOOKUP(A136,'BASE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6" s="27" t="str">
        <f>VLOOKUP(A136,'BASE REGISTRO NOVIEMBRE'!$B$2:$V$890,9,FALSE)</f>
        <v>5 años.</v>
      </c>
      <c r="J136" s="27" t="str">
        <f>VLOOKUP(A136,'BASE REGISTRO NOVIEMBRE'!$B$2:$V$890,10,FALSE)</f>
        <v xml:space="preserve"> 5 años
24 de octubre de 2019 al 24 de octubre del 2024
</v>
      </c>
      <c r="K136" s="27" t="str">
        <f>VLOOKUP(A136,'BASE REGISTRO NOVIEMBRE'!$B$2:$V$890,11,FALSE)</f>
        <v xml:space="preserve">Gerente General: Delia María Del Gatto Reyes       
Presidente: Fernando Enrique Correa Ríos, 
Representante Legal:  Luis Mario Riquelme Navarro            
Mandataria: Paulina Andrea Herrera Godoy            
</v>
      </c>
      <c r="L136" s="27" t="str">
        <f>VLOOKUP(A136,'BASE REGISTRO NOVIEMBRE'!$B$2:$V$890,12,FALSE)</f>
        <v xml:space="preserve">Luis Barros Valdes Nº 775, comuna de Providencia, Santiago.
</v>
      </c>
      <c r="M136" s="27" t="str">
        <f>VLOOKUP(A136,'BASE REGISTRO NOVIEMBRE'!$B$2:$V$890,13,FALSE)</f>
        <v>XIII</v>
      </c>
      <c r="N136" s="27" t="str">
        <f>VLOOKUP(A136,'BASE REGISTRO NOVIEMBRE'!$B$2:$V$890,14,FALSE)</f>
        <v>Providencia</v>
      </c>
      <c r="O136" s="27" t="str">
        <f>VLOOKUP(A136,'BASE REGISTRO NOVIEMBRE'!$B$2:$V$890,15,FALSE)</f>
        <v xml:space="preserve">02-7903800
</v>
      </c>
      <c r="P136" s="27" t="str">
        <f>VLOOKUP(A136,'BASE REGISTRO NOVIEMBRE'!$B$2:$V$890,16,FALSE)</f>
        <v>•	info@fundacionmicasa.cl</v>
      </c>
      <c r="Q136" s="27">
        <f>VLOOKUP(A136,'BASE REGISTRO NOVIEMBRE'!$B$2:$V$890,17,FALSE)</f>
        <v>0</v>
      </c>
      <c r="R136" s="27">
        <f>VLOOKUP(A136,'BASE REGISTRO NOVIEMBRE'!$B$2:$V$890,18,FALSE)</f>
        <v>93401</v>
      </c>
      <c r="S136" s="27" t="str">
        <f>VLOOKUP(A136,'BASE REGISTRO NOVIEMBRE'!$B$2:$V$890,19,FALSE)</f>
        <v>Se acompaña certificado financiero correspondiente al año 2020, aprobados por el Subdepartamento de Supervisión Financiera Nacional.</v>
      </c>
      <c r="T136" s="107">
        <f>VLOOKUP(A136,'BASE REGISTRO NOVIEMBRE'!$B$2:$V$890,20,FALSE)</f>
        <v>37970</v>
      </c>
      <c r="U136" s="41">
        <v>4250</v>
      </c>
      <c r="V136" s="44">
        <v>17222760</v>
      </c>
      <c r="W136" s="44">
        <v>23739480</v>
      </c>
      <c r="X136" s="45">
        <v>44561</v>
      </c>
      <c r="Y136" s="42" t="s">
        <v>40</v>
      </c>
      <c r="Z136" s="42" t="s">
        <v>9203</v>
      </c>
      <c r="AA136" s="42" t="s">
        <v>9498</v>
      </c>
    </row>
    <row r="137" spans="1:27" ht="15.75" customHeight="1" x14ac:dyDescent="0.2">
      <c r="A137" s="41">
        <v>4250</v>
      </c>
      <c r="B137" s="27" t="str">
        <f>VLOOKUP(A137,'BASE REGISTRO NOVIEMBRE'!$B$2:$V$890,2,FALSE)</f>
        <v xml:space="preserve">Fundación Mi Casa </v>
      </c>
      <c r="C137" s="27" t="str">
        <f>VLOOKUP(A137,'BASE REGISTRO NOVIEMBRE'!$B$2:$V$890,3,FALSE)</f>
        <v>70015680-K</v>
      </c>
      <c r="D137" s="27" t="str">
        <f>VLOOKUP(A137,'BASE REGISTRO NOVIEMBRE'!$B$2:$V$890,4,FALSE)</f>
        <v>Fundación de derecho privado</v>
      </c>
      <c r="E137" s="27" t="str">
        <f>VLOOKUP(A137,'BASE REGISTRO NOVIEMBRE'!$B$2:$V$890,5,FALSE)</f>
        <v>Otorgado por Decreto Supremo Nº 1360, de fecha 22 de febrero de 1952, del Ministerio de Justicia.</v>
      </c>
      <c r="F137" s="27" t="str">
        <f>VLOOKUP(A137,'BASE REGISTRO NOVIEMBRE'!$B$2:$V$890,6,FALSE)</f>
        <v xml:space="preserve">Certificado de Vigencia extendido por el SRCeI, folio Nº 
500395957973, de fecha 29 de junio de 2021.
</v>
      </c>
      <c r="G137" s="27" t="str">
        <f>VLOOKUP(A137,'BASE REGISTRO NOVIEMBRE'!$B$2:$V$890,7,FALSE)</f>
        <v>Readaptar  y moralizar a niños y jóvenes vagos o desamparados.</v>
      </c>
      <c r="H137" s="27" t="str">
        <f>VLOOKUP(A137,'BASE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7" s="27" t="str">
        <f>VLOOKUP(A137,'BASE REGISTRO NOVIEMBRE'!$B$2:$V$890,9,FALSE)</f>
        <v>5 años.</v>
      </c>
      <c r="J137" s="27" t="str">
        <f>VLOOKUP(A137,'BASE REGISTRO NOVIEMBRE'!$B$2:$V$890,10,FALSE)</f>
        <v xml:space="preserve"> 5 años
24 de octubre de 2019 al 24 de octubre del 2024
</v>
      </c>
      <c r="K137" s="27" t="str">
        <f>VLOOKUP(A137,'BASE REGISTRO NOVIEMBRE'!$B$2:$V$890,11,FALSE)</f>
        <v xml:space="preserve">Gerente General: Delia María Del Gatto Reyes       
Presidente: Fernando Enrique Correa Ríos, 
Representante Legal:  Luis Mario Riquelme Navarro            
Mandataria: Paulina Andrea Herrera Godoy            
</v>
      </c>
      <c r="L137" s="27" t="str">
        <f>VLOOKUP(A137,'BASE REGISTRO NOVIEMBRE'!$B$2:$V$890,12,FALSE)</f>
        <v xml:space="preserve">Luis Barros Valdes Nº 775, comuna de Providencia, Santiago.
</v>
      </c>
      <c r="M137" s="27" t="str">
        <f>VLOOKUP(A137,'BASE REGISTRO NOVIEMBRE'!$B$2:$V$890,13,FALSE)</f>
        <v>XIII</v>
      </c>
      <c r="N137" s="27" t="str">
        <f>VLOOKUP(A137,'BASE REGISTRO NOVIEMBRE'!$B$2:$V$890,14,FALSE)</f>
        <v>Providencia</v>
      </c>
      <c r="O137" s="27" t="str">
        <f>VLOOKUP(A137,'BASE REGISTRO NOVIEMBRE'!$B$2:$V$890,15,FALSE)</f>
        <v xml:space="preserve">02-7903800
</v>
      </c>
      <c r="P137" s="27" t="str">
        <f>VLOOKUP(A137,'BASE REGISTRO NOVIEMBRE'!$B$2:$V$890,16,FALSE)</f>
        <v>•	info@fundacionmicasa.cl</v>
      </c>
      <c r="Q137" s="27">
        <f>VLOOKUP(A137,'BASE REGISTRO NOVIEMBRE'!$B$2:$V$890,17,FALSE)</f>
        <v>0</v>
      </c>
      <c r="R137" s="27">
        <f>VLOOKUP(A137,'BASE REGISTRO NOVIEMBRE'!$B$2:$V$890,18,FALSE)</f>
        <v>93401</v>
      </c>
      <c r="S137" s="27" t="str">
        <f>VLOOKUP(A137,'BASE REGISTRO NOVIEMBRE'!$B$2:$V$890,19,FALSE)</f>
        <v>Se acompaña certificado financiero correspondiente al año 2020, aprobados por el Subdepartamento de Supervisión Financiera Nacional.</v>
      </c>
      <c r="T137" s="107">
        <f>VLOOKUP(A137,'BASE REGISTRO NOVIEMBRE'!$B$2:$V$890,20,FALSE)</f>
        <v>37970</v>
      </c>
      <c r="U137" s="41">
        <v>4250</v>
      </c>
      <c r="V137" s="44">
        <v>6633090</v>
      </c>
      <c r="W137" s="44">
        <v>13531504</v>
      </c>
      <c r="X137" s="45">
        <v>44561</v>
      </c>
      <c r="Y137" s="42" t="s">
        <v>40</v>
      </c>
      <c r="Z137" s="42" t="s">
        <v>9203</v>
      </c>
      <c r="AA137" s="42" t="s">
        <v>9502</v>
      </c>
    </row>
    <row r="138" spans="1:27" ht="15.75" customHeight="1" x14ac:dyDescent="0.2">
      <c r="A138" s="41">
        <v>4250</v>
      </c>
      <c r="B138" s="27" t="str">
        <f>VLOOKUP(A138,'BASE REGISTRO NOVIEMBRE'!$B$2:$V$890,2,FALSE)</f>
        <v xml:space="preserve">Fundación Mi Casa </v>
      </c>
      <c r="C138" s="27" t="str">
        <f>VLOOKUP(A138,'BASE REGISTRO NOVIEMBRE'!$B$2:$V$890,3,FALSE)</f>
        <v>70015680-K</v>
      </c>
      <c r="D138" s="27" t="str">
        <f>VLOOKUP(A138,'BASE REGISTRO NOVIEMBRE'!$B$2:$V$890,4,FALSE)</f>
        <v>Fundación de derecho privado</v>
      </c>
      <c r="E138" s="27" t="str">
        <f>VLOOKUP(A138,'BASE REGISTRO NOVIEMBRE'!$B$2:$V$890,5,FALSE)</f>
        <v>Otorgado por Decreto Supremo Nº 1360, de fecha 22 de febrero de 1952, del Ministerio de Justicia.</v>
      </c>
      <c r="F138" s="27" t="str">
        <f>VLOOKUP(A138,'BASE REGISTRO NOVIEMBRE'!$B$2:$V$890,6,FALSE)</f>
        <v xml:space="preserve">Certificado de Vigencia extendido por el SRCeI, folio Nº 
500395957973, de fecha 29 de junio de 2021.
</v>
      </c>
      <c r="G138" s="27" t="str">
        <f>VLOOKUP(A138,'BASE REGISTRO NOVIEMBRE'!$B$2:$V$890,7,FALSE)</f>
        <v>Readaptar  y moralizar a niños y jóvenes vagos o desamparados.</v>
      </c>
      <c r="H138" s="27" t="str">
        <f>VLOOKUP(A138,'BASE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8" s="27" t="str">
        <f>VLOOKUP(A138,'BASE REGISTRO NOVIEMBRE'!$B$2:$V$890,9,FALSE)</f>
        <v>5 años.</v>
      </c>
      <c r="J138" s="27" t="str">
        <f>VLOOKUP(A138,'BASE REGISTRO NOVIEMBRE'!$B$2:$V$890,10,FALSE)</f>
        <v xml:space="preserve"> 5 años
24 de octubre de 2019 al 24 de octubre del 2024
</v>
      </c>
      <c r="K138" s="27" t="str">
        <f>VLOOKUP(A138,'BASE REGISTRO NOVIEMBRE'!$B$2:$V$890,11,FALSE)</f>
        <v xml:space="preserve">Gerente General: Delia María Del Gatto Reyes       
Presidente: Fernando Enrique Correa Ríos, 
Representante Legal:  Luis Mario Riquelme Navarro            
Mandataria: Paulina Andrea Herrera Godoy            
</v>
      </c>
      <c r="L138" s="27" t="str">
        <f>VLOOKUP(A138,'BASE REGISTRO NOVIEMBRE'!$B$2:$V$890,12,FALSE)</f>
        <v xml:space="preserve">Luis Barros Valdes Nº 775, comuna de Providencia, Santiago.
</v>
      </c>
      <c r="M138" s="27" t="str">
        <f>VLOOKUP(A138,'BASE REGISTRO NOVIEMBRE'!$B$2:$V$890,13,FALSE)</f>
        <v>XIII</v>
      </c>
      <c r="N138" s="27" t="str">
        <f>VLOOKUP(A138,'BASE REGISTRO NOVIEMBRE'!$B$2:$V$890,14,FALSE)</f>
        <v>Providencia</v>
      </c>
      <c r="O138" s="27" t="str">
        <f>VLOOKUP(A138,'BASE REGISTRO NOVIEMBRE'!$B$2:$V$890,15,FALSE)</f>
        <v xml:space="preserve">02-7903800
</v>
      </c>
      <c r="P138" s="27" t="str">
        <f>VLOOKUP(A138,'BASE REGISTRO NOVIEMBRE'!$B$2:$V$890,16,FALSE)</f>
        <v>•	info@fundacionmicasa.cl</v>
      </c>
      <c r="Q138" s="27">
        <f>VLOOKUP(A138,'BASE REGISTRO NOVIEMBRE'!$B$2:$V$890,17,FALSE)</f>
        <v>0</v>
      </c>
      <c r="R138" s="27">
        <f>VLOOKUP(A138,'BASE REGISTRO NOVIEMBRE'!$B$2:$V$890,18,FALSE)</f>
        <v>93401</v>
      </c>
      <c r="S138" s="27" t="str">
        <f>VLOOKUP(A138,'BASE REGISTRO NOVIEMBRE'!$B$2:$V$890,19,FALSE)</f>
        <v>Se acompaña certificado financiero correspondiente al año 2020, aprobados por el Subdepartamento de Supervisión Financiera Nacional.</v>
      </c>
      <c r="T138" s="107">
        <f>VLOOKUP(A138,'BASE REGISTRO NOVIEMBRE'!$B$2:$V$890,20,FALSE)</f>
        <v>37970</v>
      </c>
      <c r="U138" s="41">
        <v>4250</v>
      </c>
      <c r="V138" s="44">
        <v>11926429</v>
      </c>
      <c r="W138" s="44">
        <v>26150360</v>
      </c>
      <c r="X138" s="45">
        <v>44561</v>
      </c>
      <c r="Y138" s="42" t="s">
        <v>40</v>
      </c>
      <c r="Z138" s="42" t="s">
        <v>9203</v>
      </c>
      <c r="AA138" s="42" t="s">
        <v>208</v>
      </c>
    </row>
    <row r="139" spans="1:27" ht="15.75" customHeight="1" x14ac:dyDescent="0.2">
      <c r="A139" s="41">
        <v>4250</v>
      </c>
      <c r="B139" s="27" t="str">
        <f>VLOOKUP(A139,'BASE REGISTRO NOVIEMBRE'!$B$2:$V$890,2,FALSE)</f>
        <v xml:space="preserve">Fundación Mi Casa </v>
      </c>
      <c r="C139" s="27" t="str">
        <f>VLOOKUP(A139,'BASE REGISTRO NOVIEMBRE'!$B$2:$V$890,3,FALSE)</f>
        <v>70015680-K</v>
      </c>
      <c r="D139" s="27" t="str">
        <f>VLOOKUP(A139,'BASE REGISTRO NOVIEMBRE'!$B$2:$V$890,4,FALSE)</f>
        <v>Fundación de derecho privado</v>
      </c>
      <c r="E139" s="27" t="str">
        <f>VLOOKUP(A139,'BASE REGISTRO NOVIEMBRE'!$B$2:$V$890,5,FALSE)</f>
        <v>Otorgado por Decreto Supremo Nº 1360, de fecha 22 de febrero de 1952, del Ministerio de Justicia.</v>
      </c>
      <c r="F139" s="27" t="str">
        <f>VLOOKUP(A139,'BASE REGISTRO NOVIEMBRE'!$B$2:$V$890,6,FALSE)</f>
        <v xml:space="preserve">Certificado de Vigencia extendido por el SRCeI, folio Nº 
500395957973, de fecha 29 de junio de 2021.
</v>
      </c>
      <c r="G139" s="27" t="str">
        <f>VLOOKUP(A139,'BASE REGISTRO NOVIEMBRE'!$B$2:$V$890,7,FALSE)</f>
        <v>Readaptar  y moralizar a niños y jóvenes vagos o desamparados.</v>
      </c>
      <c r="H139" s="27" t="str">
        <f>VLOOKUP(A139,'BASE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39" s="27" t="str">
        <f>VLOOKUP(A139,'BASE REGISTRO NOVIEMBRE'!$B$2:$V$890,9,FALSE)</f>
        <v>5 años.</v>
      </c>
      <c r="J139" s="27" t="str">
        <f>VLOOKUP(A139,'BASE REGISTRO NOVIEMBRE'!$B$2:$V$890,10,FALSE)</f>
        <v xml:space="preserve"> 5 años
24 de octubre de 2019 al 24 de octubre del 2024
</v>
      </c>
      <c r="K139" s="27" t="str">
        <f>VLOOKUP(A139,'BASE REGISTRO NOVIEMBRE'!$B$2:$V$890,11,FALSE)</f>
        <v xml:space="preserve">Gerente General: Delia María Del Gatto Reyes       
Presidente: Fernando Enrique Correa Ríos, 
Representante Legal:  Luis Mario Riquelme Navarro            
Mandataria: Paulina Andrea Herrera Godoy            
</v>
      </c>
      <c r="L139" s="27" t="str">
        <f>VLOOKUP(A139,'BASE REGISTRO NOVIEMBRE'!$B$2:$V$890,12,FALSE)</f>
        <v xml:space="preserve">Luis Barros Valdes Nº 775, comuna de Providencia, Santiago.
</v>
      </c>
      <c r="M139" s="27" t="str">
        <f>VLOOKUP(A139,'BASE REGISTRO NOVIEMBRE'!$B$2:$V$890,13,FALSE)</f>
        <v>XIII</v>
      </c>
      <c r="N139" s="27" t="str">
        <f>VLOOKUP(A139,'BASE REGISTRO NOVIEMBRE'!$B$2:$V$890,14,FALSE)</f>
        <v>Providencia</v>
      </c>
      <c r="O139" s="27" t="str">
        <f>VLOOKUP(A139,'BASE REGISTRO NOVIEMBRE'!$B$2:$V$890,15,FALSE)</f>
        <v xml:space="preserve">02-7903800
</v>
      </c>
      <c r="P139" s="27" t="str">
        <f>VLOOKUP(A139,'BASE REGISTRO NOVIEMBRE'!$B$2:$V$890,16,FALSE)</f>
        <v>•	info@fundacionmicasa.cl</v>
      </c>
      <c r="Q139" s="27">
        <f>VLOOKUP(A139,'BASE REGISTRO NOVIEMBRE'!$B$2:$V$890,17,FALSE)</f>
        <v>0</v>
      </c>
      <c r="R139" s="27">
        <f>VLOOKUP(A139,'BASE REGISTRO NOVIEMBRE'!$B$2:$V$890,18,FALSE)</f>
        <v>93401</v>
      </c>
      <c r="S139" s="27" t="str">
        <f>VLOOKUP(A139,'BASE REGISTRO NOVIEMBRE'!$B$2:$V$890,19,FALSE)</f>
        <v>Se acompaña certificado financiero correspondiente al año 2020, aprobados por el Subdepartamento de Supervisión Financiera Nacional.</v>
      </c>
      <c r="T139" s="107">
        <f>VLOOKUP(A139,'BASE REGISTRO NOVIEMBRE'!$B$2:$V$890,20,FALSE)</f>
        <v>37970</v>
      </c>
      <c r="U139" s="41">
        <v>4250</v>
      </c>
      <c r="V139" s="44">
        <v>34364492</v>
      </c>
      <c r="W139" s="44">
        <v>67766992</v>
      </c>
      <c r="X139" s="45">
        <v>44561</v>
      </c>
      <c r="Y139" s="42" t="s">
        <v>40</v>
      </c>
      <c r="Z139" s="42" t="s">
        <v>9203</v>
      </c>
      <c r="AA139" s="42" t="s">
        <v>9503</v>
      </c>
    </row>
    <row r="140" spans="1:27" ht="15.75" customHeight="1" x14ac:dyDescent="0.2">
      <c r="A140" s="41">
        <v>4250</v>
      </c>
      <c r="B140" s="27" t="str">
        <f>VLOOKUP(A140,'BASE REGISTRO NOVIEMBRE'!$B$2:$V$890,2,FALSE)</f>
        <v xml:space="preserve">Fundación Mi Casa </v>
      </c>
      <c r="C140" s="27" t="str">
        <f>VLOOKUP(A140,'BASE REGISTRO NOVIEMBRE'!$B$2:$V$890,3,FALSE)</f>
        <v>70015680-K</v>
      </c>
      <c r="D140" s="27" t="str">
        <f>VLOOKUP(A140,'BASE REGISTRO NOVIEMBRE'!$B$2:$V$890,4,FALSE)</f>
        <v>Fundación de derecho privado</v>
      </c>
      <c r="E140" s="27" t="str">
        <f>VLOOKUP(A140,'BASE REGISTRO NOVIEMBRE'!$B$2:$V$890,5,FALSE)</f>
        <v>Otorgado por Decreto Supremo Nº 1360, de fecha 22 de febrero de 1952, del Ministerio de Justicia.</v>
      </c>
      <c r="F140" s="27" t="str">
        <f>VLOOKUP(A140,'BASE REGISTRO NOVIEMBRE'!$B$2:$V$890,6,FALSE)</f>
        <v xml:space="preserve">Certificado de Vigencia extendido por el SRCeI, folio Nº 
500395957973, de fecha 29 de junio de 2021.
</v>
      </c>
      <c r="G140" s="27" t="str">
        <f>VLOOKUP(A140,'BASE REGISTRO NOVIEMBRE'!$B$2:$V$890,7,FALSE)</f>
        <v>Readaptar  y moralizar a niños y jóvenes vagos o desamparados.</v>
      </c>
      <c r="H140" s="27" t="str">
        <f>VLOOKUP(A140,'BASE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0" s="27" t="str">
        <f>VLOOKUP(A140,'BASE REGISTRO NOVIEMBRE'!$B$2:$V$890,9,FALSE)</f>
        <v>5 años.</v>
      </c>
      <c r="J140" s="27" t="str">
        <f>VLOOKUP(A140,'BASE REGISTRO NOVIEMBRE'!$B$2:$V$890,10,FALSE)</f>
        <v xml:space="preserve"> 5 años
24 de octubre de 2019 al 24 de octubre del 2024
</v>
      </c>
      <c r="K140" s="27" t="str">
        <f>VLOOKUP(A140,'BASE REGISTRO NOVIEMBRE'!$B$2:$V$890,11,FALSE)</f>
        <v xml:space="preserve">Gerente General: Delia María Del Gatto Reyes       
Presidente: Fernando Enrique Correa Ríos, 
Representante Legal:  Luis Mario Riquelme Navarro            
Mandataria: Paulina Andrea Herrera Godoy            
</v>
      </c>
      <c r="L140" s="27" t="str">
        <f>VLOOKUP(A140,'BASE REGISTRO NOVIEMBRE'!$B$2:$V$890,12,FALSE)</f>
        <v xml:space="preserve">Luis Barros Valdes Nº 775, comuna de Providencia, Santiago.
</v>
      </c>
      <c r="M140" s="27" t="str">
        <f>VLOOKUP(A140,'BASE REGISTRO NOVIEMBRE'!$B$2:$V$890,13,FALSE)</f>
        <v>XIII</v>
      </c>
      <c r="N140" s="27" t="str">
        <f>VLOOKUP(A140,'BASE REGISTRO NOVIEMBRE'!$B$2:$V$890,14,FALSE)</f>
        <v>Providencia</v>
      </c>
      <c r="O140" s="27" t="str">
        <f>VLOOKUP(A140,'BASE REGISTRO NOVIEMBRE'!$B$2:$V$890,15,FALSE)</f>
        <v xml:space="preserve">02-7903800
</v>
      </c>
      <c r="P140" s="27" t="str">
        <f>VLOOKUP(A140,'BASE REGISTRO NOVIEMBRE'!$B$2:$V$890,16,FALSE)</f>
        <v>•	info@fundacionmicasa.cl</v>
      </c>
      <c r="Q140" s="27">
        <f>VLOOKUP(A140,'BASE REGISTRO NOVIEMBRE'!$B$2:$V$890,17,FALSE)</f>
        <v>0</v>
      </c>
      <c r="R140" s="27">
        <f>VLOOKUP(A140,'BASE REGISTRO NOVIEMBRE'!$B$2:$V$890,18,FALSE)</f>
        <v>93401</v>
      </c>
      <c r="S140" s="27" t="str">
        <f>VLOOKUP(A140,'BASE REGISTRO NOVIEMBRE'!$B$2:$V$890,19,FALSE)</f>
        <v>Se acompaña certificado financiero correspondiente al año 2020, aprobados por el Subdepartamento de Supervisión Financiera Nacional.</v>
      </c>
      <c r="T140" s="107">
        <f>VLOOKUP(A140,'BASE REGISTRO NOVIEMBRE'!$B$2:$V$890,20,FALSE)</f>
        <v>37970</v>
      </c>
      <c r="U140" s="41">
        <v>4250</v>
      </c>
      <c r="V140" s="44">
        <v>8016600</v>
      </c>
      <c r="W140" s="44">
        <v>16033200</v>
      </c>
      <c r="X140" s="45">
        <v>44561</v>
      </c>
      <c r="Y140" s="42" t="s">
        <v>40</v>
      </c>
      <c r="Z140" s="42" t="s">
        <v>9203</v>
      </c>
      <c r="AA140" s="42" t="s">
        <v>9507</v>
      </c>
    </row>
    <row r="141" spans="1:27" ht="15.75" customHeight="1" x14ac:dyDescent="0.2">
      <c r="A141" s="41">
        <v>4250</v>
      </c>
      <c r="B141" s="27" t="str">
        <f>VLOOKUP(A141,'BASE REGISTRO NOVIEMBRE'!$B$2:$V$890,2,FALSE)</f>
        <v xml:space="preserve">Fundación Mi Casa </v>
      </c>
      <c r="C141" s="27" t="str">
        <f>VLOOKUP(A141,'BASE REGISTRO NOVIEMBRE'!$B$2:$V$890,3,FALSE)</f>
        <v>70015680-K</v>
      </c>
      <c r="D141" s="27" t="str">
        <f>VLOOKUP(A141,'BASE REGISTRO NOVIEMBRE'!$B$2:$V$890,4,FALSE)</f>
        <v>Fundación de derecho privado</v>
      </c>
      <c r="E141" s="27" t="str">
        <f>VLOOKUP(A141,'BASE REGISTRO NOVIEMBRE'!$B$2:$V$890,5,FALSE)</f>
        <v>Otorgado por Decreto Supremo Nº 1360, de fecha 22 de febrero de 1952, del Ministerio de Justicia.</v>
      </c>
      <c r="F141" s="27" t="str">
        <f>VLOOKUP(A141,'BASE REGISTRO NOVIEMBRE'!$B$2:$V$890,6,FALSE)</f>
        <v xml:space="preserve">Certificado de Vigencia extendido por el SRCeI, folio Nº 
500395957973, de fecha 29 de junio de 2021.
</v>
      </c>
      <c r="G141" s="27" t="str">
        <f>VLOOKUP(A141,'BASE REGISTRO NOVIEMBRE'!$B$2:$V$890,7,FALSE)</f>
        <v>Readaptar  y moralizar a niños y jóvenes vagos o desamparados.</v>
      </c>
      <c r="H141" s="27" t="str">
        <f>VLOOKUP(A141,'BASE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1" s="27" t="str">
        <f>VLOOKUP(A141,'BASE REGISTRO NOVIEMBRE'!$B$2:$V$890,9,FALSE)</f>
        <v>5 años.</v>
      </c>
      <c r="J141" s="27" t="str">
        <f>VLOOKUP(A141,'BASE REGISTRO NOVIEMBRE'!$B$2:$V$890,10,FALSE)</f>
        <v xml:space="preserve"> 5 años
24 de octubre de 2019 al 24 de octubre del 2024
</v>
      </c>
      <c r="K141" s="27" t="str">
        <f>VLOOKUP(A141,'BASE REGISTRO NOVIEMBRE'!$B$2:$V$890,11,FALSE)</f>
        <v xml:space="preserve">Gerente General: Delia María Del Gatto Reyes       
Presidente: Fernando Enrique Correa Ríos, 
Representante Legal:  Luis Mario Riquelme Navarro            
Mandataria: Paulina Andrea Herrera Godoy            
</v>
      </c>
      <c r="L141" s="27" t="str">
        <f>VLOOKUP(A141,'BASE REGISTRO NOVIEMBRE'!$B$2:$V$890,12,FALSE)</f>
        <v xml:space="preserve">Luis Barros Valdes Nº 775, comuna de Providencia, Santiago.
</v>
      </c>
      <c r="M141" s="27" t="str">
        <f>VLOOKUP(A141,'BASE REGISTRO NOVIEMBRE'!$B$2:$V$890,13,FALSE)</f>
        <v>XIII</v>
      </c>
      <c r="N141" s="27" t="str">
        <f>VLOOKUP(A141,'BASE REGISTRO NOVIEMBRE'!$B$2:$V$890,14,FALSE)</f>
        <v>Providencia</v>
      </c>
      <c r="O141" s="27" t="str">
        <f>VLOOKUP(A141,'BASE REGISTRO NOVIEMBRE'!$B$2:$V$890,15,FALSE)</f>
        <v xml:space="preserve">02-7903800
</v>
      </c>
      <c r="P141" s="27" t="str">
        <f>VLOOKUP(A141,'BASE REGISTRO NOVIEMBRE'!$B$2:$V$890,16,FALSE)</f>
        <v>•	info@fundacionmicasa.cl</v>
      </c>
      <c r="Q141" s="27">
        <f>VLOOKUP(A141,'BASE REGISTRO NOVIEMBRE'!$B$2:$V$890,17,FALSE)</f>
        <v>0</v>
      </c>
      <c r="R141" s="27">
        <f>VLOOKUP(A141,'BASE REGISTRO NOVIEMBRE'!$B$2:$V$890,18,FALSE)</f>
        <v>93401</v>
      </c>
      <c r="S141" s="27" t="str">
        <f>VLOOKUP(A141,'BASE REGISTRO NOVIEMBRE'!$B$2:$V$890,19,FALSE)</f>
        <v>Se acompaña certificado financiero correspondiente al año 2020, aprobados por el Subdepartamento de Supervisión Financiera Nacional.</v>
      </c>
      <c r="T141" s="107">
        <f>VLOOKUP(A141,'BASE REGISTRO NOVIEMBRE'!$B$2:$V$890,20,FALSE)</f>
        <v>37970</v>
      </c>
      <c r="U141" s="41">
        <v>4250</v>
      </c>
      <c r="V141" s="44">
        <v>39121008</v>
      </c>
      <c r="W141" s="44">
        <v>55154208</v>
      </c>
      <c r="X141" s="45">
        <v>44561</v>
      </c>
      <c r="Y141" s="42" t="s">
        <v>40</v>
      </c>
      <c r="Z141" s="42" t="s">
        <v>9203</v>
      </c>
      <c r="AA141" s="42" t="s">
        <v>234</v>
      </c>
    </row>
    <row r="142" spans="1:27" ht="15.75" customHeight="1" x14ac:dyDescent="0.2">
      <c r="A142" s="41">
        <v>4250</v>
      </c>
      <c r="B142" s="27" t="str">
        <f>VLOOKUP(A142,'BASE REGISTRO NOVIEMBRE'!$B$2:$V$890,2,FALSE)</f>
        <v xml:space="preserve">Fundación Mi Casa </v>
      </c>
      <c r="C142" s="27" t="str">
        <f>VLOOKUP(A142,'BASE REGISTRO NOVIEMBRE'!$B$2:$V$890,3,FALSE)</f>
        <v>70015680-K</v>
      </c>
      <c r="D142" s="27" t="str">
        <f>VLOOKUP(A142,'BASE REGISTRO NOVIEMBRE'!$B$2:$V$890,4,FALSE)</f>
        <v>Fundación de derecho privado</v>
      </c>
      <c r="E142" s="27" t="str">
        <f>VLOOKUP(A142,'BASE REGISTRO NOVIEMBRE'!$B$2:$V$890,5,FALSE)</f>
        <v>Otorgado por Decreto Supremo Nº 1360, de fecha 22 de febrero de 1952, del Ministerio de Justicia.</v>
      </c>
      <c r="F142" s="27" t="str">
        <f>VLOOKUP(A142,'BASE REGISTRO NOVIEMBRE'!$B$2:$V$890,6,FALSE)</f>
        <v xml:space="preserve">Certificado de Vigencia extendido por el SRCeI, folio Nº 
500395957973, de fecha 29 de junio de 2021.
</v>
      </c>
      <c r="G142" s="27" t="str">
        <f>VLOOKUP(A142,'BASE REGISTRO NOVIEMBRE'!$B$2:$V$890,7,FALSE)</f>
        <v>Readaptar  y moralizar a niños y jóvenes vagos o desamparados.</v>
      </c>
      <c r="H142" s="27" t="str">
        <f>VLOOKUP(A142,'BASE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2" s="27" t="str">
        <f>VLOOKUP(A142,'BASE REGISTRO NOVIEMBRE'!$B$2:$V$890,9,FALSE)</f>
        <v>5 años.</v>
      </c>
      <c r="J142" s="27" t="str">
        <f>VLOOKUP(A142,'BASE REGISTRO NOVIEMBRE'!$B$2:$V$890,10,FALSE)</f>
        <v xml:space="preserve"> 5 años
24 de octubre de 2019 al 24 de octubre del 2024
</v>
      </c>
      <c r="K142" s="27" t="str">
        <f>VLOOKUP(A142,'BASE REGISTRO NOVIEMBRE'!$B$2:$V$890,11,FALSE)</f>
        <v xml:space="preserve">Gerente General: Delia María Del Gatto Reyes       
Presidente: Fernando Enrique Correa Ríos, 
Representante Legal:  Luis Mario Riquelme Navarro            
Mandataria: Paulina Andrea Herrera Godoy            
</v>
      </c>
      <c r="L142" s="27" t="str">
        <f>VLOOKUP(A142,'BASE REGISTRO NOVIEMBRE'!$B$2:$V$890,12,FALSE)</f>
        <v xml:space="preserve">Luis Barros Valdes Nº 775, comuna de Providencia, Santiago.
</v>
      </c>
      <c r="M142" s="27" t="str">
        <f>VLOOKUP(A142,'BASE REGISTRO NOVIEMBRE'!$B$2:$V$890,13,FALSE)</f>
        <v>XIII</v>
      </c>
      <c r="N142" s="27" t="str">
        <f>VLOOKUP(A142,'BASE REGISTRO NOVIEMBRE'!$B$2:$V$890,14,FALSE)</f>
        <v>Providencia</v>
      </c>
      <c r="O142" s="27" t="str">
        <f>VLOOKUP(A142,'BASE REGISTRO NOVIEMBRE'!$B$2:$V$890,15,FALSE)</f>
        <v xml:space="preserve">02-7903800
</v>
      </c>
      <c r="P142" s="27" t="str">
        <f>VLOOKUP(A142,'BASE REGISTRO NOVIEMBRE'!$B$2:$V$890,16,FALSE)</f>
        <v>•	info@fundacionmicasa.cl</v>
      </c>
      <c r="Q142" s="27">
        <f>VLOOKUP(A142,'BASE REGISTRO NOVIEMBRE'!$B$2:$V$890,17,FALSE)</f>
        <v>0</v>
      </c>
      <c r="R142" s="27">
        <f>VLOOKUP(A142,'BASE REGISTRO NOVIEMBRE'!$B$2:$V$890,18,FALSE)</f>
        <v>93401</v>
      </c>
      <c r="S142" s="27" t="str">
        <f>VLOOKUP(A142,'BASE REGISTRO NOVIEMBRE'!$B$2:$V$890,19,FALSE)</f>
        <v>Se acompaña certificado financiero correspondiente al año 2020, aprobados por el Subdepartamento de Supervisión Financiera Nacional.</v>
      </c>
      <c r="T142" s="107">
        <f>VLOOKUP(A142,'BASE REGISTRO NOVIEMBRE'!$B$2:$V$890,20,FALSE)</f>
        <v>37970</v>
      </c>
      <c r="U142" s="41">
        <v>4250</v>
      </c>
      <c r="V142" s="44">
        <v>31109580</v>
      </c>
      <c r="W142" s="44">
        <v>46935900</v>
      </c>
      <c r="X142" s="45">
        <v>44561</v>
      </c>
      <c r="Y142" s="42" t="s">
        <v>40</v>
      </c>
      <c r="Z142" s="42" t="s">
        <v>9203</v>
      </c>
      <c r="AA142" s="42" t="s">
        <v>435</v>
      </c>
    </row>
    <row r="143" spans="1:27" ht="15.75" customHeight="1" x14ac:dyDescent="0.2">
      <c r="A143" s="41">
        <v>4250</v>
      </c>
      <c r="B143" s="27" t="str">
        <f>VLOOKUP(A143,'BASE REGISTRO NOVIEMBRE'!$B$2:$V$890,2,FALSE)</f>
        <v xml:space="preserve">Fundación Mi Casa </v>
      </c>
      <c r="C143" s="27" t="str">
        <f>VLOOKUP(A143,'BASE REGISTRO NOVIEMBRE'!$B$2:$V$890,3,FALSE)</f>
        <v>70015680-K</v>
      </c>
      <c r="D143" s="27" t="str">
        <f>VLOOKUP(A143,'BASE REGISTRO NOVIEMBRE'!$B$2:$V$890,4,FALSE)</f>
        <v>Fundación de derecho privado</v>
      </c>
      <c r="E143" s="27" t="str">
        <f>VLOOKUP(A143,'BASE REGISTRO NOVIEMBRE'!$B$2:$V$890,5,FALSE)</f>
        <v>Otorgado por Decreto Supremo Nº 1360, de fecha 22 de febrero de 1952, del Ministerio de Justicia.</v>
      </c>
      <c r="F143" s="27" t="str">
        <f>VLOOKUP(A143,'BASE REGISTRO NOVIEMBRE'!$B$2:$V$890,6,FALSE)</f>
        <v xml:space="preserve">Certificado de Vigencia extendido por el SRCeI, folio Nº 
500395957973, de fecha 29 de junio de 2021.
</v>
      </c>
      <c r="G143" s="27" t="str">
        <f>VLOOKUP(A143,'BASE REGISTRO NOVIEMBRE'!$B$2:$V$890,7,FALSE)</f>
        <v>Readaptar  y moralizar a niños y jóvenes vagos o desamparados.</v>
      </c>
      <c r="H143" s="27" t="str">
        <f>VLOOKUP(A143,'BASE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3" s="27" t="str">
        <f>VLOOKUP(A143,'BASE REGISTRO NOVIEMBRE'!$B$2:$V$890,9,FALSE)</f>
        <v>5 años.</v>
      </c>
      <c r="J143" s="27" t="str">
        <f>VLOOKUP(A143,'BASE REGISTRO NOVIEMBRE'!$B$2:$V$890,10,FALSE)</f>
        <v xml:space="preserve"> 5 años
24 de octubre de 2019 al 24 de octubre del 2024
</v>
      </c>
      <c r="K143" s="27" t="str">
        <f>VLOOKUP(A143,'BASE REGISTRO NOVIEMBRE'!$B$2:$V$890,11,FALSE)</f>
        <v xml:space="preserve">Gerente General: Delia María Del Gatto Reyes       
Presidente: Fernando Enrique Correa Ríos, 
Representante Legal:  Luis Mario Riquelme Navarro            
Mandataria: Paulina Andrea Herrera Godoy            
</v>
      </c>
      <c r="L143" s="27" t="str">
        <f>VLOOKUP(A143,'BASE REGISTRO NOVIEMBRE'!$B$2:$V$890,12,FALSE)</f>
        <v xml:space="preserve">Luis Barros Valdes Nº 775, comuna de Providencia, Santiago.
</v>
      </c>
      <c r="M143" s="27" t="str">
        <f>VLOOKUP(A143,'BASE REGISTRO NOVIEMBRE'!$B$2:$V$890,13,FALSE)</f>
        <v>XIII</v>
      </c>
      <c r="N143" s="27" t="str">
        <f>VLOOKUP(A143,'BASE REGISTRO NOVIEMBRE'!$B$2:$V$890,14,FALSE)</f>
        <v>Providencia</v>
      </c>
      <c r="O143" s="27" t="str">
        <f>VLOOKUP(A143,'BASE REGISTRO NOVIEMBRE'!$B$2:$V$890,15,FALSE)</f>
        <v xml:space="preserve">02-7903800
</v>
      </c>
      <c r="P143" s="27" t="str">
        <f>VLOOKUP(A143,'BASE REGISTRO NOVIEMBRE'!$B$2:$V$890,16,FALSE)</f>
        <v>•	info@fundacionmicasa.cl</v>
      </c>
      <c r="Q143" s="27">
        <f>VLOOKUP(A143,'BASE REGISTRO NOVIEMBRE'!$B$2:$V$890,17,FALSE)</f>
        <v>0</v>
      </c>
      <c r="R143" s="27">
        <f>VLOOKUP(A143,'BASE REGISTRO NOVIEMBRE'!$B$2:$V$890,18,FALSE)</f>
        <v>93401</v>
      </c>
      <c r="S143" s="27" t="str">
        <f>VLOOKUP(A143,'BASE REGISTRO NOVIEMBRE'!$B$2:$V$890,19,FALSE)</f>
        <v>Se acompaña certificado financiero correspondiente al año 2020, aprobados por el Subdepartamento de Supervisión Financiera Nacional.</v>
      </c>
      <c r="T143" s="107">
        <f>VLOOKUP(A143,'BASE REGISTRO NOVIEMBRE'!$B$2:$V$890,20,FALSE)</f>
        <v>37970</v>
      </c>
      <c r="U143" s="41">
        <v>4250</v>
      </c>
      <c r="V143" s="44">
        <v>10144206</v>
      </c>
      <c r="W143" s="44">
        <v>23852592</v>
      </c>
      <c r="X143" s="45">
        <v>44561</v>
      </c>
      <c r="Y143" s="42" t="s">
        <v>40</v>
      </c>
      <c r="Z143" s="42" t="s">
        <v>9203</v>
      </c>
      <c r="AA143" s="42" t="s">
        <v>9512</v>
      </c>
    </row>
    <row r="144" spans="1:27" ht="15.75" customHeight="1" x14ac:dyDescent="0.2">
      <c r="A144" s="41">
        <v>4250</v>
      </c>
      <c r="B144" s="27" t="str">
        <f>VLOOKUP(A144,'BASE REGISTRO NOVIEMBRE'!$B$2:$V$890,2,FALSE)</f>
        <v xml:space="preserve">Fundación Mi Casa </v>
      </c>
      <c r="C144" s="27" t="str">
        <f>VLOOKUP(A144,'BASE REGISTRO NOVIEMBRE'!$B$2:$V$890,3,FALSE)</f>
        <v>70015680-K</v>
      </c>
      <c r="D144" s="27" t="str">
        <f>VLOOKUP(A144,'BASE REGISTRO NOVIEMBRE'!$B$2:$V$890,4,FALSE)</f>
        <v>Fundación de derecho privado</v>
      </c>
      <c r="E144" s="27" t="str">
        <f>VLOOKUP(A144,'BASE REGISTRO NOVIEMBRE'!$B$2:$V$890,5,FALSE)</f>
        <v>Otorgado por Decreto Supremo Nº 1360, de fecha 22 de febrero de 1952, del Ministerio de Justicia.</v>
      </c>
      <c r="F144" s="27" t="str">
        <f>VLOOKUP(A144,'BASE REGISTRO NOVIEMBRE'!$B$2:$V$890,6,FALSE)</f>
        <v xml:space="preserve">Certificado de Vigencia extendido por el SRCeI, folio Nº 
500395957973, de fecha 29 de junio de 2021.
</v>
      </c>
      <c r="G144" s="27" t="str">
        <f>VLOOKUP(A144,'BASE REGISTRO NOVIEMBRE'!$B$2:$V$890,7,FALSE)</f>
        <v>Readaptar  y moralizar a niños y jóvenes vagos o desamparados.</v>
      </c>
      <c r="H144" s="27" t="str">
        <f>VLOOKUP(A144,'BASE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4" s="27" t="str">
        <f>VLOOKUP(A144,'BASE REGISTRO NOVIEMBRE'!$B$2:$V$890,9,FALSE)</f>
        <v>5 años.</v>
      </c>
      <c r="J144" s="27" t="str">
        <f>VLOOKUP(A144,'BASE REGISTRO NOVIEMBRE'!$B$2:$V$890,10,FALSE)</f>
        <v xml:space="preserve"> 5 años
24 de octubre de 2019 al 24 de octubre del 2024
</v>
      </c>
      <c r="K144" s="27" t="str">
        <f>VLOOKUP(A144,'BASE REGISTRO NOVIEMBRE'!$B$2:$V$890,11,FALSE)</f>
        <v xml:space="preserve">Gerente General: Delia María Del Gatto Reyes       
Presidente: Fernando Enrique Correa Ríos, 
Representante Legal:  Luis Mario Riquelme Navarro            
Mandataria: Paulina Andrea Herrera Godoy            
</v>
      </c>
      <c r="L144" s="27" t="str">
        <f>VLOOKUP(A144,'BASE REGISTRO NOVIEMBRE'!$B$2:$V$890,12,FALSE)</f>
        <v xml:space="preserve">Luis Barros Valdes Nº 775, comuna de Providencia, Santiago.
</v>
      </c>
      <c r="M144" s="27" t="str">
        <f>VLOOKUP(A144,'BASE REGISTRO NOVIEMBRE'!$B$2:$V$890,13,FALSE)</f>
        <v>XIII</v>
      </c>
      <c r="N144" s="27" t="str">
        <f>VLOOKUP(A144,'BASE REGISTRO NOVIEMBRE'!$B$2:$V$890,14,FALSE)</f>
        <v>Providencia</v>
      </c>
      <c r="O144" s="27" t="str">
        <f>VLOOKUP(A144,'BASE REGISTRO NOVIEMBRE'!$B$2:$V$890,15,FALSE)</f>
        <v xml:space="preserve">02-7903800
</v>
      </c>
      <c r="P144" s="27" t="str">
        <f>VLOOKUP(A144,'BASE REGISTRO NOVIEMBRE'!$B$2:$V$890,16,FALSE)</f>
        <v>•	info@fundacionmicasa.cl</v>
      </c>
      <c r="Q144" s="27">
        <f>VLOOKUP(A144,'BASE REGISTRO NOVIEMBRE'!$B$2:$V$890,17,FALSE)</f>
        <v>0</v>
      </c>
      <c r="R144" s="27">
        <f>VLOOKUP(A144,'BASE REGISTRO NOVIEMBRE'!$B$2:$V$890,18,FALSE)</f>
        <v>93401</v>
      </c>
      <c r="S144" s="27" t="str">
        <f>VLOOKUP(A144,'BASE REGISTRO NOVIEMBRE'!$B$2:$V$890,19,FALSE)</f>
        <v>Se acompaña certificado financiero correspondiente al año 2020, aprobados por el Subdepartamento de Supervisión Financiera Nacional.</v>
      </c>
      <c r="T144" s="107">
        <f>VLOOKUP(A144,'BASE REGISTRO NOVIEMBRE'!$B$2:$V$890,20,FALSE)</f>
        <v>37970</v>
      </c>
      <c r="U144" s="41">
        <v>4250</v>
      </c>
      <c r="V144" s="44">
        <v>25305734</v>
      </c>
      <c r="W144" s="44">
        <v>48687484</v>
      </c>
      <c r="X144" s="45">
        <v>44561</v>
      </c>
      <c r="Y144" s="42" t="s">
        <v>40</v>
      </c>
      <c r="Z144" s="42" t="s">
        <v>9203</v>
      </c>
      <c r="AA144" s="42" t="s">
        <v>265</v>
      </c>
    </row>
    <row r="145" spans="1:27" ht="15.75" customHeight="1" x14ac:dyDescent="0.2">
      <c r="A145" s="41">
        <v>4250</v>
      </c>
      <c r="B145" s="27" t="str">
        <f>VLOOKUP(A145,'BASE REGISTRO NOVIEMBRE'!$B$2:$V$890,2,FALSE)</f>
        <v xml:space="preserve">Fundación Mi Casa </v>
      </c>
      <c r="C145" s="27" t="str">
        <f>VLOOKUP(A145,'BASE REGISTRO NOVIEMBRE'!$B$2:$V$890,3,FALSE)</f>
        <v>70015680-K</v>
      </c>
      <c r="D145" s="27" t="str">
        <f>VLOOKUP(A145,'BASE REGISTRO NOVIEMBRE'!$B$2:$V$890,4,FALSE)</f>
        <v>Fundación de derecho privado</v>
      </c>
      <c r="E145" s="27" t="str">
        <f>VLOOKUP(A145,'BASE REGISTRO NOVIEMBRE'!$B$2:$V$890,5,FALSE)</f>
        <v>Otorgado por Decreto Supremo Nº 1360, de fecha 22 de febrero de 1952, del Ministerio de Justicia.</v>
      </c>
      <c r="F145" s="27" t="str">
        <f>VLOOKUP(A145,'BASE REGISTRO NOVIEMBRE'!$B$2:$V$890,6,FALSE)</f>
        <v xml:space="preserve">Certificado de Vigencia extendido por el SRCeI, folio Nº 
500395957973, de fecha 29 de junio de 2021.
</v>
      </c>
      <c r="G145" s="27" t="str">
        <f>VLOOKUP(A145,'BASE REGISTRO NOVIEMBRE'!$B$2:$V$890,7,FALSE)</f>
        <v>Readaptar  y moralizar a niños y jóvenes vagos o desamparados.</v>
      </c>
      <c r="H145" s="27" t="str">
        <f>VLOOKUP(A145,'BASE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5" s="27" t="str">
        <f>VLOOKUP(A145,'BASE REGISTRO NOVIEMBRE'!$B$2:$V$890,9,FALSE)</f>
        <v>5 años.</v>
      </c>
      <c r="J145" s="27" t="str">
        <f>VLOOKUP(A145,'BASE REGISTRO NOVIEMBRE'!$B$2:$V$890,10,FALSE)</f>
        <v xml:space="preserve"> 5 años
24 de octubre de 2019 al 24 de octubre del 2024
</v>
      </c>
      <c r="K145" s="27" t="str">
        <f>VLOOKUP(A145,'BASE REGISTRO NOVIEMBRE'!$B$2:$V$890,11,FALSE)</f>
        <v xml:space="preserve">Gerente General: Delia María Del Gatto Reyes       
Presidente: Fernando Enrique Correa Ríos, 
Representante Legal:  Luis Mario Riquelme Navarro            
Mandataria: Paulina Andrea Herrera Godoy            
</v>
      </c>
      <c r="L145" s="27" t="str">
        <f>VLOOKUP(A145,'BASE REGISTRO NOVIEMBRE'!$B$2:$V$890,12,FALSE)</f>
        <v xml:space="preserve">Luis Barros Valdes Nº 775, comuna de Providencia, Santiago.
</v>
      </c>
      <c r="M145" s="27" t="str">
        <f>VLOOKUP(A145,'BASE REGISTRO NOVIEMBRE'!$B$2:$V$890,13,FALSE)</f>
        <v>XIII</v>
      </c>
      <c r="N145" s="27" t="str">
        <f>VLOOKUP(A145,'BASE REGISTRO NOVIEMBRE'!$B$2:$V$890,14,FALSE)</f>
        <v>Providencia</v>
      </c>
      <c r="O145" s="27" t="str">
        <f>VLOOKUP(A145,'BASE REGISTRO NOVIEMBRE'!$B$2:$V$890,15,FALSE)</f>
        <v xml:space="preserve">02-7903800
</v>
      </c>
      <c r="P145" s="27" t="str">
        <f>VLOOKUP(A145,'BASE REGISTRO NOVIEMBRE'!$B$2:$V$890,16,FALSE)</f>
        <v>•	info@fundacionmicasa.cl</v>
      </c>
      <c r="Q145" s="27">
        <f>VLOOKUP(A145,'BASE REGISTRO NOVIEMBRE'!$B$2:$V$890,17,FALSE)</f>
        <v>0</v>
      </c>
      <c r="R145" s="27">
        <f>VLOOKUP(A145,'BASE REGISTRO NOVIEMBRE'!$B$2:$V$890,18,FALSE)</f>
        <v>93401</v>
      </c>
      <c r="S145" s="27" t="str">
        <f>VLOOKUP(A145,'BASE REGISTRO NOVIEMBRE'!$B$2:$V$890,19,FALSE)</f>
        <v>Se acompaña certificado financiero correspondiente al año 2020, aprobados por el Subdepartamento de Supervisión Financiera Nacional.</v>
      </c>
      <c r="T145" s="107">
        <f>VLOOKUP(A145,'BASE REGISTRO NOVIEMBRE'!$B$2:$V$890,20,FALSE)</f>
        <v>37970</v>
      </c>
      <c r="U145" s="41">
        <v>4250</v>
      </c>
      <c r="V145" s="44">
        <v>20754202</v>
      </c>
      <c r="W145" s="44">
        <v>29691418</v>
      </c>
      <c r="X145" s="45">
        <v>44561</v>
      </c>
      <c r="Y145" s="42" t="s">
        <v>40</v>
      </c>
      <c r="Z145" s="42" t="s">
        <v>9203</v>
      </c>
      <c r="AA145" s="42" t="s">
        <v>9528</v>
      </c>
    </row>
    <row r="146" spans="1:27" ht="15.75" customHeight="1" x14ac:dyDescent="0.2">
      <c r="A146" s="41">
        <v>4250</v>
      </c>
      <c r="B146" s="27" t="str">
        <f>VLOOKUP(A146,'BASE REGISTRO NOVIEMBRE'!$B$2:$V$890,2,FALSE)</f>
        <v xml:space="preserve">Fundación Mi Casa </v>
      </c>
      <c r="C146" s="27" t="str">
        <f>VLOOKUP(A146,'BASE REGISTRO NOVIEMBRE'!$B$2:$V$890,3,FALSE)</f>
        <v>70015680-K</v>
      </c>
      <c r="D146" s="27" t="str">
        <f>VLOOKUP(A146,'BASE REGISTRO NOVIEMBRE'!$B$2:$V$890,4,FALSE)</f>
        <v>Fundación de derecho privado</v>
      </c>
      <c r="E146" s="27" t="str">
        <f>VLOOKUP(A146,'BASE REGISTRO NOVIEMBRE'!$B$2:$V$890,5,FALSE)</f>
        <v>Otorgado por Decreto Supremo Nº 1360, de fecha 22 de febrero de 1952, del Ministerio de Justicia.</v>
      </c>
      <c r="F146" s="27" t="str">
        <f>VLOOKUP(A146,'BASE REGISTRO NOVIEMBRE'!$B$2:$V$890,6,FALSE)</f>
        <v xml:space="preserve">Certificado de Vigencia extendido por el SRCeI, folio Nº 
500395957973, de fecha 29 de junio de 2021.
</v>
      </c>
      <c r="G146" s="27" t="str">
        <f>VLOOKUP(A146,'BASE REGISTRO NOVIEMBRE'!$B$2:$V$890,7,FALSE)</f>
        <v>Readaptar  y moralizar a niños y jóvenes vagos o desamparados.</v>
      </c>
      <c r="H146" s="27" t="str">
        <f>VLOOKUP(A146,'BASE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6" s="27" t="str">
        <f>VLOOKUP(A146,'BASE REGISTRO NOVIEMBRE'!$B$2:$V$890,9,FALSE)</f>
        <v>5 años.</v>
      </c>
      <c r="J146" s="27" t="str">
        <f>VLOOKUP(A146,'BASE REGISTRO NOVIEMBRE'!$B$2:$V$890,10,FALSE)</f>
        <v xml:space="preserve"> 5 años
24 de octubre de 2019 al 24 de octubre del 2024
</v>
      </c>
      <c r="K146" s="27" t="str">
        <f>VLOOKUP(A146,'BASE REGISTRO NOVIEMBRE'!$B$2:$V$890,11,FALSE)</f>
        <v xml:space="preserve">Gerente General: Delia María Del Gatto Reyes       
Presidente: Fernando Enrique Correa Ríos, 
Representante Legal:  Luis Mario Riquelme Navarro            
Mandataria: Paulina Andrea Herrera Godoy            
</v>
      </c>
      <c r="L146" s="27" t="str">
        <f>VLOOKUP(A146,'BASE REGISTRO NOVIEMBRE'!$B$2:$V$890,12,FALSE)</f>
        <v xml:space="preserve">Luis Barros Valdes Nº 775, comuna de Providencia, Santiago.
</v>
      </c>
      <c r="M146" s="27" t="str">
        <f>VLOOKUP(A146,'BASE REGISTRO NOVIEMBRE'!$B$2:$V$890,13,FALSE)</f>
        <v>XIII</v>
      </c>
      <c r="N146" s="27" t="str">
        <f>VLOOKUP(A146,'BASE REGISTRO NOVIEMBRE'!$B$2:$V$890,14,FALSE)</f>
        <v>Providencia</v>
      </c>
      <c r="O146" s="27" t="str">
        <f>VLOOKUP(A146,'BASE REGISTRO NOVIEMBRE'!$B$2:$V$890,15,FALSE)</f>
        <v xml:space="preserve">02-7903800
</v>
      </c>
      <c r="P146" s="27" t="str">
        <f>VLOOKUP(A146,'BASE REGISTRO NOVIEMBRE'!$B$2:$V$890,16,FALSE)</f>
        <v>•	info@fundacionmicasa.cl</v>
      </c>
      <c r="Q146" s="27">
        <f>VLOOKUP(A146,'BASE REGISTRO NOVIEMBRE'!$B$2:$V$890,17,FALSE)</f>
        <v>0</v>
      </c>
      <c r="R146" s="27">
        <f>VLOOKUP(A146,'BASE REGISTRO NOVIEMBRE'!$B$2:$V$890,18,FALSE)</f>
        <v>93401</v>
      </c>
      <c r="S146" s="27" t="str">
        <f>VLOOKUP(A146,'BASE REGISTRO NOVIEMBRE'!$B$2:$V$890,19,FALSE)</f>
        <v>Se acompaña certificado financiero correspondiente al año 2020, aprobados por el Subdepartamento de Supervisión Financiera Nacional.</v>
      </c>
      <c r="T146" s="107">
        <f>VLOOKUP(A146,'BASE REGISTRO NOVIEMBRE'!$B$2:$V$890,20,FALSE)</f>
        <v>37970</v>
      </c>
      <c r="U146" s="41">
        <v>4250</v>
      </c>
      <c r="V146" s="44">
        <v>295013</v>
      </c>
      <c r="W146" s="44">
        <v>24062111</v>
      </c>
      <c r="X146" s="45">
        <v>44561</v>
      </c>
      <c r="Y146" s="42" t="s">
        <v>40</v>
      </c>
      <c r="Z146" s="42" t="s">
        <v>9203</v>
      </c>
      <c r="AA146" s="42" t="s">
        <v>459</v>
      </c>
    </row>
    <row r="147" spans="1:27" ht="15.75" customHeight="1" x14ac:dyDescent="0.2">
      <c r="A147" s="41">
        <v>4250</v>
      </c>
      <c r="B147" s="27" t="str">
        <f>VLOOKUP(A147,'BASE REGISTRO NOVIEMBRE'!$B$2:$V$890,2,FALSE)</f>
        <v xml:space="preserve">Fundación Mi Casa </v>
      </c>
      <c r="C147" s="27" t="str">
        <f>VLOOKUP(A147,'BASE REGISTRO NOVIEMBRE'!$B$2:$V$890,3,FALSE)</f>
        <v>70015680-K</v>
      </c>
      <c r="D147" s="27" t="str">
        <f>VLOOKUP(A147,'BASE REGISTRO NOVIEMBRE'!$B$2:$V$890,4,FALSE)</f>
        <v>Fundación de derecho privado</v>
      </c>
      <c r="E147" s="27" t="str">
        <f>VLOOKUP(A147,'BASE REGISTRO NOVIEMBRE'!$B$2:$V$890,5,FALSE)</f>
        <v>Otorgado por Decreto Supremo Nº 1360, de fecha 22 de febrero de 1952, del Ministerio de Justicia.</v>
      </c>
      <c r="F147" s="27" t="str">
        <f>VLOOKUP(A147,'BASE REGISTRO NOVIEMBRE'!$B$2:$V$890,6,FALSE)</f>
        <v xml:space="preserve">Certificado de Vigencia extendido por el SRCeI, folio Nº 
500395957973, de fecha 29 de junio de 2021.
</v>
      </c>
      <c r="G147" s="27" t="str">
        <f>VLOOKUP(A147,'BASE REGISTRO NOVIEMBRE'!$B$2:$V$890,7,FALSE)</f>
        <v>Readaptar  y moralizar a niños y jóvenes vagos o desamparados.</v>
      </c>
      <c r="H147" s="27" t="str">
        <f>VLOOKUP(A147,'BASE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7" s="27" t="str">
        <f>VLOOKUP(A147,'BASE REGISTRO NOVIEMBRE'!$B$2:$V$890,9,FALSE)</f>
        <v>5 años.</v>
      </c>
      <c r="J147" s="27" t="str">
        <f>VLOOKUP(A147,'BASE REGISTRO NOVIEMBRE'!$B$2:$V$890,10,FALSE)</f>
        <v xml:space="preserve"> 5 años
24 de octubre de 2019 al 24 de octubre del 2024
</v>
      </c>
      <c r="K147" s="27" t="str">
        <f>VLOOKUP(A147,'BASE REGISTRO NOVIEMBRE'!$B$2:$V$890,11,FALSE)</f>
        <v xml:space="preserve">Gerente General: Delia María Del Gatto Reyes       
Presidente: Fernando Enrique Correa Ríos, 
Representante Legal:  Luis Mario Riquelme Navarro            
Mandataria: Paulina Andrea Herrera Godoy            
</v>
      </c>
      <c r="L147" s="27" t="str">
        <f>VLOOKUP(A147,'BASE REGISTRO NOVIEMBRE'!$B$2:$V$890,12,FALSE)</f>
        <v xml:space="preserve">Luis Barros Valdes Nº 775, comuna de Providencia, Santiago.
</v>
      </c>
      <c r="M147" s="27" t="str">
        <f>VLOOKUP(A147,'BASE REGISTRO NOVIEMBRE'!$B$2:$V$890,13,FALSE)</f>
        <v>XIII</v>
      </c>
      <c r="N147" s="27" t="str">
        <f>VLOOKUP(A147,'BASE REGISTRO NOVIEMBRE'!$B$2:$V$890,14,FALSE)</f>
        <v>Providencia</v>
      </c>
      <c r="O147" s="27" t="str">
        <f>VLOOKUP(A147,'BASE REGISTRO NOVIEMBRE'!$B$2:$V$890,15,FALSE)</f>
        <v xml:space="preserve">02-7903800
</v>
      </c>
      <c r="P147" s="27" t="str">
        <f>VLOOKUP(A147,'BASE REGISTRO NOVIEMBRE'!$B$2:$V$890,16,FALSE)</f>
        <v>•	info@fundacionmicasa.cl</v>
      </c>
      <c r="Q147" s="27">
        <f>VLOOKUP(A147,'BASE REGISTRO NOVIEMBRE'!$B$2:$V$890,17,FALSE)</f>
        <v>0</v>
      </c>
      <c r="R147" s="27">
        <f>VLOOKUP(A147,'BASE REGISTRO NOVIEMBRE'!$B$2:$V$890,18,FALSE)</f>
        <v>93401</v>
      </c>
      <c r="S147" s="27" t="str">
        <f>VLOOKUP(A147,'BASE REGISTRO NOVIEMBRE'!$B$2:$V$890,19,FALSE)</f>
        <v>Se acompaña certificado financiero correspondiente al año 2020, aprobados por el Subdepartamento de Supervisión Financiera Nacional.</v>
      </c>
      <c r="T147" s="107">
        <f>VLOOKUP(A147,'BASE REGISTRO NOVIEMBRE'!$B$2:$V$890,20,FALSE)</f>
        <v>37970</v>
      </c>
      <c r="U147" s="41">
        <v>4250</v>
      </c>
      <c r="V147" s="44">
        <v>145598005</v>
      </c>
      <c r="W147" s="44">
        <v>211253096</v>
      </c>
      <c r="X147" s="45">
        <v>44561</v>
      </c>
      <c r="Y147" s="42" t="s">
        <v>40</v>
      </c>
      <c r="Z147" s="42" t="s">
        <v>9203</v>
      </c>
      <c r="AA147" s="42" t="s">
        <v>9537</v>
      </c>
    </row>
    <row r="148" spans="1:27" ht="15.75" customHeight="1" x14ac:dyDescent="0.2">
      <c r="A148" s="41">
        <v>4250</v>
      </c>
      <c r="B148" s="27" t="str">
        <f>VLOOKUP(A148,'BASE REGISTRO NOVIEMBRE'!$B$2:$V$890,2,FALSE)</f>
        <v xml:space="preserve">Fundación Mi Casa </v>
      </c>
      <c r="C148" s="27" t="str">
        <f>VLOOKUP(A148,'BASE REGISTRO NOVIEMBRE'!$B$2:$V$890,3,FALSE)</f>
        <v>70015680-K</v>
      </c>
      <c r="D148" s="27" t="str">
        <f>VLOOKUP(A148,'BASE REGISTRO NOVIEMBRE'!$B$2:$V$890,4,FALSE)</f>
        <v>Fundación de derecho privado</v>
      </c>
      <c r="E148" s="27" t="str">
        <f>VLOOKUP(A148,'BASE REGISTRO NOVIEMBRE'!$B$2:$V$890,5,FALSE)</f>
        <v>Otorgado por Decreto Supremo Nº 1360, de fecha 22 de febrero de 1952, del Ministerio de Justicia.</v>
      </c>
      <c r="F148" s="27" t="str">
        <f>VLOOKUP(A148,'BASE REGISTRO NOVIEMBRE'!$B$2:$V$890,6,FALSE)</f>
        <v xml:space="preserve">Certificado de Vigencia extendido por el SRCeI, folio Nº 
500395957973, de fecha 29 de junio de 2021.
</v>
      </c>
      <c r="G148" s="27" t="str">
        <f>VLOOKUP(A148,'BASE REGISTRO NOVIEMBRE'!$B$2:$V$890,7,FALSE)</f>
        <v>Readaptar  y moralizar a niños y jóvenes vagos o desamparados.</v>
      </c>
      <c r="H148" s="27" t="str">
        <f>VLOOKUP(A148,'BASE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8" s="27" t="str">
        <f>VLOOKUP(A148,'BASE REGISTRO NOVIEMBRE'!$B$2:$V$890,9,FALSE)</f>
        <v>5 años.</v>
      </c>
      <c r="J148" s="27" t="str">
        <f>VLOOKUP(A148,'BASE REGISTRO NOVIEMBRE'!$B$2:$V$890,10,FALSE)</f>
        <v xml:space="preserve"> 5 años
24 de octubre de 2019 al 24 de octubre del 2024
</v>
      </c>
      <c r="K148" s="27" t="str">
        <f>VLOOKUP(A148,'BASE REGISTRO NOVIEMBRE'!$B$2:$V$890,11,FALSE)</f>
        <v xml:space="preserve">Gerente General: Delia María Del Gatto Reyes       
Presidente: Fernando Enrique Correa Ríos, 
Representante Legal:  Luis Mario Riquelme Navarro            
Mandataria: Paulina Andrea Herrera Godoy            
</v>
      </c>
      <c r="L148" s="27" t="str">
        <f>VLOOKUP(A148,'BASE REGISTRO NOVIEMBRE'!$B$2:$V$890,12,FALSE)</f>
        <v xml:space="preserve">Luis Barros Valdes Nº 775, comuna de Providencia, Santiago.
</v>
      </c>
      <c r="M148" s="27" t="str">
        <f>VLOOKUP(A148,'BASE REGISTRO NOVIEMBRE'!$B$2:$V$890,13,FALSE)</f>
        <v>XIII</v>
      </c>
      <c r="N148" s="27" t="str">
        <f>VLOOKUP(A148,'BASE REGISTRO NOVIEMBRE'!$B$2:$V$890,14,FALSE)</f>
        <v>Providencia</v>
      </c>
      <c r="O148" s="27" t="str">
        <f>VLOOKUP(A148,'BASE REGISTRO NOVIEMBRE'!$B$2:$V$890,15,FALSE)</f>
        <v xml:space="preserve">02-7903800
</v>
      </c>
      <c r="P148" s="27" t="str">
        <f>VLOOKUP(A148,'BASE REGISTRO NOVIEMBRE'!$B$2:$V$890,16,FALSE)</f>
        <v>•	info@fundacionmicasa.cl</v>
      </c>
      <c r="Q148" s="27">
        <f>VLOOKUP(A148,'BASE REGISTRO NOVIEMBRE'!$B$2:$V$890,17,FALSE)</f>
        <v>0</v>
      </c>
      <c r="R148" s="27">
        <f>VLOOKUP(A148,'BASE REGISTRO NOVIEMBRE'!$B$2:$V$890,18,FALSE)</f>
        <v>93401</v>
      </c>
      <c r="S148" s="27" t="str">
        <f>VLOOKUP(A148,'BASE REGISTRO NOVIEMBRE'!$B$2:$V$890,19,FALSE)</f>
        <v>Se acompaña certificado financiero correspondiente al año 2020, aprobados por el Subdepartamento de Supervisión Financiera Nacional.</v>
      </c>
      <c r="T148" s="107">
        <f>VLOOKUP(A148,'BASE REGISTRO NOVIEMBRE'!$B$2:$V$890,20,FALSE)</f>
        <v>37970</v>
      </c>
      <c r="U148" s="41">
        <v>4250</v>
      </c>
      <c r="V148" s="44">
        <v>13882414</v>
      </c>
      <c r="W148" s="44">
        <v>21842122</v>
      </c>
      <c r="X148" s="45">
        <v>44561</v>
      </c>
      <c r="Y148" s="42" t="s">
        <v>40</v>
      </c>
      <c r="Z148" s="42" t="s">
        <v>9203</v>
      </c>
      <c r="AA148" s="42" t="s">
        <v>284</v>
      </c>
    </row>
    <row r="149" spans="1:27" ht="15.75" customHeight="1" x14ac:dyDescent="0.2">
      <c r="A149" s="41">
        <v>4250</v>
      </c>
      <c r="B149" s="27" t="str">
        <f>VLOOKUP(A149,'BASE REGISTRO NOVIEMBRE'!$B$2:$V$890,2,FALSE)</f>
        <v xml:space="preserve">Fundación Mi Casa </v>
      </c>
      <c r="C149" s="27" t="str">
        <f>VLOOKUP(A149,'BASE REGISTRO NOVIEMBRE'!$B$2:$V$890,3,FALSE)</f>
        <v>70015680-K</v>
      </c>
      <c r="D149" s="27" t="str">
        <f>VLOOKUP(A149,'BASE REGISTRO NOVIEMBRE'!$B$2:$V$890,4,FALSE)</f>
        <v>Fundación de derecho privado</v>
      </c>
      <c r="E149" s="27" t="str">
        <f>VLOOKUP(A149,'BASE REGISTRO NOVIEMBRE'!$B$2:$V$890,5,FALSE)</f>
        <v>Otorgado por Decreto Supremo Nº 1360, de fecha 22 de febrero de 1952, del Ministerio de Justicia.</v>
      </c>
      <c r="F149" s="27" t="str">
        <f>VLOOKUP(A149,'BASE REGISTRO NOVIEMBRE'!$B$2:$V$890,6,FALSE)</f>
        <v xml:space="preserve">Certificado de Vigencia extendido por el SRCeI, folio Nº 
500395957973, de fecha 29 de junio de 2021.
</v>
      </c>
      <c r="G149" s="27" t="str">
        <f>VLOOKUP(A149,'BASE REGISTRO NOVIEMBRE'!$B$2:$V$890,7,FALSE)</f>
        <v>Readaptar  y moralizar a niños y jóvenes vagos o desamparados.</v>
      </c>
      <c r="H149" s="27" t="str">
        <f>VLOOKUP(A149,'BASE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49" s="27" t="str">
        <f>VLOOKUP(A149,'BASE REGISTRO NOVIEMBRE'!$B$2:$V$890,9,FALSE)</f>
        <v>5 años.</v>
      </c>
      <c r="J149" s="27" t="str">
        <f>VLOOKUP(A149,'BASE REGISTRO NOVIEMBRE'!$B$2:$V$890,10,FALSE)</f>
        <v xml:space="preserve"> 5 años
24 de octubre de 2019 al 24 de octubre del 2024
</v>
      </c>
      <c r="K149" s="27" t="str">
        <f>VLOOKUP(A149,'BASE REGISTRO NOVIEMBRE'!$B$2:$V$890,11,FALSE)</f>
        <v xml:space="preserve">Gerente General: Delia María Del Gatto Reyes       
Presidente: Fernando Enrique Correa Ríos, 
Representante Legal:  Luis Mario Riquelme Navarro            
Mandataria: Paulina Andrea Herrera Godoy            
</v>
      </c>
      <c r="L149" s="27" t="str">
        <f>VLOOKUP(A149,'BASE REGISTRO NOVIEMBRE'!$B$2:$V$890,12,FALSE)</f>
        <v xml:space="preserve">Luis Barros Valdes Nº 775, comuna de Providencia, Santiago.
</v>
      </c>
      <c r="M149" s="27" t="str">
        <f>VLOOKUP(A149,'BASE REGISTRO NOVIEMBRE'!$B$2:$V$890,13,FALSE)</f>
        <v>XIII</v>
      </c>
      <c r="N149" s="27" t="str">
        <f>VLOOKUP(A149,'BASE REGISTRO NOVIEMBRE'!$B$2:$V$890,14,FALSE)</f>
        <v>Providencia</v>
      </c>
      <c r="O149" s="27" t="str">
        <f>VLOOKUP(A149,'BASE REGISTRO NOVIEMBRE'!$B$2:$V$890,15,FALSE)</f>
        <v xml:space="preserve">02-7903800
</v>
      </c>
      <c r="P149" s="27" t="str">
        <f>VLOOKUP(A149,'BASE REGISTRO NOVIEMBRE'!$B$2:$V$890,16,FALSE)</f>
        <v>•	info@fundacionmicasa.cl</v>
      </c>
      <c r="Q149" s="27">
        <f>VLOOKUP(A149,'BASE REGISTRO NOVIEMBRE'!$B$2:$V$890,17,FALSE)</f>
        <v>0</v>
      </c>
      <c r="R149" s="27">
        <f>VLOOKUP(A149,'BASE REGISTRO NOVIEMBRE'!$B$2:$V$890,18,FALSE)</f>
        <v>93401</v>
      </c>
      <c r="S149" s="27" t="str">
        <f>VLOOKUP(A149,'BASE REGISTRO NOVIEMBRE'!$B$2:$V$890,19,FALSE)</f>
        <v>Se acompaña certificado financiero correspondiente al año 2020, aprobados por el Subdepartamento de Supervisión Financiera Nacional.</v>
      </c>
      <c r="T149" s="107">
        <f>VLOOKUP(A149,'BASE REGISTRO NOVIEMBRE'!$B$2:$V$890,20,FALSE)</f>
        <v>37970</v>
      </c>
      <c r="U149" s="41">
        <v>4250</v>
      </c>
      <c r="V149" s="44">
        <v>7635423</v>
      </c>
      <c r="W149" s="44">
        <v>15005523</v>
      </c>
      <c r="X149" s="45">
        <v>44561</v>
      </c>
      <c r="Y149" s="42" t="s">
        <v>40</v>
      </c>
      <c r="Z149" s="42" t="s">
        <v>9203</v>
      </c>
      <c r="AA149" s="42" t="s">
        <v>212</v>
      </c>
    </row>
    <row r="150" spans="1:27" ht="15.75" customHeight="1" x14ac:dyDescent="0.2">
      <c r="A150" s="41">
        <v>4250</v>
      </c>
      <c r="B150" s="27" t="str">
        <f>VLOOKUP(A150,'BASE REGISTRO NOVIEMBRE'!$B$2:$V$890,2,FALSE)</f>
        <v xml:space="preserve">Fundación Mi Casa </v>
      </c>
      <c r="C150" s="27" t="str">
        <f>VLOOKUP(A150,'BASE REGISTRO NOVIEMBRE'!$B$2:$V$890,3,FALSE)</f>
        <v>70015680-K</v>
      </c>
      <c r="D150" s="27" t="str">
        <f>VLOOKUP(A150,'BASE REGISTRO NOVIEMBRE'!$B$2:$V$890,4,FALSE)</f>
        <v>Fundación de derecho privado</v>
      </c>
      <c r="E150" s="27" t="str">
        <f>VLOOKUP(A150,'BASE REGISTRO NOVIEMBRE'!$B$2:$V$890,5,FALSE)</f>
        <v>Otorgado por Decreto Supremo Nº 1360, de fecha 22 de febrero de 1952, del Ministerio de Justicia.</v>
      </c>
      <c r="F150" s="27" t="str">
        <f>VLOOKUP(A150,'BASE REGISTRO NOVIEMBRE'!$B$2:$V$890,6,FALSE)</f>
        <v xml:space="preserve">Certificado de Vigencia extendido por el SRCeI, folio Nº 
500395957973, de fecha 29 de junio de 2021.
</v>
      </c>
      <c r="G150" s="27" t="str">
        <f>VLOOKUP(A150,'BASE REGISTRO NOVIEMBRE'!$B$2:$V$890,7,FALSE)</f>
        <v>Readaptar  y moralizar a niños y jóvenes vagos o desamparados.</v>
      </c>
      <c r="H150" s="27" t="str">
        <f>VLOOKUP(A150,'BASE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0" s="27" t="str">
        <f>VLOOKUP(A150,'BASE REGISTRO NOVIEMBRE'!$B$2:$V$890,9,FALSE)</f>
        <v>5 años.</v>
      </c>
      <c r="J150" s="27" t="str">
        <f>VLOOKUP(A150,'BASE REGISTRO NOVIEMBRE'!$B$2:$V$890,10,FALSE)</f>
        <v xml:space="preserve"> 5 años
24 de octubre de 2019 al 24 de octubre del 2024
</v>
      </c>
      <c r="K150" s="27" t="str">
        <f>VLOOKUP(A150,'BASE REGISTRO NOVIEMBRE'!$B$2:$V$890,11,FALSE)</f>
        <v xml:space="preserve">Gerente General: Delia María Del Gatto Reyes       
Presidente: Fernando Enrique Correa Ríos, 
Representante Legal:  Luis Mario Riquelme Navarro            
Mandataria: Paulina Andrea Herrera Godoy            
</v>
      </c>
      <c r="L150" s="27" t="str">
        <f>VLOOKUP(A150,'BASE REGISTRO NOVIEMBRE'!$B$2:$V$890,12,FALSE)</f>
        <v xml:space="preserve">Luis Barros Valdes Nº 775, comuna de Providencia, Santiago.
</v>
      </c>
      <c r="M150" s="27" t="str">
        <f>VLOOKUP(A150,'BASE REGISTRO NOVIEMBRE'!$B$2:$V$890,13,FALSE)</f>
        <v>XIII</v>
      </c>
      <c r="N150" s="27" t="str">
        <f>VLOOKUP(A150,'BASE REGISTRO NOVIEMBRE'!$B$2:$V$890,14,FALSE)</f>
        <v>Providencia</v>
      </c>
      <c r="O150" s="27" t="str">
        <f>VLOOKUP(A150,'BASE REGISTRO NOVIEMBRE'!$B$2:$V$890,15,FALSE)</f>
        <v xml:space="preserve">02-7903800
</v>
      </c>
      <c r="P150" s="27" t="str">
        <f>VLOOKUP(A150,'BASE REGISTRO NOVIEMBRE'!$B$2:$V$890,16,FALSE)</f>
        <v>•	info@fundacionmicasa.cl</v>
      </c>
      <c r="Q150" s="27">
        <f>VLOOKUP(A150,'BASE REGISTRO NOVIEMBRE'!$B$2:$V$890,17,FALSE)</f>
        <v>0</v>
      </c>
      <c r="R150" s="27">
        <f>VLOOKUP(A150,'BASE REGISTRO NOVIEMBRE'!$B$2:$V$890,18,FALSE)</f>
        <v>93401</v>
      </c>
      <c r="S150" s="27" t="str">
        <f>VLOOKUP(A150,'BASE REGISTRO NOVIEMBRE'!$B$2:$V$890,19,FALSE)</f>
        <v>Se acompaña certificado financiero correspondiente al año 2020, aprobados por el Subdepartamento de Supervisión Financiera Nacional.</v>
      </c>
      <c r="T150" s="107">
        <f>VLOOKUP(A150,'BASE REGISTRO NOVIEMBRE'!$B$2:$V$890,20,FALSE)</f>
        <v>37970</v>
      </c>
      <c r="U150" s="41">
        <v>4250</v>
      </c>
      <c r="V150" s="44">
        <v>8999280</v>
      </c>
      <c r="W150" s="44">
        <v>15205680</v>
      </c>
      <c r="X150" s="45">
        <v>44561</v>
      </c>
      <c r="Y150" s="42" t="s">
        <v>40</v>
      </c>
      <c r="Z150" s="42" t="s">
        <v>9203</v>
      </c>
      <c r="AA150" s="42" t="s">
        <v>223</v>
      </c>
    </row>
    <row r="151" spans="1:27" ht="15.75" customHeight="1" x14ac:dyDescent="0.2">
      <c r="A151" s="41">
        <v>4250</v>
      </c>
      <c r="B151" s="27" t="str">
        <f>VLOOKUP(A151,'BASE REGISTRO NOVIEMBRE'!$B$2:$V$890,2,FALSE)</f>
        <v xml:space="preserve">Fundación Mi Casa </v>
      </c>
      <c r="C151" s="27" t="str">
        <f>VLOOKUP(A151,'BASE REGISTRO NOVIEMBRE'!$B$2:$V$890,3,FALSE)</f>
        <v>70015680-K</v>
      </c>
      <c r="D151" s="27" t="str">
        <f>VLOOKUP(A151,'BASE REGISTRO NOVIEMBRE'!$B$2:$V$890,4,FALSE)</f>
        <v>Fundación de derecho privado</v>
      </c>
      <c r="E151" s="27" t="str">
        <f>VLOOKUP(A151,'BASE REGISTRO NOVIEMBRE'!$B$2:$V$890,5,FALSE)</f>
        <v>Otorgado por Decreto Supremo Nº 1360, de fecha 22 de febrero de 1952, del Ministerio de Justicia.</v>
      </c>
      <c r="F151" s="27" t="str">
        <f>VLOOKUP(A151,'BASE REGISTRO NOVIEMBRE'!$B$2:$V$890,6,FALSE)</f>
        <v xml:space="preserve">Certificado de Vigencia extendido por el SRCeI, folio Nº 
500395957973, de fecha 29 de junio de 2021.
</v>
      </c>
      <c r="G151" s="27" t="str">
        <f>VLOOKUP(A151,'BASE REGISTRO NOVIEMBRE'!$B$2:$V$890,7,FALSE)</f>
        <v>Readaptar  y moralizar a niños y jóvenes vagos o desamparados.</v>
      </c>
      <c r="H151" s="27" t="str">
        <f>VLOOKUP(A151,'BASE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1" s="27" t="str">
        <f>VLOOKUP(A151,'BASE REGISTRO NOVIEMBRE'!$B$2:$V$890,9,FALSE)</f>
        <v>5 años.</v>
      </c>
      <c r="J151" s="27" t="str">
        <f>VLOOKUP(A151,'BASE REGISTRO NOVIEMBRE'!$B$2:$V$890,10,FALSE)</f>
        <v xml:space="preserve"> 5 años
24 de octubre de 2019 al 24 de octubre del 2024
</v>
      </c>
      <c r="K151" s="27" t="str">
        <f>VLOOKUP(A151,'BASE REGISTRO NOVIEMBRE'!$B$2:$V$890,11,FALSE)</f>
        <v xml:space="preserve">Gerente General: Delia María Del Gatto Reyes       
Presidente: Fernando Enrique Correa Ríos, 
Representante Legal:  Luis Mario Riquelme Navarro            
Mandataria: Paulina Andrea Herrera Godoy            
</v>
      </c>
      <c r="L151" s="27" t="str">
        <f>VLOOKUP(A151,'BASE REGISTRO NOVIEMBRE'!$B$2:$V$890,12,FALSE)</f>
        <v xml:space="preserve">Luis Barros Valdes Nº 775, comuna de Providencia, Santiago.
</v>
      </c>
      <c r="M151" s="27" t="str">
        <f>VLOOKUP(A151,'BASE REGISTRO NOVIEMBRE'!$B$2:$V$890,13,FALSE)</f>
        <v>XIII</v>
      </c>
      <c r="N151" s="27" t="str">
        <f>VLOOKUP(A151,'BASE REGISTRO NOVIEMBRE'!$B$2:$V$890,14,FALSE)</f>
        <v>Providencia</v>
      </c>
      <c r="O151" s="27" t="str">
        <f>VLOOKUP(A151,'BASE REGISTRO NOVIEMBRE'!$B$2:$V$890,15,FALSE)</f>
        <v xml:space="preserve">02-7903800
</v>
      </c>
      <c r="P151" s="27" t="str">
        <f>VLOOKUP(A151,'BASE REGISTRO NOVIEMBRE'!$B$2:$V$890,16,FALSE)</f>
        <v>•	info@fundacionmicasa.cl</v>
      </c>
      <c r="Q151" s="27">
        <f>VLOOKUP(A151,'BASE REGISTRO NOVIEMBRE'!$B$2:$V$890,17,FALSE)</f>
        <v>0</v>
      </c>
      <c r="R151" s="27">
        <f>VLOOKUP(A151,'BASE REGISTRO NOVIEMBRE'!$B$2:$V$890,18,FALSE)</f>
        <v>93401</v>
      </c>
      <c r="S151" s="27" t="str">
        <f>VLOOKUP(A151,'BASE REGISTRO NOVIEMBRE'!$B$2:$V$890,19,FALSE)</f>
        <v>Se acompaña certificado financiero correspondiente al año 2020, aprobados por el Subdepartamento de Supervisión Financiera Nacional.</v>
      </c>
      <c r="T151" s="107">
        <f>VLOOKUP(A151,'BASE REGISTRO NOVIEMBRE'!$B$2:$V$890,20,FALSE)</f>
        <v>37970</v>
      </c>
      <c r="U151" s="41">
        <v>4250</v>
      </c>
      <c r="V151" s="44">
        <v>6671880</v>
      </c>
      <c r="W151" s="44">
        <v>12955860</v>
      </c>
      <c r="X151" s="45">
        <v>44561</v>
      </c>
      <c r="Y151" s="42" t="s">
        <v>40</v>
      </c>
      <c r="Z151" s="42" t="s">
        <v>9203</v>
      </c>
      <c r="AA151" s="42" t="s">
        <v>436</v>
      </c>
    </row>
    <row r="152" spans="1:27" ht="15.75" customHeight="1" x14ac:dyDescent="0.2">
      <c r="A152" s="41">
        <v>4250</v>
      </c>
      <c r="B152" s="27" t="str">
        <f>VLOOKUP(A152,'BASE REGISTRO NOVIEMBRE'!$B$2:$V$890,2,FALSE)</f>
        <v xml:space="preserve">Fundación Mi Casa </v>
      </c>
      <c r="C152" s="27" t="str">
        <f>VLOOKUP(A152,'BASE REGISTRO NOVIEMBRE'!$B$2:$V$890,3,FALSE)</f>
        <v>70015680-K</v>
      </c>
      <c r="D152" s="27" t="str">
        <f>VLOOKUP(A152,'BASE REGISTRO NOVIEMBRE'!$B$2:$V$890,4,FALSE)</f>
        <v>Fundación de derecho privado</v>
      </c>
      <c r="E152" s="27" t="str">
        <f>VLOOKUP(A152,'BASE REGISTRO NOVIEMBRE'!$B$2:$V$890,5,FALSE)</f>
        <v>Otorgado por Decreto Supremo Nº 1360, de fecha 22 de febrero de 1952, del Ministerio de Justicia.</v>
      </c>
      <c r="F152" s="27" t="str">
        <f>VLOOKUP(A152,'BASE REGISTRO NOVIEMBRE'!$B$2:$V$890,6,FALSE)</f>
        <v xml:space="preserve">Certificado de Vigencia extendido por el SRCeI, folio Nº 
500395957973, de fecha 29 de junio de 2021.
</v>
      </c>
      <c r="G152" s="27" t="str">
        <f>VLOOKUP(A152,'BASE REGISTRO NOVIEMBRE'!$B$2:$V$890,7,FALSE)</f>
        <v>Readaptar  y moralizar a niños y jóvenes vagos o desamparados.</v>
      </c>
      <c r="H152" s="27" t="str">
        <f>VLOOKUP(A152,'BASE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2" s="27" t="str">
        <f>VLOOKUP(A152,'BASE REGISTRO NOVIEMBRE'!$B$2:$V$890,9,FALSE)</f>
        <v>5 años.</v>
      </c>
      <c r="J152" s="27" t="str">
        <f>VLOOKUP(A152,'BASE REGISTRO NOVIEMBRE'!$B$2:$V$890,10,FALSE)</f>
        <v xml:space="preserve"> 5 años
24 de octubre de 2019 al 24 de octubre del 2024
</v>
      </c>
      <c r="K152" s="27" t="str">
        <f>VLOOKUP(A152,'BASE REGISTRO NOVIEMBRE'!$B$2:$V$890,11,FALSE)</f>
        <v xml:space="preserve">Gerente General: Delia María Del Gatto Reyes       
Presidente: Fernando Enrique Correa Ríos, 
Representante Legal:  Luis Mario Riquelme Navarro            
Mandataria: Paulina Andrea Herrera Godoy            
</v>
      </c>
      <c r="L152" s="27" t="str">
        <f>VLOOKUP(A152,'BASE REGISTRO NOVIEMBRE'!$B$2:$V$890,12,FALSE)</f>
        <v xml:space="preserve">Luis Barros Valdes Nº 775, comuna de Providencia, Santiago.
</v>
      </c>
      <c r="M152" s="27" t="str">
        <f>VLOOKUP(A152,'BASE REGISTRO NOVIEMBRE'!$B$2:$V$890,13,FALSE)</f>
        <v>XIII</v>
      </c>
      <c r="N152" s="27" t="str">
        <f>VLOOKUP(A152,'BASE REGISTRO NOVIEMBRE'!$B$2:$V$890,14,FALSE)</f>
        <v>Providencia</v>
      </c>
      <c r="O152" s="27" t="str">
        <f>VLOOKUP(A152,'BASE REGISTRO NOVIEMBRE'!$B$2:$V$890,15,FALSE)</f>
        <v xml:space="preserve">02-7903800
</v>
      </c>
      <c r="P152" s="27" t="str">
        <f>VLOOKUP(A152,'BASE REGISTRO NOVIEMBRE'!$B$2:$V$890,16,FALSE)</f>
        <v>•	info@fundacionmicasa.cl</v>
      </c>
      <c r="Q152" s="27">
        <f>VLOOKUP(A152,'BASE REGISTRO NOVIEMBRE'!$B$2:$V$890,17,FALSE)</f>
        <v>0</v>
      </c>
      <c r="R152" s="27">
        <f>VLOOKUP(A152,'BASE REGISTRO NOVIEMBRE'!$B$2:$V$890,18,FALSE)</f>
        <v>93401</v>
      </c>
      <c r="S152" s="27" t="str">
        <f>VLOOKUP(A152,'BASE REGISTRO NOVIEMBRE'!$B$2:$V$890,19,FALSE)</f>
        <v>Se acompaña certificado financiero correspondiente al año 2020, aprobados por el Subdepartamento de Supervisión Financiera Nacional.</v>
      </c>
      <c r="T152" s="107">
        <f>VLOOKUP(A152,'BASE REGISTRO NOVIEMBRE'!$B$2:$V$890,20,FALSE)</f>
        <v>37970</v>
      </c>
      <c r="U152" s="41">
        <v>4250</v>
      </c>
      <c r="V152" s="44">
        <v>27096108</v>
      </c>
      <c r="W152" s="44">
        <v>67339440</v>
      </c>
      <c r="X152" s="45">
        <v>44561</v>
      </c>
      <c r="Y152" s="42" t="s">
        <v>40</v>
      </c>
      <c r="Z152" s="42" t="s">
        <v>9203</v>
      </c>
      <c r="AA152" s="42" t="s">
        <v>437</v>
      </c>
    </row>
    <row r="153" spans="1:27" ht="15.75" customHeight="1" x14ac:dyDescent="0.2">
      <c r="A153" s="41">
        <v>4250</v>
      </c>
      <c r="B153" s="27" t="str">
        <f>VLOOKUP(A153,'BASE REGISTRO NOVIEMBRE'!$B$2:$V$890,2,FALSE)</f>
        <v xml:space="preserve">Fundación Mi Casa </v>
      </c>
      <c r="C153" s="27" t="str">
        <f>VLOOKUP(A153,'BASE REGISTRO NOVIEMBRE'!$B$2:$V$890,3,FALSE)</f>
        <v>70015680-K</v>
      </c>
      <c r="D153" s="27" t="str">
        <f>VLOOKUP(A153,'BASE REGISTRO NOVIEMBRE'!$B$2:$V$890,4,FALSE)</f>
        <v>Fundación de derecho privado</v>
      </c>
      <c r="E153" s="27" t="str">
        <f>VLOOKUP(A153,'BASE REGISTRO NOVIEMBRE'!$B$2:$V$890,5,FALSE)</f>
        <v>Otorgado por Decreto Supremo Nº 1360, de fecha 22 de febrero de 1952, del Ministerio de Justicia.</v>
      </c>
      <c r="F153" s="27" t="str">
        <f>VLOOKUP(A153,'BASE REGISTRO NOVIEMBRE'!$B$2:$V$890,6,FALSE)</f>
        <v xml:space="preserve">Certificado de Vigencia extendido por el SRCeI, folio Nº 
500395957973, de fecha 29 de junio de 2021.
</v>
      </c>
      <c r="G153" s="27" t="str">
        <f>VLOOKUP(A153,'BASE REGISTRO NOVIEMBRE'!$B$2:$V$890,7,FALSE)</f>
        <v>Readaptar  y moralizar a niños y jóvenes vagos o desamparados.</v>
      </c>
      <c r="H153" s="27" t="str">
        <f>VLOOKUP(A153,'BASE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3" s="27" t="str">
        <f>VLOOKUP(A153,'BASE REGISTRO NOVIEMBRE'!$B$2:$V$890,9,FALSE)</f>
        <v>5 años.</v>
      </c>
      <c r="J153" s="27" t="str">
        <f>VLOOKUP(A153,'BASE REGISTRO NOVIEMBRE'!$B$2:$V$890,10,FALSE)</f>
        <v xml:space="preserve"> 5 años
24 de octubre de 2019 al 24 de octubre del 2024
</v>
      </c>
      <c r="K153" s="27" t="str">
        <f>VLOOKUP(A153,'BASE REGISTRO NOVIEMBRE'!$B$2:$V$890,11,FALSE)</f>
        <v xml:space="preserve">Gerente General: Delia María Del Gatto Reyes       
Presidente: Fernando Enrique Correa Ríos, 
Representante Legal:  Luis Mario Riquelme Navarro            
Mandataria: Paulina Andrea Herrera Godoy            
</v>
      </c>
      <c r="L153" s="27" t="str">
        <f>VLOOKUP(A153,'BASE REGISTRO NOVIEMBRE'!$B$2:$V$890,12,FALSE)</f>
        <v xml:space="preserve">Luis Barros Valdes Nº 775, comuna de Providencia, Santiago.
</v>
      </c>
      <c r="M153" s="27" t="str">
        <f>VLOOKUP(A153,'BASE REGISTRO NOVIEMBRE'!$B$2:$V$890,13,FALSE)</f>
        <v>XIII</v>
      </c>
      <c r="N153" s="27" t="str">
        <f>VLOOKUP(A153,'BASE REGISTRO NOVIEMBRE'!$B$2:$V$890,14,FALSE)</f>
        <v>Providencia</v>
      </c>
      <c r="O153" s="27" t="str">
        <f>VLOOKUP(A153,'BASE REGISTRO NOVIEMBRE'!$B$2:$V$890,15,FALSE)</f>
        <v xml:space="preserve">02-7903800
</v>
      </c>
      <c r="P153" s="27" t="str">
        <f>VLOOKUP(A153,'BASE REGISTRO NOVIEMBRE'!$B$2:$V$890,16,FALSE)</f>
        <v>•	info@fundacionmicasa.cl</v>
      </c>
      <c r="Q153" s="27">
        <f>VLOOKUP(A153,'BASE REGISTRO NOVIEMBRE'!$B$2:$V$890,17,FALSE)</f>
        <v>0</v>
      </c>
      <c r="R153" s="27">
        <f>VLOOKUP(A153,'BASE REGISTRO NOVIEMBRE'!$B$2:$V$890,18,FALSE)</f>
        <v>93401</v>
      </c>
      <c r="S153" s="27" t="str">
        <f>VLOOKUP(A153,'BASE REGISTRO NOVIEMBRE'!$B$2:$V$890,19,FALSE)</f>
        <v>Se acompaña certificado financiero correspondiente al año 2020, aprobados por el Subdepartamento de Supervisión Financiera Nacional.</v>
      </c>
      <c r="T153" s="107">
        <f>VLOOKUP(A153,'BASE REGISTRO NOVIEMBRE'!$B$2:$V$890,20,FALSE)</f>
        <v>37970</v>
      </c>
      <c r="U153" s="41">
        <v>4250</v>
      </c>
      <c r="V153" s="44">
        <v>4386684</v>
      </c>
      <c r="W153" s="44">
        <v>8773368</v>
      </c>
      <c r="X153" s="45">
        <v>44561</v>
      </c>
      <c r="Y153" s="42" t="s">
        <v>40</v>
      </c>
      <c r="Z153" s="42" t="s">
        <v>9203</v>
      </c>
      <c r="AA153" s="42" t="s">
        <v>9549</v>
      </c>
    </row>
    <row r="154" spans="1:27" ht="15.75" customHeight="1" x14ac:dyDescent="0.2">
      <c r="A154" s="41">
        <v>4250</v>
      </c>
      <c r="B154" s="27" t="str">
        <f>VLOOKUP(A154,'BASE REGISTRO NOVIEMBRE'!$B$2:$V$890,2,FALSE)</f>
        <v xml:space="preserve">Fundación Mi Casa </v>
      </c>
      <c r="C154" s="27" t="str">
        <f>VLOOKUP(A154,'BASE REGISTRO NOVIEMBRE'!$B$2:$V$890,3,FALSE)</f>
        <v>70015680-K</v>
      </c>
      <c r="D154" s="27" t="str">
        <f>VLOOKUP(A154,'BASE REGISTRO NOVIEMBRE'!$B$2:$V$890,4,FALSE)</f>
        <v>Fundación de derecho privado</v>
      </c>
      <c r="E154" s="27" t="str">
        <f>VLOOKUP(A154,'BASE REGISTRO NOVIEMBRE'!$B$2:$V$890,5,FALSE)</f>
        <v>Otorgado por Decreto Supremo Nº 1360, de fecha 22 de febrero de 1952, del Ministerio de Justicia.</v>
      </c>
      <c r="F154" s="27" t="str">
        <f>VLOOKUP(A154,'BASE REGISTRO NOVIEMBRE'!$B$2:$V$890,6,FALSE)</f>
        <v xml:space="preserve">Certificado de Vigencia extendido por el SRCeI, folio Nº 
500395957973, de fecha 29 de junio de 2021.
</v>
      </c>
      <c r="G154" s="27" t="str">
        <f>VLOOKUP(A154,'BASE REGISTRO NOVIEMBRE'!$B$2:$V$890,7,FALSE)</f>
        <v>Readaptar  y moralizar a niños y jóvenes vagos o desamparados.</v>
      </c>
      <c r="H154" s="27" t="str">
        <f>VLOOKUP(A154,'BASE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4" s="27" t="str">
        <f>VLOOKUP(A154,'BASE REGISTRO NOVIEMBRE'!$B$2:$V$890,9,FALSE)</f>
        <v>5 años.</v>
      </c>
      <c r="J154" s="27" t="str">
        <f>VLOOKUP(A154,'BASE REGISTRO NOVIEMBRE'!$B$2:$V$890,10,FALSE)</f>
        <v xml:space="preserve"> 5 años
24 de octubre de 2019 al 24 de octubre del 2024
</v>
      </c>
      <c r="K154" s="27" t="str">
        <f>VLOOKUP(A154,'BASE REGISTRO NOVIEMBRE'!$B$2:$V$890,11,FALSE)</f>
        <v xml:space="preserve">Gerente General: Delia María Del Gatto Reyes       
Presidente: Fernando Enrique Correa Ríos, 
Representante Legal:  Luis Mario Riquelme Navarro            
Mandataria: Paulina Andrea Herrera Godoy            
</v>
      </c>
      <c r="L154" s="27" t="str">
        <f>VLOOKUP(A154,'BASE REGISTRO NOVIEMBRE'!$B$2:$V$890,12,FALSE)</f>
        <v xml:space="preserve">Luis Barros Valdes Nº 775, comuna de Providencia, Santiago.
</v>
      </c>
      <c r="M154" s="27" t="str">
        <f>VLOOKUP(A154,'BASE REGISTRO NOVIEMBRE'!$B$2:$V$890,13,FALSE)</f>
        <v>XIII</v>
      </c>
      <c r="N154" s="27" t="str">
        <f>VLOOKUP(A154,'BASE REGISTRO NOVIEMBRE'!$B$2:$V$890,14,FALSE)</f>
        <v>Providencia</v>
      </c>
      <c r="O154" s="27" t="str">
        <f>VLOOKUP(A154,'BASE REGISTRO NOVIEMBRE'!$B$2:$V$890,15,FALSE)</f>
        <v xml:space="preserve">02-7903800
</v>
      </c>
      <c r="P154" s="27" t="str">
        <f>VLOOKUP(A154,'BASE REGISTRO NOVIEMBRE'!$B$2:$V$890,16,FALSE)</f>
        <v>•	info@fundacionmicasa.cl</v>
      </c>
      <c r="Q154" s="27">
        <f>VLOOKUP(A154,'BASE REGISTRO NOVIEMBRE'!$B$2:$V$890,17,FALSE)</f>
        <v>0</v>
      </c>
      <c r="R154" s="27">
        <f>VLOOKUP(A154,'BASE REGISTRO NOVIEMBRE'!$B$2:$V$890,18,FALSE)</f>
        <v>93401</v>
      </c>
      <c r="S154" s="27" t="str">
        <f>VLOOKUP(A154,'BASE REGISTRO NOVIEMBRE'!$B$2:$V$890,19,FALSE)</f>
        <v>Se acompaña certificado financiero correspondiente al año 2020, aprobados por el Subdepartamento de Supervisión Financiera Nacional.</v>
      </c>
      <c r="T154" s="107">
        <f>VLOOKUP(A154,'BASE REGISTRO NOVIEMBRE'!$B$2:$V$890,20,FALSE)</f>
        <v>37970</v>
      </c>
      <c r="U154" s="41">
        <v>4250</v>
      </c>
      <c r="V154" s="44">
        <v>10706669</v>
      </c>
      <c r="W154" s="44">
        <v>22719579</v>
      </c>
      <c r="X154" s="45">
        <v>44561</v>
      </c>
      <c r="Y154" s="42" t="s">
        <v>40</v>
      </c>
      <c r="Z154" s="42" t="s">
        <v>9203</v>
      </c>
      <c r="AA154" s="42" t="s">
        <v>298</v>
      </c>
    </row>
    <row r="155" spans="1:27" ht="15.75" customHeight="1" x14ac:dyDescent="0.2">
      <c r="A155" s="41">
        <v>4250</v>
      </c>
      <c r="B155" s="27" t="str">
        <f>VLOOKUP(A155,'BASE REGISTRO NOVIEMBRE'!$B$2:$V$890,2,FALSE)</f>
        <v xml:space="preserve">Fundación Mi Casa </v>
      </c>
      <c r="C155" s="27" t="str">
        <f>VLOOKUP(A155,'BASE REGISTRO NOVIEMBRE'!$B$2:$V$890,3,FALSE)</f>
        <v>70015680-K</v>
      </c>
      <c r="D155" s="27" t="str">
        <f>VLOOKUP(A155,'BASE REGISTRO NOVIEMBRE'!$B$2:$V$890,4,FALSE)</f>
        <v>Fundación de derecho privado</v>
      </c>
      <c r="E155" s="27" t="str">
        <f>VLOOKUP(A155,'BASE REGISTRO NOVIEMBRE'!$B$2:$V$890,5,FALSE)</f>
        <v>Otorgado por Decreto Supremo Nº 1360, de fecha 22 de febrero de 1952, del Ministerio de Justicia.</v>
      </c>
      <c r="F155" s="27" t="str">
        <f>VLOOKUP(A155,'BASE REGISTRO NOVIEMBRE'!$B$2:$V$890,6,FALSE)</f>
        <v xml:space="preserve">Certificado de Vigencia extendido por el SRCeI, folio Nº 
500395957973, de fecha 29 de junio de 2021.
</v>
      </c>
      <c r="G155" s="27" t="str">
        <f>VLOOKUP(A155,'BASE REGISTRO NOVIEMBRE'!$B$2:$V$890,7,FALSE)</f>
        <v>Readaptar  y moralizar a niños y jóvenes vagos o desamparados.</v>
      </c>
      <c r="H155" s="27" t="str">
        <f>VLOOKUP(A155,'BASE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5" s="27" t="str">
        <f>VLOOKUP(A155,'BASE REGISTRO NOVIEMBRE'!$B$2:$V$890,9,FALSE)</f>
        <v>5 años.</v>
      </c>
      <c r="J155" s="27" t="str">
        <f>VLOOKUP(A155,'BASE REGISTRO NOVIEMBRE'!$B$2:$V$890,10,FALSE)</f>
        <v xml:space="preserve"> 5 años
24 de octubre de 2019 al 24 de octubre del 2024
</v>
      </c>
      <c r="K155" s="27" t="str">
        <f>VLOOKUP(A155,'BASE REGISTRO NOVIEMBRE'!$B$2:$V$890,11,FALSE)</f>
        <v xml:space="preserve">Gerente General: Delia María Del Gatto Reyes       
Presidente: Fernando Enrique Correa Ríos, 
Representante Legal:  Luis Mario Riquelme Navarro            
Mandataria: Paulina Andrea Herrera Godoy            
</v>
      </c>
      <c r="L155" s="27" t="str">
        <f>VLOOKUP(A155,'BASE REGISTRO NOVIEMBRE'!$B$2:$V$890,12,FALSE)</f>
        <v xml:space="preserve">Luis Barros Valdes Nº 775, comuna de Providencia, Santiago.
</v>
      </c>
      <c r="M155" s="27" t="str">
        <f>VLOOKUP(A155,'BASE REGISTRO NOVIEMBRE'!$B$2:$V$890,13,FALSE)</f>
        <v>XIII</v>
      </c>
      <c r="N155" s="27" t="str">
        <f>VLOOKUP(A155,'BASE REGISTRO NOVIEMBRE'!$B$2:$V$890,14,FALSE)</f>
        <v>Providencia</v>
      </c>
      <c r="O155" s="27" t="str">
        <f>VLOOKUP(A155,'BASE REGISTRO NOVIEMBRE'!$B$2:$V$890,15,FALSE)</f>
        <v xml:space="preserve">02-7903800
</v>
      </c>
      <c r="P155" s="27" t="str">
        <f>VLOOKUP(A155,'BASE REGISTRO NOVIEMBRE'!$B$2:$V$890,16,FALSE)</f>
        <v>•	info@fundacionmicasa.cl</v>
      </c>
      <c r="Q155" s="27">
        <f>VLOOKUP(A155,'BASE REGISTRO NOVIEMBRE'!$B$2:$V$890,17,FALSE)</f>
        <v>0</v>
      </c>
      <c r="R155" s="27">
        <f>VLOOKUP(A155,'BASE REGISTRO NOVIEMBRE'!$B$2:$V$890,18,FALSE)</f>
        <v>93401</v>
      </c>
      <c r="S155" s="27" t="str">
        <f>VLOOKUP(A155,'BASE REGISTRO NOVIEMBRE'!$B$2:$V$890,19,FALSE)</f>
        <v>Se acompaña certificado financiero correspondiente al año 2020, aprobados por el Subdepartamento de Supervisión Financiera Nacional.</v>
      </c>
      <c r="T155" s="107">
        <f>VLOOKUP(A155,'BASE REGISTRO NOVIEMBRE'!$B$2:$V$890,20,FALSE)</f>
        <v>37970</v>
      </c>
      <c r="U155" s="41">
        <v>4250</v>
      </c>
      <c r="V155" s="44">
        <v>73152768</v>
      </c>
      <c r="W155" s="44">
        <v>98992080</v>
      </c>
      <c r="X155" s="45">
        <v>44561</v>
      </c>
      <c r="Y155" s="42" t="s">
        <v>40</v>
      </c>
      <c r="Z155" s="42" t="s">
        <v>9203</v>
      </c>
      <c r="AA155" s="42" t="s">
        <v>9562</v>
      </c>
    </row>
    <row r="156" spans="1:27" ht="15.75" customHeight="1" x14ac:dyDescent="0.2">
      <c r="A156" s="41">
        <v>4250</v>
      </c>
      <c r="B156" s="27" t="str">
        <f>VLOOKUP(A156,'BASE REGISTRO NOVIEMBRE'!$B$2:$V$890,2,FALSE)</f>
        <v xml:space="preserve">Fundación Mi Casa </v>
      </c>
      <c r="C156" s="27" t="str">
        <f>VLOOKUP(A156,'BASE REGISTRO NOVIEMBRE'!$B$2:$V$890,3,FALSE)</f>
        <v>70015680-K</v>
      </c>
      <c r="D156" s="27" t="str">
        <f>VLOOKUP(A156,'BASE REGISTRO NOVIEMBRE'!$B$2:$V$890,4,FALSE)</f>
        <v>Fundación de derecho privado</v>
      </c>
      <c r="E156" s="27" t="str">
        <f>VLOOKUP(A156,'BASE REGISTRO NOVIEMBRE'!$B$2:$V$890,5,FALSE)</f>
        <v>Otorgado por Decreto Supremo Nº 1360, de fecha 22 de febrero de 1952, del Ministerio de Justicia.</v>
      </c>
      <c r="F156" s="27" t="str">
        <f>VLOOKUP(A156,'BASE REGISTRO NOVIEMBRE'!$B$2:$V$890,6,FALSE)</f>
        <v xml:space="preserve">Certificado de Vigencia extendido por el SRCeI, folio Nº 
500395957973, de fecha 29 de junio de 2021.
</v>
      </c>
      <c r="G156" s="27" t="str">
        <f>VLOOKUP(A156,'BASE REGISTRO NOVIEMBRE'!$B$2:$V$890,7,FALSE)</f>
        <v>Readaptar  y moralizar a niños y jóvenes vagos o desamparados.</v>
      </c>
      <c r="H156" s="27" t="str">
        <f>VLOOKUP(A156,'BASE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6" s="27" t="str">
        <f>VLOOKUP(A156,'BASE REGISTRO NOVIEMBRE'!$B$2:$V$890,9,FALSE)</f>
        <v>5 años.</v>
      </c>
      <c r="J156" s="27" t="str">
        <f>VLOOKUP(A156,'BASE REGISTRO NOVIEMBRE'!$B$2:$V$890,10,FALSE)</f>
        <v xml:space="preserve"> 5 años
24 de octubre de 2019 al 24 de octubre del 2024
</v>
      </c>
      <c r="K156" s="27" t="str">
        <f>VLOOKUP(A156,'BASE REGISTRO NOVIEMBRE'!$B$2:$V$890,11,FALSE)</f>
        <v xml:space="preserve">Gerente General: Delia María Del Gatto Reyes       
Presidente: Fernando Enrique Correa Ríos, 
Representante Legal:  Luis Mario Riquelme Navarro            
Mandataria: Paulina Andrea Herrera Godoy            
</v>
      </c>
      <c r="L156" s="27" t="str">
        <f>VLOOKUP(A156,'BASE REGISTRO NOVIEMBRE'!$B$2:$V$890,12,FALSE)</f>
        <v xml:space="preserve">Luis Barros Valdes Nº 775, comuna de Providencia, Santiago.
</v>
      </c>
      <c r="M156" s="27" t="str">
        <f>VLOOKUP(A156,'BASE REGISTRO NOVIEMBRE'!$B$2:$V$890,13,FALSE)</f>
        <v>XIII</v>
      </c>
      <c r="N156" s="27" t="str">
        <f>VLOOKUP(A156,'BASE REGISTRO NOVIEMBRE'!$B$2:$V$890,14,FALSE)</f>
        <v>Providencia</v>
      </c>
      <c r="O156" s="27" t="str">
        <f>VLOOKUP(A156,'BASE REGISTRO NOVIEMBRE'!$B$2:$V$890,15,FALSE)</f>
        <v xml:space="preserve">02-7903800
</v>
      </c>
      <c r="P156" s="27" t="str">
        <f>VLOOKUP(A156,'BASE REGISTRO NOVIEMBRE'!$B$2:$V$890,16,FALSE)</f>
        <v>•	info@fundacionmicasa.cl</v>
      </c>
      <c r="Q156" s="27">
        <f>VLOOKUP(A156,'BASE REGISTRO NOVIEMBRE'!$B$2:$V$890,17,FALSE)</f>
        <v>0</v>
      </c>
      <c r="R156" s="27">
        <f>VLOOKUP(A156,'BASE REGISTRO NOVIEMBRE'!$B$2:$V$890,18,FALSE)</f>
        <v>93401</v>
      </c>
      <c r="S156" s="27" t="str">
        <f>VLOOKUP(A156,'BASE REGISTRO NOVIEMBRE'!$B$2:$V$890,19,FALSE)</f>
        <v>Se acompaña certificado financiero correspondiente al año 2020, aprobados por el Subdepartamento de Supervisión Financiera Nacional.</v>
      </c>
      <c r="T156" s="107">
        <f>VLOOKUP(A156,'BASE REGISTRO NOVIEMBRE'!$B$2:$V$890,20,FALSE)</f>
        <v>37970</v>
      </c>
      <c r="U156" s="41">
        <v>4250</v>
      </c>
      <c r="V156" s="44">
        <v>49282005</v>
      </c>
      <c r="W156" s="44">
        <v>97439262</v>
      </c>
      <c r="X156" s="45">
        <v>44561</v>
      </c>
      <c r="Y156" s="42" t="s">
        <v>40</v>
      </c>
      <c r="Z156" s="42" t="s">
        <v>9203</v>
      </c>
      <c r="AA156" s="42" t="s">
        <v>9563</v>
      </c>
    </row>
    <row r="157" spans="1:27" ht="15.75" customHeight="1" x14ac:dyDescent="0.2">
      <c r="A157" s="41">
        <v>4250</v>
      </c>
      <c r="B157" s="27" t="str">
        <f>VLOOKUP(A157,'BASE REGISTRO NOVIEMBRE'!$B$2:$V$890,2,FALSE)</f>
        <v xml:space="preserve">Fundación Mi Casa </v>
      </c>
      <c r="C157" s="27" t="str">
        <f>VLOOKUP(A157,'BASE REGISTRO NOVIEMBRE'!$B$2:$V$890,3,FALSE)</f>
        <v>70015680-K</v>
      </c>
      <c r="D157" s="27" t="str">
        <f>VLOOKUP(A157,'BASE REGISTRO NOVIEMBRE'!$B$2:$V$890,4,FALSE)</f>
        <v>Fundación de derecho privado</v>
      </c>
      <c r="E157" s="27" t="str">
        <f>VLOOKUP(A157,'BASE REGISTRO NOVIEMBRE'!$B$2:$V$890,5,FALSE)</f>
        <v>Otorgado por Decreto Supremo Nº 1360, de fecha 22 de febrero de 1952, del Ministerio de Justicia.</v>
      </c>
      <c r="F157" s="27" t="str">
        <f>VLOOKUP(A157,'BASE REGISTRO NOVIEMBRE'!$B$2:$V$890,6,FALSE)</f>
        <v xml:space="preserve">Certificado de Vigencia extendido por el SRCeI, folio Nº 
500395957973, de fecha 29 de junio de 2021.
</v>
      </c>
      <c r="G157" s="27" t="str">
        <f>VLOOKUP(A157,'BASE REGISTRO NOVIEMBRE'!$B$2:$V$890,7,FALSE)</f>
        <v>Readaptar  y moralizar a niños y jóvenes vagos o desamparados.</v>
      </c>
      <c r="H157" s="27" t="str">
        <f>VLOOKUP(A157,'BASE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7" s="27" t="str">
        <f>VLOOKUP(A157,'BASE REGISTRO NOVIEMBRE'!$B$2:$V$890,9,FALSE)</f>
        <v>5 años.</v>
      </c>
      <c r="J157" s="27" t="str">
        <f>VLOOKUP(A157,'BASE REGISTRO NOVIEMBRE'!$B$2:$V$890,10,FALSE)</f>
        <v xml:space="preserve"> 5 años
24 de octubre de 2019 al 24 de octubre del 2024
</v>
      </c>
      <c r="K157" s="27" t="str">
        <f>VLOOKUP(A157,'BASE REGISTRO NOVIEMBRE'!$B$2:$V$890,11,FALSE)</f>
        <v xml:space="preserve">Gerente General: Delia María Del Gatto Reyes       
Presidente: Fernando Enrique Correa Ríos, 
Representante Legal:  Luis Mario Riquelme Navarro            
Mandataria: Paulina Andrea Herrera Godoy            
</v>
      </c>
      <c r="L157" s="27" t="str">
        <f>VLOOKUP(A157,'BASE REGISTRO NOVIEMBRE'!$B$2:$V$890,12,FALSE)</f>
        <v xml:space="preserve">Luis Barros Valdes Nº 775, comuna de Providencia, Santiago.
</v>
      </c>
      <c r="M157" s="27" t="str">
        <f>VLOOKUP(A157,'BASE REGISTRO NOVIEMBRE'!$B$2:$V$890,13,FALSE)</f>
        <v>XIII</v>
      </c>
      <c r="N157" s="27" t="str">
        <f>VLOOKUP(A157,'BASE REGISTRO NOVIEMBRE'!$B$2:$V$890,14,FALSE)</f>
        <v>Providencia</v>
      </c>
      <c r="O157" s="27" t="str">
        <f>VLOOKUP(A157,'BASE REGISTRO NOVIEMBRE'!$B$2:$V$890,15,FALSE)</f>
        <v xml:space="preserve">02-7903800
</v>
      </c>
      <c r="P157" s="27" t="str">
        <f>VLOOKUP(A157,'BASE REGISTRO NOVIEMBRE'!$B$2:$V$890,16,FALSE)</f>
        <v>•	info@fundacionmicasa.cl</v>
      </c>
      <c r="Q157" s="27">
        <f>VLOOKUP(A157,'BASE REGISTRO NOVIEMBRE'!$B$2:$V$890,17,FALSE)</f>
        <v>0</v>
      </c>
      <c r="R157" s="27">
        <f>VLOOKUP(A157,'BASE REGISTRO NOVIEMBRE'!$B$2:$V$890,18,FALSE)</f>
        <v>93401</v>
      </c>
      <c r="S157" s="27" t="str">
        <f>VLOOKUP(A157,'BASE REGISTRO NOVIEMBRE'!$B$2:$V$890,19,FALSE)</f>
        <v>Se acompaña certificado financiero correspondiente al año 2020, aprobados por el Subdepartamento de Supervisión Financiera Nacional.</v>
      </c>
      <c r="T157" s="107">
        <f>VLOOKUP(A157,'BASE REGISTRO NOVIEMBRE'!$B$2:$V$890,20,FALSE)</f>
        <v>37970</v>
      </c>
      <c r="U157" s="41">
        <v>4250</v>
      </c>
      <c r="V157" s="44">
        <v>98261311</v>
      </c>
      <c r="W157" s="44">
        <v>145927976</v>
      </c>
      <c r="X157" s="45">
        <v>44561</v>
      </c>
      <c r="Y157" s="42" t="s">
        <v>40</v>
      </c>
      <c r="Z157" s="42" t="s">
        <v>9203</v>
      </c>
      <c r="AA157" s="42" t="s">
        <v>217</v>
      </c>
    </row>
    <row r="158" spans="1:27" ht="15.75" customHeight="1" x14ac:dyDescent="0.2">
      <c r="A158" s="41">
        <v>4250</v>
      </c>
      <c r="B158" s="27" t="str">
        <f>VLOOKUP(A158,'BASE REGISTRO NOVIEMBRE'!$B$2:$V$890,2,FALSE)</f>
        <v xml:space="preserve">Fundación Mi Casa </v>
      </c>
      <c r="C158" s="27" t="str">
        <f>VLOOKUP(A158,'BASE REGISTRO NOVIEMBRE'!$B$2:$V$890,3,FALSE)</f>
        <v>70015680-K</v>
      </c>
      <c r="D158" s="27" t="str">
        <f>VLOOKUP(A158,'BASE REGISTRO NOVIEMBRE'!$B$2:$V$890,4,FALSE)</f>
        <v>Fundación de derecho privado</v>
      </c>
      <c r="E158" s="27" t="str">
        <f>VLOOKUP(A158,'BASE REGISTRO NOVIEMBRE'!$B$2:$V$890,5,FALSE)</f>
        <v>Otorgado por Decreto Supremo Nº 1360, de fecha 22 de febrero de 1952, del Ministerio de Justicia.</v>
      </c>
      <c r="F158" s="27" t="str">
        <f>VLOOKUP(A158,'BASE REGISTRO NOVIEMBRE'!$B$2:$V$890,6,FALSE)</f>
        <v xml:space="preserve">Certificado de Vigencia extendido por el SRCeI, folio Nº 
500395957973, de fecha 29 de junio de 2021.
</v>
      </c>
      <c r="G158" s="27" t="str">
        <f>VLOOKUP(A158,'BASE REGISTRO NOVIEMBRE'!$B$2:$V$890,7,FALSE)</f>
        <v>Readaptar  y moralizar a niños y jóvenes vagos o desamparados.</v>
      </c>
      <c r="H158" s="27" t="str">
        <f>VLOOKUP(A158,'BASE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8" s="27" t="str">
        <f>VLOOKUP(A158,'BASE REGISTRO NOVIEMBRE'!$B$2:$V$890,9,FALSE)</f>
        <v>5 años.</v>
      </c>
      <c r="J158" s="27" t="str">
        <f>VLOOKUP(A158,'BASE REGISTRO NOVIEMBRE'!$B$2:$V$890,10,FALSE)</f>
        <v xml:space="preserve"> 5 años
24 de octubre de 2019 al 24 de octubre del 2024
</v>
      </c>
      <c r="K158" s="27" t="str">
        <f>VLOOKUP(A158,'BASE REGISTRO NOVIEMBRE'!$B$2:$V$890,11,FALSE)</f>
        <v xml:space="preserve">Gerente General: Delia María Del Gatto Reyes       
Presidente: Fernando Enrique Correa Ríos, 
Representante Legal:  Luis Mario Riquelme Navarro            
Mandataria: Paulina Andrea Herrera Godoy            
</v>
      </c>
      <c r="L158" s="27" t="str">
        <f>VLOOKUP(A158,'BASE REGISTRO NOVIEMBRE'!$B$2:$V$890,12,FALSE)</f>
        <v xml:space="preserve">Luis Barros Valdes Nº 775, comuna de Providencia, Santiago.
</v>
      </c>
      <c r="M158" s="27" t="str">
        <f>VLOOKUP(A158,'BASE REGISTRO NOVIEMBRE'!$B$2:$V$890,13,FALSE)</f>
        <v>XIII</v>
      </c>
      <c r="N158" s="27" t="str">
        <f>VLOOKUP(A158,'BASE REGISTRO NOVIEMBRE'!$B$2:$V$890,14,FALSE)</f>
        <v>Providencia</v>
      </c>
      <c r="O158" s="27" t="str">
        <f>VLOOKUP(A158,'BASE REGISTRO NOVIEMBRE'!$B$2:$V$890,15,FALSE)</f>
        <v xml:space="preserve">02-7903800
</v>
      </c>
      <c r="P158" s="27" t="str">
        <f>VLOOKUP(A158,'BASE REGISTRO NOVIEMBRE'!$B$2:$V$890,16,FALSE)</f>
        <v>•	info@fundacionmicasa.cl</v>
      </c>
      <c r="Q158" s="27">
        <f>VLOOKUP(A158,'BASE REGISTRO NOVIEMBRE'!$B$2:$V$890,17,FALSE)</f>
        <v>0</v>
      </c>
      <c r="R158" s="27">
        <f>VLOOKUP(A158,'BASE REGISTRO NOVIEMBRE'!$B$2:$V$890,18,FALSE)</f>
        <v>93401</v>
      </c>
      <c r="S158" s="27" t="str">
        <f>VLOOKUP(A158,'BASE REGISTRO NOVIEMBRE'!$B$2:$V$890,19,FALSE)</f>
        <v>Se acompaña certificado financiero correspondiente al año 2020, aprobados por el Subdepartamento de Supervisión Financiera Nacional.</v>
      </c>
      <c r="T158" s="107">
        <f>VLOOKUP(A158,'BASE REGISTRO NOVIEMBRE'!$B$2:$V$890,20,FALSE)</f>
        <v>37970</v>
      </c>
      <c r="U158" s="41">
        <v>4250</v>
      </c>
      <c r="V158" s="44">
        <v>103093476</v>
      </c>
      <c r="W158" s="44">
        <v>159209676</v>
      </c>
      <c r="X158" s="45">
        <v>44561</v>
      </c>
      <c r="Y158" s="42" t="s">
        <v>40</v>
      </c>
      <c r="Z158" s="42" t="s">
        <v>9203</v>
      </c>
      <c r="AA158" s="42" t="s">
        <v>375</v>
      </c>
    </row>
    <row r="159" spans="1:27" ht="15.75" customHeight="1" x14ac:dyDescent="0.2">
      <c r="A159" s="41">
        <v>4250</v>
      </c>
      <c r="B159" s="27" t="str">
        <f>VLOOKUP(A159,'BASE REGISTRO NOVIEMBRE'!$B$2:$V$890,2,FALSE)</f>
        <v xml:space="preserve">Fundación Mi Casa </v>
      </c>
      <c r="C159" s="27" t="str">
        <f>VLOOKUP(A159,'BASE REGISTRO NOVIEMBRE'!$B$2:$V$890,3,FALSE)</f>
        <v>70015680-K</v>
      </c>
      <c r="D159" s="27" t="str">
        <f>VLOOKUP(A159,'BASE REGISTRO NOVIEMBRE'!$B$2:$V$890,4,FALSE)</f>
        <v>Fundación de derecho privado</v>
      </c>
      <c r="E159" s="27" t="str">
        <f>VLOOKUP(A159,'BASE REGISTRO NOVIEMBRE'!$B$2:$V$890,5,FALSE)</f>
        <v>Otorgado por Decreto Supremo Nº 1360, de fecha 22 de febrero de 1952, del Ministerio de Justicia.</v>
      </c>
      <c r="F159" s="27" t="str">
        <f>VLOOKUP(A159,'BASE REGISTRO NOVIEMBRE'!$B$2:$V$890,6,FALSE)</f>
        <v xml:space="preserve">Certificado de Vigencia extendido por el SRCeI, folio Nº 
500395957973, de fecha 29 de junio de 2021.
</v>
      </c>
      <c r="G159" s="27" t="str">
        <f>VLOOKUP(A159,'BASE REGISTRO NOVIEMBRE'!$B$2:$V$890,7,FALSE)</f>
        <v>Readaptar  y moralizar a niños y jóvenes vagos o desamparados.</v>
      </c>
      <c r="H159" s="27" t="str">
        <f>VLOOKUP(A159,'BASE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59" s="27" t="str">
        <f>VLOOKUP(A159,'BASE REGISTRO NOVIEMBRE'!$B$2:$V$890,9,FALSE)</f>
        <v>5 años.</v>
      </c>
      <c r="J159" s="27" t="str">
        <f>VLOOKUP(A159,'BASE REGISTRO NOVIEMBRE'!$B$2:$V$890,10,FALSE)</f>
        <v xml:space="preserve"> 5 años
24 de octubre de 2019 al 24 de octubre del 2024
</v>
      </c>
      <c r="K159" s="27" t="str">
        <f>VLOOKUP(A159,'BASE REGISTRO NOVIEMBRE'!$B$2:$V$890,11,FALSE)</f>
        <v xml:space="preserve">Gerente General: Delia María Del Gatto Reyes       
Presidente: Fernando Enrique Correa Ríos, 
Representante Legal:  Luis Mario Riquelme Navarro            
Mandataria: Paulina Andrea Herrera Godoy            
</v>
      </c>
      <c r="L159" s="27" t="str">
        <f>VLOOKUP(A159,'BASE REGISTRO NOVIEMBRE'!$B$2:$V$890,12,FALSE)</f>
        <v xml:space="preserve">Luis Barros Valdes Nº 775, comuna de Providencia, Santiago.
</v>
      </c>
      <c r="M159" s="27" t="str">
        <f>VLOOKUP(A159,'BASE REGISTRO NOVIEMBRE'!$B$2:$V$890,13,FALSE)</f>
        <v>XIII</v>
      </c>
      <c r="N159" s="27" t="str">
        <f>VLOOKUP(A159,'BASE REGISTRO NOVIEMBRE'!$B$2:$V$890,14,FALSE)</f>
        <v>Providencia</v>
      </c>
      <c r="O159" s="27" t="str">
        <f>VLOOKUP(A159,'BASE REGISTRO NOVIEMBRE'!$B$2:$V$890,15,FALSE)</f>
        <v xml:space="preserve">02-7903800
</v>
      </c>
      <c r="P159" s="27" t="str">
        <f>VLOOKUP(A159,'BASE REGISTRO NOVIEMBRE'!$B$2:$V$890,16,FALSE)</f>
        <v>•	info@fundacionmicasa.cl</v>
      </c>
      <c r="Q159" s="27">
        <f>VLOOKUP(A159,'BASE REGISTRO NOVIEMBRE'!$B$2:$V$890,17,FALSE)</f>
        <v>0</v>
      </c>
      <c r="R159" s="27">
        <f>VLOOKUP(A159,'BASE REGISTRO NOVIEMBRE'!$B$2:$V$890,18,FALSE)</f>
        <v>93401</v>
      </c>
      <c r="S159" s="27" t="str">
        <f>VLOOKUP(A159,'BASE REGISTRO NOVIEMBRE'!$B$2:$V$890,19,FALSE)</f>
        <v>Se acompaña certificado financiero correspondiente al año 2020, aprobados por el Subdepartamento de Supervisión Financiera Nacional.</v>
      </c>
      <c r="T159" s="107">
        <f>VLOOKUP(A159,'BASE REGISTRO NOVIEMBRE'!$B$2:$V$890,20,FALSE)</f>
        <v>37970</v>
      </c>
      <c r="U159" s="41">
        <v>4250</v>
      </c>
      <c r="V159" s="44">
        <v>103953786</v>
      </c>
      <c r="W159" s="44">
        <v>125032272</v>
      </c>
      <c r="X159" s="45">
        <v>44561</v>
      </c>
      <c r="Y159" s="42" t="s">
        <v>40</v>
      </c>
      <c r="Z159" s="42" t="s">
        <v>9203</v>
      </c>
      <c r="AA159" s="42" t="s">
        <v>9568</v>
      </c>
    </row>
    <row r="160" spans="1:27" ht="15.75" customHeight="1" x14ac:dyDescent="0.2">
      <c r="A160" s="41">
        <v>4250</v>
      </c>
      <c r="B160" s="27" t="str">
        <f>VLOOKUP(A160,'BASE REGISTRO NOVIEMBRE'!$B$2:$V$890,2,FALSE)</f>
        <v xml:space="preserve">Fundación Mi Casa </v>
      </c>
      <c r="C160" s="27" t="str">
        <f>VLOOKUP(A160,'BASE REGISTRO NOVIEMBRE'!$B$2:$V$890,3,FALSE)</f>
        <v>70015680-K</v>
      </c>
      <c r="D160" s="27" t="str">
        <f>VLOOKUP(A160,'BASE REGISTRO NOVIEMBRE'!$B$2:$V$890,4,FALSE)</f>
        <v>Fundación de derecho privado</v>
      </c>
      <c r="E160" s="27" t="str">
        <f>VLOOKUP(A160,'BASE REGISTRO NOVIEMBRE'!$B$2:$V$890,5,FALSE)</f>
        <v>Otorgado por Decreto Supremo Nº 1360, de fecha 22 de febrero de 1952, del Ministerio de Justicia.</v>
      </c>
      <c r="F160" s="27" t="str">
        <f>VLOOKUP(A160,'BASE REGISTRO NOVIEMBRE'!$B$2:$V$890,6,FALSE)</f>
        <v xml:space="preserve">Certificado de Vigencia extendido por el SRCeI, folio Nº 
500395957973, de fecha 29 de junio de 2021.
</v>
      </c>
      <c r="G160" s="27" t="str">
        <f>VLOOKUP(A160,'BASE REGISTRO NOVIEMBRE'!$B$2:$V$890,7,FALSE)</f>
        <v>Readaptar  y moralizar a niños y jóvenes vagos o desamparados.</v>
      </c>
      <c r="H160" s="27" t="str">
        <f>VLOOKUP(A160,'BASE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0" s="27" t="str">
        <f>VLOOKUP(A160,'BASE REGISTRO NOVIEMBRE'!$B$2:$V$890,9,FALSE)</f>
        <v>5 años.</v>
      </c>
      <c r="J160" s="27" t="str">
        <f>VLOOKUP(A160,'BASE REGISTRO NOVIEMBRE'!$B$2:$V$890,10,FALSE)</f>
        <v xml:space="preserve"> 5 años
24 de octubre de 2019 al 24 de octubre del 2024
</v>
      </c>
      <c r="K160" s="27" t="str">
        <f>VLOOKUP(A160,'BASE REGISTRO NOVIEMBRE'!$B$2:$V$890,11,FALSE)</f>
        <v xml:space="preserve">Gerente General: Delia María Del Gatto Reyes       
Presidente: Fernando Enrique Correa Ríos, 
Representante Legal:  Luis Mario Riquelme Navarro            
Mandataria: Paulina Andrea Herrera Godoy            
</v>
      </c>
      <c r="L160" s="27" t="str">
        <f>VLOOKUP(A160,'BASE REGISTRO NOVIEMBRE'!$B$2:$V$890,12,FALSE)</f>
        <v xml:space="preserve">Luis Barros Valdes Nº 775, comuna de Providencia, Santiago.
</v>
      </c>
      <c r="M160" s="27" t="str">
        <f>VLOOKUP(A160,'BASE REGISTRO NOVIEMBRE'!$B$2:$V$890,13,FALSE)</f>
        <v>XIII</v>
      </c>
      <c r="N160" s="27" t="str">
        <f>VLOOKUP(A160,'BASE REGISTRO NOVIEMBRE'!$B$2:$V$890,14,FALSE)</f>
        <v>Providencia</v>
      </c>
      <c r="O160" s="27" t="str">
        <f>VLOOKUP(A160,'BASE REGISTRO NOVIEMBRE'!$B$2:$V$890,15,FALSE)</f>
        <v xml:space="preserve">02-7903800
</v>
      </c>
      <c r="P160" s="27" t="str">
        <f>VLOOKUP(A160,'BASE REGISTRO NOVIEMBRE'!$B$2:$V$890,16,FALSE)</f>
        <v>•	info@fundacionmicasa.cl</v>
      </c>
      <c r="Q160" s="27">
        <f>VLOOKUP(A160,'BASE REGISTRO NOVIEMBRE'!$B$2:$V$890,17,FALSE)</f>
        <v>0</v>
      </c>
      <c r="R160" s="27">
        <f>VLOOKUP(A160,'BASE REGISTRO NOVIEMBRE'!$B$2:$V$890,18,FALSE)</f>
        <v>93401</v>
      </c>
      <c r="S160" s="27" t="str">
        <f>VLOOKUP(A160,'BASE REGISTRO NOVIEMBRE'!$B$2:$V$890,19,FALSE)</f>
        <v>Se acompaña certificado financiero correspondiente al año 2020, aprobados por el Subdepartamento de Supervisión Financiera Nacional.</v>
      </c>
      <c r="T160" s="107">
        <f>VLOOKUP(A160,'BASE REGISTRO NOVIEMBRE'!$B$2:$V$890,20,FALSE)</f>
        <v>37970</v>
      </c>
      <c r="U160" s="41">
        <v>4250</v>
      </c>
      <c r="V160" s="44">
        <v>4722726</v>
      </c>
      <c r="W160" s="44">
        <v>22598993</v>
      </c>
      <c r="X160" s="45">
        <v>44561</v>
      </c>
      <c r="Y160" s="42" t="s">
        <v>40</v>
      </c>
      <c r="Z160" s="42" t="s">
        <v>9203</v>
      </c>
      <c r="AA160" s="42" t="s">
        <v>70</v>
      </c>
    </row>
    <row r="161" spans="1:27" ht="15.75" customHeight="1" x14ac:dyDescent="0.2">
      <c r="A161" s="41">
        <v>4250</v>
      </c>
      <c r="B161" s="27" t="str">
        <f>VLOOKUP(A161,'BASE REGISTRO NOVIEMBRE'!$B$2:$V$890,2,FALSE)</f>
        <v xml:space="preserve">Fundación Mi Casa </v>
      </c>
      <c r="C161" s="27" t="str">
        <f>VLOOKUP(A161,'BASE REGISTRO NOVIEMBRE'!$B$2:$V$890,3,FALSE)</f>
        <v>70015680-K</v>
      </c>
      <c r="D161" s="27" t="str">
        <f>VLOOKUP(A161,'BASE REGISTRO NOVIEMBRE'!$B$2:$V$890,4,FALSE)</f>
        <v>Fundación de derecho privado</v>
      </c>
      <c r="E161" s="27" t="str">
        <f>VLOOKUP(A161,'BASE REGISTRO NOVIEMBRE'!$B$2:$V$890,5,FALSE)</f>
        <v>Otorgado por Decreto Supremo Nº 1360, de fecha 22 de febrero de 1952, del Ministerio de Justicia.</v>
      </c>
      <c r="F161" s="27" t="str">
        <f>VLOOKUP(A161,'BASE REGISTRO NOVIEMBRE'!$B$2:$V$890,6,FALSE)</f>
        <v xml:space="preserve">Certificado de Vigencia extendido por el SRCeI, folio Nº 
500395957973, de fecha 29 de junio de 2021.
</v>
      </c>
      <c r="G161" s="27" t="str">
        <f>VLOOKUP(A161,'BASE REGISTRO NOVIEMBRE'!$B$2:$V$890,7,FALSE)</f>
        <v>Readaptar  y moralizar a niños y jóvenes vagos o desamparados.</v>
      </c>
      <c r="H161" s="27" t="str">
        <f>VLOOKUP(A161,'BASE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1" s="27" t="str">
        <f>VLOOKUP(A161,'BASE REGISTRO NOVIEMBRE'!$B$2:$V$890,9,FALSE)</f>
        <v>5 años.</v>
      </c>
      <c r="J161" s="27" t="str">
        <f>VLOOKUP(A161,'BASE REGISTRO NOVIEMBRE'!$B$2:$V$890,10,FALSE)</f>
        <v xml:space="preserve"> 5 años
24 de octubre de 2019 al 24 de octubre del 2024
</v>
      </c>
      <c r="K161" s="27" t="str">
        <f>VLOOKUP(A161,'BASE REGISTRO NOVIEMBRE'!$B$2:$V$890,11,FALSE)</f>
        <v xml:space="preserve">Gerente General: Delia María Del Gatto Reyes       
Presidente: Fernando Enrique Correa Ríos, 
Representante Legal:  Luis Mario Riquelme Navarro            
Mandataria: Paulina Andrea Herrera Godoy            
</v>
      </c>
      <c r="L161" s="27" t="str">
        <f>VLOOKUP(A161,'BASE REGISTRO NOVIEMBRE'!$B$2:$V$890,12,FALSE)</f>
        <v xml:space="preserve">Luis Barros Valdes Nº 775, comuna de Providencia, Santiago.
</v>
      </c>
      <c r="M161" s="27" t="str">
        <f>VLOOKUP(A161,'BASE REGISTRO NOVIEMBRE'!$B$2:$V$890,13,FALSE)</f>
        <v>XIII</v>
      </c>
      <c r="N161" s="27" t="str">
        <f>VLOOKUP(A161,'BASE REGISTRO NOVIEMBRE'!$B$2:$V$890,14,FALSE)</f>
        <v>Providencia</v>
      </c>
      <c r="O161" s="27" t="str">
        <f>VLOOKUP(A161,'BASE REGISTRO NOVIEMBRE'!$B$2:$V$890,15,FALSE)</f>
        <v xml:space="preserve">02-7903800
</v>
      </c>
      <c r="P161" s="27" t="str">
        <f>VLOOKUP(A161,'BASE REGISTRO NOVIEMBRE'!$B$2:$V$890,16,FALSE)</f>
        <v>•	info@fundacionmicasa.cl</v>
      </c>
      <c r="Q161" s="27">
        <f>VLOOKUP(A161,'BASE REGISTRO NOVIEMBRE'!$B$2:$V$890,17,FALSE)</f>
        <v>0</v>
      </c>
      <c r="R161" s="27">
        <f>VLOOKUP(A161,'BASE REGISTRO NOVIEMBRE'!$B$2:$V$890,18,FALSE)</f>
        <v>93401</v>
      </c>
      <c r="S161" s="27" t="str">
        <f>VLOOKUP(A161,'BASE REGISTRO NOVIEMBRE'!$B$2:$V$890,19,FALSE)</f>
        <v>Se acompaña certificado financiero correspondiente al año 2020, aprobados por el Subdepartamento de Supervisión Financiera Nacional.</v>
      </c>
      <c r="T161" s="107">
        <f>VLOOKUP(A161,'BASE REGISTRO NOVIEMBRE'!$B$2:$V$890,20,FALSE)</f>
        <v>37970</v>
      </c>
      <c r="U161" s="41">
        <v>4250</v>
      </c>
      <c r="V161" s="44">
        <v>22498200</v>
      </c>
      <c r="W161" s="44">
        <v>44996400</v>
      </c>
      <c r="X161" s="45">
        <v>44561</v>
      </c>
      <c r="Y161" s="42" t="s">
        <v>40</v>
      </c>
      <c r="Z161" s="42" t="s">
        <v>9203</v>
      </c>
      <c r="AA161" s="42" t="s">
        <v>253</v>
      </c>
    </row>
    <row r="162" spans="1:27" ht="15.75" customHeight="1" x14ac:dyDescent="0.2">
      <c r="A162" s="41">
        <v>4250</v>
      </c>
      <c r="B162" s="27" t="str">
        <f>VLOOKUP(A162,'BASE REGISTRO NOVIEMBRE'!$B$2:$V$890,2,FALSE)</f>
        <v xml:space="preserve">Fundación Mi Casa </v>
      </c>
      <c r="C162" s="27" t="str">
        <f>VLOOKUP(A162,'BASE REGISTRO NOVIEMBRE'!$B$2:$V$890,3,FALSE)</f>
        <v>70015680-K</v>
      </c>
      <c r="D162" s="27" t="str">
        <f>VLOOKUP(A162,'BASE REGISTRO NOVIEMBRE'!$B$2:$V$890,4,FALSE)</f>
        <v>Fundación de derecho privado</v>
      </c>
      <c r="E162" s="27" t="str">
        <f>VLOOKUP(A162,'BASE REGISTRO NOVIEMBRE'!$B$2:$V$890,5,FALSE)</f>
        <v>Otorgado por Decreto Supremo Nº 1360, de fecha 22 de febrero de 1952, del Ministerio de Justicia.</v>
      </c>
      <c r="F162" s="27" t="str">
        <f>VLOOKUP(A162,'BASE REGISTRO NOVIEMBRE'!$B$2:$V$890,6,FALSE)</f>
        <v xml:space="preserve">Certificado de Vigencia extendido por el SRCeI, folio Nº 
500395957973, de fecha 29 de junio de 2021.
</v>
      </c>
      <c r="G162" s="27" t="str">
        <f>VLOOKUP(A162,'BASE REGISTRO NOVIEMBRE'!$B$2:$V$890,7,FALSE)</f>
        <v>Readaptar  y moralizar a niños y jóvenes vagos o desamparados.</v>
      </c>
      <c r="H162" s="27" t="str">
        <f>VLOOKUP(A162,'BASE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2" s="27" t="str">
        <f>VLOOKUP(A162,'BASE REGISTRO NOVIEMBRE'!$B$2:$V$890,9,FALSE)</f>
        <v>5 años.</v>
      </c>
      <c r="J162" s="27" t="str">
        <f>VLOOKUP(A162,'BASE REGISTRO NOVIEMBRE'!$B$2:$V$890,10,FALSE)</f>
        <v xml:space="preserve"> 5 años
24 de octubre de 2019 al 24 de octubre del 2024
</v>
      </c>
      <c r="K162" s="27" t="str">
        <f>VLOOKUP(A162,'BASE REGISTRO NOVIEMBRE'!$B$2:$V$890,11,FALSE)</f>
        <v xml:space="preserve">Gerente General: Delia María Del Gatto Reyes       
Presidente: Fernando Enrique Correa Ríos, 
Representante Legal:  Luis Mario Riquelme Navarro            
Mandataria: Paulina Andrea Herrera Godoy            
</v>
      </c>
      <c r="L162" s="27" t="str">
        <f>VLOOKUP(A162,'BASE REGISTRO NOVIEMBRE'!$B$2:$V$890,12,FALSE)</f>
        <v xml:space="preserve">Luis Barros Valdes Nº 775, comuna de Providencia, Santiago.
</v>
      </c>
      <c r="M162" s="27" t="str">
        <f>VLOOKUP(A162,'BASE REGISTRO NOVIEMBRE'!$B$2:$V$890,13,FALSE)</f>
        <v>XIII</v>
      </c>
      <c r="N162" s="27" t="str">
        <f>VLOOKUP(A162,'BASE REGISTRO NOVIEMBRE'!$B$2:$V$890,14,FALSE)</f>
        <v>Providencia</v>
      </c>
      <c r="O162" s="27" t="str">
        <f>VLOOKUP(A162,'BASE REGISTRO NOVIEMBRE'!$B$2:$V$890,15,FALSE)</f>
        <v xml:space="preserve">02-7903800
</v>
      </c>
      <c r="P162" s="27" t="str">
        <f>VLOOKUP(A162,'BASE REGISTRO NOVIEMBRE'!$B$2:$V$890,16,FALSE)</f>
        <v>•	info@fundacionmicasa.cl</v>
      </c>
      <c r="Q162" s="27">
        <f>VLOOKUP(A162,'BASE REGISTRO NOVIEMBRE'!$B$2:$V$890,17,FALSE)</f>
        <v>0</v>
      </c>
      <c r="R162" s="27">
        <f>VLOOKUP(A162,'BASE REGISTRO NOVIEMBRE'!$B$2:$V$890,18,FALSE)</f>
        <v>93401</v>
      </c>
      <c r="S162" s="27" t="str">
        <f>VLOOKUP(A162,'BASE REGISTRO NOVIEMBRE'!$B$2:$V$890,19,FALSE)</f>
        <v>Se acompaña certificado financiero correspondiente al año 2020, aprobados por el Subdepartamento de Supervisión Financiera Nacional.</v>
      </c>
      <c r="T162" s="107">
        <f>VLOOKUP(A162,'BASE REGISTRO NOVIEMBRE'!$B$2:$V$890,20,FALSE)</f>
        <v>37970</v>
      </c>
      <c r="U162" s="41">
        <v>4250</v>
      </c>
      <c r="V162" s="44">
        <v>6680500</v>
      </c>
      <c r="W162" s="44">
        <v>13361000</v>
      </c>
      <c r="X162" s="45">
        <v>44561</v>
      </c>
      <c r="Y162" s="42" t="s">
        <v>40</v>
      </c>
      <c r="Z162" s="42" t="s">
        <v>9203</v>
      </c>
      <c r="AA162" s="42" t="s">
        <v>9580</v>
      </c>
    </row>
    <row r="163" spans="1:27" ht="15.75" customHeight="1" x14ac:dyDescent="0.2">
      <c r="A163" s="41">
        <v>4250</v>
      </c>
      <c r="B163" s="27" t="str">
        <f>VLOOKUP(A163,'BASE REGISTRO NOVIEMBRE'!$B$2:$V$890,2,FALSE)</f>
        <v xml:space="preserve">Fundación Mi Casa </v>
      </c>
      <c r="C163" s="27" t="str">
        <f>VLOOKUP(A163,'BASE REGISTRO NOVIEMBRE'!$B$2:$V$890,3,FALSE)</f>
        <v>70015680-K</v>
      </c>
      <c r="D163" s="27" t="str">
        <f>VLOOKUP(A163,'BASE REGISTRO NOVIEMBRE'!$B$2:$V$890,4,FALSE)</f>
        <v>Fundación de derecho privado</v>
      </c>
      <c r="E163" s="27" t="str">
        <f>VLOOKUP(A163,'BASE REGISTRO NOVIEMBRE'!$B$2:$V$890,5,FALSE)</f>
        <v>Otorgado por Decreto Supremo Nº 1360, de fecha 22 de febrero de 1952, del Ministerio de Justicia.</v>
      </c>
      <c r="F163" s="27" t="str">
        <f>VLOOKUP(A163,'BASE REGISTRO NOVIEMBRE'!$B$2:$V$890,6,FALSE)</f>
        <v xml:space="preserve">Certificado de Vigencia extendido por el SRCeI, folio Nº 
500395957973, de fecha 29 de junio de 2021.
</v>
      </c>
      <c r="G163" s="27" t="str">
        <f>VLOOKUP(A163,'BASE REGISTRO NOVIEMBRE'!$B$2:$V$890,7,FALSE)</f>
        <v>Readaptar  y moralizar a niños y jóvenes vagos o desamparados.</v>
      </c>
      <c r="H163" s="27" t="str">
        <f>VLOOKUP(A163,'BASE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3" s="27" t="str">
        <f>VLOOKUP(A163,'BASE REGISTRO NOVIEMBRE'!$B$2:$V$890,9,FALSE)</f>
        <v>5 años.</v>
      </c>
      <c r="J163" s="27" t="str">
        <f>VLOOKUP(A163,'BASE REGISTRO NOVIEMBRE'!$B$2:$V$890,10,FALSE)</f>
        <v xml:space="preserve"> 5 años
24 de octubre de 2019 al 24 de octubre del 2024
</v>
      </c>
      <c r="K163" s="27" t="str">
        <f>VLOOKUP(A163,'BASE REGISTRO NOVIEMBRE'!$B$2:$V$890,11,FALSE)</f>
        <v xml:space="preserve">Gerente General: Delia María Del Gatto Reyes       
Presidente: Fernando Enrique Correa Ríos, 
Representante Legal:  Luis Mario Riquelme Navarro            
Mandataria: Paulina Andrea Herrera Godoy            
</v>
      </c>
      <c r="L163" s="27" t="str">
        <f>VLOOKUP(A163,'BASE REGISTRO NOVIEMBRE'!$B$2:$V$890,12,FALSE)</f>
        <v xml:space="preserve">Luis Barros Valdes Nº 775, comuna de Providencia, Santiago.
</v>
      </c>
      <c r="M163" s="27" t="str">
        <f>VLOOKUP(A163,'BASE REGISTRO NOVIEMBRE'!$B$2:$V$890,13,FALSE)</f>
        <v>XIII</v>
      </c>
      <c r="N163" s="27" t="str">
        <f>VLOOKUP(A163,'BASE REGISTRO NOVIEMBRE'!$B$2:$V$890,14,FALSE)</f>
        <v>Providencia</v>
      </c>
      <c r="O163" s="27" t="str">
        <f>VLOOKUP(A163,'BASE REGISTRO NOVIEMBRE'!$B$2:$V$890,15,FALSE)</f>
        <v xml:space="preserve">02-7903800
</v>
      </c>
      <c r="P163" s="27" t="str">
        <f>VLOOKUP(A163,'BASE REGISTRO NOVIEMBRE'!$B$2:$V$890,16,FALSE)</f>
        <v>•	info@fundacionmicasa.cl</v>
      </c>
      <c r="Q163" s="27">
        <f>VLOOKUP(A163,'BASE REGISTRO NOVIEMBRE'!$B$2:$V$890,17,FALSE)</f>
        <v>0</v>
      </c>
      <c r="R163" s="27">
        <f>VLOOKUP(A163,'BASE REGISTRO NOVIEMBRE'!$B$2:$V$890,18,FALSE)</f>
        <v>93401</v>
      </c>
      <c r="S163" s="27" t="str">
        <f>VLOOKUP(A163,'BASE REGISTRO NOVIEMBRE'!$B$2:$V$890,19,FALSE)</f>
        <v>Se acompaña certificado financiero correspondiente al año 2020, aprobados por el Subdepartamento de Supervisión Financiera Nacional.</v>
      </c>
      <c r="T163" s="107">
        <f>VLOOKUP(A163,'BASE REGISTRO NOVIEMBRE'!$B$2:$V$890,20,FALSE)</f>
        <v>37970</v>
      </c>
      <c r="U163" s="41">
        <v>4250</v>
      </c>
      <c r="V163" s="44">
        <v>10956020</v>
      </c>
      <c r="W163" s="44">
        <v>21270712</v>
      </c>
      <c r="X163" s="45">
        <v>44561</v>
      </c>
      <c r="Y163" s="42" t="s">
        <v>40</v>
      </c>
      <c r="Z163" s="42" t="s">
        <v>9203</v>
      </c>
      <c r="AA163" s="42" t="s">
        <v>9581</v>
      </c>
    </row>
    <row r="164" spans="1:27" ht="15.75" customHeight="1" x14ac:dyDescent="0.2">
      <c r="A164" s="41">
        <v>4250</v>
      </c>
      <c r="B164" s="27" t="str">
        <f>VLOOKUP(A164,'BASE REGISTRO NOVIEMBRE'!$B$2:$V$890,2,FALSE)</f>
        <v xml:space="preserve">Fundación Mi Casa </v>
      </c>
      <c r="C164" s="27" t="str">
        <f>VLOOKUP(A164,'BASE REGISTRO NOVIEMBRE'!$B$2:$V$890,3,FALSE)</f>
        <v>70015680-K</v>
      </c>
      <c r="D164" s="27" t="str">
        <f>VLOOKUP(A164,'BASE REGISTRO NOVIEMBRE'!$B$2:$V$890,4,FALSE)</f>
        <v>Fundación de derecho privado</v>
      </c>
      <c r="E164" s="27" t="str">
        <f>VLOOKUP(A164,'BASE REGISTRO NOVIEMBRE'!$B$2:$V$890,5,FALSE)</f>
        <v>Otorgado por Decreto Supremo Nº 1360, de fecha 22 de febrero de 1952, del Ministerio de Justicia.</v>
      </c>
      <c r="F164" s="27" t="str">
        <f>VLOOKUP(A164,'BASE REGISTRO NOVIEMBRE'!$B$2:$V$890,6,FALSE)</f>
        <v xml:space="preserve">Certificado de Vigencia extendido por el SRCeI, folio Nº 
500395957973, de fecha 29 de junio de 2021.
</v>
      </c>
      <c r="G164" s="27" t="str">
        <f>VLOOKUP(A164,'BASE REGISTRO NOVIEMBRE'!$B$2:$V$890,7,FALSE)</f>
        <v>Readaptar  y moralizar a niños y jóvenes vagos o desamparados.</v>
      </c>
      <c r="H164" s="27" t="str">
        <f>VLOOKUP(A164,'BASE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4" s="27" t="str">
        <f>VLOOKUP(A164,'BASE REGISTRO NOVIEMBRE'!$B$2:$V$890,9,FALSE)</f>
        <v>5 años.</v>
      </c>
      <c r="J164" s="27" t="str">
        <f>VLOOKUP(A164,'BASE REGISTRO NOVIEMBRE'!$B$2:$V$890,10,FALSE)</f>
        <v xml:space="preserve"> 5 años
24 de octubre de 2019 al 24 de octubre del 2024
</v>
      </c>
      <c r="K164" s="27" t="str">
        <f>VLOOKUP(A164,'BASE REGISTRO NOVIEMBRE'!$B$2:$V$890,11,FALSE)</f>
        <v xml:space="preserve">Gerente General: Delia María Del Gatto Reyes       
Presidente: Fernando Enrique Correa Ríos, 
Representante Legal:  Luis Mario Riquelme Navarro            
Mandataria: Paulina Andrea Herrera Godoy            
</v>
      </c>
      <c r="L164" s="27" t="str">
        <f>VLOOKUP(A164,'BASE REGISTRO NOVIEMBRE'!$B$2:$V$890,12,FALSE)</f>
        <v xml:space="preserve">Luis Barros Valdes Nº 775, comuna de Providencia, Santiago.
</v>
      </c>
      <c r="M164" s="27" t="str">
        <f>VLOOKUP(A164,'BASE REGISTRO NOVIEMBRE'!$B$2:$V$890,13,FALSE)</f>
        <v>XIII</v>
      </c>
      <c r="N164" s="27" t="str">
        <f>VLOOKUP(A164,'BASE REGISTRO NOVIEMBRE'!$B$2:$V$890,14,FALSE)</f>
        <v>Providencia</v>
      </c>
      <c r="O164" s="27" t="str">
        <f>VLOOKUP(A164,'BASE REGISTRO NOVIEMBRE'!$B$2:$V$890,15,FALSE)</f>
        <v xml:space="preserve">02-7903800
</v>
      </c>
      <c r="P164" s="27" t="str">
        <f>VLOOKUP(A164,'BASE REGISTRO NOVIEMBRE'!$B$2:$V$890,16,FALSE)</f>
        <v>•	info@fundacionmicasa.cl</v>
      </c>
      <c r="Q164" s="27">
        <f>VLOOKUP(A164,'BASE REGISTRO NOVIEMBRE'!$B$2:$V$890,17,FALSE)</f>
        <v>0</v>
      </c>
      <c r="R164" s="27">
        <f>VLOOKUP(A164,'BASE REGISTRO NOVIEMBRE'!$B$2:$V$890,18,FALSE)</f>
        <v>93401</v>
      </c>
      <c r="S164" s="27" t="str">
        <f>VLOOKUP(A164,'BASE REGISTRO NOVIEMBRE'!$B$2:$V$890,19,FALSE)</f>
        <v>Se acompaña certificado financiero correspondiente al año 2020, aprobados por el Subdepartamento de Supervisión Financiera Nacional.</v>
      </c>
      <c r="T164" s="107">
        <f>VLOOKUP(A164,'BASE REGISTRO NOVIEMBRE'!$B$2:$V$890,20,FALSE)</f>
        <v>37970</v>
      </c>
      <c r="U164" s="41">
        <v>4250</v>
      </c>
      <c r="V164" s="44">
        <v>81656744</v>
      </c>
      <c r="W164" s="44">
        <v>167310133</v>
      </c>
      <c r="X164" s="45">
        <v>44561</v>
      </c>
      <c r="Y164" s="42" t="s">
        <v>40</v>
      </c>
      <c r="Z164" s="42" t="s">
        <v>9203</v>
      </c>
      <c r="AA164" s="42" t="s">
        <v>219</v>
      </c>
    </row>
    <row r="165" spans="1:27" ht="15.75" customHeight="1" x14ac:dyDescent="0.2">
      <c r="A165" s="41">
        <v>4250</v>
      </c>
      <c r="B165" s="27" t="str">
        <f>VLOOKUP(A165,'BASE REGISTRO NOVIEMBRE'!$B$2:$V$890,2,FALSE)</f>
        <v xml:space="preserve">Fundación Mi Casa </v>
      </c>
      <c r="C165" s="27" t="str">
        <f>VLOOKUP(A165,'BASE REGISTRO NOVIEMBRE'!$B$2:$V$890,3,FALSE)</f>
        <v>70015680-K</v>
      </c>
      <c r="D165" s="27" t="str">
        <f>VLOOKUP(A165,'BASE REGISTRO NOVIEMBRE'!$B$2:$V$890,4,FALSE)</f>
        <v>Fundación de derecho privado</v>
      </c>
      <c r="E165" s="27" t="str">
        <f>VLOOKUP(A165,'BASE REGISTRO NOVIEMBRE'!$B$2:$V$890,5,FALSE)</f>
        <v>Otorgado por Decreto Supremo Nº 1360, de fecha 22 de febrero de 1952, del Ministerio de Justicia.</v>
      </c>
      <c r="F165" s="27" t="str">
        <f>VLOOKUP(A165,'BASE REGISTRO NOVIEMBRE'!$B$2:$V$890,6,FALSE)</f>
        <v xml:space="preserve">Certificado de Vigencia extendido por el SRCeI, folio Nº 
500395957973, de fecha 29 de junio de 2021.
</v>
      </c>
      <c r="G165" s="27" t="str">
        <f>VLOOKUP(A165,'BASE REGISTRO NOVIEMBRE'!$B$2:$V$890,7,FALSE)</f>
        <v>Readaptar  y moralizar a niños y jóvenes vagos o desamparados.</v>
      </c>
      <c r="H165" s="27" t="str">
        <f>VLOOKUP(A165,'BASE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5" s="27" t="str">
        <f>VLOOKUP(A165,'BASE REGISTRO NOVIEMBRE'!$B$2:$V$890,9,FALSE)</f>
        <v>5 años.</v>
      </c>
      <c r="J165" s="27" t="str">
        <f>VLOOKUP(A165,'BASE REGISTRO NOVIEMBRE'!$B$2:$V$890,10,FALSE)</f>
        <v xml:space="preserve"> 5 años
24 de octubre de 2019 al 24 de octubre del 2024
</v>
      </c>
      <c r="K165" s="27" t="str">
        <f>VLOOKUP(A165,'BASE REGISTRO NOVIEMBRE'!$B$2:$V$890,11,FALSE)</f>
        <v xml:space="preserve">Gerente General: Delia María Del Gatto Reyes       
Presidente: Fernando Enrique Correa Ríos, 
Representante Legal:  Luis Mario Riquelme Navarro            
Mandataria: Paulina Andrea Herrera Godoy            
</v>
      </c>
      <c r="L165" s="27" t="str">
        <f>VLOOKUP(A165,'BASE REGISTRO NOVIEMBRE'!$B$2:$V$890,12,FALSE)</f>
        <v xml:space="preserve">Luis Barros Valdes Nº 775, comuna de Providencia, Santiago.
</v>
      </c>
      <c r="M165" s="27" t="str">
        <f>VLOOKUP(A165,'BASE REGISTRO NOVIEMBRE'!$B$2:$V$890,13,FALSE)</f>
        <v>XIII</v>
      </c>
      <c r="N165" s="27" t="str">
        <f>VLOOKUP(A165,'BASE REGISTRO NOVIEMBRE'!$B$2:$V$890,14,FALSE)</f>
        <v>Providencia</v>
      </c>
      <c r="O165" s="27" t="str">
        <f>VLOOKUP(A165,'BASE REGISTRO NOVIEMBRE'!$B$2:$V$890,15,FALSE)</f>
        <v xml:space="preserve">02-7903800
</v>
      </c>
      <c r="P165" s="27" t="str">
        <f>VLOOKUP(A165,'BASE REGISTRO NOVIEMBRE'!$B$2:$V$890,16,FALSE)</f>
        <v>•	info@fundacionmicasa.cl</v>
      </c>
      <c r="Q165" s="27">
        <f>VLOOKUP(A165,'BASE REGISTRO NOVIEMBRE'!$B$2:$V$890,17,FALSE)</f>
        <v>0</v>
      </c>
      <c r="R165" s="27">
        <f>VLOOKUP(A165,'BASE REGISTRO NOVIEMBRE'!$B$2:$V$890,18,FALSE)</f>
        <v>93401</v>
      </c>
      <c r="S165" s="27" t="str">
        <f>VLOOKUP(A165,'BASE REGISTRO NOVIEMBRE'!$B$2:$V$890,19,FALSE)</f>
        <v>Se acompaña certificado financiero correspondiente al año 2020, aprobados por el Subdepartamento de Supervisión Financiera Nacional.</v>
      </c>
      <c r="T165" s="107">
        <f>VLOOKUP(A165,'BASE REGISTRO NOVIEMBRE'!$B$2:$V$890,20,FALSE)</f>
        <v>37970</v>
      </c>
      <c r="U165" s="41">
        <v>4250</v>
      </c>
      <c r="V165" s="44">
        <v>5527575</v>
      </c>
      <c r="W165" s="44">
        <v>11055150</v>
      </c>
      <c r="X165" s="45">
        <v>44561</v>
      </c>
      <c r="Y165" s="42" t="s">
        <v>40</v>
      </c>
      <c r="Z165" s="42" t="s">
        <v>9203</v>
      </c>
      <c r="AA165" s="42" t="s">
        <v>9589</v>
      </c>
    </row>
    <row r="166" spans="1:27" ht="15.75" customHeight="1" x14ac:dyDescent="0.2">
      <c r="A166" s="41">
        <v>4250</v>
      </c>
      <c r="B166" s="27" t="str">
        <f>VLOOKUP(A166,'BASE REGISTRO NOVIEMBRE'!$B$2:$V$890,2,FALSE)</f>
        <v xml:space="preserve">Fundación Mi Casa </v>
      </c>
      <c r="C166" s="27" t="str">
        <f>VLOOKUP(A166,'BASE REGISTRO NOVIEMBRE'!$B$2:$V$890,3,FALSE)</f>
        <v>70015680-K</v>
      </c>
      <c r="D166" s="27" t="str">
        <f>VLOOKUP(A166,'BASE REGISTRO NOVIEMBRE'!$B$2:$V$890,4,FALSE)</f>
        <v>Fundación de derecho privado</v>
      </c>
      <c r="E166" s="27" t="str">
        <f>VLOOKUP(A166,'BASE REGISTRO NOVIEMBRE'!$B$2:$V$890,5,FALSE)</f>
        <v>Otorgado por Decreto Supremo Nº 1360, de fecha 22 de febrero de 1952, del Ministerio de Justicia.</v>
      </c>
      <c r="F166" s="27" t="str">
        <f>VLOOKUP(A166,'BASE REGISTRO NOVIEMBRE'!$B$2:$V$890,6,FALSE)</f>
        <v xml:space="preserve">Certificado de Vigencia extendido por el SRCeI, folio Nº 
500395957973, de fecha 29 de junio de 2021.
</v>
      </c>
      <c r="G166" s="27" t="str">
        <f>VLOOKUP(A166,'BASE REGISTRO NOVIEMBRE'!$B$2:$V$890,7,FALSE)</f>
        <v>Readaptar  y moralizar a niños y jóvenes vagos o desamparados.</v>
      </c>
      <c r="H166" s="27" t="str">
        <f>VLOOKUP(A166,'BASE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6" s="27" t="str">
        <f>VLOOKUP(A166,'BASE REGISTRO NOVIEMBRE'!$B$2:$V$890,9,FALSE)</f>
        <v>5 años.</v>
      </c>
      <c r="J166" s="27" t="str">
        <f>VLOOKUP(A166,'BASE REGISTRO NOVIEMBRE'!$B$2:$V$890,10,FALSE)</f>
        <v xml:space="preserve"> 5 años
24 de octubre de 2019 al 24 de octubre del 2024
</v>
      </c>
      <c r="K166" s="27" t="str">
        <f>VLOOKUP(A166,'BASE REGISTRO NOVIEMBRE'!$B$2:$V$890,11,FALSE)</f>
        <v xml:space="preserve">Gerente General: Delia María Del Gatto Reyes       
Presidente: Fernando Enrique Correa Ríos, 
Representante Legal:  Luis Mario Riquelme Navarro            
Mandataria: Paulina Andrea Herrera Godoy            
</v>
      </c>
      <c r="L166" s="27" t="str">
        <f>VLOOKUP(A166,'BASE REGISTRO NOVIEMBRE'!$B$2:$V$890,12,FALSE)</f>
        <v xml:space="preserve">Luis Barros Valdes Nº 775, comuna de Providencia, Santiago.
</v>
      </c>
      <c r="M166" s="27" t="str">
        <f>VLOOKUP(A166,'BASE REGISTRO NOVIEMBRE'!$B$2:$V$890,13,FALSE)</f>
        <v>XIII</v>
      </c>
      <c r="N166" s="27" t="str">
        <f>VLOOKUP(A166,'BASE REGISTRO NOVIEMBRE'!$B$2:$V$890,14,FALSE)</f>
        <v>Providencia</v>
      </c>
      <c r="O166" s="27" t="str">
        <f>VLOOKUP(A166,'BASE REGISTRO NOVIEMBRE'!$B$2:$V$890,15,FALSE)</f>
        <v xml:space="preserve">02-7903800
</v>
      </c>
      <c r="P166" s="27" t="str">
        <f>VLOOKUP(A166,'BASE REGISTRO NOVIEMBRE'!$B$2:$V$890,16,FALSE)</f>
        <v>•	info@fundacionmicasa.cl</v>
      </c>
      <c r="Q166" s="27">
        <f>VLOOKUP(A166,'BASE REGISTRO NOVIEMBRE'!$B$2:$V$890,17,FALSE)</f>
        <v>0</v>
      </c>
      <c r="R166" s="27">
        <f>VLOOKUP(A166,'BASE REGISTRO NOVIEMBRE'!$B$2:$V$890,18,FALSE)</f>
        <v>93401</v>
      </c>
      <c r="S166" s="27" t="str">
        <f>VLOOKUP(A166,'BASE REGISTRO NOVIEMBRE'!$B$2:$V$890,19,FALSE)</f>
        <v>Se acompaña certificado financiero correspondiente al año 2020, aprobados por el Subdepartamento de Supervisión Financiera Nacional.</v>
      </c>
      <c r="T166" s="107">
        <f>VLOOKUP(A166,'BASE REGISTRO NOVIEMBRE'!$B$2:$V$890,20,FALSE)</f>
        <v>37970</v>
      </c>
      <c r="U166" s="41">
        <v>4250</v>
      </c>
      <c r="V166" s="44">
        <v>74321951</v>
      </c>
      <c r="W166" s="44">
        <v>144397831</v>
      </c>
      <c r="X166" s="45">
        <v>44561</v>
      </c>
      <c r="Y166" s="42" t="s">
        <v>40</v>
      </c>
      <c r="Z166" s="42" t="s">
        <v>9203</v>
      </c>
      <c r="AA166" s="42" t="s">
        <v>220</v>
      </c>
    </row>
    <row r="167" spans="1:27" ht="15.75" customHeight="1" x14ac:dyDescent="0.2">
      <c r="A167" s="41">
        <v>4250</v>
      </c>
      <c r="B167" s="27" t="str">
        <f>VLOOKUP(A167,'BASE REGISTRO NOVIEMBRE'!$B$2:$V$890,2,FALSE)</f>
        <v xml:space="preserve">Fundación Mi Casa </v>
      </c>
      <c r="C167" s="27" t="str">
        <f>VLOOKUP(A167,'BASE REGISTRO NOVIEMBRE'!$B$2:$V$890,3,FALSE)</f>
        <v>70015680-K</v>
      </c>
      <c r="D167" s="27" t="str">
        <f>VLOOKUP(A167,'BASE REGISTRO NOVIEMBRE'!$B$2:$V$890,4,FALSE)</f>
        <v>Fundación de derecho privado</v>
      </c>
      <c r="E167" s="27" t="str">
        <f>VLOOKUP(A167,'BASE REGISTRO NOVIEMBRE'!$B$2:$V$890,5,FALSE)</f>
        <v>Otorgado por Decreto Supremo Nº 1360, de fecha 22 de febrero de 1952, del Ministerio de Justicia.</v>
      </c>
      <c r="F167" s="27" t="str">
        <f>VLOOKUP(A167,'BASE REGISTRO NOVIEMBRE'!$B$2:$V$890,6,FALSE)</f>
        <v xml:space="preserve">Certificado de Vigencia extendido por el SRCeI, folio Nº 
500395957973, de fecha 29 de junio de 2021.
</v>
      </c>
      <c r="G167" s="27" t="str">
        <f>VLOOKUP(A167,'BASE REGISTRO NOVIEMBRE'!$B$2:$V$890,7,FALSE)</f>
        <v>Readaptar  y moralizar a niños y jóvenes vagos o desamparados.</v>
      </c>
      <c r="H167" s="27" t="str">
        <f>VLOOKUP(A167,'BASE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7" s="27" t="str">
        <f>VLOOKUP(A167,'BASE REGISTRO NOVIEMBRE'!$B$2:$V$890,9,FALSE)</f>
        <v>5 años.</v>
      </c>
      <c r="J167" s="27" t="str">
        <f>VLOOKUP(A167,'BASE REGISTRO NOVIEMBRE'!$B$2:$V$890,10,FALSE)</f>
        <v xml:space="preserve"> 5 años
24 de octubre de 2019 al 24 de octubre del 2024
</v>
      </c>
      <c r="K167" s="27" t="str">
        <f>VLOOKUP(A167,'BASE REGISTRO NOVIEMBRE'!$B$2:$V$890,11,FALSE)</f>
        <v xml:space="preserve">Gerente General: Delia María Del Gatto Reyes       
Presidente: Fernando Enrique Correa Ríos, 
Representante Legal:  Luis Mario Riquelme Navarro            
Mandataria: Paulina Andrea Herrera Godoy            
</v>
      </c>
      <c r="L167" s="27" t="str">
        <f>VLOOKUP(A167,'BASE REGISTRO NOVIEMBRE'!$B$2:$V$890,12,FALSE)</f>
        <v xml:space="preserve">Luis Barros Valdes Nº 775, comuna de Providencia, Santiago.
</v>
      </c>
      <c r="M167" s="27" t="str">
        <f>VLOOKUP(A167,'BASE REGISTRO NOVIEMBRE'!$B$2:$V$890,13,FALSE)</f>
        <v>XIII</v>
      </c>
      <c r="N167" s="27" t="str">
        <f>VLOOKUP(A167,'BASE REGISTRO NOVIEMBRE'!$B$2:$V$890,14,FALSE)</f>
        <v>Providencia</v>
      </c>
      <c r="O167" s="27" t="str">
        <f>VLOOKUP(A167,'BASE REGISTRO NOVIEMBRE'!$B$2:$V$890,15,FALSE)</f>
        <v xml:space="preserve">02-7903800
</v>
      </c>
      <c r="P167" s="27" t="str">
        <f>VLOOKUP(A167,'BASE REGISTRO NOVIEMBRE'!$B$2:$V$890,16,FALSE)</f>
        <v>•	info@fundacionmicasa.cl</v>
      </c>
      <c r="Q167" s="27">
        <f>VLOOKUP(A167,'BASE REGISTRO NOVIEMBRE'!$B$2:$V$890,17,FALSE)</f>
        <v>0</v>
      </c>
      <c r="R167" s="27">
        <f>VLOOKUP(A167,'BASE REGISTRO NOVIEMBRE'!$B$2:$V$890,18,FALSE)</f>
        <v>93401</v>
      </c>
      <c r="S167" s="27" t="str">
        <f>VLOOKUP(A167,'BASE REGISTRO NOVIEMBRE'!$B$2:$V$890,19,FALSE)</f>
        <v>Se acompaña certificado financiero correspondiente al año 2020, aprobados por el Subdepartamento de Supervisión Financiera Nacional.</v>
      </c>
      <c r="T167" s="107">
        <f>VLOOKUP(A167,'BASE REGISTRO NOVIEMBRE'!$B$2:$V$890,20,FALSE)</f>
        <v>37970</v>
      </c>
      <c r="U167" s="41">
        <v>4250</v>
      </c>
      <c r="V167" s="44">
        <v>4716864</v>
      </c>
      <c r="W167" s="44">
        <v>9964375</v>
      </c>
      <c r="X167" s="45">
        <v>44561</v>
      </c>
      <c r="Y167" s="42" t="s">
        <v>40</v>
      </c>
      <c r="Z167" s="42" t="s">
        <v>9203</v>
      </c>
      <c r="AA167" s="42" t="s">
        <v>9594</v>
      </c>
    </row>
    <row r="168" spans="1:27" ht="15.75" customHeight="1" x14ac:dyDescent="0.2">
      <c r="A168" s="41">
        <v>4250</v>
      </c>
      <c r="B168" s="27" t="str">
        <f>VLOOKUP(A168,'BASE REGISTRO NOVIEMBRE'!$B$2:$V$890,2,FALSE)</f>
        <v xml:space="preserve">Fundación Mi Casa </v>
      </c>
      <c r="C168" s="27" t="str">
        <f>VLOOKUP(A168,'BASE REGISTRO NOVIEMBRE'!$B$2:$V$890,3,FALSE)</f>
        <v>70015680-K</v>
      </c>
      <c r="D168" s="27" t="str">
        <f>VLOOKUP(A168,'BASE REGISTRO NOVIEMBRE'!$B$2:$V$890,4,FALSE)</f>
        <v>Fundación de derecho privado</v>
      </c>
      <c r="E168" s="27" t="str">
        <f>VLOOKUP(A168,'BASE REGISTRO NOVIEMBRE'!$B$2:$V$890,5,FALSE)</f>
        <v>Otorgado por Decreto Supremo Nº 1360, de fecha 22 de febrero de 1952, del Ministerio de Justicia.</v>
      </c>
      <c r="F168" s="27" t="str">
        <f>VLOOKUP(A168,'BASE REGISTRO NOVIEMBRE'!$B$2:$V$890,6,FALSE)</f>
        <v xml:space="preserve">Certificado de Vigencia extendido por el SRCeI, folio Nº 
500395957973, de fecha 29 de junio de 2021.
</v>
      </c>
      <c r="G168" s="27" t="str">
        <f>VLOOKUP(A168,'BASE REGISTRO NOVIEMBRE'!$B$2:$V$890,7,FALSE)</f>
        <v>Readaptar  y moralizar a niños y jóvenes vagos o desamparados.</v>
      </c>
      <c r="H168" s="27" t="str">
        <f>VLOOKUP(A168,'BASE REGISTRO NOVIEMBRE'!$B$2:$V$890,8,FALSE)</f>
        <v>Presidente: Fernando Enrique Correa Ríos, 
Directores:
Ana Loreto DitzelLacoa                                                                
José Alfredo Rojas García, 
María Josefina Bilbao Mendezona, 
Carlos Roberto FoxleyDetmer, 
Pedro Marcelo Guzmán Bilbao, 
De acuerdo con Certificado de Directorio de Persona Jurídica Sin Fines de Lucro, extendido por el Servicio de Registro Civil e Identificación, folio N° 500395957588, de fecha 29 de junio de 2021.</v>
      </c>
      <c r="I168" s="27" t="str">
        <f>VLOOKUP(A168,'BASE REGISTRO NOVIEMBRE'!$B$2:$V$890,9,FALSE)</f>
        <v>5 años.</v>
      </c>
      <c r="J168" s="27" t="str">
        <f>VLOOKUP(A168,'BASE REGISTRO NOVIEMBRE'!$B$2:$V$890,10,FALSE)</f>
        <v xml:space="preserve"> 5 años
24 de octubre de 2019 al 24 de octubre del 2024
</v>
      </c>
      <c r="K168" s="27" t="str">
        <f>VLOOKUP(A168,'BASE REGISTRO NOVIEMBRE'!$B$2:$V$890,11,FALSE)</f>
        <v xml:space="preserve">Gerente General: Delia María Del Gatto Reyes       
Presidente: Fernando Enrique Correa Ríos, 
Representante Legal:  Luis Mario Riquelme Navarro            
Mandataria: Paulina Andrea Herrera Godoy            
</v>
      </c>
      <c r="L168" s="27" t="str">
        <f>VLOOKUP(A168,'BASE REGISTRO NOVIEMBRE'!$B$2:$V$890,12,FALSE)</f>
        <v xml:space="preserve">Luis Barros Valdes Nº 775, comuna de Providencia, Santiago.
</v>
      </c>
      <c r="M168" s="27" t="str">
        <f>VLOOKUP(A168,'BASE REGISTRO NOVIEMBRE'!$B$2:$V$890,13,FALSE)</f>
        <v>XIII</v>
      </c>
      <c r="N168" s="27" t="str">
        <f>VLOOKUP(A168,'BASE REGISTRO NOVIEMBRE'!$B$2:$V$890,14,FALSE)</f>
        <v>Providencia</v>
      </c>
      <c r="O168" s="27" t="str">
        <f>VLOOKUP(A168,'BASE REGISTRO NOVIEMBRE'!$B$2:$V$890,15,FALSE)</f>
        <v xml:space="preserve">02-7903800
</v>
      </c>
      <c r="P168" s="27" t="str">
        <f>VLOOKUP(A168,'BASE REGISTRO NOVIEMBRE'!$B$2:$V$890,16,FALSE)</f>
        <v>•	info@fundacionmicasa.cl</v>
      </c>
      <c r="Q168" s="27">
        <f>VLOOKUP(A168,'BASE REGISTRO NOVIEMBRE'!$B$2:$V$890,17,FALSE)</f>
        <v>0</v>
      </c>
      <c r="R168" s="27">
        <f>VLOOKUP(A168,'BASE REGISTRO NOVIEMBRE'!$B$2:$V$890,18,FALSE)</f>
        <v>93401</v>
      </c>
      <c r="S168" s="27" t="str">
        <f>VLOOKUP(A168,'BASE REGISTRO NOVIEMBRE'!$B$2:$V$890,19,FALSE)</f>
        <v>Se acompaña certificado financiero correspondiente al año 2020, aprobados por el Subdepartamento de Supervisión Financiera Nacional.</v>
      </c>
      <c r="T168" s="107">
        <f>VLOOKUP(A168,'BASE REGISTRO NOVIEMBRE'!$B$2:$V$890,20,FALSE)</f>
        <v>37970</v>
      </c>
      <c r="U168" s="41">
        <v>4250</v>
      </c>
      <c r="V168" s="44">
        <v>46314037</v>
      </c>
      <c r="W168" s="44">
        <v>66252097</v>
      </c>
      <c r="X168" s="45">
        <v>44561</v>
      </c>
      <c r="Y168" s="42" t="s">
        <v>40</v>
      </c>
      <c r="Z168" s="42" t="s">
        <v>9203</v>
      </c>
      <c r="AA168" s="42" t="s">
        <v>72</v>
      </c>
    </row>
    <row r="169" spans="1:27" ht="15.75" customHeight="1" x14ac:dyDescent="0.2">
      <c r="A169" s="41">
        <v>4300</v>
      </c>
      <c r="B169" s="27" t="str">
        <f>VLOOKUP(A169,'BASE REGISTRO NOVIEMBRE'!$B$2:$V$890,2,FALSE)</f>
        <v xml:space="preserve">Fundación Mi Hogar de Cauquenes
</v>
      </c>
      <c r="C169" s="27" t="str">
        <f>VLOOKUP(A169,'BASE REGISTRO NOVIEMBRE'!$B$2:$V$890,3,FALSE)</f>
        <v>70717000-K</v>
      </c>
      <c r="D169" s="27" t="str">
        <f>VLOOKUP(A169,'BASE REGISTRO NOVIEMBRE'!$B$2:$V$890,4,FALSE)</f>
        <v>Fundación de Derecho Privado</v>
      </c>
      <c r="E169" s="27" t="str">
        <f>VLOOKUP(A169,'BASE REGISTRO NOVIEMBRE'!$B$2:$V$890,5,FALSE)</f>
        <v>Otorgado por Decreto Supremo Nº 1083, de fecha 17 de junio de 1968, del Ministerio de Justicia.</v>
      </c>
      <c r="F169" s="27" t="str">
        <f>VLOOKUP(A169,'BASE REGISTRO NOVIEMBRE'!$B$2:$V$890,6,FALSE)</f>
        <v xml:space="preserve">Se acompaña Certificado de Vigencia de Persona Jurídica Sin Fines de Lucro, emitido por el Servicio de Registro Civil e Identificación, emitido con fecha 05 de noviembre de 2021, Folio N° 500416829310.
</v>
      </c>
      <c r="G169" s="27" t="str">
        <f>VLOOKUP(A169,'BASE REGISTRO NOVIEMBRE'!$B$2:$V$890,7,FALSE)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69" s="27" t="str">
        <f>VLOOKUP(A169,'BASE REGISTRO NOVIEMBRE'!$B$2:$V$890,8,FALSE)</f>
        <v>Presidente: Felipe Zúñiga Peña, RUN: 12.638.105-0.
Vicepresidenta:Cecilia Pérez Espinoza, RUN: 8.427.723-1.
Secretaria: Marcia Cortez Ayala, RUN: 13.206.933-6.
ProSecretario:Julio Orrego González, RUN N:11.442.883-3.
Tesorero: José Aspee Arredondo, RUN: 10.478.249-3.
ProTesorero:Roberto Hernández Hernández, RUN: 5.706.630-K.
Directores: 
Julia Avendaño Román, RUN: 4.851.699-8.
Nirvana Salgado Sánchez, RUN: 7.251.336-3.
Viviana Loyola Cancino, RUN: 12.317.915-3.
María Magdalena Pavez Recabal, RUN: 15.146.755-5.
Sergio Luis Vignolo Moya, RUN: 6.866.154-4</v>
      </c>
      <c r="I169" s="27" t="str">
        <f>VLOOKUP(A169,'BASE REGISTRO NOVIEMBRE'!$B$2:$V$890,9,FALSE)</f>
        <v xml:space="preserve">2 años </v>
      </c>
      <c r="J169" s="27">
        <f>VLOOKUP(A169,'BASE REGISTRO NOVIEMBRE'!$B$2:$V$890,10,FALSE)</f>
        <v>44475</v>
      </c>
      <c r="K169" s="27" t="str">
        <f>VLOOKUP(A169,'BASE REGISTRO NOVIEMBRE'!$B$2:$V$890,11,FALSE)</f>
        <v xml:space="preserve">Presidente:   Felipe Zúñiga Peña. Esto consta en acta de Asamblea de Socios, de fecha 06 de octubre de 2021, reducida a escritura pública, con fecha 18 de octubre de 2021, ante don José Miguel Friz Carrasco, Notario Público Suplente del Titular, don José Antonio Martínez Demandes, de la Segunda Notaría de Cauquenes.      </v>
      </c>
      <c r="L169" s="27" t="str">
        <f>VLOOKUP(A169,'BASE REGISTRO NOVIEMBRE'!$B$2:$V$890,12,FALSE)</f>
        <v xml:space="preserve">Avenida Doctor Meza Nº 1699, Cauquenes, Séptima Región, </v>
      </c>
      <c r="M169" s="27" t="str">
        <f>VLOOKUP(A169,'BASE REGISTRO NOVIEMBRE'!$B$2:$V$890,13,FALSE)</f>
        <v>VII</v>
      </c>
      <c r="N169" s="27" t="str">
        <f>VLOOKUP(A169,'BASE REGISTRO NOVIEMBRE'!$B$2:$V$890,14,FALSE)</f>
        <v>Cauquenes</v>
      </c>
      <c r="O169" s="27" t="str">
        <f>VLOOKUP(A169,'BASE REGISTRO NOVIEMBRE'!$B$2:$V$890,15,FALSE)</f>
        <v xml:space="preserve">(73) 2512356.
+569 44787178
</v>
      </c>
      <c r="P169" s="27" t="str">
        <f>VLOOKUP(A169,'BASE REGISTRO NOVIEMBRE'!$B$2:$V$890,16,FALSE)</f>
        <v>E-mail: fmihogarcauquenes@gmail.com</v>
      </c>
      <c r="Q169" s="27">
        <f>VLOOKUP(A169,'BASE REGISTRO NOVIEMBRE'!$B$2:$V$890,17,FALSE)</f>
        <v>0</v>
      </c>
      <c r="R169" s="27">
        <f>VLOOKUP(A169,'BASE REGISTRO NOVIEMBRE'!$B$2:$V$890,18,FALSE)</f>
        <v>93401</v>
      </c>
      <c r="S169" s="27" t="str">
        <f>VLOOKUP(A169,'BASE REGISTRO NOVIEMBRE'!$B$2:$V$890,19,FALSE)</f>
        <v xml:space="preserve"> Se adjunta Certificado de antecedente financiero año 2020, aprobados por el Departamento de Supervisión Financiera y Administrativa </v>
      </c>
      <c r="T169" s="107">
        <f>VLOOKUP(A169,'BASE REGISTRO NOVIEMBRE'!$B$2:$V$890,20,FALSE)</f>
        <v>37970</v>
      </c>
      <c r="U169" s="41">
        <v>4300</v>
      </c>
      <c r="V169" s="44">
        <v>19373484</v>
      </c>
      <c r="W169" s="44">
        <v>79525611</v>
      </c>
      <c r="X169" s="45">
        <v>44561</v>
      </c>
      <c r="Y169" s="42" t="s">
        <v>40</v>
      </c>
      <c r="Z169" s="42" t="s">
        <v>9203</v>
      </c>
      <c r="AA169" s="42" t="s">
        <v>9467</v>
      </c>
    </row>
    <row r="170" spans="1:27" ht="15.75" customHeight="1" x14ac:dyDescent="0.2">
      <c r="A170" s="41">
        <v>4300</v>
      </c>
      <c r="B170" s="27" t="str">
        <f>VLOOKUP(A170,'BASE REGISTRO NOVIEMBRE'!$B$2:$V$890,2,FALSE)</f>
        <v xml:space="preserve">Fundación Mi Hogar de Cauquenes
</v>
      </c>
      <c r="C170" s="27" t="str">
        <f>VLOOKUP(A170,'BASE REGISTRO NOVIEMBRE'!$B$2:$V$890,3,FALSE)</f>
        <v>70717000-K</v>
      </c>
      <c r="D170" s="27" t="str">
        <f>VLOOKUP(A170,'BASE REGISTRO NOVIEMBRE'!$B$2:$V$890,4,FALSE)</f>
        <v>Fundación de Derecho Privado</v>
      </c>
      <c r="E170" s="27" t="str">
        <f>VLOOKUP(A170,'BASE REGISTRO NOVIEMBRE'!$B$2:$V$890,5,FALSE)</f>
        <v>Otorgado por Decreto Supremo Nº 1083, de fecha 17 de junio de 1968, del Ministerio de Justicia.</v>
      </c>
      <c r="F170" s="27" t="str">
        <f>VLOOKUP(A170,'BASE REGISTRO NOVIEMBRE'!$B$2:$V$890,6,FALSE)</f>
        <v xml:space="preserve">Se acompaña Certificado de Vigencia de Persona Jurídica Sin Fines de Lucro, emitido por el Servicio de Registro Civil e Identificación, emitido con fecha 05 de noviembre de 2021, Folio N° 500416829310.
</v>
      </c>
      <c r="G170" s="27" t="str">
        <f>VLOOKUP(A170,'BASE REGISTRO NOVIEMBRE'!$B$2:$V$890,7,FALSE)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70" s="27" t="str">
        <f>VLOOKUP(A170,'BASE REGISTRO NOVIEMBRE'!$B$2:$V$890,8,FALSE)</f>
        <v>Presidente: Felipe Zúñiga Peña, RUN: 12.638.105-0.
Vicepresidenta:Cecilia Pérez Espinoza, RUN: 8.427.723-1.
Secretaria: Marcia Cortez Ayala, RUN: 13.206.933-6.
ProSecretario:Julio Orrego González, RUN N:11.442.883-3.
Tesorero: José Aspee Arredondo, RUN: 10.478.249-3.
ProTesorero:Roberto Hernández Hernández, RUN: 5.706.630-K.
Directores: 
Julia Avendaño Román, RUN: 4.851.699-8.
Nirvana Salgado Sánchez, RUN: 7.251.336-3.
Viviana Loyola Cancino, RUN: 12.317.915-3.
María Magdalena Pavez Recabal, RUN: 15.146.755-5.
Sergio Luis Vignolo Moya, RUN: 6.866.154-4</v>
      </c>
      <c r="I170" s="27" t="str">
        <f>VLOOKUP(A170,'BASE REGISTRO NOVIEMBRE'!$B$2:$V$890,9,FALSE)</f>
        <v xml:space="preserve">2 años </v>
      </c>
      <c r="J170" s="27">
        <f>VLOOKUP(A170,'BASE REGISTRO NOVIEMBRE'!$B$2:$V$890,10,FALSE)</f>
        <v>44475</v>
      </c>
      <c r="K170" s="27" t="str">
        <f>VLOOKUP(A170,'BASE REGISTRO NOVIEMBRE'!$B$2:$V$890,11,FALSE)</f>
        <v xml:space="preserve">Presidente:   Felipe Zúñiga Peña. Esto consta en acta de Asamblea de Socios, de fecha 06 de octubre de 2021, reducida a escritura pública, con fecha 18 de octubre de 2021, ante don José Miguel Friz Carrasco, Notario Público Suplente del Titular, don José Antonio Martínez Demandes, de la Segunda Notaría de Cauquenes.      </v>
      </c>
      <c r="L170" s="27" t="str">
        <f>VLOOKUP(A170,'BASE REGISTRO NOVIEMBRE'!$B$2:$V$890,12,FALSE)</f>
        <v xml:space="preserve">Avenida Doctor Meza Nº 1699, Cauquenes, Séptima Región, </v>
      </c>
      <c r="M170" s="27" t="str">
        <f>VLOOKUP(A170,'BASE REGISTRO NOVIEMBRE'!$B$2:$V$890,13,FALSE)</f>
        <v>VII</v>
      </c>
      <c r="N170" s="27" t="str">
        <f>VLOOKUP(A170,'BASE REGISTRO NOVIEMBRE'!$B$2:$V$890,14,FALSE)</f>
        <v>Cauquenes</v>
      </c>
      <c r="O170" s="27" t="str">
        <f>VLOOKUP(A170,'BASE REGISTRO NOVIEMBRE'!$B$2:$V$890,15,FALSE)</f>
        <v xml:space="preserve">(73) 2512356.
+569 44787178
</v>
      </c>
      <c r="P170" s="27" t="str">
        <f>VLOOKUP(A170,'BASE REGISTRO NOVIEMBRE'!$B$2:$V$890,16,FALSE)</f>
        <v>E-mail: fmihogarcauquenes@gmail.com</v>
      </c>
      <c r="Q170" s="27">
        <f>VLOOKUP(A170,'BASE REGISTRO NOVIEMBRE'!$B$2:$V$890,17,FALSE)</f>
        <v>0</v>
      </c>
      <c r="R170" s="27">
        <f>VLOOKUP(A170,'BASE REGISTRO NOVIEMBRE'!$B$2:$V$890,18,FALSE)</f>
        <v>93401</v>
      </c>
      <c r="S170" s="27" t="str">
        <f>VLOOKUP(A170,'BASE REGISTRO NOVIEMBRE'!$B$2:$V$890,19,FALSE)</f>
        <v xml:space="preserve"> Se adjunta Certificado de antecedente financiero año 2020, aprobados por el Departamento de Supervisión Financiera y Administrativa </v>
      </c>
      <c r="T170" s="107">
        <f>VLOOKUP(A170,'BASE REGISTRO NOVIEMBRE'!$B$2:$V$890,20,FALSE)</f>
        <v>37970</v>
      </c>
      <c r="U170" s="41">
        <v>4300</v>
      </c>
      <c r="V170" s="44">
        <v>18201820</v>
      </c>
      <c r="W170" s="44">
        <v>77706731</v>
      </c>
      <c r="X170" s="45">
        <v>44561</v>
      </c>
      <c r="Y170" s="42" t="s">
        <v>40</v>
      </c>
      <c r="Z170" s="42" t="s">
        <v>9203</v>
      </c>
      <c r="AA170" s="42" t="s">
        <v>9540</v>
      </c>
    </row>
    <row r="171" spans="1:27" ht="15.75" customHeight="1" x14ac:dyDescent="0.2">
      <c r="A171" s="41">
        <v>4400</v>
      </c>
      <c r="B171" s="27" t="str">
        <f>VLOOKUP(A171,'BASE REGISTRO NOVIEMBRE'!$B$2:$V$890,2,FALSE)</f>
        <v>Fundación Niño y Patria</v>
      </c>
      <c r="C171" s="27" t="str">
        <f>VLOOKUP(A171,'BASE REGISTRO NOVIEMBRE'!$B$2:$V$890,3,FALSE)</f>
        <v>70235800-0</v>
      </c>
      <c r="D171" s="27" t="str">
        <f>VLOOKUP(A171,'BASE REGISTRO NOVIEMBRE'!$B$2:$V$890,4,FALSE)</f>
        <v>Fundación de Derecho Privado</v>
      </c>
      <c r="E171" s="27" t="str">
        <f>VLOOKUP(A171,'BASE REGISTRO NOVIEMBRE'!$B$2:$V$890,5,FALSE)</f>
        <v>Otorgada por Decreto Supremo Nº 2940, de 10 de octubre de 1963, del Ministerio de Justicia</v>
      </c>
      <c r="F171" s="27" t="str">
        <f>VLOOKUP(A171,'BASE REGISTRO NOVIEMBRE'!$B$2:$V$890,6,FALSE)</f>
        <v xml:space="preserve">Certificado de directorio de persona jurídica, folio N° 500397327428, de fecha 7 de julio de 2021, emitido por el Servicio de Registro Civil e Identificación. </v>
      </c>
      <c r="G171" s="27" t="str">
        <f>VLOOKUP(A171,'BASE REGISTRO NOVIEMBRE'!$B$2:$V$890,7,FALSE)</f>
        <v>Colaborar con los organismos públicos y privados en la solución de los problemas relacionados con la protección de menores en situación irregular. Velar por la prevención de la delincuencia.</v>
      </c>
      <c r="H171" s="27" t="str">
        <f>VLOOKUP(A171,'BASE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1" s="27" t="str">
        <f>VLOOKUP(A171,'BASE REGISTRO NOVIEMBRE'!$B$2:$V$890,9,FALSE)</f>
        <v>4 años, según certificado de directorio de persona jurídica, folio N° 500342804846, de fecha 27 de agosto de 2020, emitido por el Servicio de Registro Civil e Identificación</v>
      </c>
      <c r="J171" s="27" t="str">
        <f>VLOOKUP(A171,'BASE REGISTRO NOVIEMBRE'!$B$2:$V$890,10,FALSE)</f>
        <v>10 de marzo de 2021 al 10 de marzo de 2025</v>
      </c>
      <c r="K171" s="27" t="str">
        <f>VLOOKUP(A171,'BASE REGISTRO NOVIEMBRE'!$B$2:$V$890,11,FALSE)</f>
        <v xml:space="preserve">Erica Marianela Ponce Figueroa, </v>
      </c>
      <c r="L171" s="27" t="str">
        <f>VLOOKUP(A171,'BASE REGISTRO NOVIEMBRE'!$B$2:$V$890,12,FALSE)</f>
        <v xml:space="preserve">Valenzuela Castillo N° 1520, oficina 101, Providencia
</v>
      </c>
      <c r="M171" s="27" t="str">
        <f>VLOOKUP(A171,'BASE REGISTRO NOVIEMBRE'!$B$2:$V$890,13,FALSE)</f>
        <v>XIII</v>
      </c>
      <c r="N171" s="27" t="str">
        <f>VLOOKUP(A171,'BASE REGISTRO NOVIEMBRE'!$B$2:$V$890,14,FALSE)</f>
        <v xml:space="preserve"> Providencia</v>
      </c>
      <c r="O171" s="27">
        <f>VLOOKUP(A171,'BASE REGISTRO NOVIEMBRE'!$B$2:$V$890,15,FALSE)</f>
        <v>222108293</v>
      </c>
      <c r="P171" s="27" t="str">
        <f>VLOOKUP(A171,'BASE REGISTRO NOVIEMBRE'!$B$2:$V$890,16,FALSE)</f>
        <v>contacto@fundacionninoypatria.cl</v>
      </c>
      <c r="Q171" s="27">
        <f>VLOOKUP(A171,'BASE REGISTRO NOVIEMBRE'!$B$2:$V$890,17,FALSE)</f>
        <v>0</v>
      </c>
      <c r="R171" s="27" t="str">
        <f>VLOOKUP(A171,'BASE REGISTRO NOVIEMBRE'!$B$2:$V$890,18,FALSE)</f>
        <v xml:space="preserve">93401: Instituciones de Asistencia Social </v>
      </c>
      <c r="S171" s="27" t="str">
        <f>VLOOKUP(A171,'BASE REGISTRO NOVIEMBRE'!$B$2:$V$890,19,FALSE)</f>
        <v>Se  acompaña certificado de antecedentes financieros correspondiente al año 2020, aprobados por el  Subdepartamento de Supervisión Financiera Nacional.</v>
      </c>
      <c r="T171" s="107">
        <f>VLOOKUP(A171,'BASE REGISTRO NOVIEMBRE'!$B$2:$V$890,20,FALSE)</f>
        <v>37970</v>
      </c>
      <c r="U171" s="41">
        <v>4400</v>
      </c>
      <c r="V171" s="44">
        <v>27091900</v>
      </c>
      <c r="W171" s="44">
        <v>46271856</v>
      </c>
      <c r="X171" s="45">
        <v>44561</v>
      </c>
      <c r="Y171" s="42" t="s">
        <v>40</v>
      </c>
      <c r="Z171" s="42" t="s">
        <v>9203</v>
      </c>
      <c r="AA171" s="42" t="s">
        <v>186</v>
      </c>
    </row>
    <row r="172" spans="1:27" ht="15.75" customHeight="1" x14ac:dyDescent="0.2">
      <c r="A172" s="41">
        <v>4400</v>
      </c>
      <c r="B172" s="27" t="str">
        <f>VLOOKUP(A172,'BASE REGISTRO NOVIEMBRE'!$B$2:$V$890,2,FALSE)</f>
        <v>Fundación Niño y Patria</v>
      </c>
      <c r="C172" s="27" t="str">
        <f>VLOOKUP(A172,'BASE REGISTRO NOVIEMBRE'!$B$2:$V$890,3,FALSE)</f>
        <v>70235800-0</v>
      </c>
      <c r="D172" s="27" t="str">
        <f>VLOOKUP(A172,'BASE REGISTRO NOVIEMBRE'!$B$2:$V$890,4,FALSE)</f>
        <v>Fundación de Derecho Privado</v>
      </c>
      <c r="E172" s="27" t="str">
        <f>VLOOKUP(A172,'BASE REGISTRO NOVIEMBRE'!$B$2:$V$890,5,FALSE)</f>
        <v>Otorgada por Decreto Supremo Nº 2940, de 10 de octubre de 1963, del Ministerio de Justicia</v>
      </c>
      <c r="F172" s="27" t="str">
        <f>VLOOKUP(A172,'BASE REGISTRO NOVIEMBRE'!$B$2:$V$890,6,FALSE)</f>
        <v xml:space="preserve">Certificado de directorio de persona jurídica, folio N° 500397327428, de fecha 7 de julio de 2021, emitido por el Servicio de Registro Civil e Identificación. </v>
      </c>
      <c r="G172" s="27" t="str">
        <f>VLOOKUP(A172,'BASE REGISTRO NOVIEMBRE'!$B$2:$V$890,7,FALSE)</f>
        <v>Colaborar con los organismos públicos y privados en la solución de los problemas relacionados con la protección de menores en situación irregular. Velar por la prevención de la delincuencia.</v>
      </c>
      <c r="H172" s="27" t="str">
        <f>VLOOKUP(A172,'BASE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2" s="27" t="str">
        <f>VLOOKUP(A172,'BASE REGISTRO NOVIEMBRE'!$B$2:$V$890,9,FALSE)</f>
        <v>4 años, según certificado de directorio de persona jurídica, folio N° 500342804846, de fecha 27 de agosto de 2020, emitido por el Servicio de Registro Civil e Identificación</v>
      </c>
      <c r="J172" s="27" t="str">
        <f>VLOOKUP(A172,'BASE REGISTRO NOVIEMBRE'!$B$2:$V$890,10,FALSE)</f>
        <v>10 de marzo de 2021 al 10 de marzo de 2025</v>
      </c>
      <c r="K172" s="27" t="str">
        <f>VLOOKUP(A172,'BASE REGISTRO NOVIEMBRE'!$B$2:$V$890,11,FALSE)</f>
        <v xml:space="preserve">Erica Marianela Ponce Figueroa, </v>
      </c>
      <c r="L172" s="27" t="str">
        <f>VLOOKUP(A172,'BASE REGISTRO NOVIEMBRE'!$B$2:$V$890,12,FALSE)</f>
        <v xml:space="preserve">Valenzuela Castillo N° 1520, oficina 101, Providencia
</v>
      </c>
      <c r="M172" s="27" t="str">
        <f>VLOOKUP(A172,'BASE REGISTRO NOVIEMBRE'!$B$2:$V$890,13,FALSE)</f>
        <v>XIII</v>
      </c>
      <c r="N172" s="27" t="str">
        <f>VLOOKUP(A172,'BASE REGISTRO NOVIEMBRE'!$B$2:$V$890,14,FALSE)</f>
        <v xml:space="preserve"> Providencia</v>
      </c>
      <c r="O172" s="27">
        <f>VLOOKUP(A172,'BASE REGISTRO NOVIEMBRE'!$B$2:$V$890,15,FALSE)</f>
        <v>222108293</v>
      </c>
      <c r="P172" s="27" t="str">
        <f>VLOOKUP(A172,'BASE REGISTRO NOVIEMBRE'!$B$2:$V$890,16,FALSE)</f>
        <v>contacto@fundacionninoypatria.cl</v>
      </c>
      <c r="Q172" s="27">
        <f>VLOOKUP(A172,'BASE REGISTRO NOVIEMBRE'!$B$2:$V$890,17,FALSE)</f>
        <v>0</v>
      </c>
      <c r="R172" s="27" t="str">
        <f>VLOOKUP(A172,'BASE REGISTRO NOVIEMBRE'!$B$2:$V$890,18,FALSE)</f>
        <v xml:space="preserve">93401: Instituciones de Asistencia Social </v>
      </c>
      <c r="S172" s="27" t="str">
        <f>VLOOKUP(A172,'BASE REGISTRO NOVIEMBRE'!$B$2:$V$890,19,FALSE)</f>
        <v>Se  acompaña certificado de antecedentes financieros correspondiente al año 2020, aprobados por el  Subdepartamento de Supervisión Financiera Nacional.</v>
      </c>
      <c r="T172" s="107">
        <f>VLOOKUP(A172,'BASE REGISTRO NOVIEMBRE'!$B$2:$V$890,20,FALSE)</f>
        <v>37970</v>
      </c>
      <c r="U172" s="41">
        <v>4400</v>
      </c>
      <c r="V172" s="44">
        <v>68669678</v>
      </c>
      <c r="W172" s="44">
        <v>146537930</v>
      </c>
      <c r="X172" s="45">
        <v>44561</v>
      </c>
      <c r="Y172" s="42" t="s">
        <v>40</v>
      </c>
      <c r="Z172" s="42" t="s">
        <v>9203</v>
      </c>
      <c r="AA172" s="42" t="s">
        <v>458</v>
      </c>
    </row>
    <row r="173" spans="1:27" ht="15.75" customHeight="1" x14ac:dyDescent="0.2">
      <c r="A173" s="41">
        <v>4400</v>
      </c>
      <c r="B173" s="27" t="str">
        <f>VLOOKUP(A173,'BASE REGISTRO NOVIEMBRE'!$B$2:$V$890,2,FALSE)</f>
        <v>Fundación Niño y Patria</v>
      </c>
      <c r="C173" s="27" t="str">
        <f>VLOOKUP(A173,'BASE REGISTRO NOVIEMBRE'!$B$2:$V$890,3,FALSE)</f>
        <v>70235800-0</v>
      </c>
      <c r="D173" s="27" t="str">
        <f>VLOOKUP(A173,'BASE REGISTRO NOVIEMBRE'!$B$2:$V$890,4,FALSE)</f>
        <v>Fundación de Derecho Privado</v>
      </c>
      <c r="E173" s="27" t="str">
        <f>VLOOKUP(A173,'BASE REGISTRO NOVIEMBRE'!$B$2:$V$890,5,FALSE)</f>
        <v>Otorgada por Decreto Supremo Nº 2940, de 10 de octubre de 1963, del Ministerio de Justicia</v>
      </c>
      <c r="F173" s="27" t="str">
        <f>VLOOKUP(A173,'BASE REGISTRO NOVIEMBRE'!$B$2:$V$890,6,FALSE)</f>
        <v xml:space="preserve">Certificado de directorio de persona jurídica, folio N° 500397327428, de fecha 7 de julio de 2021, emitido por el Servicio de Registro Civil e Identificación. </v>
      </c>
      <c r="G173" s="27" t="str">
        <f>VLOOKUP(A173,'BASE REGISTRO NOVIEMBRE'!$B$2:$V$890,7,FALSE)</f>
        <v>Colaborar con los organismos públicos y privados en la solución de los problemas relacionados con la protección de menores en situación irregular. Velar por la prevención de la delincuencia.</v>
      </c>
      <c r="H173" s="27" t="str">
        <f>VLOOKUP(A173,'BASE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3" s="27" t="str">
        <f>VLOOKUP(A173,'BASE REGISTRO NOVIEMBRE'!$B$2:$V$890,9,FALSE)</f>
        <v>4 años, según certificado de directorio de persona jurídica, folio N° 500342804846, de fecha 27 de agosto de 2020, emitido por el Servicio de Registro Civil e Identificación</v>
      </c>
      <c r="J173" s="27" t="str">
        <f>VLOOKUP(A173,'BASE REGISTRO NOVIEMBRE'!$B$2:$V$890,10,FALSE)</f>
        <v>10 de marzo de 2021 al 10 de marzo de 2025</v>
      </c>
      <c r="K173" s="27" t="str">
        <f>VLOOKUP(A173,'BASE REGISTRO NOVIEMBRE'!$B$2:$V$890,11,FALSE)</f>
        <v xml:space="preserve">Erica Marianela Ponce Figueroa, </v>
      </c>
      <c r="L173" s="27" t="str">
        <f>VLOOKUP(A173,'BASE REGISTRO NOVIEMBRE'!$B$2:$V$890,12,FALSE)</f>
        <v xml:space="preserve">Valenzuela Castillo N° 1520, oficina 101, Providencia
</v>
      </c>
      <c r="M173" s="27" t="str">
        <f>VLOOKUP(A173,'BASE REGISTRO NOVIEMBRE'!$B$2:$V$890,13,FALSE)</f>
        <v>XIII</v>
      </c>
      <c r="N173" s="27" t="str">
        <f>VLOOKUP(A173,'BASE REGISTRO NOVIEMBRE'!$B$2:$V$890,14,FALSE)</f>
        <v xml:space="preserve"> Providencia</v>
      </c>
      <c r="O173" s="27">
        <f>VLOOKUP(A173,'BASE REGISTRO NOVIEMBRE'!$B$2:$V$890,15,FALSE)</f>
        <v>222108293</v>
      </c>
      <c r="P173" s="27" t="str">
        <f>VLOOKUP(A173,'BASE REGISTRO NOVIEMBRE'!$B$2:$V$890,16,FALSE)</f>
        <v>contacto@fundacionninoypatria.cl</v>
      </c>
      <c r="Q173" s="27">
        <f>VLOOKUP(A173,'BASE REGISTRO NOVIEMBRE'!$B$2:$V$890,17,FALSE)</f>
        <v>0</v>
      </c>
      <c r="R173" s="27" t="str">
        <f>VLOOKUP(A173,'BASE REGISTRO NOVIEMBRE'!$B$2:$V$890,18,FALSE)</f>
        <v xml:space="preserve">93401: Instituciones de Asistencia Social </v>
      </c>
      <c r="S173" s="27" t="str">
        <f>VLOOKUP(A173,'BASE REGISTRO NOVIEMBRE'!$B$2:$V$890,19,FALSE)</f>
        <v>Se  acompaña certificado de antecedentes financieros correspondiente al año 2020, aprobados por el  Subdepartamento de Supervisión Financiera Nacional.</v>
      </c>
      <c r="T173" s="107">
        <f>VLOOKUP(A173,'BASE REGISTRO NOVIEMBRE'!$B$2:$V$890,20,FALSE)</f>
        <v>37970</v>
      </c>
      <c r="U173" s="41">
        <v>4400</v>
      </c>
      <c r="V173" s="44">
        <v>8625966</v>
      </c>
      <c r="W173" s="44">
        <v>16877309</v>
      </c>
      <c r="X173" s="45">
        <v>44561</v>
      </c>
      <c r="Y173" s="42" t="s">
        <v>40</v>
      </c>
      <c r="Z173" s="42" t="s">
        <v>9203</v>
      </c>
      <c r="AA173" s="42" t="s">
        <v>459</v>
      </c>
    </row>
    <row r="174" spans="1:27" ht="15.75" customHeight="1" x14ac:dyDescent="0.2">
      <c r="A174" s="41">
        <v>4400</v>
      </c>
      <c r="B174" s="27" t="str">
        <f>VLOOKUP(A174,'BASE REGISTRO NOVIEMBRE'!$B$2:$V$890,2,FALSE)</f>
        <v>Fundación Niño y Patria</v>
      </c>
      <c r="C174" s="27" t="str">
        <f>VLOOKUP(A174,'BASE REGISTRO NOVIEMBRE'!$B$2:$V$890,3,FALSE)</f>
        <v>70235800-0</v>
      </c>
      <c r="D174" s="27" t="str">
        <f>VLOOKUP(A174,'BASE REGISTRO NOVIEMBRE'!$B$2:$V$890,4,FALSE)</f>
        <v>Fundación de Derecho Privado</v>
      </c>
      <c r="E174" s="27" t="str">
        <f>VLOOKUP(A174,'BASE REGISTRO NOVIEMBRE'!$B$2:$V$890,5,FALSE)</f>
        <v>Otorgada por Decreto Supremo Nº 2940, de 10 de octubre de 1963, del Ministerio de Justicia</v>
      </c>
      <c r="F174" s="27" t="str">
        <f>VLOOKUP(A174,'BASE REGISTRO NOVIEMBRE'!$B$2:$V$890,6,FALSE)</f>
        <v xml:space="preserve">Certificado de directorio de persona jurídica, folio N° 500397327428, de fecha 7 de julio de 2021, emitido por el Servicio de Registro Civil e Identificación. </v>
      </c>
      <c r="G174" s="27" t="str">
        <f>VLOOKUP(A174,'BASE REGISTRO NOVIEMBRE'!$B$2:$V$890,7,FALSE)</f>
        <v>Colaborar con los organismos públicos y privados en la solución de los problemas relacionados con la protección de menores en situación irregular. Velar por la prevención de la delincuencia.</v>
      </c>
      <c r="H174" s="27" t="str">
        <f>VLOOKUP(A174,'BASE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4" s="27" t="str">
        <f>VLOOKUP(A174,'BASE REGISTRO NOVIEMBRE'!$B$2:$V$890,9,FALSE)</f>
        <v>4 años, según certificado de directorio de persona jurídica, folio N° 500342804846, de fecha 27 de agosto de 2020, emitido por el Servicio de Registro Civil e Identificación</v>
      </c>
      <c r="J174" s="27" t="str">
        <f>VLOOKUP(A174,'BASE REGISTRO NOVIEMBRE'!$B$2:$V$890,10,FALSE)</f>
        <v>10 de marzo de 2021 al 10 de marzo de 2025</v>
      </c>
      <c r="K174" s="27" t="str">
        <f>VLOOKUP(A174,'BASE REGISTRO NOVIEMBRE'!$B$2:$V$890,11,FALSE)</f>
        <v xml:space="preserve">Erica Marianela Ponce Figueroa, </v>
      </c>
      <c r="L174" s="27" t="str">
        <f>VLOOKUP(A174,'BASE REGISTRO NOVIEMBRE'!$B$2:$V$890,12,FALSE)</f>
        <v xml:space="preserve">Valenzuela Castillo N° 1520, oficina 101, Providencia
</v>
      </c>
      <c r="M174" s="27" t="str">
        <f>VLOOKUP(A174,'BASE REGISTRO NOVIEMBRE'!$B$2:$V$890,13,FALSE)</f>
        <v>XIII</v>
      </c>
      <c r="N174" s="27" t="str">
        <f>VLOOKUP(A174,'BASE REGISTRO NOVIEMBRE'!$B$2:$V$890,14,FALSE)</f>
        <v xml:space="preserve"> Providencia</v>
      </c>
      <c r="O174" s="27">
        <f>VLOOKUP(A174,'BASE REGISTRO NOVIEMBRE'!$B$2:$V$890,15,FALSE)</f>
        <v>222108293</v>
      </c>
      <c r="P174" s="27" t="str">
        <f>VLOOKUP(A174,'BASE REGISTRO NOVIEMBRE'!$B$2:$V$890,16,FALSE)</f>
        <v>contacto@fundacionninoypatria.cl</v>
      </c>
      <c r="Q174" s="27">
        <f>VLOOKUP(A174,'BASE REGISTRO NOVIEMBRE'!$B$2:$V$890,17,FALSE)</f>
        <v>0</v>
      </c>
      <c r="R174" s="27" t="str">
        <f>VLOOKUP(A174,'BASE REGISTRO NOVIEMBRE'!$B$2:$V$890,18,FALSE)</f>
        <v xml:space="preserve">93401: Instituciones de Asistencia Social </v>
      </c>
      <c r="S174" s="27" t="str">
        <f>VLOOKUP(A174,'BASE REGISTRO NOVIEMBRE'!$B$2:$V$890,19,FALSE)</f>
        <v>Se  acompaña certificado de antecedentes financieros correspondiente al año 2020, aprobados por el  Subdepartamento de Supervisión Financiera Nacional.</v>
      </c>
      <c r="T174" s="107">
        <f>VLOOKUP(A174,'BASE REGISTRO NOVIEMBRE'!$B$2:$V$890,20,FALSE)</f>
        <v>37970</v>
      </c>
      <c r="U174" s="41">
        <v>4400</v>
      </c>
      <c r="V174" s="44">
        <v>18734950</v>
      </c>
      <c r="W174" s="44">
        <v>37718866</v>
      </c>
      <c r="X174" s="45">
        <v>44561</v>
      </c>
      <c r="Y174" s="42" t="s">
        <v>40</v>
      </c>
      <c r="Z174" s="42" t="s">
        <v>9203</v>
      </c>
      <c r="AA174" s="42" t="s">
        <v>9537</v>
      </c>
    </row>
    <row r="175" spans="1:27" ht="15.75" customHeight="1" x14ac:dyDescent="0.2">
      <c r="A175" s="41">
        <v>4400</v>
      </c>
      <c r="B175" s="27" t="str">
        <f>VLOOKUP(A175,'BASE REGISTRO NOVIEMBRE'!$B$2:$V$890,2,FALSE)</f>
        <v>Fundación Niño y Patria</v>
      </c>
      <c r="C175" s="27" t="str">
        <f>VLOOKUP(A175,'BASE REGISTRO NOVIEMBRE'!$B$2:$V$890,3,FALSE)</f>
        <v>70235800-0</v>
      </c>
      <c r="D175" s="27" t="str">
        <f>VLOOKUP(A175,'BASE REGISTRO NOVIEMBRE'!$B$2:$V$890,4,FALSE)</f>
        <v>Fundación de Derecho Privado</v>
      </c>
      <c r="E175" s="27" t="str">
        <f>VLOOKUP(A175,'BASE REGISTRO NOVIEMBRE'!$B$2:$V$890,5,FALSE)</f>
        <v>Otorgada por Decreto Supremo Nº 2940, de 10 de octubre de 1963, del Ministerio de Justicia</v>
      </c>
      <c r="F175" s="27" t="str">
        <f>VLOOKUP(A175,'BASE REGISTRO NOVIEMBRE'!$B$2:$V$890,6,FALSE)</f>
        <v xml:space="preserve">Certificado de directorio de persona jurídica, folio N° 500397327428, de fecha 7 de julio de 2021, emitido por el Servicio de Registro Civil e Identificación. </v>
      </c>
      <c r="G175" s="27" t="str">
        <f>VLOOKUP(A175,'BASE REGISTRO NOVIEMBRE'!$B$2:$V$890,7,FALSE)</f>
        <v>Colaborar con los organismos públicos y privados en la solución de los problemas relacionados con la protección de menores en situación irregular. Velar por la prevención de la delincuencia.</v>
      </c>
      <c r="H175" s="27" t="str">
        <f>VLOOKUP(A175,'BASE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5" s="27" t="str">
        <f>VLOOKUP(A175,'BASE REGISTRO NOVIEMBRE'!$B$2:$V$890,9,FALSE)</f>
        <v>4 años, según certificado de directorio de persona jurídica, folio N° 500342804846, de fecha 27 de agosto de 2020, emitido por el Servicio de Registro Civil e Identificación</v>
      </c>
      <c r="J175" s="27" t="str">
        <f>VLOOKUP(A175,'BASE REGISTRO NOVIEMBRE'!$B$2:$V$890,10,FALSE)</f>
        <v>10 de marzo de 2021 al 10 de marzo de 2025</v>
      </c>
      <c r="K175" s="27" t="str">
        <f>VLOOKUP(A175,'BASE REGISTRO NOVIEMBRE'!$B$2:$V$890,11,FALSE)</f>
        <v xml:space="preserve">Erica Marianela Ponce Figueroa, </v>
      </c>
      <c r="L175" s="27" t="str">
        <f>VLOOKUP(A175,'BASE REGISTRO NOVIEMBRE'!$B$2:$V$890,12,FALSE)</f>
        <v xml:space="preserve">Valenzuela Castillo N° 1520, oficina 101, Providencia
</v>
      </c>
      <c r="M175" s="27" t="str">
        <f>VLOOKUP(A175,'BASE REGISTRO NOVIEMBRE'!$B$2:$V$890,13,FALSE)</f>
        <v>XIII</v>
      </c>
      <c r="N175" s="27" t="str">
        <f>VLOOKUP(A175,'BASE REGISTRO NOVIEMBRE'!$B$2:$V$890,14,FALSE)</f>
        <v xml:space="preserve"> Providencia</v>
      </c>
      <c r="O175" s="27">
        <f>VLOOKUP(A175,'BASE REGISTRO NOVIEMBRE'!$B$2:$V$890,15,FALSE)</f>
        <v>222108293</v>
      </c>
      <c r="P175" s="27" t="str">
        <f>VLOOKUP(A175,'BASE REGISTRO NOVIEMBRE'!$B$2:$V$890,16,FALSE)</f>
        <v>contacto@fundacionninoypatria.cl</v>
      </c>
      <c r="Q175" s="27">
        <f>VLOOKUP(A175,'BASE REGISTRO NOVIEMBRE'!$B$2:$V$890,17,FALSE)</f>
        <v>0</v>
      </c>
      <c r="R175" s="27" t="str">
        <f>VLOOKUP(A175,'BASE REGISTRO NOVIEMBRE'!$B$2:$V$890,18,FALSE)</f>
        <v xml:space="preserve">93401: Instituciones de Asistencia Social </v>
      </c>
      <c r="S175" s="27" t="str">
        <f>VLOOKUP(A175,'BASE REGISTRO NOVIEMBRE'!$B$2:$V$890,19,FALSE)</f>
        <v>Se  acompaña certificado de antecedentes financieros correspondiente al año 2020, aprobados por el  Subdepartamento de Supervisión Financiera Nacional.</v>
      </c>
      <c r="T175" s="107">
        <f>VLOOKUP(A175,'BASE REGISTRO NOVIEMBRE'!$B$2:$V$890,20,FALSE)</f>
        <v>37970</v>
      </c>
      <c r="U175" s="41">
        <v>4400</v>
      </c>
      <c r="V175" s="44">
        <v>9105445</v>
      </c>
      <c r="W175" s="44">
        <v>17275188</v>
      </c>
      <c r="X175" s="45">
        <v>44561</v>
      </c>
      <c r="Y175" s="42" t="s">
        <v>40</v>
      </c>
      <c r="Z175" s="42" t="s">
        <v>9203</v>
      </c>
      <c r="AA175" s="42" t="s">
        <v>284</v>
      </c>
    </row>
    <row r="176" spans="1:27" ht="15.75" customHeight="1" x14ac:dyDescent="0.2">
      <c r="A176" s="41">
        <v>4400</v>
      </c>
      <c r="B176" s="27" t="str">
        <f>VLOOKUP(A176,'BASE REGISTRO NOVIEMBRE'!$B$2:$V$890,2,FALSE)</f>
        <v>Fundación Niño y Patria</v>
      </c>
      <c r="C176" s="27" t="str">
        <f>VLOOKUP(A176,'BASE REGISTRO NOVIEMBRE'!$B$2:$V$890,3,FALSE)</f>
        <v>70235800-0</v>
      </c>
      <c r="D176" s="27" t="str">
        <f>VLOOKUP(A176,'BASE REGISTRO NOVIEMBRE'!$B$2:$V$890,4,FALSE)</f>
        <v>Fundación de Derecho Privado</v>
      </c>
      <c r="E176" s="27" t="str">
        <f>VLOOKUP(A176,'BASE REGISTRO NOVIEMBRE'!$B$2:$V$890,5,FALSE)</f>
        <v>Otorgada por Decreto Supremo Nº 2940, de 10 de octubre de 1963, del Ministerio de Justicia</v>
      </c>
      <c r="F176" s="27" t="str">
        <f>VLOOKUP(A176,'BASE REGISTRO NOVIEMBRE'!$B$2:$V$890,6,FALSE)</f>
        <v xml:space="preserve">Certificado de directorio de persona jurídica, folio N° 500397327428, de fecha 7 de julio de 2021, emitido por el Servicio de Registro Civil e Identificación. </v>
      </c>
      <c r="G176" s="27" t="str">
        <f>VLOOKUP(A176,'BASE REGISTRO NOVIEMBRE'!$B$2:$V$890,7,FALSE)</f>
        <v>Colaborar con los organismos públicos y privados en la solución de los problemas relacionados con la protección de menores en situación irregular. Velar por la prevención de la delincuencia.</v>
      </c>
      <c r="H176" s="27" t="str">
        <f>VLOOKUP(A176,'BASE REGISTRO NOVIEMBRE'!$B$2:$V$890,8,FALSE)</f>
        <v xml:space="preserve">Presidente:
Ricardo Alex Yáñez Reveco, 
Primer Vicepresidente:
Mauricio Fernando Rodriguez Rodriguez, RUT 
Segunda Vicepresidenta: 
Karina Judith Soza Muñoz, 
Gerente General:
Erika Marianela Ponce Figueroa, 
Secretario y Asesor Legal: 
Rolando Pedro Salvo Gutierrez, 
Tesorero: 
Alan Stuart Mackenzie Haynes, 
Directores:
-	Mario Adolfo Agliati Valenzuela, 
-	Juan Francisco Aylwin Oyarzun, 
-	Juan Carlos Delano Ortuzar,
-	Roberto Luis Fantuzzi Hernandez,
-	Gonzalo Eduardo Vargas Otte, 
Según certificado de directorio de persona jurídica, folio N° 500397733259, de fecha 09 de julio de 2021, emitido por el Servicio de Registro Civil e Identificación. 
</v>
      </c>
      <c r="I176" s="27" t="str">
        <f>VLOOKUP(A176,'BASE REGISTRO NOVIEMBRE'!$B$2:$V$890,9,FALSE)</f>
        <v>4 años, según certificado de directorio de persona jurídica, folio N° 500342804846, de fecha 27 de agosto de 2020, emitido por el Servicio de Registro Civil e Identificación</v>
      </c>
      <c r="J176" s="27" t="str">
        <f>VLOOKUP(A176,'BASE REGISTRO NOVIEMBRE'!$B$2:$V$890,10,FALSE)</f>
        <v>10 de marzo de 2021 al 10 de marzo de 2025</v>
      </c>
      <c r="K176" s="27" t="str">
        <f>VLOOKUP(A176,'BASE REGISTRO NOVIEMBRE'!$B$2:$V$890,11,FALSE)</f>
        <v xml:space="preserve">Erica Marianela Ponce Figueroa, </v>
      </c>
      <c r="L176" s="27" t="str">
        <f>VLOOKUP(A176,'BASE REGISTRO NOVIEMBRE'!$B$2:$V$890,12,FALSE)</f>
        <v xml:space="preserve">Valenzuela Castillo N° 1520, oficina 101, Providencia
</v>
      </c>
      <c r="M176" s="27" t="str">
        <f>VLOOKUP(A176,'BASE REGISTRO NOVIEMBRE'!$B$2:$V$890,13,FALSE)</f>
        <v>XIII</v>
      </c>
      <c r="N176" s="27" t="str">
        <f>VLOOKUP(A176,'BASE REGISTRO NOVIEMBRE'!$B$2:$V$890,14,FALSE)</f>
        <v xml:space="preserve"> Providencia</v>
      </c>
      <c r="O176" s="27">
        <f>VLOOKUP(A176,'BASE REGISTRO NOVIEMBRE'!$B$2:$V$890,15,FALSE)</f>
        <v>222108293</v>
      </c>
      <c r="P176" s="27" t="str">
        <f>VLOOKUP(A176,'BASE REGISTRO NOVIEMBRE'!$B$2:$V$890,16,FALSE)</f>
        <v>contacto@fundacionninoypatria.cl</v>
      </c>
      <c r="Q176" s="27">
        <f>VLOOKUP(A176,'BASE REGISTRO NOVIEMBRE'!$B$2:$V$890,17,FALSE)</f>
        <v>0</v>
      </c>
      <c r="R176" s="27" t="str">
        <f>VLOOKUP(A176,'BASE REGISTRO NOVIEMBRE'!$B$2:$V$890,18,FALSE)</f>
        <v xml:space="preserve">93401: Instituciones de Asistencia Social </v>
      </c>
      <c r="S176" s="27" t="str">
        <f>VLOOKUP(A176,'BASE REGISTRO NOVIEMBRE'!$B$2:$V$890,19,FALSE)</f>
        <v>Se  acompaña certificado de antecedentes financieros correspondiente al año 2020, aprobados por el  Subdepartamento de Supervisión Financiera Nacional.</v>
      </c>
      <c r="T176" s="107">
        <f>VLOOKUP(A176,'BASE REGISTRO NOVIEMBRE'!$B$2:$V$890,20,FALSE)</f>
        <v>37970</v>
      </c>
      <c r="U176" s="41">
        <v>4400</v>
      </c>
      <c r="V176" s="44">
        <v>17213761</v>
      </c>
      <c r="W176" s="44">
        <v>35003056</v>
      </c>
      <c r="X176" s="45">
        <v>44561</v>
      </c>
      <c r="Y176" s="42" t="s">
        <v>40</v>
      </c>
      <c r="Z176" s="42" t="s">
        <v>9203</v>
      </c>
      <c r="AA176" s="42" t="s">
        <v>9595</v>
      </c>
    </row>
    <row r="177" spans="1:27" ht="15.75" customHeight="1" x14ac:dyDescent="0.2">
      <c r="A177" s="41">
        <v>4425</v>
      </c>
      <c r="B177" s="27" t="str">
        <f>VLOOKUP(A177,'BASE REGISTRO NOVIEMBRE'!$B$2:$V$890,2,FALSE)</f>
        <v xml:space="preserve">Fundación Padre Semería
</v>
      </c>
      <c r="C177" s="27" t="str">
        <f>VLOOKUP(A177,'BASE REGISTRO NOVIEMBRE'!$B$2:$V$890,3,FALSE)</f>
        <v>71178900-6</v>
      </c>
      <c r="D177" s="27" t="str">
        <f>VLOOKUP(A177,'BASE REGISTRO NOVIEMBRE'!$B$2:$V$890,4,FALSE)</f>
        <v>Fundación de Derecho Privado</v>
      </c>
      <c r="E177" s="27" t="str">
        <f>VLOOKUP(A177,'BASE REGISTRO NOVIEMBRE'!$B$2:$V$890,5,FALSE)</f>
        <v>Otorgado por Decreto Supremo Nº 954, de fecha 7 de noviembre de 1984, del Ministerio de Justicia.</v>
      </c>
      <c r="F177" s="27" t="str">
        <f>VLOOKUP(A177,'BASE REGISTRO NOVIEMBRE'!$B$2:$V$890,6,FALSE)</f>
        <v xml:space="preserve">Certificado de Vigencia, folio 500399768033, de fecha 22 de JULIO de 2021 del Servicio de Registro Civil e Identificación.
</v>
      </c>
      <c r="G177" s="27" t="str">
        <f>VLOOKUP(A177,'BASE REGISTRO NOVIEMBRE'!$B$2:$V$890,7,FALSE)</f>
        <v xml:space="preserve">
Fundación Padre Semería
</v>
      </c>
      <c r="H177" s="27" t="str">
        <f>VLOOKUP(A177,'BASE REGISTRO NOVIEMBRE'!$B$2:$V$890,8,FALSE)</f>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77" s="27" t="str">
        <f>VLOOKUP(A177,'BASE REGISTRO NOVIEMBRE'!$B$2:$V$890,9,FALSE)</f>
        <v>Los miembros del Directorio durarán en sus cargos indefinidamente, sin perjuicio de que los titulares de los cargos de Presidente, Vicepresidente, Tesorero y Secretario duarán en sus cargos por tres años, pudiendo ser reelegidos indefinidamente.</v>
      </c>
      <c r="J177" s="27" t="str">
        <f>VLOOKUP(A177,'BASE REGISTRO NOVIEMBRE'!$B$2:$V$890,10,FALSE)</f>
        <v>07 de septiembre de 2020, duración indefinida.</v>
      </c>
      <c r="K177" s="27" t="str">
        <f>VLOOKUP(A177,'BASE REGISTRO NOVIEMBRE'!$B$2:$V$890,11,FALSE)</f>
        <v xml:space="preserve">Presidente:
Mario Santiago Manríquez Santa Cruz, 
Director Ejecutivo:
Benjamín Rodríguez Larraín, 
Secretario: 
Eduardo Sergio Silva Donoso, 
Javiera Errázuriz Dell´Oro
</v>
      </c>
      <c r="L177" s="27" t="str">
        <f>VLOOKUP(A177,'BASE REGISTRO NOVIEMBRE'!$B$2:$V$890,12,FALSE)</f>
        <v xml:space="preserve">Avenida Gabriela 02980, La Pintana. 
</v>
      </c>
      <c r="M177" s="27" t="str">
        <f>VLOOKUP(A177,'BASE REGISTRO NOVIEMBRE'!$B$2:$V$890,13,FALSE)</f>
        <v>XIII</v>
      </c>
      <c r="N177" s="27" t="str">
        <f>VLOOKUP(A177,'BASE REGISTRO NOVIEMBRE'!$B$2:$V$890,14,FALSE)</f>
        <v>La Pintana.</v>
      </c>
      <c r="O177" s="27" t="str">
        <f>VLOOKUP(A177,'BASE REGISTRO NOVIEMBRE'!$B$2:$V$890,15,FALSE)</f>
        <v>Telefono 56-2- 23815540</v>
      </c>
      <c r="P177" s="27" t="str">
        <f>VLOOKUP(A177,'BASE REGISTRO NOVIEMBRE'!$B$2:$V$890,16,FALSE)</f>
        <v>Http://www.padresemeria.cl</v>
      </c>
      <c r="Q177" s="27">
        <f>VLOOKUP(A177,'BASE REGISTRO NOVIEMBRE'!$B$2:$V$890,17,FALSE)</f>
        <v>0</v>
      </c>
      <c r="R177" s="27">
        <f>VLOOKUP(A177,'BASE REGISTRO NOVIEMBRE'!$B$2:$V$890,18,FALSE)</f>
        <v>93401</v>
      </c>
      <c r="S177" s="27" t="str">
        <f>VLOOKUP(A177,'BASE REGISTRO NOVIEMBRE'!$B$2:$V$890,19,FALSE)</f>
        <v xml:space="preserve">Certificado de Antecedentes Financieros del año 2020 aprobados por el Sub Departamento Supervisión Financiera
</v>
      </c>
      <c r="T177" s="107">
        <f>VLOOKUP(A177,'BASE REGISTRO NOVIEMBRE'!$B$2:$V$890,20,FALSE)</f>
        <v>37970</v>
      </c>
      <c r="U177" s="41">
        <v>4425</v>
      </c>
      <c r="V177" s="44">
        <v>34788596</v>
      </c>
      <c r="W177" s="44">
        <v>68968509</v>
      </c>
      <c r="X177" s="45">
        <v>44561</v>
      </c>
      <c r="Y177" s="42" t="s">
        <v>40</v>
      </c>
      <c r="Z177" s="42" t="s">
        <v>9203</v>
      </c>
      <c r="AA177" s="42" t="s">
        <v>234</v>
      </c>
    </row>
    <row r="178" spans="1:27" ht="15.75" customHeight="1" x14ac:dyDescent="0.2">
      <c r="A178" s="41">
        <v>4425</v>
      </c>
      <c r="B178" s="27" t="str">
        <f>VLOOKUP(A178,'BASE REGISTRO NOVIEMBRE'!$B$2:$V$890,2,FALSE)</f>
        <v xml:space="preserve">Fundación Padre Semería
</v>
      </c>
      <c r="C178" s="27" t="str">
        <f>VLOOKUP(A178,'BASE REGISTRO NOVIEMBRE'!$B$2:$V$890,3,FALSE)</f>
        <v>71178900-6</v>
      </c>
      <c r="D178" s="27" t="str">
        <f>VLOOKUP(A178,'BASE REGISTRO NOVIEMBRE'!$B$2:$V$890,4,FALSE)</f>
        <v>Fundación de Derecho Privado</v>
      </c>
      <c r="E178" s="27" t="str">
        <f>VLOOKUP(A178,'BASE REGISTRO NOVIEMBRE'!$B$2:$V$890,5,FALSE)</f>
        <v>Otorgado por Decreto Supremo Nº 954, de fecha 7 de noviembre de 1984, del Ministerio de Justicia.</v>
      </c>
      <c r="F178" s="27" t="str">
        <f>VLOOKUP(A178,'BASE REGISTRO NOVIEMBRE'!$B$2:$V$890,6,FALSE)</f>
        <v xml:space="preserve">Certificado de Vigencia, folio 500399768033, de fecha 22 de JULIO de 2021 del Servicio de Registro Civil e Identificación.
</v>
      </c>
      <c r="G178" s="27" t="str">
        <f>VLOOKUP(A178,'BASE REGISTRO NOVIEMBRE'!$B$2:$V$890,7,FALSE)</f>
        <v xml:space="preserve">
Fundación Padre Semería
</v>
      </c>
      <c r="H178" s="27" t="str">
        <f>VLOOKUP(A178,'BASE REGISTRO NOVIEMBRE'!$B$2:$V$890,8,FALSE)</f>
        <v xml:space="preserve">Presidente:
Mario Santiago Manríquez Santa Cruz,                   Vicepresidente:
Eduardo Silva Izquierdo,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v>
      </c>
      <c r="I178" s="27" t="str">
        <f>VLOOKUP(A178,'BASE REGISTRO NOVIEMBRE'!$B$2:$V$890,9,FALSE)</f>
        <v>Los miembros del Directorio durarán en sus cargos indefinidamente, sin perjuicio de que los titulares de los cargos de Presidente, Vicepresidente, Tesorero y Secretario duarán en sus cargos por tres años, pudiendo ser reelegidos indefinidamente.</v>
      </c>
      <c r="J178" s="27" t="str">
        <f>VLOOKUP(A178,'BASE REGISTRO NOVIEMBRE'!$B$2:$V$890,10,FALSE)</f>
        <v>07 de septiembre de 2020, duración indefinida.</v>
      </c>
      <c r="K178" s="27" t="str">
        <f>VLOOKUP(A178,'BASE REGISTRO NOVIEMBRE'!$B$2:$V$890,11,FALSE)</f>
        <v xml:space="preserve">Presidente:
Mario Santiago Manríquez Santa Cruz, 
Director Ejecutivo:
Benjamín Rodríguez Larraín, 
Secretario: 
Eduardo Sergio Silva Donoso, 
Javiera Errázuriz Dell´Oro
</v>
      </c>
      <c r="L178" s="27" t="str">
        <f>VLOOKUP(A178,'BASE REGISTRO NOVIEMBRE'!$B$2:$V$890,12,FALSE)</f>
        <v xml:space="preserve">Avenida Gabriela 02980, La Pintana. 
</v>
      </c>
      <c r="M178" s="27" t="str">
        <f>VLOOKUP(A178,'BASE REGISTRO NOVIEMBRE'!$B$2:$V$890,13,FALSE)</f>
        <v>XIII</v>
      </c>
      <c r="N178" s="27" t="str">
        <f>VLOOKUP(A178,'BASE REGISTRO NOVIEMBRE'!$B$2:$V$890,14,FALSE)</f>
        <v>La Pintana.</v>
      </c>
      <c r="O178" s="27" t="str">
        <f>VLOOKUP(A178,'BASE REGISTRO NOVIEMBRE'!$B$2:$V$890,15,FALSE)</f>
        <v>Telefono 56-2- 23815540</v>
      </c>
      <c r="P178" s="27" t="str">
        <f>VLOOKUP(A178,'BASE REGISTRO NOVIEMBRE'!$B$2:$V$890,16,FALSE)</f>
        <v>Http://www.padresemeria.cl</v>
      </c>
      <c r="Q178" s="27">
        <f>VLOOKUP(A178,'BASE REGISTRO NOVIEMBRE'!$B$2:$V$890,17,FALSE)</f>
        <v>0</v>
      </c>
      <c r="R178" s="27">
        <f>VLOOKUP(A178,'BASE REGISTRO NOVIEMBRE'!$B$2:$V$890,18,FALSE)</f>
        <v>93401</v>
      </c>
      <c r="S178" s="27" t="str">
        <f>VLOOKUP(A178,'BASE REGISTRO NOVIEMBRE'!$B$2:$V$890,19,FALSE)</f>
        <v xml:space="preserve">Certificado de Antecedentes Financieros del año 2020 aprobados por el Sub Departamento Supervisión Financiera
</v>
      </c>
      <c r="T178" s="107">
        <f>VLOOKUP(A178,'BASE REGISTRO NOVIEMBRE'!$B$2:$V$890,20,FALSE)</f>
        <v>37970</v>
      </c>
      <c r="U178" s="41">
        <v>4425</v>
      </c>
      <c r="V178" s="44">
        <v>44251288</v>
      </c>
      <c r="W178" s="44">
        <v>47457928</v>
      </c>
      <c r="X178" s="45">
        <v>44561</v>
      </c>
      <c r="Y178" s="42" t="s">
        <v>40</v>
      </c>
      <c r="Z178" s="42" t="s">
        <v>9203</v>
      </c>
      <c r="AA178" s="42" t="s">
        <v>9581</v>
      </c>
    </row>
    <row r="179" spans="1:27" ht="15.75" customHeight="1" x14ac:dyDescent="0.2">
      <c r="A179" s="41">
        <v>4450</v>
      </c>
      <c r="B179" s="27" t="str">
        <f>VLOOKUP(A179,'BASE REGISTRO NOVIEMBRE'!$B$2:$V$890,2,FALSE)</f>
        <v>Fundación Paula Jaraquemada Alquízar</v>
      </c>
      <c r="C179" s="27" t="str">
        <f>VLOOKUP(A179,'BASE REGISTRO NOVIEMBRE'!$B$2:$V$890,3,FALSE)</f>
        <v>70678600-7</v>
      </c>
      <c r="D179" s="27" t="str">
        <f>VLOOKUP(A179,'BASE REGISTRO NOVIEMBRE'!$B$2:$V$890,4,FALSE)</f>
        <v>Fundación de Derecho Privado</v>
      </c>
      <c r="E179" s="27" t="str">
        <f>VLOOKUP(A179,'BASE REGISTRO NOVIEMBRE'!$B$2:$V$890,5,FALSE)</f>
        <v xml:space="preserve">Decreto Supremo Nº 1554, de 2 de septiembre de 1976, del ministerio de Justicia. </v>
      </c>
      <c r="F179" s="27" t="str">
        <f>VLOOKUP(A179,'BASE REGISTRO NOVIEMBRE'!$B$2:$V$890,6,FALSE)</f>
        <v>Certificado de Vigencia, folio Nº 500395081620, emitido por el SRCeI con fecha 23 de junio de 2021.</v>
      </c>
      <c r="G179" s="27" t="str">
        <f>VLOOKUP(A179,'BASE REGISTRO NOVIEMBRE'!$B$2:$V$890,7,FALSE)</f>
        <v>La capacitación y formación integral de personas de escasos recursos, sin costo para ellos y sin discriminación de ninguna especie, a fin de que puedan integrarse al desarrollo del país.</v>
      </c>
      <c r="H179" s="27" t="str">
        <f>VLOOKUP(A179,'BASE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79" s="27" t="str">
        <f>VLOOKUP(A179,'BASE REGISTRO NOVIEMBRE'!$B$2:$V$890,9,FALSE)</f>
        <v xml:space="preserve">Los miembros del Directorio permanecerán en sus cargos dos años.
</v>
      </c>
      <c r="J179" s="27" t="str">
        <f>VLOOKUP(A179,'BASE REGISTRO NOVIEMBRE'!$B$2:$V$890,10,FALSE)</f>
        <v>Con fecha 20 de diciembre de 2017 se ratifica el Directorio, según consta en el Acta de Sesión Ordinaria de Directorio de dicha fecha, reducida a escritura pública de fecha 04 de enero de 2018, de la 18° Notaría Pública.</v>
      </c>
      <c r="K179" s="27" t="str">
        <f>VLOOKUP(A179,'BASE REGISTRO NOVIEMBRE'!$B$2:$V$890,11,FALSE)</f>
        <v xml:space="preserve">Representante Legal:
María Angélica Grez del Canto
</v>
      </c>
      <c r="L179" s="27" t="str">
        <f>VLOOKUP(A179,'BASE REGISTRO NOVIEMBRE'!$B$2:$V$890,12,FALSE)</f>
        <v xml:space="preserve">Avenida 11 de septiembre Nº2250, oficina Nº1025, comuna de Providencia, Región Metropolitana.
</v>
      </c>
      <c r="M179" s="27" t="str">
        <f>VLOOKUP(A179,'BASE REGISTRO NOVIEMBRE'!$B$2:$V$890,13,FALSE)</f>
        <v>XIII</v>
      </c>
      <c r="N179" s="27" t="str">
        <f>VLOOKUP(A179,'BASE REGISTRO NOVIEMBRE'!$B$2:$V$890,14,FALSE)</f>
        <v>Providencia</v>
      </c>
      <c r="O179" s="27">
        <f>VLOOKUP(A179,'BASE REGISTRO NOVIEMBRE'!$B$2:$V$890,15,FALSE)</f>
        <v>0</v>
      </c>
      <c r="P179" s="27" t="str">
        <f>VLOOKUP(A179,'BASE REGISTRO NOVIEMBRE'!$B$2:$V$890,16,FALSE)</f>
        <v xml:space="preserve"> fundacion@paulajaraquemada.tie.cl</v>
      </c>
      <c r="Q179" s="27">
        <f>VLOOKUP(A179,'BASE REGISTRO NOVIEMBRE'!$B$2:$V$890,17,FALSE)</f>
        <v>0</v>
      </c>
      <c r="R179" s="27">
        <f>VLOOKUP(A179,'BASE REGISTRO NOVIEMBRE'!$B$2:$V$890,18,FALSE)</f>
        <v>93401</v>
      </c>
      <c r="S179" s="27" t="str">
        <f>VLOOKUP(A179,'BASE REGISTRO NOVIEMBRE'!$B$2:$V$890,19,FALSE)</f>
        <v>Se acompaña certificado financiero correspondiente al año 2020 aprobados por USUFI</v>
      </c>
      <c r="T179" s="107">
        <f>VLOOKUP(A179,'BASE REGISTRO NOVIEMBRE'!$B$2:$V$890,20,FALSE)</f>
        <v>37970</v>
      </c>
      <c r="U179" s="41">
        <v>4450</v>
      </c>
      <c r="V179" s="44">
        <v>10228147</v>
      </c>
      <c r="W179" s="44">
        <v>20158387</v>
      </c>
      <c r="X179" s="45">
        <v>44561</v>
      </c>
      <c r="Y179" s="42" t="s">
        <v>40</v>
      </c>
      <c r="Z179" s="42" t="s">
        <v>9203</v>
      </c>
      <c r="AA179" s="42" t="s">
        <v>184</v>
      </c>
    </row>
    <row r="180" spans="1:27" ht="15.75" customHeight="1" x14ac:dyDescent="0.2">
      <c r="A180" s="41">
        <v>4450</v>
      </c>
      <c r="B180" s="27" t="str">
        <f>VLOOKUP(A180,'BASE REGISTRO NOVIEMBRE'!$B$2:$V$890,2,FALSE)</f>
        <v>Fundación Paula Jaraquemada Alquízar</v>
      </c>
      <c r="C180" s="27" t="str">
        <f>VLOOKUP(A180,'BASE REGISTRO NOVIEMBRE'!$B$2:$V$890,3,FALSE)</f>
        <v>70678600-7</v>
      </c>
      <c r="D180" s="27" t="str">
        <f>VLOOKUP(A180,'BASE REGISTRO NOVIEMBRE'!$B$2:$V$890,4,FALSE)</f>
        <v>Fundación de Derecho Privado</v>
      </c>
      <c r="E180" s="27" t="str">
        <f>VLOOKUP(A180,'BASE REGISTRO NOVIEMBRE'!$B$2:$V$890,5,FALSE)</f>
        <v xml:space="preserve">Decreto Supremo Nº 1554, de 2 de septiembre de 1976, del ministerio de Justicia. </v>
      </c>
      <c r="F180" s="27" t="str">
        <f>VLOOKUP(A180,'BASE REGISTRO NOVIEMBRE'!$B$2:$V$890,6,FALSE)</f>
        <v>Certificado de Vigencia, folio Nº 500395081620, emitido por el SRCeI con fecha 23 de junio de 2021.</v>
      </c>
      <c r="G180" s="27" t="str">
        <f>VLOOKUP(A180,'BASE REGISTRO NOVIEMBRE'!$B$2:$V$890,7,FALSE)</f>
        <v>La capacitación y formación integral de personas de escasos recursos, sin costo para ellos y sin discriminación de ninguna especie, a fin de que puedan integrarse al desarrollo del país.</v>
      </c>
      <c r="H180" s="27" t="str">
        <f>VLOOKUP(A180,'BASE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0" s="27" t="str">
        <f>VLOOKUP(A180,'BASE REGISTRO NOVIEMBRE'!$B$2:$V$890,9,FALSE)</f>
        <v xml:space="preserve">Los miembros del Directorio permanecerán en sus cargos dos años.
</v>
      </c>
      <c r="J180" s="27" t="str">
        <f>VLOOKUP(A180,'BASE REGISTRO NOVIEMBRE'!$B$2:$V$890,10,FALSE)</f>
        <v>Con fecha 20 de diciembre de 2017 se ratifica el Directorio, según consta en el Acta de Sesión Ordinaria de Directorio de dicha fecha, reducida a escritura pública de fecha 04 de enero de 2018, de la 18° Notaría Pública.</v>
      </c>
      <c r="K180" s="27" t="str">
        <f>VLOOKUP(A180,'BASE REGISTRO NOVIEMBRE'!$B$2:$V$890,11,FALSE)</f>
        <v xml:space="preserve">Representante Legal:
María Angélica Grez del Canto
</v>
      </c>
      <c r="L180" s="27" t="str">
        <f>VLOOKUP(A180,'BASE REGISTRO NOVIEMBRE'!$B$2:$V$890,12,FALSE)</f>
        <v xml:space="preserve">Avenida 11 de septiembre Nº2250, oficina Nº1025, comuna de Providencia, Región Metropolitana.
</v>
      </c>
      <c r="M180" s="27" t="str">
        <f>VLOOKUP(A180,'BASE REGISTRO NOVIEMBRE'!$B$2:$V$890,13,FALSE)</f>
        <v>XIII</v>
      </c>
      <c r="N180" s="27" t="str">
        <f>VLOOKUP(A180,'BASE REGISTRO NOVIEMBRE'!$B$2:$V$890,14,FALSE)</f>
        <v>Providencia</v>
      </c>
      <c r="O180" s="27">
        <f>VLOOKUP(A180,'BASE REGISTRO NOVIEMBRE'!$B$2:$V$890,15,FALSE)</f>
        <v>0</v>
      </c>
      <c r="P180" s="27" t="str">
        <f>VLOOKUP(A180,'BASE REGISTRO NOVIEMBRE'!$B$2:$V$890,16,FALSE)</f>
        <v xml:space="preserve"> fundacion@paulajaraquemada.tie.cl</v>
      </c>
      <c r="Q180" s="27">
        <f>VLOOKUP(A180,'BASE REGISTRO NOVIEMBRE'!$B$2:$V$890,17,FALSE)</f>
        <v>0</v>
      </c>
      <c r="R180" s="27">
        <f>VLOOKUP(A180,'BASE REGISTRO NOVIEMBRE'!$B$2:$V$890,18,FALSE)</f>
        <v>93401</v>
      </c>
      <c r="S180" s="27" t="str">
        <f>VLOOKUP(A180,'BASE REGISTRO NOVIEMBRE'!$B$2:$V$890,19,FALSE)</f>
        <v>Se acompaña certificado financiero correspondiente al año 2020 aprobados por USUFI</v>
      </c>
      <c r="T180" s="107">
        <f>VLOOKUP(A180,'BASE REGISTRO NOVIEMBRE'!$B$2:$V$890,20,FALSE)</f>
        <v>37970</v>
      </c>
      <c r="U180" s="41">
        <v>4450</v>
      </c>
      <c r="V180" s="44">
        <v>0</v>
      </c>
      <c r="W180" s="44">
        <v>7370100</v>
      </c>
      <c r="X180" s="45">
        <v>44561</v>
      </c>
      <c r="Y180" s="42" t="s">
        <v>40</v>
      </c>
      <c r="Z180" s="42" t="s">
        <v>9203</v>
      </c>
      <c r="AA180" s="42" t="s">
        <v>333</v>
      </c>
    </row>
    <row r="181" spans="1:27" ht="15.75" customHeight="1" x14ac:dyDescent="0.2">
      <c r="A181" s="41">
        <v>4450</v>
      </c>
      <c r="B181" s="27" t="str">
        <f>VLOOKUP(A181,'BASE REGISTRO NOVIEMBRE'!$B$2:$V$890,2,FALSE)</f>
        <v>Fundación Paula Jaraquemada Alquízar</v>
      </c>
      <c r="C181" s="27" t="str">
        <f>VLOOKUP(A181,'BASE REGISTRO NOVIEMBRE'!$B$2:$V$890,3,FALSE)</f>
        <v>70678600-7</v>
      </c>
      <c r="D181" s="27" t="str">
        <f>VLOOKUP(A181,'BASE REGISTRO NOVIEMBRE'!$B$2:$V$890,4,FALSE)</f>
        <v>Fundación de Derecho Privado</v>
      </c>
      <c r="E181" s="27" t="str">
        <f>VLOOKUP(A181,'BASE REGISTRO NOVIEMBRE'!$B$2:$V$890,5,FALSE)</f>
        <v xml:space="preserve">Decreto Supremo Nº 1554, de 2 de septiembre de 1976, del ministerio de Justicia. </v>
      </c>
      <c r="F181" s="27" t="str">
        <f>VLOOKUP(A181,'BASE REGISTRO NOVIEMBRE'!$B$2:$V$890,6,FALSE)</f>
        <v>Certificado de Vigencia, folio Nº 500395081620, emitido por el SRCeI con fecha 23 de junio de 2021.</v>
      </c>
      <c r="G181" s="27" t="str">
        <f>VLOOKUP(A181,'BASE REGISTRO NOVIEMBRE'!$B$2:$V$890,7,FALSE)</f>
        <v>La capacitación y formación integral de personas de escasos recursos, sin costo para ellos y sin discriminación de ninguna especie, a fin de que puedan integrarse al desarrollo del país.</v>
      </c>
      <c r="H181" s="27" t="str">
        <f>VLOOKUP(A181,'BASE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1" s="27" t="str">
        <f>VLOOKUP(A181,'BASE REGISTRO NOVIEMBRE'!$B$2:$V$890,9,FALSE)</f>
        <v xml:space="preserve">Los miembros del Directorio permanecerán en sus cargos dos años.
</v>
      </c>
      <c r="J181" s="27" t="str">
        <f>VLOOKUP(A181,'BASE REGISTRO NOVIEMBRE'!$B$2:$V$890,10,FALSE)</f>
        <v>Con fecha 20 de diciembre de 2017 se ratifica el Directorio, según consta en el Acta de Sesión Ordinaria de Directorio de dicha fecha, reducida a escritura pública de fecha 04 de enero de 2018, de la 18° Notaría Pública.</v>
      </c>
      <c r="K181" s="27" t="str">
        <f>VLOOKUP(A181,'BASE REGISTRO NOVIEMBRE'!$B$2:$V$890,11,FALSE)</f>
        <v xml:space="preserve">Representante Legal:
María Angélica Grez del Canto
</v>
      </c>
      <c r="L181" s="27" t="str">
        <f>VLOOKUP(A181,'BASE REGISTRO NOVIEMBRE'!$B$2:$V$890,12,FALSE)</f>
        <v xml:space="preserve">Avenida 11 de septiembre Nº2250, oficina Nº1025, comuna de Providencia, Región Metropolitana.
</v>
      </c>
      <c r="M181" s="27" t="str">
        <f>VLOOKUP(A181,'BASE REGISTRO NOVIEMBRE'!$B$2:$V$890,13,FALSE)</f>
        <v>XIII</v>
      </c>
      <c r="N181" s="27" t="str">
        <f>VLOOKUP(A181,'BASE REGISTRO NOVIEMBRE'!$B$2:$V$890,14,FALSE)</f>
        <v>Providencia</v>
      </c>
      <c r="O181" s="27">
        <f>VLOOKUP(A181,'BASE REGISTRO NOVIEMBRE'!$B$2:$V$890,15,FALSE)</f>
        <v>0</v>
      </c>
      <c r="P181" s="27" t="str">
        <f>VLOOKUP(A181,'BASE REGISTRO NOVIEMBRE'!$B$2:$V$890,16,FALSE)</f>
        <v xml:space="preserve"> fundacion@paulajaraquemada.tie.cl</v>
      </c>
      <c r="Q181" s="27">
        <f>VLOOKUP(A181,'BASE REGISTRO NOVIEMBRE'!$B$2:$V$890,17,FALSE)</f>
        <v>0</v>
      </c>
      <c r="R181" s="27">
        <f>VLOOKUP(A181,'BASE REGISTRO NOVIEMBRE'!$B$2:$V$890,18,FALSE)</f>
        <v>93401</v>
      </c>
      <c r="S181" s="27" t="str">
        <f>VLOOKUP(A181,'BASE REGISTRO NOVIEMBRE'!$B$2:$V$890,19,FALSE)</f>
        <v>Se acompaña certificado financiero correspondiente al año 2020 aprobados por USUFI</v>
      </c>
      <c r="T181" s="107">
        <f>VLOOKUP(A181,'BASE REGISTRO NOVIEMBRE'!$B$2:$V$890,20,FALSE)</f>
        <v>37970</v>
      </c>
      <c r="U181" s="41">
        <v>4450</v>
      </c>
      <c r="V181" s="44">
        <v>11637000</v>
      </c>
      <c r="W181" s="44">
        <v>17843400</v>
      </c>
      <c r="X181" s="45">
        <v>44561</v>
      </c>
      <c r="Y181" s="42" t="s">
        <v>40</v>
      </c>
      <c r="Z181" s="42" t="s">
        <v>9203</v>
      </c>
      <c r="AA181" s="42" t="s">
        <v>9459</v>
      </c>
    </row>
    <row r="182" spans="1:27" ht="15.75" customHeight="1" x14ac:dyDescent="0.2">
      <c r="A182" s="41">
        <v>4450</v>
      </c>
      <c r="B182" s="27" t="str">
        <f>VLOOKUP(A182,'BASE REGISTRO NOVIEMBRE'!$B$2:$V$890,2,FALSE)</f>
        <v>Fundación Paula Jaraquemada Alquízar</v>
      </c>
      <c r="C182" s="27" t="str">
        <f>VLOOKUP(A182,'BASE REGISTRO NOVIEMBRE'!$B$2:$V$890,3,FALSE)</f>
        <v>70678600-7</v>
      </c>
      <c r="D182" s="27" t="str">
        <f>VLOOKUP(A182,'BASE REGISTRO NOVIEMBRE'!$B$2:$V$890,4,FALSE)</f>
        <v>Fundación de Derecho Privado</v>
      </c>
      <c r="E182" s="27" t="str">
        <f>VLOOKUP(A182,'BASE REGISTRO NOVIEMBRE'!$B$2:$V$890,5,FALSE)</f>
        <v xml:space="preserve">Decreto Supremo Nº 1554, de 2 de septiembre de 1976, del ministerio de Justicia. </v>
      </c>
      <c r="F182" s="27" t="str">
        <f>VLOOKUP(A182,'BASE REGISTRO NOVIEMBRE'!$B$2:$V$890,6,FALSE)</f>
        <v>Certificado de Vigencia, folio Nº 500395081620, emitido por el SRCeI con fecha 23 de junio de 2021.</v>
      </c>
      <c r="G182" s="27" t="str">
        <f>VLOOKUP(A182,'BASE REGISTRO NOVIEMBRE'!$B$2:$V$890,7,FALSE)</f>
        <v>La capacitación y formación integral de personas de escasos recursos, sin costo para ellos y sin discriminación de ninguna especie, a fin de que puedan integrarse al desarrollo del país.</v>
      </c>
      <c r="H182" s="27" t="str">
        <f>VLOOKUP(A182,'BASE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2" s="27" t="str">
        <f>VLOOKUP(A182,'BASE REGISTRO NOVIEMBRE'!$B$2:$V$890,9,FALSE)</f>
        <v xml:space="preserve">Los miembros del Directorio permanecerán en sus cargos dos años.
</v>
      </c>
      <c r="J182" s="27" t="str">
        <f>VLOOKUP(A182,'BASE REGISTRO NOVIEMBRE'!$B$2:$V$890,10,FALSE)</f>
        <v>Con fecha 20 de diciembre de 2017 se ratifica el Directorio, según consta en el Acta de Sesión Ordinaria de Directorio de dicha fecha, reducida a escritura pública de fecha 04 de enero de 2018, de la 18° Notaría Pública.</v>
      </c>
      <c r="K182" s="27" t="str">
        <f>VLOOKUP(A182,'BASE REGISTRO NOVIEMBRE'!$B$2:$V$890,11,FALSE)</f>
        <v xml:space="preserve">Representante Legal:
María Angélica Grez del Canto
</v>
      </c>
      <c r="L182" s="27" t="str">
        <f>VLOOKUP(A182,'BASE REGISTRO NOVIEMBRE'!$B$2:$V$890,12,FALSE)</f>
        <v xml:space="preserve">Avenida 11 de septiembre Nº2250, oficina Nº1025, comuna de Providencia, Región Metropolitana.
</v>
      </c>
      <c r="M182" s="27" t="str">
        <f>VLOOKUP(A182,'BASE REGISTRO NOVIEMBRE'!$B$2:$V$890,13,FALSE)</f>
        <v>XIII</v>
      </c>
      <c r="N182" s="27" t="str">
        <f>VLOOKUP(A182,'BASE REGISTRO NOVIEMBRE'!$B$2:$V$890,14,FALSE)</f>
        <v>Providencia</v>
      </c>
      <c r="O182" s="27">
        <f>VLOOKUP(A182,'BASE REGISTRO NOVIEMBRE'!$B$2:$V$890,15,FALSE)</f>
        <v>0</v>
      </c>
      <c r="P182" s="27" t="str">
        <f>VLOOKUP(A182,'BASE REGISTRO NOVIEMBRE'!$B$2:$V$890,16,FALSE)</f>
        <v xml:space="preserve"> fundacion@paulajaraquemada.tie.cl</v>
      </c>
      <c r="Q182" s="27">
        <f>VLOOKUP(A182,'BASE REGISTRO NOVIEMBRE'!$B$2:$V$890,17,FALSE)</f>
        <v>0</v>
      </c>
      <c r="R182" s="27">
        <f>VLOOKUP(A182,'BASE REGISTRO NOVIEMBRE'!$B$2:$V$890,18,FALSE)</f>
        <v>93401</v>
      </c>
      <c r="S182" s="27" t="str">
        <f>VLOOKUP(A182,'BASE REGISTRO NOVIEMBRE'!$B$2:$V$890,19,FALSE)</f>
        <v>Se acompaña certificado financiero correspondiente al año 2020 aprobados por USUFI</v>
      </c>
      <c r="T182" s="107">
        <f>VLOOKUP(A182,'BASE REGISTRO NOVIEMBRE'!$B$2:$V$890,20,FALSE)</f>
        <v>37970</v>
      </c>
      <c r="U182" s="41">
        <v>4450</v>
      </c>
      <c r="V182" s="44">
        <v>30689098</v>
      </c>
      <c r="W182" s="44">
        <v>37764394</v>
      </c>
      <c r="X182" s="45">
        <v>44561</v>
      </c>
      <c r="Y182" s="42" t="s">
        <v>40</v>
      </c>
      <c r="Z182" s="42" t="s">
        <v>9203</v>
      </c>
      <c r="AA182" s="42" t="s">
        <v>9467</v>
      </c>
    </row>
    <row r="183" spans="1:27" ht="15.75" customHeight="1" x14ac:dyDescent="0.2">
      <c r="A183" s="41">
        <v>4450</v>
      </c>
      <c r="B183" s="27" t="str">
        <f>VLOOKUP(A183,'BASE REGISTRO NOVIEMBRE'!$B$2:$V$890,2,FALSE)</f>
        <v>Fundación Paula Jaraquemada Alquízar</v>
      </c>
      <c r="C183" s="27" t="str">
        <f>VLOOKUP(A183,'BASE REGISTRO NOVIEMBRE'!$B$2:$V$890,3,FALSE)</f>
        <v>70678600-7</v>
      </c>
      <c r="D183" s="27" t="str">
        <f>VLOOKUP(A183,'BASE REGISTRO NOVIEMBRE'!$B$2:$V$890,4,FALSE)</f>
        <v>Fundación de Derecho Privado</v>
      </c>
      <c r="E183" s="27" t="str">
        <f>VLOOKUP(A183,'BASE REGISTRO NOVIEMBRE'!$B$2:$V$890,5,FALSE)</f>
        <v xml:space="preserve">Decreto Supremo Nº 1554, de 2 de septiembre de 1976, del ministerio de Justicia. </v>
      </c>
      <c r="F183" s="27" t="str">
        <f>VLOOKUP(A183,'BASE REGISTRO NOVIEMBRE'!$B$2:$V$890,6,FALSE)</f>
        <v>Certificado de Vigencia, folio Nº 500395081620, emitido por el SRCeI con fecha 23 de junio de 2021.</v>
      </c>
      <c r="G183" s="27" t="str">
        <f>VLOOKUP(A183,'BASE REGISTRO NOVIEMBRE'!$B$2:$V$890,7,FALSE)</f>
        <v>La capacitación y formación integral de personas de escasos recursos, sin costo para ellos y sin discriminación de ninguna especie, a fin de que puedan integrarse al desarrollo del país.</v>
      </c>
      <c r="H183" s="27" t="str">
        <f>VLOOKUP(A183,'BASE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3" s="27" t="str">
        <f>VLOOKUP(A183,'BASE REGISTRO NOVIEMBRE'!$B$2:$V$890,9,FALSE)</f>
        <v xml:space="preserve">Los miembros del Directorio permanecerán en sus cargos dos años.
</v>
      </c>
      <c r="J183" s="27" t="str">
        <f>VLOOKUP(A183,'BASE REGISTRO NOVIEMBRE'!$B$2:$V$890,10,FALSE)</f>
        <v>Con fecha 20 de diciembre de 2017 se ratifica el Directorio, según consta en el Acta de Sesión Ordinaria de Directorio de dicha fecha, reducida a escritura pública de fecha 04 de enero de 2018, de la 18° Notaría Pública.</v>
      </c>
      <c r="K183" s="27" t="str">
        <f>VLOOKUP(A183,'BASE REGISTRO NOVIEMBRE'!$B$2:$V$890,11,FALSE)</f>
        <v xml:space="preserve">Representante Legal:
María Angélica Grez del Canto
</v>
      </c>
      <c r="L183" s="27" t="str">
        <f>VLOOKUP(A183,'BASE REGISTRO NOVIEMBRE'!$B$2:$V$890,12,FALSE)</f>
        <v xml:space="preserve">Avenida 11 de septiembre Nº2250, oficina Nº1025, comuna de Providencia, Región Metropolitana.
</v>
      </c>
      <c r="M183" s="27" t="str">
        <f>VLOOKUP(A183,'BASE REGISTRO NOVIEMBRE'!$B$2:$V$890,13,FALSE)</f>
        <v>XIII</v>
      </c>
      <c r="N183" s="27" t="str">
        <f>VLOOKUP(A183,'BASE REGISTRO NOVIEMBRE'!$B$2:$V$890,14,FALSE)</f>
        <v>Providencia</v>
      </c>
      <c r="O183" s="27">
        <f>VLOOKUP(A183,'BASE REGISTRO NOVIEMBRE'!$B$2:$V$890,15,FALSE)</f>
        <v>0</v>
      </c>
      <c r="P183" s="27" t="str">
        <f>VLOOKUP(A183,'BASE REGISTRO NOVIEMBRE'!$B$2:$V$890,16,FALSE)</f>
        <v xml:space="preserve"> fundacion@paulajaraquemada.tie.cl</v>
      </c>
      <c r="Q183" s="27">
        <f>VLOOKUP(A183,'BASE REGISTRO NOVIEMBRE'!$B$2:$V$890,17,FALSE)</f>
        <v>0</v>
      </c>
      <c r="R183" s="27">
        <f>VLOOKUP(A183,'BASE REGISTRO NOVIEMBRE'!$B$2:$V$890,18,FALSE)</f>
        <v>93401</v>
      </c>
      <c r="S183" s="27" t="str">
        <f>VLOOKUP(A183,'BASE REGISTRO NOVIEMBRE'!$B$2:$V$890,19,FALSE)</f>
        <v>Se acompaña certificado financiero correspondiente al año 2020 aprobados por USUFI</v>
      </c>
      <c r="T183" s="107">
        <f>VLOOKUP(A183,'BASE REGISTRO NOVIEMBRE'!$B$2:$V$890,20,FALSE)</f>
        <v>37970</v>
      </c>
      <c r="U183" s="41">
        <v>4450</v>
      </c>
      <c r="V183" s="44">
        <v>7429061</v>
      </c>
      <c r="W183" s="44">
        <v>14769680</v>
      </c>
      <c r="X183" s="45">
        <v>44561</v>
      </c>
      <c r="Y183" s="42" t="s">
        <v>40</v>
      </c>
      <c r="Z183" s="42" t="s">
        <v>9203</v>
      </c>
      <c r="AA183" s="42" t="s">
        <v>9485</v>
      </c>
    </row>
    <row r="184" spans="1:27" ht="15.75" customHeight="1" x14ac:dyDescent="0.2">
      <c r="A184" s="41">
        <v>4450</v>
      </c>
      <c r="B184" s="27" t="str">
        <f>VLOOKUP(A184,'BASE REGISTRO NOVIEMBRE'!$B$2:$V$890,2,FALSE)</f>
        <v>Fundación Paula Jaraquemada Alquízar</v>
      </c>
      <c r="C184" s="27" t="str">
        <f>VLOOKUP(A184,'BASE REGISTRO NOVIEMBRE'!$B$2:$V$890,3,FALSE)</f>
        <v>70678600-7</v>
      </c>
      <c r="D184" s="27" t="str">
        <f>VLOOKUP(A184,'BASE REGISTRO NOVIEMBRE'!$B$2:$V$890,4,FALSE)</f>
        <v>Fundación de Derecho Privado</v>
      </c>
      <c r="E184" s="27" t="str">
        <f>VLOOKUP(A184,'BASE REGISTRO NOVIEMBRE'!$B$2:$V$890,5,FALSE)</f>
        <v xml:space="preserve">Decreto Supremo Nº 1554, de 2 de septiembre de 1976, del ministerio de Justicia. </v>
      </c>
      <c r="F184" s="27" t="str">
        <f>VLOOKUP(A184,'BASE REGISTRO NOVIEMBRE'!$B$2:$V$890,6,FALSE)</f>
        <v>Certificado de Vigencia, folio Nº 500395081620, emitido por el SRCeI con fecha 23 de junio de 2021.</v>
      </c>
      <c r="G184" s="27" t="str">
        <f>VLOOKUP(A184,'BASE REGISTRO NOVIEMBRE'!$B$2:$V$890,7,FALSE)</f>
        <v>La capacitación y formación integral de personas de escasos recursos, sin costo para ellos y sin discriminación de ninguna especie, a fin de que puedan integrarse al desarrollo del país.</v>
      </c>
      <c r="H184" s="27" t="str">
        <f>VLOOKUP(A184,'BASE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4" s="27" t="str">
        <f>VLOOKUP(A184,'BASE REGISTRO NOVIEMBRE'!$B$2:$V$890,9,FALSE)</f>
        <v xml:space="preserve">Los miembros del Directorio permanecerán en sus cargos dos años.
</v>
      </c>
      <c r="J184" s="27" t="str">
        <f>VLOOKUP(A184,'BASE REGISTRO NOVIEMBRE'!$B$2:$V$890,10,FALSE)</f>
        <v>Con fecha 20 de diciembre de 2017 se ratifica el Directorio, según consta en el Acta de Sesión Ordinaria de Directorio de dicha fecha, reducida a escritura pública de fecha 04 de enero de 2018, de la 18° Notaría Pública.</v>
      </c>
      <c r="K184" s="27" t="str">
        <f>VLOOKUP(A184,'BASE REGISTRO NOVIEMBRE'!$B$2:$V$890,11,FALSE)</f>
        <v xml:space="preserve">Representante Legal:
María Angélica Grez del Canto
</v>
      </c>
      <c r="L184" s="27" t="str">
        <f>VLOOKUP(A184,'BASE REGISTRO NOVIEMBRE'!$B$2:$V$890,12,FALSE)</f>
        <v xml:space="preserve">Avenida 11 de septiembre Nº2250, oficina Nº1025, comuna de Providencia, Región Metropolitana.
</v>
      </c>
      <c r="M184" s="27" t="str">
        <f>VLOOKUP(A184,'BASE REGISTRO NOVIEMBRE'!$B$2:$V$890,13,FALSE)</f>
        <v>XIII</v>
      </c>
      <c r="N184" s="27" t="str">
        <f>VLOOKUP(A184,'BASE REGISTRO NOVIEMBRE'!$B$2:$V$890,14,FALSE)</f>
        <v>Providencia</v>
      </c>
      <c r="O184" s="27">
        <f>VLOOKUP(A184,'BASE REGISTRO NOVIEMBRE'!$B$2:$V$890,15,FALSE)</f>
        <v>0</v>
      </c>
      <c r="P184" s="27" t="str">
        <f>VLOOKUP(A184,'BASE REGISTRO NOVIEMBRE'!$B$2:$V$890,16,FALSE)</f>
        <v xml:space="preserve"> fundacion@paulajaraquemada.tie.cl</v>
      </c>
      <c r="Q184" s="27">
        <f>VLOOKUP(A184,'BASE REGISTRO NOVIEMBRE'!$B$2:$V$890,17,FALSE)</f>
        <v>0</v>
      </c>
      <c r="R184" s="27">
        <f>VLOOKUP(A184,'BASE REGISTRO NOVIEMBRE'!$B$2:$V$890,18,FALSE)</f>
        <v>93401</v>
      </c>
      <c r="S184" s="27" t="str">
        <f>VLOOKUP(A184,'BASE REGISTRO NOVIEMBRE'!$B$2:$V$890,19,FALSE)</f>
        <v>Se acompaña certificado financiero correspondiente al año 2020 aprobados por USUFI</v>
      </c>
      <c r="T184" s="107">
        <f>VLOOKUP(A184,'BASE REGISTRO NOVIEMBRE'!$B$2:$V$890,20,FALSE)</f>
        <v>37970</v>
      </c>
      <c r="U184" s="41">
        <v>4450</v>
      </c>
      <c r="V184" s="44">
        <v>23435367</v>
      </c>
      <c r="W184" s="44">
        <v>31379559</v>
      </c>
      <c r="X184" s="45">
        <v>44561</v>
      </c>
      <c r="Y184" s="42" t="s">
        <v>40</v>
      </c>
      <c r="Z184" s="42" t="s">
        <v>9203</v>
      </c>
      <c r="AA184" s="42" t="s">
        <v>186</v>
      </c>
    </row>
    <row r="185" spans="1:27" ht="15.75" customHeight="1" x14ac:dyDescent="0.2">
      <c r="A185" s="41">
        <v>4450</v>
      </c>
      <c r="B185" s="27" t="str">
        <f>VLOOKUP(A185,'BASE REGISTRO NOVIEMBRE'!$B$2:$V$890,2,FALSE)</f>
        <v>Fundación Paula Jaraquemada Alquízar</v>
      </c>
      <c r="C185" s="27" t="str">
        <f>VLOOKUP(A185,'BASE REGISTRO NOVIEMBRE'!$B$2:$V$890,3,FALSE)</f>
        <v>70678600-7</v>
      </c>
      <c r="D185" s="27" t="str">
        <f>VLOOKUP(A185,'BASE REGISTRO NOVIEMBRE'!$B$2:$V$890,4,FALSE)</f>
        <v>Fundación de Derecho Privado</v>
      </c>
      <c r="E185" s="27" t="str">
        <f>VLOOKUP(A185,'BASE REGISTRO NOVIEMBRE'!$B$2:$V$890,5,FALSE)</f>
        <v xml:space="preserve">Decreto Supremo Nº 1554, de 2 de septiembre de 1976, del ministerio de Justicia. </v>
      </c>
      <c r="F185" s="27" t="str">
        <f>VLOOKUP(A185,'BASE REGISTRO NOVIEMBRE'!$B$2:$V$890,6,FALSE)</f>
        <v>Certificado de Vigencia, folio Nº 500395081620, emitido por el SRCeI con fecha 23 de junio de 2021.</v>
      </c>
      <c r="G185" s="27" t="str">
        <f>VLOOKUP(A185,'BASE REGISTRO NOVIEMBRE'!$B$2:$V$890,7,FALSE)</f>
        <v>La capacitación y formación integral de personas de escasos recursos, sin costo para ellos y sin discriminación de ninguna especie, a fin de que puedan integrarse al desarrollo del país.</v>
      </c>
      <c r="H185" s="27" t="str">
        <f>VLOOKUP(A185,'BASE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5" s="27" t="str">
        <f>VLOOKUP(A185,'BASE REGISTRO NOVIEMBRE'!$B$2:$V$890,9,FALSE)</f>
        <v xml:space="preserve">Los miembros del Directorio permanecerán en sus cargos dos años.
</v>
      </c>
      <c r="J185" s="27" t="str">
        <f>VLOOKUP(A185,'BASE REGISTRO NOVIEMBRE'!$B$2:$V$890,10,FALSE)</f>
        <v>Con fecha 20 de diciembre de 2017 se ratifica el Directorio, según consta en el Acta de Sesión Ordinaria de Directorio de dicha fecha, reducida a escritura pública de fecha 04 de enero de 2018, de la 18° Notaría Pública.</v>
      </c>
      <c r="K185" s="27" t="str">
        <f>VLOOKUP(A185,'BASE REGISTRO NOVIEMBRE'!$B$2:$V$890,11,FALSE)</f>
        <v xml:space="preserve">Representante Legal:
María Angélica Grez del Canto
</v>
      </c>
      <c r="L185" s="27" t="str">
        <f>VLOOKUP(A185,'BASE REGISTRO NOVIEMBRE'!$B$2:$V$890,12,FALSE)</f>
        <v xml:space="preserve">Avenida 11 de septiembre Nº2250, oficina Nº1025, comuna de Providencia, Región Metropolitana.
</v>
      </c>
      <c r="M185" s="27" t="str">
        <f>VLOOKUP(A185,'BASE REGISTRO NOVIEMBRE'!$B$2:$V$890,13,FALSE)</f>
        <v>XIII</v>
      </c>
      <c r="N185" s="27" t="str">
        <f>VLOOKUP(A185,'BASE REGISTRO NOVIEMBRE'!$B$2:$V$890,14,FALSE)</f>
        <v>Providencia</v>
      </c>
      <c r="O185" s="27">
        <f>VLOOKUP(A185,'BASE REGISTRO NOVIEMBRE'!$B$2:$V$890,15,FALSE)</f>
        <v>0</v>
      </c>
      <c r="P185" s="27" t="str">
        <f>VLOOKUP(A185,'BASE REGISTRO NOVIEMBRE'!$B$2:$V$890,16,FALSE)</f>
        <v xml:space="preserve"> fundacion@paulajaraquemada.tie.cl</v>
      </c>
      <c r="Q185" s="27">
        <f>VLOOKUP(A185,'BASE REGISTRO NOVIEMBRE'!$B$2:$V$890,17,FALSE)</f>
        <v>0</v>
      </c>
      <c r="R185" s="27">
        <f>VLOOKUP(A185,'BASE REGISTRO NOVIEMBRE'!$B$2:$V$890,18,FALSE)</f>
        <v>93401</v>
      </c>
      <c r="S185" s="27" t="str">
        <f>VLOOKUP(A185,'BASE REGISTRO NOVIEMBRE'!$B$2:$V$890,19,FALSE)</f>
        <v>Se acompaña certificado financiero correspondiente al año 2020 aprobados por USUFI</v>
      </c>
      <c r="T185" s="107">
        <f>VLOOKUP(A185,'BASE REGISTRO NOVIEMBRE'!$B$2:$V$890,20,FALSE)</f>
        <v>37970</v>
      </c>
      <c r="U185" s="41">
        <v>4450</v>
      </c>
      <c r="V185" s="44">
        <v>14431950</v>
      </c>
      <c r="W185" s="44">
        <v>42236622</v>
      </c>
      <c r="X185" s="45">
        <v>44561</v>
      </c>
      <c r="Y185" s="42" t="s">
        <v>40</v>
      </c>
      <c r="Z185" s="42" t="s">
        <v>9203</v>
      </c>
      <c r="AA185" s="42" t="s">
        <v>483</v>
      </c>
    </row>
    <row r="186" spans="1:27" ht="15.75" customHeight="1" x14ac:dyDescent="0.2">
      <c r="A186" s="41">
        <v>4450</v>
      </c>
      <c r="B186" s="27" t="str">
        <f>VLOOKUP(A186,'BASE REGISTRO NOVIEMBRE'!$B$2:$V$890,2,FALSE)</f>
        <v>Fundación Paula Jaraquemada Alquízar</v>
      </c>
      <c r="C186" s="27" t="str">
        <f>VLOOKUP(A186,'BASE REGISTRO NOVIEMBRE'!$B$2:$V$890,3,FALSE)</f>
        <v>70678600-7</v>
      </c>
      <c r="D186" s="27" t="str">
        <f>VLOOKUP(A186,'BASE REGISTRO NOVIEMBRE'!$B$2:$V$890,4,FALSE)</f>
        <v>Fundación de Derecho Privado</v>
      </c>
      <c r="E186" s="27" t="str">
        <f>VLOOKUP(A186,'BASE REGISTRO NOVIEMBRE'!$B$2:$V$890,5,FALSE)</f>
        <v xml:space="preserve">Decreto Supremo Nº 1554, de 2 de septiembre de 1976, del ministerio de Justicia. </v>
      </c>
      <c r="F186" s="27" t="str">
        <f>VLOOKUP(A186,'BASE REGISTRO NOVIEMBRE'!$B$2:$V$890,6,FALSE)</f>
        <v>Certificado de Vigencia, folio Nº 500395081620, emitido por el SRCeI con fecha 23 de junio de 2021.</v>
      </c>
      <c r="G186" s="27" t="str">
        <f>VLOOKUP(A186,'BASE REGISTRO NOVIEMBRE'!$B$2:$V$890,7,FALSE)</f>
        <v>La capacitación y formación integral de personas de escasos recursos, sin costo para ellos y sin discriminación de ninguna especie, a fin de que puedan integrarse al desarrollo del país.</v>
      </c>
      <c r="H186" s="27" t="str">
        <f>VLOOKUP(A186,'BASE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6" s="27" t="str">
        <f>VLOOKUP(A186,'BASE REGISTRO NOVIEMBRE'!$B$2:$V$890,9,FALSE)</f>
        <v xml:space="preserve">Los miembros del Directorio permanecerán en sus cargos dos años.
</v>
      </c>
      <c r="J186" s="27" t="str">
        <f>VLOOKUP(A186,'BASE REGISTRO NOVIEMBRE'!$B$2:$V$890,10,FALSE)</f>
        <v>Con fecha 20 de diciembre de 2017 se ratifica el Directorio, según consta en el Acta de Sesión Ordinaria de Directorio de dicha fecha, reducida a escritura pública de fecha 04 de enero de 2018, de la 18° Notaría Pública.</v>
      </c>
      <c r="K186" s="27" t="str">
        <f>VLOOKUP(A186,'BASE REGISTRO NOVIEMBRE'!$B$2:$V$890,11,FALSE)</f>
        <v xml:space="preserve">Representante Legal:
María Angélica Grez del Canto
</v>
      </c>
      <c r="L186" s="27" t="str">
        <f>VLOOKUP(A186,'BASE REGISTRO NOVIEMBRE'!$B$2:$V$890,12,FALSE)</f>
        <v xml:space="preserve">Avenida 11 de septiembre Nº2250, oficina Nº1025, comuna de Providencia, Región Metropolitana.
</v>
      </c>
      <c r="M186" s="27" t="str">
        <f>VLOOKUP(A186,'BASE REGISTRO NOVIEMBRE'!$B$2:$V$890,13,FALSE)</f>
        <v>XIII</v>
      </c>
      <c r="N186" s="27" t="str">
        <f>VLOOKUP(A186,'BASE REGISTRO NOVIEMBRE'!$B$2:$V$890,14,FALSE)</f>
        <v>Providencia</v>
      </c>
      <c r="O186" s="27">
        <f>VLOOKUP(A186,'BASE REGISTRO NOVIEMBRE'!$B$2:$V$890,15,FALSE)</f>
        <v>0</v>
      </c>
      <c r="P186" s="27" t="str">
        <f>VLOOKUP(A186,'BASE REGISTRO NOVIEMBRE'!$B$2:$V$890,16,FALSE)</f>
        <v xml:space="preserve"> fundacion@paulajaraquemada.tie.cl</v>
      </c>
      <c r="Q186" s="27">
        <f>VLOOKUP(A186,'BASE REGISTRO NOVIEMBRE'!$B$2:$V$890,17,FALSE)</f>
        <v>0</v>
      </c>
      <c r="R186" s="27">
        <f>VLOOKUP(A186,'BASE REGISTRO NOVIEMBRE'!$B$2:$V$890,18,FALSE)</f>
        <v>93401</v>
      </c>
      <c r="S186" s="27" t="str">
        <f>VLOOKUP(A186,'BASE REGISTRO NOVIEMBRE'!$B$2:$V$890,19,FALSE)</f>
        <v>Se acompaña certificado financiero correspondiente al año 2020 aprobados por USUFI</v>
      </c>
      <c r="T186" s="107">
        <f>VLOOKUP(A186,'BASE REGISTRO NOVIEMBRE'!$B$2:$V$890,20,FALSE)</f>
        <v>37970</v>
      </c>
      <c r="U186" s="41">
        <v>4450</v>
      </c>
      <c r="V186" s="44">
        <v>6283980</v>
      </c>
      <c r="W186" s="44">
        <v>12490380</v>
      </c>
      <c r="X186" s="45">
        <v>44561</v>
      </c>
      <c r="Y186" s="42" t="s">
        <v>40</v>
      </c>
      <c r="Z186" s="42" t="s">
        <v>9203</v>
      </c>
      <c r="AA186" s="42" t="s">
        <v>9513</v>
      </c>
    </row>
    <row r="187" spans="1:27" ht="15.75" customHeight="1" x14ac:dyDescent="0.2">
      <c r="A187" s="41">
        <v>4450</v>
      </c>
      <c r="B187" s="27" t="str">
        <f>VLOOKUP(A187,'BASE REGISTRO NOVIEMBRE'!$B$2:$V$890,2,FALSE)</f>
        <v>Fundación Paula Jaraquemada Alquízar</v>
      </c>
      <c r="C187" s="27" t="str">
        <f>VLOOKUP(A187,'BASE REGISTRO NOVIEMBRE'!$B$2:$V$890,3,FALSE)</f>
        <v>70678600-7</v>
      </c>
      <c r="D187" s="27" t="str">
        <f>VLOOKUP(A187,'BASE REGISTRO NOVIEMBRE'!$B$2:$V$890,4,FALSE)</f>
        <v>Fundación de Derecho Privado</v>
      </c>
      <c r="E187" s="27" t="str">
        <f>VLOOKUP(A187,'BASE REGISTRO NOVIEMBRE'!$B$2:$V$890,5,FALSE)</f>
        <v xml:space="preserve">Decreto Supremo Nº 1554, de 2 de septiembre de 1976, del ministerio de Justicia. </v>
      </c>
      <c r="F187" s="27" t="str">
        <f>VLOOKUP(A187,'BASE REGISTRO NOVIEMBRE'!$B$2:$V$890,6,FALSE)</f>
        <v>Certificado de Vigencia, folio Nº 500395081620, emitido por el SRCeI con fecha 23 de junio de 2021.</v>
      </c>
      <c r="G187" s="27" t="str">
        <f>VLOOKUP(A187,'BASE REGISTRO NOVIEMBRE'!$B$2:$V$890,7,FALSE)</f>
        <v>La capacitación y formación integral de personas de escasos recursos, sin costo para ellos y sin discriminación de ninguna especie, a fin de que puedan integrarse al desarrollo del país.</v>
      </c>
      <c r="H187" s="27" t="str">
        <f>VLOOKUP(A187,'BASE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7" s="27" t="str">
        <f>VLOOKUP(A187,'BASE REGISTRO NOVIEMBRE'!$B$2:$V$890,9,FALSE)</f>
        <v xml:space="preserve">Los miembros del Directorio permanecerán en sus cargos dos años.
</v>
      </c>
      <c r="J187" s="27" t="str">
        <f>VLOOKUP(A187,'BASE REGISTRO NOVIEMBRE'!$B$2:$V$890,10,FALSE)</f>
        <v>Con fecha 20 de diciembre de 2017 se ratifica el Directorio, según consta en el Acta de Sesión Ordinaria de Directorio de dicha fecha, reducida a escritura pública de fecha 04 de enero de 2018, de la 18° Notaría Pública.</v>
      </c>
      <c r="K187" s="27" t="str">
        <f>VLOOKUP(A187,'BASE REGISTRO NOVIEMBRE'!$B$2:$V$890,11,FALSE)</f>
        <v xml:space="preserve">Representante Legal:
María Angélica Grez del Canto
</v>
      </c>
      <c r="L187" s="27" t="str">
        <f>VLOOKUP(A187,'BASE REGISTRO NOVIEMBRE'!$B$2:$V$890,12,FALSE)</f>
        <v xml:space="preserve">Avenida 11 de septiembre Nº2250, oficina Nº1025, comuna de Providencia, Región Metropolitana.
</v>
      </c>
      <c r="M187" s="27" t="str">
        <f>VLOOKUP(A187,'BASE REGISTRO NOVIEMBRE'!$B$2:$V$890,13,FALSE)</f>
        <v>XIII</v>
      </c>
      <c r="N187" s="27" t="str">
        <f>VLOOKUP(A187,'BASE REGISTRO NOVIEMBRE'!$B$2:$V$890,14,FALSE)</f>
        <v>Providencia</v>
      </c>
      <c r="O187" s="27">
        <f>VLOOKUP(A187,'BASE REGISTRO NOVIEMBRE'!$B$2:$V$890,15,FALSE)</f>
        <v>0</v>
      </c>
      <c r="P187" s="27" t="str">
        <f>VLOOKUP(A187,'BASE REGISTRO NOVIEMBRE'!$B$2:$V$890,16,FALSE)</f>
        <v xml:space="preserve"> fundacion@paulajaraquemada.tie.cl</v>
      </c>
      <c r="Q187" s="27">
        <f>VLOOKUP(A187,'BASE REGISTRO NOVIEMBRE'!$B$2:$V$890,17,FALSE)</f>
        <v>0</v>
      </c>
      <c r="R187" s="27">
        <f>VLOOKUP(A187,'BASE REGISTRO NOVIEMBRE'!$B$2:$V$890,18,FALSE)</f>
        <v>93401</v>
      </c>
      <c r="S187" s="27" t="str">
        <f>VLOOKUP(A187,'BASE REGISTRO NOVIEMBRE'!$B$2:$V$890,19,FALSE)</f>
        <v>Se acompaña certificado financiero correspondiente al año 2020 aprobados por USUFI</v>
      </c>
      <c r="T187" s="107">
        <f>VLOOKUP(A187,'BASE REGISTRO NOVIEMBRE'!$B$2:$V$890,20,FALSE)</f>
        <v>37970</v>
      </c>
      <c r="U187" s="41">
        <v>4450</v>
      </c>
      <c r="V187" s="44">
        <v>62451900</v>
      </c>
      <c r="W187" s="44">
        <v>81071100</v>
      </c>
      <c r="X187" s="45">
        <v>44561</v>
      </c>
      <c r="Y187" s="42" t="s">
        <v>40</v>
      </c>
      <c r="Z187" s="42" t="s">
        <v>9203</v>
      </c>
      <c r="AA187" s="42" t="s">
        <v>484</v>
      </c>
    </row>
    <row r="188" spans="1:27" ht="15.75" customHeight="1" x14ac:dyDescent="0.2">
      <c r="A188" s="41">
        <v>4450</v>
      </c>
      <c r="B188" s="27" t="str">
        <f>VLOOKUP(A188,'BASE REGISTRO NOVIEMBRE'!$B$2:$V$890,2,FALSE)</f>
        <v>Fundación Paula Jaraquemada Alquízar</v>
      </c>
      <c r="C188" s="27" t="str">
        <f>VLOOKUP(A188,'BASE REGISTRO NOVIEMBRE'!$B$2:$V$890,3,FALSE)</f>
        <v>70678600-7</v>
      </c>
      <c r="D188" s="27" t="str">
        <f>VLOOKUP(A188,'BASE REGISTRO NOVIEMBRE'!$B$2:$V$890,4,FALSE)</f>
        <v>Fundación de Derecho Privado</v>
      </c>
      <c r="E188" s="27" t="str">
        <f>VLOOKUP(A188,'BASE REGISTRO NOVIEMBRE'!$B$2:$V$890,5,FALSE)</f>
        <v xml:space="preserve">Decreto Supremo Nº 1554, de 2 de septiembre de 1976, del ministerio de Justicia. </v>
      </c>
      <c r="F188" s="27" t="str">
        <f>VLOOKUP(A188,'BASE REGISTRO NOVIEMBRE'!$B$2:$V$890,6,FALSE)</f>
        <v>Certificado de Vigencia, folio Nº 500395081620, emitido por el SRCeI con fecha 23 de junio de 2021.</v>
      </c>
      <c r="G188" s="27" t="str">
        <f>VLOOKUP(A188,'BASE REGISTRO NOVIEMBRE'!$B$2:$V$890,7,FALSE)</f>
        <v>La capacitación y formación integral de personas de escasos recursos, sin costo para ellos y sin discriminación de ninguna especie, a fin de que puedan integrarse al desarrollo del país.</v>
      </c>
      <c r="H188" s="27" t="str">
        <f>VLOOKUP(A188,'BASE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8" s="27" t="str">
        <f>VLOOKUP(A188,'BASE REGISTRO NOVIEMBRE'!$B$2:$V$890,9,FALSE)</f>
        <v xml:space="preserve">Los miembros del Directorio permanecerán en sus cargos dos años.
</v>
      </c>
      <c r="J188" s="27" t="str">
        <f>VLOOKUP(A188,'BASE REGISTRO NOVIEMBRE'!$B$2:$V$890,10,FALSE)</f>
        <v>Con fecha 20 de diciembre de 2017 se ratifica el Directorio, según consta en el Acta de Sesión Ordinaria de Directorio de dicha fecha, reducida a escritura pública de fecha 04 de enero de 2018, de la 18° Notaría Pública.</v>
      </c>
      <c r="K188" s="27" t="str">
        <f>VLOOKUP(A188,'BASE REGISTRO NOVIEMBRE'!$B$2:$V$890,11,FALSE)</f>
        <v xml:space="preserve">Representante Legal:
María Angélica Grez del Canto
</v>
      </c>
      <c r="L188" s="27" t="str">
        <f>VLOOKUP(A188,'BASE REGISTRO NOVIEMBRE'!$B$2:$V$890,12,FALSE)</f>
        <v xml:space="preserve">Avenida 11 de septiembre Nº2250, oficina Nº1025, comuna de Providencia, Región Metropolitana.
</v>
      </c>
      <c r="M188" s="27" t="str">
        <f>VLOOKUP(A188,'BASE REGISTRO NOVIEMBRE'!$B$2:$V$890,13,FALSE)</f>
        <v>XIII</v>
      </c>
      <c r="N188" s="27" t="str">
        <f>VLOOKUP(A188,'BASE REGISTRO NOVIEMBRE'!$B$2:$V$890,14,FALSE)</f>
        <v>Providencia</v>
      </c>
      <c r="O188" s="27">
        <f>VLOOKUP(A188,'BASE REGISTRO NOVIEMBRE'!$B$2:$V$890,15,FALSE)</f>
        <v>0</v>
      </c>
      <c r="P188" s="27" t="str">
        <f>VLOOKUP(A188,'BASE REGISTRO NOVIEMBRE'!$B$2:$V$890,16,FALSE)</f>
        <v xml:space="preserve"> fundacion@paulajaraquemada.tie.cl</v>
      </c>
      <c r="Q188" s="27">
        <f>VLOOKUP(A188,'BASE REGISTRO NOVIEMBRE'!$B$2:$V$890,17,FALSE)</f>
        <v>0</v>
      </c>
      <c r="R188" s="27">
        <f>VLOOKUP(A188,'BASE REGISTRO NOVIEMBRE'!$B$2:$V$890,18,FALSE)</f>
        <v>93401</v>
      </c>
      <c r="S188" s="27" t="str">
        <f>VLOOKUP(A188,'BASE REGISTRO NOVIEMBRE'!$B$2:$V$890,19,FALSE)</f>
        <v>Se acompaña certificado financiero correspondiente al año 2020 aprobados por USUFI</v>
      </c>
      <c r="T188" s="107">
        <f>VLOOKUP(A188,'BASE REGISTRO NOVIEMBRE'!$B$2:$V$890,20,FALSE)</f>
        <v>37970</v>
      </c>
      <c r="U188" s="41">
        <v>4450</v>
      </c>
      <c r="V188" s="44">
        <v>4383270</v>
      </c>
      <c r="W188" s="44">
        <v>14274720</v>
      </c>
      <c r="X188" s="45">
        <v>44561</v>
      </c>
      <c r="Y188" s="42" t="s">
        <v>40</v>
      </c>
      <c r="Z188" s="42" t="s">
        <v>9203</v>
      </c>
      <c r="AA188" s="42" t="s">
        <v>9515</v>
      </c>
    </row>
    <row r="189" spans="1:27" ht="15.75" customHeight="1" x14ac:dyDescent="0.2">
      <c r="A189" s="41">
        <v>4450</v>
      </c>
      <c r="B189" s="27" t="str">
        <f>VLOOKUP(A189,'BASE REGISTRO NOVIEMBRE'!$B$2:$V$890,2,FALSE)</f>
        <v>Fundación Paula Jaraquemada Alquízar</v>
      </c>
      <c r="C189" s="27" t="str">
        <f>VLOOKUP(A189,'BASE REGISTRO NOVIEMBRE'!$B$2:$V$890,3,FALSE)</f>
        <v>70678600-7</v>
      </c>
      <c r="D189" s="27" t="str">
        <f>VLOOKUP(A189,'BASE REGISTRO NOVIEMBRE'!$B$2:$V$890,4,FALSE)</f>
        <v>Fundación de Derecho Privado</v>
      </c>
      <c r="E189" s="27" t="str">
        <f>VLOOKUP(A189,'BASE REGISTRO NOVIEMBRE'!$B$2:$V$890,5,FALSE)</f>
        <v xml:space="preserve">Decreto Supremo Nº 1554, de 2 de septiembre de 1976, del ministerio de Justicia. </v>
      </c>
      <c r="F189" s="27" t="str">
        <f>VLOOKUP(A189,'BASE REGISTRO NOVIEMBRE'!$B$2:$V$890,6,FALSE)</f>
        <v>Certificado de Vigencia, folio Nº 500395081620, emitido por el SRCeI con fecha 23 de junio de 2021.</v>
      </c>
      <c r="G189" s="27" t="str">
        <f>VLOOKUP(A189,'BASE REGISTRO NOVIEMBRE'!$B$2:$V$890,7,FALSE)</f>
        <v>La capacitación y formación integral de personas de escasos recursos, sin costo para ellos y sin discriminación de ninguna especie, a fin de que puedan integrarse al desarrollo del país.</v>
      </c>
      <c r="H189" s="27" t="str">
        <f>VLOOKUP(A189,'BASE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89" s="27" t="str">
        <f>VLOOKUP(A189,'BASE REGISTRO NOVIEMBRE'!$B$2:$V$890,9,FALSE)</f>
        <v xml:space="preserve">Los miembros del Directorio permanecerán en sus cargos dos años.
</v>
      </c>
      <c r="J189" s="27" t="str">
        <f>VLOOKUP(A189,'BASE REGISTRO NOVIEMBRE'!$B$2:$V$890,10,FALSE)</f>
        <v>Con fecha 20 de diciembre de 2017 se ratifica el Directorio, según consta en el Acta de Sesión Ordinaria de Directorio de dicha fecha, reducida a escritura pública de fecha 04 de enero de 2018, de la 18° Notaría Pública.</v>
      </c>
      <c r="K189" s="27" t="str">
        <f>VLOOKUP(A189,'BASE REGISTRO NOVIEMBRE'!$B$2:$V$890,11,FALSE)</f>
        <v xml:space="preserve">Representante Legal:
María Angélica Grez del Canto
</v>
      </c>
      <c r="L189" s="27" t="str">
        <f>VLOOKUP(A189,'BASE REGISTRO NOVIEMBRE'!$B$2:$V$890,12,FALSE)</f>
        <v xml:space="preserve">Avenida 11 de septiembre Nº2250, oficina Nº1025, comuna de Providencia, Región Metropolitana.
</v>
      </c>
      <c r="M189" s="27" t="str">
        <f>VLOOKUP(A189,'BASE REGISTRO NOVIEMBRE'!$B$2:$V$890,13,FALSE)</f>
        <v>XIII</v>
      </c>
      <c r="N189" s="27" t="str">
        <f>VLOOKUP(A189,'BASE REGISTRO NOVIEMBRE'!$B$2:$V$890,14,FALSE)</f>
        <v>Providencia</v>
      </c>
      <c r="O189" s="27">
        <f>VLOOKUP(A189,'BASE REGISTRO NOVIEMBRE'!$B$2:$V$890,15,FALSE)</f>
        <v>0</v>
      </c>
      <c r="P189" s="27" t="str">
        <f>VLOOKUP(A189,'BASE REGISTRO NOVIEMBRE'!$B$2:$V$890,16,FALSE)</f>
        <v xml:space="preserve"> fundacion@paulajaraquemada.tie.cl</v>
      </c>
      <c r="Q189" s="27">
        <f>VLOOKUP(A189,'BASE REGISTRO NOVIEMBRE'!$B$2:$V$890,17,FALSE)</f>
        <v>0</v>
      </c>
      <c r="R189" s="27">
        <f>VLOOKUP(A189,'BASE REGISTRO NOVIEMBRE'!$B$2:$V$890,18,FALSE)</f>
        <v>93401</v>
      </c>
      <c r="S189" s="27" t="str">
        <f>VLOOKUP(A189,'BASE REGISTRO NOVIEMBRE'!$B$2:$V$890,19,FALSE)</f>
        <v>Se acompaña certificado financiero correspondiente al año 2020 aprobados por USUFI</v>
      </c>
      <c r="T189" s="107">
        <f>VLOOKUP(A189,'BASE REGISTRO NOVIEMBRE'!$B$2:$V$890,20,FALSE)</f>
        <v>37970</v>
      </c>
      <c r="U189" s="41">
        <v>4450</v>
      </c>
      <c r="V189" s="44">
        <v>7546982</v>
      </c>
      <c r="W189" s="44">
        <v>14917082</v>
      </c>
      <c r="X189" s="45">
        <v>44561</v>
      </c>
      <c r="Y189" s="42" t="s">
        <v>40</v>
      </c>
      <c r="Z189" s="42" t="s">
        <v>9203</v>
      </c>
      <c r="AA189" s="42" t="s">
        <v>9534</v>
      </c>
    </row>
    <row r="190" spans="1:27" ht="15.75" customHeight="1" x14ac:dyDescent="0.2">
      <c r="A190" s="41">
        <v>4450</v>
      </c>
      <c r="B190" s="27" t="str">
        <f>VLOOKUP(A190,'BASE REGISTRO NOVIEMBRE'!$B$2:$V$890,2,FALSE)</f>
        <v>Fundación Paula Jaraquemada Alquízar</v>
      </c>
      <c r="C190" s="27" t="str">
        <f>VLOOKUP(A190,'BASE REGISTRO NOVIEMBRE'!$B$2:$V$890,3,FALSE)</f>
        <v>70678600-7</v>
      </c>
      <c r="D190" s="27" t="str">
        <f>VLOOKUP(A190,'BASE REGISTRO NOVIEMBRE'!$B$2:$V$890,4,FALSE)</f>
        <v>Fundación de Derecho Privado</v>
      </c>
      <c r="E190" s="27" t="str">
        <f>VLOOKUP(A190,'BASE REGISTRO NOVIEMBRE'!$B$2:$V$890,5,FALSE)</f>
        <v xml:space="preserve">Decreto Supremo Nº 1554, de 2 de septiembre de 1976, del ministerio de Justicia. </v>
      </c>
      <c r="F190" s="27" t="str">
        <f>VLOOKUP(A190,'BASE REGISTRO NOVIEMBRE'!$B$2:$V$890,6,FALSE)</f>
        <v>Certificado de Vigencia, folio Nº 500395081620, emitido por el SRCeI con fecha 23 de junio de 2021.</v>
      </c>
      <c r="G190" s="27" t="str">
        <f>VLOOKUP(A190,'BASE REGISTRO NOVIEMBRE'!$B$2:$V$890,7,FALSE)</f>
        <v>La capacitación y formación integral de personas de escasos recursos, sin costo para ellos y sin discriminación de ninguna especie, a fin de que puedan integrarse al desarrollo del país.</v>
      </c>
      <c r="H190" s="27" t="str">
        <f>VLOOKUP(A190,'BASE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0" s="27" t="str">
        <f>VLOOKUP(A190,'BASE REGISTRO NOVIEMBRE'!$B$2:$V$890,9,FALSE)</f>
        <v xml:space="preserve">Los miembros del Directorio permanecerán en sus cargos dos años.
</v>
      </c>
      <c r="J190" s="27" t="str">
        <f>VLOOKUP(A190,'BASE REGISTRO NOVIEMBRE'!$B$2:$V$890,10,FALSE)</f>
        <v>Con fecha 20 de diciembre de 2017 se ratifica el Directorio, según consta en el Acta de Sesión Ordinaria de Directorio de dicha fecha, reducida a escritura pública de fecha 04 de enero de 2018, de la 18° Notaría Pública.</v>
      </c>
      <c r="K190" s="27" t="str">
        <f>VLOOKUP(A190,'BASE REGISTRO NOVIEMBRE'!$B$2:$V$890,11,FALSE)</f>
        <v xml:space="preserve">Representante Legal:
María Angélica Grez del Canto
</v>
      </c>
      <c r="L190" s="27" t="str">
        <f>VLOOKUP(A190,'BASE REGISTRO NOVIEMBRE'!$B$2:$V$890,12,FALSE)</f>
        <v xml:space="preserve">Avenida 11 de septiembre Nº2250, oficina Nº1025, comuna de Providencia, Región Metropolitana.
</v>
      </c>
      <c r="M190" s="27" t="str">
        <f>VLOOKUP(A190,'BASE REGISTRO NOVIEMBRE'!$B$2:$V$890,13,FALSE)</f>
        <v>XIII</v>
      </c>
      <c r="N190" s="27" t="str">
        <f>VLOOKUP(A190,'BASE REGISTRO NOVIEMBRE'!$B$2:$V$890,14,FALSE)</f>
        <v>Providencia</v>
      </c>
      <c r="O190" s="27">
        <f>VLOOKUP(A190,'BASE REGISTRO NOVIEMBRE'!$B$2:$V$890,15,FALSE)</f>
        <v>0</v>
      </c>
      <c r="P190" s="27" t="str">
        <f>VLOOKUP(A190,'BASE REGISTRO NOVIEMBRE'!$B$2:$V$890,16,FALSE)</f>
        <v xml:space="preserve"> fundacion@paulajaraquemada.tie.cl</v>
      </c>
      <c r="Q190" s="27">
        <f>VLOOKUP(A190,'BASE REGISTRO NOVIEMBRE'!$B$2:$V$890,17,FALSE)</f>
        <v>0</v>
      </c>
      <c r="R190" s="27">
        <f>VLOOKUP(A190,'BASE REGISTRO NOVIEMBRE'!$B$2:$V$890,18,FALSE)</f>
        <v>93401</v>
      </c>
      <c r="S190" s="27" t="str">
        <f>VLOOKUP(A190,'BASE REGISTRO NOVIEMBRE'!$B$2:$V$890,19,FALSE)</f>
        <v>Se acompaña certificado financiero correspondiente al año 2020 aprobados por USUFI</v>
      </c>
      <c r="T190" s="107">
        <f>VLOOKUP(A190,'BASE REGISTRO NOVIEMBRE'!$B$2:$V$890,20,FALSE)</f>
        <v>37970</v>
      </c>
      <c r="U190" s="41">
        <v>4450</v>
      </c>
      <c r="V190" s="44">
        <v>11419776</v>
      </c>
      <c r="W190" s="44">
        <v>22839552</v>
      </c>
      <c r="X190" s="45">
        <v>44561</v>
      </c>
      <c r="Y190" s="42" t="s">
        <v>40</v>
      </c>
      <c r="Z190" s="42" t="s">
        <v>9203</v>
      </c>
      <c r="AA190" s="42" t="s">
        <v>459</v>
      </c>
    </row>
    <row r="191" spans="1:27" ht="15.75" customHeight="1" x14ac:dyDescent="0.2">
      <c r="A191" s="41">
        <v>4450</v>
      </c>
      <c r="B191" s="27" t="str">
        <f>VLOOKUP(A191,'BASE REGISTRO NOVIEMBRE'!$B$2:$V$890,2,FALSE)</f>
        <v>Fundación Paula Jaraquemada Alquízar</v>
      </c>
      <c r="C191" s="27" t="str">
        <f>VLOOKUP(A191,'BASE REGISTRO NOVIEMBRE'!$B$2:$V$890,3,FALSE)</f>
        <v>70678600-7</v>
      </c>
      <c r="D191" s="27" t="str">
        <f>VLOOKUP(A191,'BASE REGISTRO NOVIEMBRE'!$B$2:$V$890,4,FALSE)</f>
        <v>Fundación de Derecho Privado</v>
      </c>
      <c r="E191" s="27" t="str">
        <f>VLOOKUP(A191,'BASE REGISTRO NOVIEMBRE'!$B$2:$V$890,5,FALSE)</f>
        <v xml:space="preserve">Decreto Supremo Nº 1554, de 2 de septiembre de 1976, del ministerio de Justicia. </v>
      </c>
      <c r="F191" s="27" t="str">
        <f>VLOOKUP(A191,'BASE REGISTRO NOVIEMBRE'!$B$2:$V$890,6,FALSE)</f>
        <v>Certificado de Vigencia, folio Nº 500395081620, emitido por el SRCeI con fecha 23 de junio de 2021.</v>
      </c>
      <c r="G191" s="27" t="str">
        <f>VLOOKUP(A191,'BASE REGISTRO NOVIEMBRE'!$B$2:$V$890,7,FALSE)</f>
        <v>La capacitación y formación integral de personas de escasos recursos, sin costo para ellos y sin discriminación de ninguna especie, a fin de que puedan integrarse al desarrollo del país.</v>
      </c>
      <c r="H191" s="27" t="str">
        <f>VLOOKUP(A191,'BASE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1" s="27" t="str">
        <f>VLOOKUP(A191,'BASE REGISTRO NOVIEMBRE'!$B$2:$V$890,9,FALSE)</f>
        <v xml:space="preserve">Los miembros del Directorio permanecerán en sus cargos dos años.
</v>
      </c>
      <c r="J191" s="27" t="str">
        <f>VLOOKUP(A191,'BASE REGISTRO NOVIEMBRE'!$B$2:$V$890,10,FALSE)</f>
        <v>Con fecha 20 de diciembre de 2017 se ratifica el Directorio, según consta en el Acta de Sesión Ordinaria de Directorio de dicha fecha, reducida a escritura pública de fecha 04 de enero de 2018, de la 18° Notaría Pública.</v>
      </c>
      <c r="K191" s="27" t="str">
        <f>VLOOKUP(A191,'BASE REGISTRO NOVIEMBRE'!$B$2:$V$890,11,FALSE)</f>
        <v xml:space="preserve">Representante Legal:
María Angélica Grez del Canto
</v>
      </c>
      <c r="L191" s="27" t="str">
        <f>VLOOKUP(A191,'BASE REGISTRO NOVIEMBRE'!$B$2:$V$890,12,FALSE)</f>
        <v xml:space="preserve">Avenida 11 de septiembre Nº2250, oficina Nº1025, comuna de Providencia, Región Metropolitana.
</v>
      </c>
      <c r="M191" s="27" t="str">
        <f>VLOOKUP(A191,'BASE REGISTRO NOVIEMBRE'!$B$2:$V$890,13,FALSE)</f>
        <v>XIII</v>
      </c>
      <c r="N191" s="27" t="str">
        <f>VLOOKUP(A191,'BASE REGISTRO NOVIEMBRE'!$B$2:$V$890,14,FALSE)</f>
        <v>Providencia</v>
      </c>
      <c r="O191" s="27">
        <f>VLOOKUP(A191,'BASE REGISTRO NOVIEMBRE'!$B$2:$V$890,15,FALSE)</f>
        <v>0</v>
      </c>
      <c r="P191" s="27" t="str">
        <f>VLOOKUP(A191,'BASE REGISTRO NOVIEMBRE'!$B$2:$V$890,16,FALSE)</f>
        <v xml:space="preserve"> fundacion@paulajaraquemada.tie.cl</v>
      </c>
      <c r="Q191" s="27">
        <f>VLOOKUP(A191,'BASE REGISTRO NOVIEMBRE'!$B$2:$V$890,17,FALSE)</f>
        <v>0</v>
      </c>
      <c r="R191" s="27">
        <f>VLOOKUP(A191,'BASE REGISTRO NOVIEMBRE'!$B$2:$V$890,18,FALSE)</f>
        <v>93401</v>
      </c>
      <c r="S191" s="27" t="str">
        <f>VLOOKUP(A191,'BASE REGISTRO NOVIEMBRE'!$B$2:$V$890,19,FALSE)</f>
        <v>Se acompaña certificado financiero correspondiente al año 2020 aprobados por USUFI</v>
      </c>
      <c r="T191" s="107">
        <f>VLOOKUP(A191,'BASE REGISTRO NOVIEMBRE'!$B$2:$V$890,20,FALSE)</f>
        <v>37970</v>
      </c>
      <c r="U191" s="41">
        <v>4450</v>
      </c>
      <c r="V191" s="44">
        <v>54140752</v>
      </c>
      <c r="W191" s="44">
        <v>92981179</v>
      </c>
      <c r="X191" s="45">
        <v>44561</v>
      </c>
      <c r="Y191" s="42" t="s">
        <v>40</v>
      </c>
      <c r="Z191" s="42" t="s">
        <v>9203</v>
      </c>
      <c r="AA191" s="42" t="s">
        <v>9537</v>
      </c>
    </row>
    <row r="192" spans="1:27" ht="15.75" customHeight="1" x14ac:dyDescent="0.2">
      <c r="A192" s="41">
        <v>4450</v>
      </c>
      <c r="B192" s="27" t="str">
        <f>VLOOKUP(A192,'BASE REGISTRO NOVIEMBRE'!$B$2:$V$890,2,FALSE)</f>
        <v>Fundación Paula Jaraquemada Alquízar</v>
      </c>
      <c r="C192" s="27" t="str">
        <f>VLOOKUP(A192,'BASE REGISTRO NOVIEMBRE'!$B$2:$V$890,3,FALSE)</f>
        <v>70678600-7</v>
      </c>
      <c r="D192" s="27" t="str">
        <f>VLOOKUP(A192,'BASE REGISTRO NOVIEMBRE'!$B$2:$V$890,4,FALSE)</f>
        <v>Fundación de Derecho Privado</v>
      </c>
      <c r="E192" s="27" t="str">
        <f>VLOOKUP(A192,'BASE REGISTRO NOVIEMBRE'!$B$2:$V$890,5,FALSE)</f>
        <v xml:space="preserve">Decreto Supremo Nº 1554, de 2 de septiembre de 1976, del ministerio de Justicia. </v>
      </c>
      <c r="F192" s="27" t="str">
        <f>VLOOKUP(A192,'BASE REGISTRO NOVIEMBRE'!$B$2:$V$890,6,FALSE)</f>
        <v>Certificado de Vigencia, folio Nº 500395081620, emitido por el SRCeI con fecha 23 de junio de 2021.</v>
      </c>
      <c r="G192" s="27" t="str">
        <f>VLOOKUP(A192,'BASE REGISTRO NOVIEMBRE'!$B$2:$V$890,7,FALSE)</f>
        <v>La capacitación y formación integral de personas de escasos recursos, sin costo para ellos y sin discriminación de ninguna especie, a fin de que puedan integrarse al desarrollo del país.</v>
      </c>
      <c r="H192" s="27" t="str">
        <f>VLOOKUP(A192,'BASE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2" s="27" t="str">
        <f>VLOOKUP(A192,'BASE REGISTRO NOVIEMBRE'!$B$2:$V$890,9,FALSE)</f>
        <v xml:space="preserve">Los miembros del Directorio permanecerán en sus cargos dos años.
</v>
      </c>
      <c r="J192" s="27" t="str">
        <f>VLOOKUP(A192,'BASE REGISTRO NOVIEMBRE'!$B$2:$V$890,10,FALSE)</f>
        <v>Con fecha 20 de diciembre de 2017 se ratifica el Directorio, según consta en el Acta de Sesión Ordinaria de Directorio de dicha fecha, reducida a escritura pública de fecha 04 de enero de 2018, de la 18° Notaría Pública.</v>
      </c>
      <c r="K192" s="27" t="str">
        <f>VLOOKUP(A192,'BASE REGISTRO NOVIEMBRE'!$B$2:$V$890,11,FALSE)</f>
        <v xml:space="preserve">Representante Legal:
María Angélica Grez del Canto
</v>
      </c>
      <c r="L192" s="27" t="str">
        <f>VLOOKUP(A192,'BASE REGISTRO NOVIEMBRE'!$B$2:$V$890,12,FALSE)</f>
        <v xml:space="preserve">Avenida 11 de septiembre Nº2250, oficina Nº1025, comuna de Providencia, Región Metropolitana.
</v>
      </c>
      <c r="M192" s="27" t="str">
        <f>VLOOKUP(A192,'BASE REGISTRO NOVIEMBRE'!$B$2:$V$890,13,FALSE)</f>
        <v>XIII</v>
      </c>
      <c r="N192" s="27" t="str">
        <f>VLOOKUP(A192,'BASE REGISTRO NOVIEMBRE'!$B$2:$V$890,14,FALSE)</f>
        <v>Providencia</v>
      </c>
      <c r="O192" s="27">
        <f>VLOOKUP(A192,'BASE REGISTRO NOVIEMBRE'!$B$2:$V$890,15,FALSE)</f>
        <v>0</v>
      </c>
      <c r="P192" s="27" t="str">
        <f>VLOOKUP(A192,'BASE REGISTRO NOVIEMBRE'!$B$2:$V$890,16,FALSE)</f>
        <v xml:space="preserve"> fundacion@paulajaraquemada.tie.cl</v>
      </c>
      <c r="Q192" s="27">
        <f>VLOOKUP(A192,'BASE REGISTRO NOVIEMBRE'!$B$2:$V$890,17,FALSE)</f>
        <v>0</v>
      </c>
      <c r="R192" s="27">
        <f>VLOOKUP(A192,'BASE REGISTRO NOVIEMBRE'!$B$2:$V$890,18,FALSE)</f>
        <v>93401</v>
      </c>
      <c r="S192" s="27" t="str">
        <f>VLOOKUP(A192,'BASE REGISTRO NOVIEMBRE'!$B$2:$V$890,19,FALSE)</f>
        <v>Se acompaña certificado financiero correspondiente al año 2020 aprobados por USUFI</v>
      </c>
      <c r="T192" s="107">
        <f>VLOOKUP(A192,'BASE REGISTRO NOVIEMBRE'!$B$2:$V$890,20,FALSE)</f>
        <v>37970</v>
      </c>
      <c r="U192" s="41">
        <v>4450</v>
      </c>
      <c r="V192" s="44">
        <v>31730220</v>
      </c>
      <c r="W192" s="44">
        <v>37936620</v>
      </c>
      <c r="X192" s="45">
        <v>44561</v>
      </c>
      <c r="Y192" s="42" t="s">
        <v>40</v>
      </c>
      <c r="Z192" s="42" t="s">
        <v>9203</v>
      </c>
      <c r="AA192" s="42" t="s">
        <v>485</v>
      </c>
    </row>
    <row r="193" spans="1:27" ht="15.75" customHeight="1" x14ac:dyDescent="0.2">
      <c r="A193" s="41">
        <v>4450</v>
      </c>
      <c r="B193" s="27" t="str">
        <f>VLOOKUP(A193,'BASE REGISTRO NOVIEMBRE'!$B$2:$V$890,2,FALSE)</f>
        <v>Fundación Paula Jaraquemada Alquízar</v>
      </c>
      <c r="C193" s="27" t="str">
        <f>VLOOKUP(A193,'BASE REGISTRO NOVIEMBRE'!$B$2:$V$890,3,FALSE)</f>
        <v>70678600-7</v>
      </c>
      <c r="D193" s="27" t="str">
        <f>VLOOKUP(A193,'BASE REGISTRO NOVIEMBRE'!$B$2:$V$890,4,FALSE)</f>
        <v>Fundación de Derecho Privado</v>
      </c>
      <c r="E193" s="27" t="str">
        <f>VLOOKUP(A193,'BASE REGISTRO NOVIEMBRE'!$B$2:$V$890,5,FALSE)</f>
        <v xml:space="preserve">Decreto Supremo Nº 1554, de 2 de septiembre de 1976, del ministerio de Justicia. </v>
      </c>
      <c r="F193" s="27" t="str">
        <f>VLOOKUP(A193,'BASE REGISTRO NOVIEMBRE'!$B$2:$V$890,6,FALSE)</f>
        <v>Certificado de Vigencia, folio Nº 500395081620, emitido por el SRCeI con fecha 23 de junio de 2021.</v>
      </c>
      <c r="G193" s="27" t="str">
        <f>VLOOKUP(A193,'BASE REGISTRO NOVIEMBRE'!$B$2:$V$890,7,FALSE)</f>
        <v>La capacitación y formación integral de personas de escasos recursos, sin costo para ellos y sin discriminación de ninguna especie, a fin de que puedan integrarse al desarrollo del país.</v>
      </c>
      <c r="H193" s="27" t="str">
        <f>VLOOKUP(A193,'BASE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3" s="27" t="str">
        <f>VLOOKUP(A193,'BASE REGISTRO NOVIEMBRE'!$B$2:$V$890,9,FALSE)</f>
        <v xml:space="preserve">Los miembros del Directorio permanecerán en sus cargos dos años.
</v>
      </c>
      <c r="J193" s="27" t="str">
        <f>VLOOKUP(A193,'BASE REGISTRO NOVIEMBRE'!$B$2:$V$890,10,FALSE)</f>
        <v>Con fecha 20 de diciembre de 2017 se ratifica el Directorio, según consta en el Acta de Sesión Ordinaria de Directorio de dicha fecha, reducida a escritura pública de fecha 04 de enero de 2018, de la 18° Notaría Pública.</v>
      </c>
      <c r="K193" s="27" t="str">
        <f>VLOOKUP(A193,'BASE REGISTRO NOVIEMBRE'!$B$2:$V$890,11,FALSE)</f>
        <v xml:space="preserve">Representante Legal:
María Angélica Grez del Canto
</v>
      </c>
      <c r="L193" s="27" t="str">
        <f>VLOOKUP(A193,'BASE REGISTRO NOVIEMBRE'!$B$2:$V$890,12,FALSE)</f>
        <v xml:space="preserve">Avenida 11 de septiembre Nº2250, oficina Nº1025, comuna de Providencia, Región Metropolitana.
</v>
      </c>
      <c r="M193" s="27" t="str">
        <f>VLOOKUP(A193,'BASE REGISTRO NOVIEMBRE'!$B$2:$V$890,13,FALSE)</f>
        <v>XIII</v>
      </c>
      <c r="N193" s="27" t="str">
        <f>VLOOKUP(A193,'BASE REGISTRO NOVIEMBRE'!$B$2:$V$890,14,FALSE)</f>
        <v>Providencia</v>
      </c>
      <c r="O193" s="27">
        <f>VLOOKUP(A193,'BASE REGISTRO NOVIEMBRE'!$B$2:$V$890,15,FALSE)</f>
        <v>0</v>
      </c>
      <c r="P193" s="27" t="str">
        <f>VLOOKUP(A193,'BASE REGISTRO NOVIEMBRE'!$B$2:$V$890,16,FALSE)</f>
        <v xml:space="preserve"> fundacion@paulajaraquemada.tie.cl</v>
      </c>
      <c r="Q193" s="27">
        <f>VLOOKUP(A193,'BASE REGISTRO NOVIEMBRE'!$B$2:$V$890,17,FALSE)</f>
        <v>0</v>
      </c>
      <c r="R193" s="27">
        <f>VLOOKUP(A193,'BASE REGISTRO NOVIEMBRE'!$B$2:$V$890,18,FALSE)</f>
        <v>93401</v>
      </c>
      <c r="S193" s="27" t="str">
        <f>VLOOKUP(A193,'BASE REGISTRO NOVIEMBRE'!$B$2:$V$890,19,FALSE)</f>
        <v>Se acompaña certificado financiero correspondiente al año 2020 aprobados por USUFI</v>
      </c>
      <c r="T193" s="107">
        <f>VLOOKUP(A193,'BASE REGISTRO NOVIEMBRE'!$B$2:$V$890,20,FALSE)</f>
        <v>37970</v>
      </c>
      <c r="U193" s="41">
        <v>4450</v>
      </c>
      <c r="V193" s="44">
        <v>15469452</v>
      </c>
      <c r="W193" s="44">
        <v>34088652</v>
      </c>
      <c r="X193" s="45">
        <v>44561</v>
      </c>
      <c r="Y193" s="42" t="s">
        <v>40</v>
      </c>
      <c r="Z193" s="42" t="s">
        <v>9203</v>
      </c>
      <c r="AA193" s="42" t="s">
        <v>174</v>
      </c>
    </row>
    <row r="194" spans="1:27" ht="15.75" customHeight="1" x14ac:dyDescent="0.2">
      <c r="A194" s="41">
        <v>4450</v>
      </c>
      <c r="B194" s="27" t="str">
        <f>VLOOKUP(A194,'BASE REGISTRO NOVIEMBRE'!$B$2:$V$890,2,FALSE)</f>
        <v>Fundación Paula Jaraquemada Alquízar</v>
      </c>
      <c r="C194" s="27" t="str">
        <f>VLOOKUP(A194,'BASE REGISTRO NOVIEMBRE'!$B$2:$V$890,3,FALSE)</f>
        <v>70678600-7</v>
      </c>
      <c r="D194" s="27" t="str">
        <f>VLOOKUP(A194,'BASE REGISTRO NOVIEMBRE'!$B$2:$V$890,4,FALSE)</f>
        <v>Fundación de Derecho Privado</v>
      </c>
      <c r="E194" s="27" t="str">
        <f>VLOOKUP(A194,'BASE REGISTRO NOVIEMBRE'!$B$2:$V$890,5,FALSE)</f>
        <v xml:space="preserve">Decreto Supremo Nº 1554, de 2 de septiembre de 1976, del ministerio de Justicia. </v>
      </c>
      <c r="F194" s="27" t="str">
        <f>VLOOKUP(A194,'BASE REGISTRO NOVIEMBRE'!$B$2:$V$890,6,FALSE)</f>
        <v>Certificado de Vigencia, folio Nº 500395081620, emitido por el SRCeI con fecha 23 de junio de 2021.</v>
      </c>
      <c r="G194" s="27" t="str">
        <f>VLOOKUP(A194,'BASE REGISTRO NOVIEMBRE'!$B$2:$V$890,7,FALSE)</f>
        <v>La capacitación y formación integral de personas de escasos recursos, sin costo para ellos y sin discriminación de ninguna especie, a fin de que puedan integrarse al desarrollo del país.</v>
      </c>
      <c r="H194" s="27" t="str">
        <f>VLOOKUP(A194,'BASE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4" s="27" t="str">
        <f>VLOOKUP(A194,'BASE REGISTRO NOVIEMBRE'!$B$2:$V$890,9,FALSE)</f>
        <v xml:space="preserve">Los miembros del Directorio permanecerán en sus cargos dos años.
</v>
      </c>
      <c r="J194" s="27" t="str">
        <f>VLOOKUP(A194,'BASE REGISTRO NOVIEMBRE'!$B$2:$V$890,10,FALSE)</f>
        <v>Con fecha 20 de diciembre de 2017 se ratifica el Directorio, según consta en el Acta de Sesión Ordinaria de Directorio de dicha fecha, reducida a escritura pública de fecha 04 de enero de 2018, de la 18° Notaría Pública.</v>
      </c>
      <c r="K194" s="27" t="str">
        <f>VLOOKUP(A194,'BASE REGISTRO NOVIEMBRE'!$B$2:$V$890,11,FALSE)</f>
        <v xml:space="preserve">Representante Legal:
María Angélica Grez del Canto
</v>
      </c>
      <c r="L194" s="27" t="str">
        <f>VLOOKUP(A194,'BASE REGISTRO NOVIEMBRE'!$B$2:$V$890,12,FALSE)</f>
        <v xml:space="preserve">Avenida 11 de septiembre Nº2250, oficina Nº1025, comuna de Providencia, Región Metropolitana.
</v>
      </c>
      <c r="M194" s="27" t="str">
        <f>VLOOKUP(A194,'BASE REGISTRO NOVIEMBRE'!$B$2:$V$890,13,FALSE)</f>
        <v>XIII</v>
      </c>
      <c r="N194" s="27" t="str">
        <f>VLOOKUP(A194,'BASE REGISTRO NOVIEMBRE'!$B$2:$V$890,14,FALSE)</f>
        <v>Providencia</v>
      </c>
      <c r="O194" s="27">
        <f>VLOOKUP(A194,'BASE REGISTRO NOVIEMBRE'!$B$2:$V$890,15,FALSE)</f>
        <v>0</v>
      </c>
      <c r="P194" s="27" t="str">
        <f>VLOOKUP(A194,'BASE REGISTRO NOVIEMBRE'!$B$2:$V$890,16,FALSE)</f>
        <v xml:space="preserve"> fundacion@paulajaraquemada.tie.cl</v>
      </c>
      <c r="Q194" s="27">
        <f>VLOOKUP(A194,'BASE REGISTRO NOVIEMBRE'!$B$2:$V$890,17,FALSE)</f>
        <v>0</v>
      </c>
      <c r="R194" s="27">
        <f>VLOOKUP(A194,'BASE REGISTRO NOVIEMBRE'!$B$2:$V$890,18,FALSE)</f>
        <v>93401</v>
      </c>
      <c r="S194" s="27" t="str">
        <f>VLOOKUP(A194,'BASE REGISTRO NOVIEMBRE'!$B$2:$V$890,19,FALSE)</f>
        <v>Se acompaña certificado financiero correspondiente al año 2020 aprobados por USUFI</v>
      </c>
      <c r="T194" s="107">
        <f>VLOOKUP(A194,'BASE REGISTRO NOVIEMBRE'!$B$2:$V$890,20,FALSE)</f>
        <v>37970</v>
      </c>
      <c r="U194" s="41">
        <v>4450</v>
      </c>
      <c r="V194" s="44">
        <v>6982200</v>
      </c>
      <c r="W194" s="44">
        <v>13111020</v>
      </c>
      <c r="X194" s="45">
        <v>44561</v>
      </c>
      <c r="Y194" s="42" t="s">
        <v>40</v>
      </c>
      <c r="Z194" s="42" t="s">
        <v>9203</v>
      </c>
      <c r="AA194" s="42" t="s">
        <v>486</v>
      </c>
    </row>
    <row r="195" spans="1:27" ht="15.75" customHeight="1" x14ac:dyDescent="0.2">
      <c r="A195" s="41">
        <v>4450</v>
      </c>
      <c r="B195" s="27" t="str">
        <f>VLOOKUP(A195,'BASE REGISTRO NOVIEMBRE'!$B$2:$V$890,2,FALSE)</f>
        <v>Fundación Paula Jaraquemada Alquízar</v>
      </c>
      <c r="C195" s="27" t="str">
        <f>VLOOKUP(A195,'BASE REGISTRO NOVIEMBRE'!$B$2:$V$890,3,FALSE)</f>
        <v>70678600-7</v>
      </c>
      <c r="D195" s="27" t="str">
        <f>VLOOKUP(A195,'BASE REGISTRO NOVIEMBRE'!$B$2:$V$890,4,FALSE)</f>
        <v>Fundación de Derecho Privado</v>
      </c>
      <c r="E195" s="27" t="str">
        <f>VLOOKUP(A195,'BASE REGISTRO NOVIEMBRE'!$B$2:$V$890,5,FALSE)</f>
        <v xml:space="preserve">Decreto Supremo Nº 1554, de 2 de septiembre de 1976, del ministerio de Justicia. </v>
      </c>
      <c r="F195" s="27" t="str">
        <f>VLOOKUP(A195,'BASE REGISTRO NOVIEMBRE'!$B$2:$V$890,6,FALSE)</f>
        <v>Certificado de Vigencia, folio Nº 500395081620, emitido por el SRCeI con fecha 23 de junio de 2021.</v>
      </c>
      <c r="G195" s="27" t="str">
        <f>VLOOKUP(A195,'BASE REGISTRO NOVIEMBRE'!$B$2:$V$890,7,FALSE)</f>
        <v>La capacitación y formación integral de personas de escasos recursos, sin costo para ellos y sin discriminación de ninguna especie, a fin de que puedan integrarse al desarrollo del país.</v>
      </c>
      <c r="H195" s="27" t="str">
        <f>VLOOKUP(A195,'BASE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5" s="27" t="str">
        <f>VLOOKUP(A195,'BASE REGISTRO NOVIEMBRE'!$B$2:$V$890,9,FALSE)</f>
        <v xml:space="preserve">Los miembros del Directorio permanecerán en sus cargos dos años.
</v>
      </c>
      <c r="J195" s="27" t="str">
        <f>VLOOKUP(A195,'BASE REGISTRO NOVIEMBRE'!$B$2:$V$890,10,FALSE)</f>
        <v>Con fecha 20 de diciembre de 2017 se ratifica el Directorio, según consta en el Acta de Sesión Ordinaria de Directorio de dicha fecha, reducida a escritura pública de fecha 04 de enero de 2018, de la 18° Notaría Pública.</v>
      </c>
      <c r="K195" s="27" t="str">
        <f>VLOOKUP(A195,'BASE REGISTRO NOVIEMBRE'!$B$2:$V$890,11,FALSE)</f>
        <v xml:space="preserve">Representante Legal:
María Angélica Grez del Canto
</v>
      </c>
      <c r="L195" s="27" t="str">
        <f>VLOOKUP(A195,'BASE REGISTRO NOVIEMBRE'!$B$2:$V$890,12,FALSE)</f>
        <v xml:space="preserve">Avenida 11 de septiembre Nº2250, oficina Nº1025, comuna de Providencia, Región Metropolitana.
</v>
      </c>
      <c r="M195" s="27" t="str">
        <f>VLOOKUP(A195,'BASE REGISTRO NOVIEMBRE'!$B$2:$V$890,13,FALSE)</f>
        <v>XIII</v>
      </c>
      <c r="N195" s="27" t="str">
        <f>VLOOKUP(A195,'BASE REGISTRO NOVIEMBRE'!$B$2:$V$890,14,FALSE)</f>
        <v>Providencia</v>
      </c>
      <c r="O195" s="27">
        <f>VLOOKUP(A195,'BASE REGISTRO NOVIEMBRE'!$B$2:$V$890,15,FALSE)</f>
        <v>0</v>
      </c>
      <c r="P195" s="27" t="str">
        <f>VLOOKUP(A195,'BASE REGISTRO NOVIEMBRE'!$B$2:$V$890,16,FALSE)</f>
        <v xml:space="preserve"> fundacion@paulajaraquemada.tie.cl</v>
      </c>
      <c r="Q195" s="27">
        <f>VLOOKUP(A195,'BASE REGISTRO NOVIEMBRE'!$B$2:$V$890,17,FALSE)</f>
        <v>0</v>
      </c>
      <c r="R195" s="27">
        <f>VLOOKUP(A195,'BASE REGISTRO NOVIEMBRE'!$B$2:$V$890,18,FALSE)</f>
        <v>93401</v>
      </c>
      <c r="S195" s="27" t="str">
        <f>VLOOKUP(A195,'BASE REGISTRO NOVIEMBRE'!$B$2:$V$890,19,FALSE)</f>
        <v>Se acompaña certificado financiero correspondiente al año 2020 aprobados por USUFI</v>
      </c>
      <c r="T195" s="107">
        <f>VLOOKUP(A195,'BASE REGISTRO NOVIEMBRE'!$B$2:$V$890,20,FALSE)</f>
        <v>37970</v>
      </c>
      <c r="U195" s="41">
        <v>4450</v>
      </c>
      <c r="V195" s="44">
        <v>19860480</v>
      </c>
      <c r="W195" s="44">
        <v>26066880</v>
      </c>
      <c r="X195" s="45">
        <v>44561</v>
      </c>
      <c r="Y195" s="42" t="s">
        <v>40</v>
      </c>
      <c r="Z195" s="42" t="s">
        <v>9203</v>
      </c>
      <c r="AA195" s="42" t="s">
        <v>9571</v>
      </c>
    </row>
    <row r="196" spans="1:27" ht="15.75" customHeight="1" x14ac:dyDescent="0.2">
      <c r="A196" s="41">
        <v>4450</v>
      </c>
      <c r="B196" s="27" t="str">
        <f>VLOOKUP(A196,'BASE REGISTRO NOVIEMBRE'!$B$2:$V$890,2,FALSE)</f>
        <v>Fundación Paula Jaraquemada Alquízar</v>
      </c>
      <c r="C196" s="27" t="str">
        <f>VLOOKUP(A196,'BASE REGISTRO NOVIEMBRE'!$B$2:$V$890,3,FALSE)</f>
        <v>70678600-7</v>
      </c>
      <c r="D196" s="27" t="str">
        <f>VLOOKUP(A196,'BASE REGISTRO NOVIEMBRE'!$B$2:$V$890,4,FALSE)</f>
        <v>Fundación de Derecho Privado</v>
      </c>
      <c r="E196" s="27" t="str">
        <f>VLOOKUP(A196,'BASE REGISTRO NOVIEMBRE'!$B$2:$V$890,5,FALSE)</f>
        <v xml:space="preserve">Decreto Supremo Nº 1554, de 2 de septiembre de 1976, del ministerio de Justicia. </v>
      </c>
      <c r="F196" s="27" t="str">
        <f>VLOOKUP(A196,'BASE REGISTRO NOVIEMBRE'!$B$2:$V$890,6,FALSE)</f>
        <v>Certificado de Vigencia, folio Nº 500395081620, emitido por el SRCeI con fecha 23 de junio de 2021.</v>
      </c>
      <c r="G196" s="27" t="str">
        <f>VLOOKUP(A196,'BASE REGISTRO NOVIEMBRE'!$B$2:$V$890,7,FALSE)</f>
        <v>La capacitación y formación integral de personas de escasos recursos, sin costo para ellos y sin discriminación de ninguna especie, a fin de que puedan integrarse al desarrollo del país.</v>
      </c>
      <c r="H196" s="27" t="str">
        <f>VLOOKUP(A196,'BASE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6" s="27" t="str">
        <f>VLOOKUP(A196,'BASE REGISTRO NOVIEMBRE'!$B$2:$V$890,9,FALSE)</f>
        <v xml:space="preserve">Los miembros del Directorio permanecerán en sus cargos dos años.
</v>
      </c>
      <c r="J196" s="27" t="str">
        <f>VLOOKUP(A196,'BASE REGISTRO NOVIEMBRE'!$B$2:$V$890,10,FALSE)</f>
        <v>Con fecha 20 de diciembre de 2017 se ratifica el Directorio, según consta en el Acta de Sesión Ordinaria de Directorio de dicha fecha, reducida a escritura pública de fecha 04 de enero de 2018, de la 18° Notaría Pública.</v>
      </c>
      <c r="K196" s="27" t="str">
        <f>VLOOKUP(A196,'BASE REGISTRO NOVIEMBRE'!$B$2:$V$890,11,FALSE)</f>
        <v xml:space="preserve">Representante Legal:
María Angélica Grez del Canto
</v>
      </c>
      <c r="L196" s="27" t="str">
        <f>VLOOKUP(A196,'BASE REGISTRO NOVIEMBRE'!$B$2:$V$890,12,FALSE)</f>
        <v xml:space="preserve">Avenida 11 de septiembre Nº2250, oficina Nº1025, comuna de Providencia, Región Metropolitana.
</v>
      </c>
      <c r="M196" s="27" t="str">
        <f>VLOOKUP(A196,'BASE REGISTRO NOVIEMBRE'!$B$2:$V$890,13,FALSE)</f>
        <v>XIII</v>
      </c>
      <c r="N196" s="27" t="str">
        <f>VLOOKUP(A196,'BASE REGISTRO NOVIEMBRE'!$B$2:$V$890,14,FALSE)</f>
        <v>Providencia</v>
      </c>
      <c r="O196" s="27">
        <f>VLOOKUP(A196,'BASE REGISTRO NOVIEMBRE'!$B$2:$V$890,15,FALSE)</f>
        <v>0</v>
      </c>
      <c r="P196" s="27" t="str">
        <f>VLOOKUP(A196,'BASE REGISTRO NOVIEMBRE'!$B$2:$V$890,16,FALSE)</f>
        <v xml:space="preserve"> fundacion@paulajaraquemada.tie.cl</v>
      </c>
      <c r="Q196" s="27">
        <f>VLOOKUP(A196,'BASE REGISTRO NOVIEMBRE'!$B$2:$V$890,17,FALSE)</f>
        <v>0</v>
      </c>
      <c r="R196" s="27">
        <f>VLOOKUP(A196,'BASE REGISTRO NOVIEMBRE'!$B$2:$V$890,18,FALSE)</f>
        <v>93401</v>
      </c>
      <c r="S196" s="27" t="str">
        <f>VLOOKUP(A196,'BASE REGISTRO NOVIEMBRE'!$B$2:$V$890,19,FALSE)</f>
        <v>Se acompaña certificado financiero correspondiente al año 2020 aprobados por USUFI</v>
      </c>
      <c r="T196" s="107">
        <f>VLOOKUP(A196,'BASE REGISTRO NOVIEMBRE'!$B$2:$V$890,20,FALSE)</f>
        <v>37970</v>
      </c>
      <c r="U196" s="41">
        <v>4450</v>
      </c>
      <c r="V196" s="44">
        <v>7944192</v>
      </c>
      <c r="W196" s="44">
        <v>20356992</v>
      </c>
      <c r="X196" s="45">
        <v>44561</v>
      </c>
      <c r="Y196" s="42" t="s">
        <v>40</v>
      </c>
      <c r="Z196" s="42" t="s">
        <v>9203</v>
      </c>
      <c r="AA196" s="42" t="s">
        <v>487</v>
      </c>
    </row>
    <row r="197" spans="1:27" ht="15.75" customHeight="1" x14ac:dyDescent="0.2">
      <c r="A197" s="41">
        <v>4450</v>
      </c>
      <c r="B197" s="27" t="str">
        <f>VLOOKUP(A197,'BASE REGISTRO NOVIEMBRE'!$B$2:$V$890,2,FALSE)</f>
        <v>Fundación Paula Jaraquemada Alquízar</v>
      </c>
      <c r="C197" s="27" t="str">
        <f>VLOOKUP(A197,'BASE REGISTRO NOVIEMBRE'!$B$2:$V$890,3,FALSE)</f>
        <v>70678600-7</v>
      </c>
      <c r="D197" s="27" t="str">
        <f>VLOOKUP(A197,'BASE REGISTRO NOVIEMBRE'!$B$2:$V$890,4,FALSE)</f>
        <v>Fundación de Derecho Privado</v>
      </c>
      <c r="E197" s="27" t="str">
        <f>VLOOKUP(A197,'BASE REGISTRO NOVIEMBRE'!$B$2:$V$890,5,FALSE)</f>
        <v xml:space="preserve">Decreto Supremo Nº 1554, de 2 de septiembre de 1976, del ministerio de Justicia. </v>
      </c>
      <c r="F197" s="27" t="str">
        <f>VLOOKUP(A197,'BASE REGISTRO NOVIEMBRE'!$B$2:$V$890,6,FALSE)</f>
        <v>Certificado de Vigencia, folio Nº 500395081620, emitido por el SRCeI con fecha 23 de junio de 2021.</v>
      </c>
      <c r="G197" s="27" t="str">
        <f>VLOOKUP(A197,'BASE REGISTRO NOVIEMBRE'!$B$2:$V$890,7,FALSE)</f>
        <v>La capacitación y formación integral de personas de escasos recursos, sin costo para ellos y sin discriminación de ninguna especie, a fin de que puedan integrarse al desarrollo del país.</v>
      </c>
      <c r="H197" s="27" t="str">
        <f>VLOOKUP(A197,'BASE REGISTRO NOVIEMBRE'!$B$2:$V$890,8,FALSE)</f>
        <v xml:space="preserve">Presidente: Teresa Lee Orrego Benjamín 
Vicepresidenta: Amelia García Huidobro Amunátegui. 
Secretaria: María Eugenia Costabal Echeñique         
Tesorero:    Alfonso Peró Costabal                            
Director:
Julio Jaraquemada Ledoux 
Director:
Carlos Rivas García Huidobro RUN 6.689.544-0
Director:
Ricardo Otto Hoffmann León 
</v>
      </c>
      <c r="I197" s="27" t="str">
        <f>VLOOKUP(A197,'BASE REGISTRO NOVIEMBRE'!$B$2:$V$890,9,FALSE)</f>
        <v xml:space="preserve">Los miembros del Directorio permanecerán en sus cargos dos años.
</v>
      </c>
      <c r="J197" s="27" t="str">
        <f>VLOOKUP(A197,'BASE REGISTRO NOVIEMBRE'!$B$2:$V$890,10,FALSE)</f>
        <v>Con fecha 20 de diciembre de 2017 se ratifica el Directorio, según consta en el Acta de Sesión Ordinaria de Directorio de dicha fecha, reducida a escritura pública de fecha 04 de enero de 2018, de la 18° Notaría Pública.</v>
      </c>
      <c r="K197" s="27" t="str">
        <f>VLOOKUP(A197,'BASE REGISTRO NOVIEMBRE'!$B$2:$V$890,11,FALSE)</f>
        <v xml:space="preserve">Representante Legal:
María Angélica Grez del Canto
</v>
      </c>
      <c r="L197" s="27" t="str">
        <f>VLOOKUP(A197,'BASE REGISTRO NOVIEMBRE'!$B$2:$V$890,12,FALSE)</f>
        <v xml:space="preserve">Avenida 11 de septiembre Nº2250, oficina Nº1025, comuna de Providencia, Región Metropolitana.
</v>
      </c>
      <c r="M197" s="27" t="str">
        <f>VLOOKUP(A197,'BASE REGISTRO NOVIEMBRE'!$B$2:$V$890,13,FALSE)</f>
        <v>XIII</v>
      </c>
      <c r="N197" s="27" t="str">
        <f>VLOOKUP(A197,'BASE REGISTRO NOVIEMBRE'!$B$2:$V$890,14,FALSE)</f>
        <v>Providencia</v>
      </c>
      <c r="O197" s="27">
        <f>VLOOKUP(A197,'BASE REGISTRO NOVIEMBRE'!$B$2:$V$890,15,FALSE)</f>
        <v>0</v>
      </c>
      <c r="P197" s="27" t="str">
        <f>VLOOKUP(A197,'BASE REGISTRO NOVIEMBRE'!$B$2:$V$890,16,FALSE)</f>
        <v xml:space="preserve"> fundacion@paulajaraquemada.tie.cl</v>
      </c>
      <c r="Q197" s="27">
        <f>VLOOKUP(A197,'BASE REGISTRO NOVIEMBRE'!$B$2:$V$890,17,FALSE)</f>
        <v>0</v>
      </c>
      <c r="R197" s="27">
        <f>VLOOKUP(A197,'BASE REGISTRO NOVIEMBRE'!$B$2:$V$890,18,FALSE)</f>
        <v>93401</v>
      </c>
      <c r="S197" s="27" t="str">
        <f>VLOOKUP(A197,'BASE REGISTRO NOVIEMBRE'!$B$2:$V$890,19,FALSE)</f>
        <v>Se acompaña certificado financiero correspondiente al año 2020 aprobados por USUFI</v>
      </c>
      <c r="T197" s="107">
        <f>VLOOKUP(A197,'BASE REGISTRO NOVIEMBRE'!$B$2:$V$890,20,FALSE)</f>
        <v>37970</v>
      </c>
      <c r="U197" s="41">
        <v>4450</v>
      </c>
      <c r="V197" s="44">
        <v>26679762</v>
      </c>
      <c r="W197" s="44">
        <v>41419962</v>
      </c>
      <c r="X197" s="45">
        <v>44561</v>
      </c>
      <c r="Y197" s="42" t="s">
        <v>40</v>
      </c>
      <c r="Z197" s="42" t="s">
        <v>9203</v>
      </c>
      <c r="AA197" s="42" t="s">
        <v>9578</v>
      </c>
    </row>
    <row r="198" spans="1:27" ht="15.75" customHeight="1" x14ac:dyDescent="0.2">
      <c r="A198" s="41">
        <v>4550</v>
      </c>
      <c r="B198" s="27" t="str">
        <f>VLOOKUP(A198,'BASE REGISTRO NOVIEMBRE'!$B$2:$V$890,2,FALSE)</f>
        <v>Fundación Refugio de Cristo</v>
      </c>
      <c r="C198" s="27" t="str">
        <f>VLOOKUP(A198,'BASE REGISTRO NOVIEMBRE'!$B$2:$V$890,3,FALSE)</f>
        <v>70015560-9</v>
      </c>
      <c r="D198" s="27" t="str">
        <f>VLOOKUP(A198,'BASE REGISTRO NOVIEMBRE'!$B$2:$V$890,4,FALSE)</f>
        <v>Fundación de Derecho Privado</v>
      </c>
      <c r="E198" s="27" t="str">
        <f>VLOOKUP(A198,'BASE REGISTRO NOVIEMBRE'!$B$2:$V$890,5,FALSE)</f>
        <v>Decreto Supremo Nº 2410, de 15 de mayo de 1953, del Ministerio de Justicia.</v>
      </c>
      <c r="F198" s="27" t="str">
        <f>VLOOKUP(A198,'BASE REGISTRO NOVIEMBRE'!$B$2:$V$890,6,FALSE)</f>
        <v>Certificado de Vigencia de Persona Jurídica sin fines de lucro folio 500394944764, de fecha 22-06-2021, emitido por el Servicio de Registro Civil e Identificación</v>
      </c>
      <c r="G198" s="27" t="str">
        <f>VLOOKUP(A198,'BASE REGISTRO NOVIEMBRE'!$B$2:$V$890,7,FALSE)</f>
        <v>La creación y mantenimiento de obras de beneficencia y educación gratuita por medio de asilos para dirigentes y de escuelas tanto diurnas como nocturnas.</v>
      </c>
      <c r="H198" s="27" t="str">
        <f>VLOOKUP(A198,'BASE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198" s="27" t="str">
        <f>VLOOKUP(A198,'BASE REGISTRO NOVIEMBRE'!$B$2:$V$890,9,FALSE)</f>
        <v>Tres años. El Presidente, Vicepresidente, Tesorero y Secretario durarán en sus cargos un año, plazo que se entenderá prorrogado en un lapso igual hasta que se designen sus sucesores.</v>
      </c>
      <c r="J198" s="27" t="str">
        <f>VLOOKUP(A198,'BASE REGISTRO NOVIEMBRE'!$B$2:$V$890,10,FALSE)</f>
        <v>08 de agosto de 2016, conforme al acta de fecha 08 de agosto de 2016, reducida a escritura pública con fecha 24 de noviembre de 2016, ante doña María Angelica Galan Bäurle, Notario Público de Valparaíso.</v>
      </c>
      <c r="K198" s="27" t="str">
        <f>VLOOKUP(A198,'BASE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198" s="27" t="str">
        <f>VLOOKUP(A198,'BASE REGISTRO NOVIEMBRE'!$B$2:$V$890,12,FALSE)</f>
        <v xml:space="preserve">Victoria Nº 2370, Valparaíso.
Casilla 424, Valparaíso.
</v>
      </c>
      <c r="M198" s="27" t="str">
        <f>VLOOKUP(A198,'BASE REGISTRO NOVIEMBRE'!$B$2:$V$890,13,FALSE)</f>
        <v>V</v>
      </c>
      <c r="N198" s="27" t="str">
        <f>VLOOKUP(A198,'BASE REGISTRO NOVIEMBRE'!$B$2:$V$890,14,FALSE)</f>
        <v>Valparaíso</v>
      </c>
      <c r="O198" s="27" t="str">
        <f>VLOOKUP(A198,'BASE REGISTRO NOVIEMBRE'!$B$2:$V$890,15,FALSE)</f>
        <v xml:space="preserve">(32) 2213431-2237148-2238963, </v>
      </c>
      <c r="P198" s="27" t="str">
        <f>VLOOKUP(A198,'BASE REGISTRO NOVIEMBRE'!$B$2:$V$890,16,FALSE)</f>
        <v>info@refugiodecristo.cl</v>
      </c>
      <c r="Q198" s="27">
        <f>VLOOKUP(A198,'BASE REGISTRO NOVIEMBRE'!$B$2:$V$890,17,FALSE)</f>
        <v>0</v>
      </c>
      <c r="R198" s="27">
        <f>VLOOKUP(A198,'BASE REGISTRO NOVIEMBRE'!$B$2:$V$890,18,FALSE)</f>
        <v>93401</v>
      </c>
      <c r="S198" s="27" t="str">
        <f>VLOOKUP(A198,'BASE REGISTRO NOVIEMBRE'!$B$2:$V$890,19,FALSE)</f>
        <v xml:space="preserve">Certificado financiero correspondiente al año 2020 APROBADOS POR EL  Subdepartamento de Supervisión Financiero. </v>
      </c>
      <c r="T198" s="107">
        <f>VLOOKUP(A198,'BASE REGISTRO NOVIEMBRE'!$B$2:$V$890,20,FALSE)</f>
        <v>37970</v>
      </c>
      <c r="U198" s="41">
        <v>4550</v>
      </c>
      <c r="V198" s="44">
        <v>31000968</v>
      </c>
      <c r="W198" s="44">
        <v>63079714</v>
      </c>
      <c r="X198" s="45">
        <v>44561</v>
      </c>
      <c r="Y198" s="42" t="s">
        <v>40</v>
      </c>
      <c r="Z198" s="42" t="s">
        <v>9203</v>
      </c>
      <c r="AA198" s="42" t="s">
        <v>9459</v>
      </c>
    </row>
    <row r="199" spans="1:27" ht="15.75" customHeight="1" x14ac:dyDescent="0.2">
      <c r="A199" s="41">
        <v>4550</v>
      </c>
      <c r="B199" s="27" t="str">
        <f>VLOOKUP(A199,'BASE REGISTRO NOVIEMBRE'!$B$2:$V$890,2,FALSE)</f>
        <v>Fundación Refugio de Cristo</v>
      </c>
      <c r="C199" s="27" t="str">
        <f>VLOOKUP(A199,'BASE REGISTRO NOVIEMBRE'!$B$2:$V$890,3,FALSE)</f>
        <v>70015560-9</v>
      </c>
      <c r="D199" s="27" t="str">
        <f>VLOOKUP(A199,'BASE REGISTRO NOVIEMBRE'!$B$2:$V$890,4,FALSE)</f>
        <v>Fundación de Derecho Privado</v>
      </c>
      <c r="E199" s="27" t="str">
        <f>VLOOKUP(A199,'BASE REGISTRO NOVIEMBRE'!$B$2:$V$890,5,FALSE)</f>
        <v>Decreto Supremo Nº 2410, de 15 de mayo de 1953, del Ministerio de Justicia.</v>
      </c>
      <c r="F199" s="27" t="str">
        <f>VLOOKUP(A199,'BASE REGISTRO NOVIEMBRE'!$B$2:$V$890,6,FALSE)</f>
        <v>Certificado de Vigencia de Persona Jurídica sin fines de lucro folio 500394944764, de fecha 22-06-2021, emitido por el Servicio de Registro Civil e Identificación</v>
      </c>
      <c r="G199" s="27" t="str">
        <f>VLOOKUP(A199,'BASE REGISTRO NOVIEMBRE'!$B$2:$V$890,7,FALSE)</f>
        <v>La creación y mantenimiento de obras de beneficencia y educación gratuita por medio de asilos para dirigentes y de escuelas tanto diurnas como nocturnas.</v>
      </c>
      <c r="H199" s="27" t="str">
        <f>VLOOKUP(A199,'BASE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199" s="27" t="str">
        <f>VLOOKUP(A199,'BASE REGISTRO NOVIEMBRE'!$B$2:$V$890,9,FALSE)</f>
        <v>Tres años. El Presidente, Vicepresidente, Tesorero y Secretario durarán en sus cargos un año, plazo que se entenderá prorrogado en un lapso igual hasta que se designen sus sucesores.</v>
      </c>
      <c r="J199" s="27" t="str">
        <f>VLOOKUP(A199,'BASE REGISTRO NOVIEMBRE'!$B$2:$V$890,10,FALSE)</f>
        <v>08 de agosto de 2016, conforme al acta de fecha 08 de agosto de 2016, reducida a escritura pública con fecha 24 de noviembre de 2016, ante doña María Angelica Galan Bäurle, Notario Público de Valparaíso.</v>
      </c>
      <c r="K199" s="27" t="str">
        <f>VLOOKUP(A199,'BASE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199" s="27" t="str">
        <f>VLOOKUP(A199,'BASE REGISTRO NOVIEMBRE'!$B$2:$V$890,12,FALSE)</f>
        <v xml:space="preserve">Victoria Nº 2370, Valparaíso.
Casilla 424, Valparaíso.
</v>
      </c>
      <c r="M199" s="27" t="str">
        <f>VLOOKUP(A199,'BASE REGISTRO NOVIEMBRE'!$B$2:$V$890,13,FALSE)</f>
        <v>V</v>
      </c>
      <c r="N199" s="27" t="str">
        <f>VLOOKUP(A199,'BASE REGISTRO NOVIEMBRE'!$B$2:$V$890,14,FALSE)</f>
        <v>Valparaíso</v>
      </c>
      <c r="O199" s="27" t="str">
        <f>VLOOKUP(A199,'BASE REGISTRO NOVIEMBRE'!$B$2:$V$890,15,FALSE)</f>
        <v xml:space="preserve">(32) 2213431-2237148-2238963, </v>
      </c>
      <c r="P199" s="27" t="str">
        <f>VLOOKUP(A199,'BASE REGISTRO NOVIEMBRE'!$B$2:$V$890,16,FALSE)</f>
        <v>info@refugiodecristo.cl</v>
      </c>
      <c r="Q199" s="27">
        <f>VLOOKUP(A199,'BASE REGISTRO NOVIEMBRE'!$B$2:$V$890,17,FALSE)</f>
        <v>0</v>
      </c>
      <c r="R199" s="27">
        <f>VLOOKUP(A199,'BASE REGISTRO NOVIEMBRE'!$B$2:$V$890,18,FALSE)</f>
        <v>93401</v>
      </c>
      <c r="S199" s="27" t="str">
        <f>VLOOKUP(A199,'BASE REGISTRO NOVIEMBRE'!$B$2:$V$890,19,FALSE)</f>
        <v xml:space="preserve">Certificado financiero correspondiente al año 2020 APROBADOS POR EL  Subdepartamento de Supervisión Financiero. </v>
      </c>
      <c r="T199" s="107">
        <f>VLOOKUP(A199,'BASE REGISTRO NOVIEMBRE'!$B$2:$V$890,20,FALSE)</f>
        <v>37970</v>
      </c>
      <c r="U199" s="41">
        <v>4550</v>
      </c>
      <c r="V199" s="44">
        <v>42827264</v>
      </c>
      <c r="W199" s="44">
        <v>63167039</v>
      </c>
      <c r="X199" s="45">
        <v>44561</v>
      </c>
      <c r="Y199" s="42" t="s">
        <v>40</v>
      </c>
      <c r="Z199" s="42" t="s">
        <v>9203</v>
      </c>
      <c r="AA199" s="42" t="s">
        <v>9504</v>
      </c>
    </row>
    <row r="200" spans="1:27" ht="15.75" customHeight="1" x14ac:dyDescent="0.2">
      <c r="A200" s="41">
        <v>4550</v>
      </c>
      <c r="B200" s="27" t="str">
        <f>VLOOKUP(A200,'BASE REGISTRO NOVIEMBRE'!$B$2:$V$890,2,FALSE)</f>
        <v>Fundación Refugio de Cristo</v>
      </c>
      <c r="C200" s="27" t="str">
        <f>VLOOKUP(A200,'BASE REGISTRO NOVIEMBRE'!$B$2:$V$890,3,FALSE)</f>
        <v>70015560-9</v>
      </c>
      <c r="D200" s="27" t="str">
        <f>VLOOKUP(A200,'BASE REGISTRO NOVIEMBRE'!$B$2:$V$890,4,FALSE)</f>
        <v>Fundación de Derecho Privado</v>
      </c>
      <c r="E200" s="27" t="str">
        <f>VLOOKUP(A200,'BASE REGISTRO NOVIEMBRE'!$B$2:$V$890,5,FALSE)</f>
        <v>Decreto Supremo Nº 2410, de 15 de mayo de 1953, del Ministerio de Justicia.</v>
      </c>
      <c r="F200" s="27" t="str">
        <f>VLOOKUP(A200,'BASE REGISTRO NOVIEMBRE'!$B$2:$V$890,6,FALSE)</f>
        <v>Certificado de Vigencia de Persona Jurídica sin fines de lucro folio 500394944764, de fecha 22-06-2021, emitido por el Servicio de Registro Civil e Identificación</v>
      </c>
      <c r="G200" s="27" t="str">
        <f>VLOOKUP(A200,'BASE REGISTRO NOVIEMBRE'!$B$2:$V$890,7,FALSE)</f>
        <v>La creación y mantenimiento de obras de beneficencia y educación gratuita por medio de asilos para dirigentes y de escuelas tanto diurnas como nocturnas.</v>
      </c>
      <c r="H200" s="27" t="str">
        <f>VLOOKUP(A200,'BASE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0" s="27" t="str">
        <f>VLOOKUP(A200,'BASE REGISTRO NOVIEMBRE'!$B$2:$V$890,9,FALSE)</f>
        <v>Tres años. El Presidente, Vicepresidente, Tesorero y Secretario durarán en sus cargos un año, plazo que se entenderá prorrogado en un lapso igual hasta que se designen sus sucesores.</v>
      </c>
      <c r="J200" s="27" t="str">
        <f>VLOOKUP(A200,'BASE REGISTRO NOVIEMBRE'!$B$2:$V$890,10,FALSE)</f>
        <v>08 de agosto de 2016, conforme al acta de fecha 08 de agosto de 2016, reducida a escritura pública con fecha 24 de noviembre de 2016, ante doña María Angelica Galan Bäurle, Notario Público de Valparaíso.</v>
      </c>
      <c r="K200" s="27" t="str">
        <f>VLOOKUP(A200,'BASE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0" s="27" t="str">
        <f>VLOOKUP(A200,'BASE REGISTRO NOVIEMBRE'!$B$2:$V$890,12,FALSE)</f>
        <v xml:space="preserve">Victoria Nº 2370, Valparaíso.
Casilla 424, Valparaíso.
</v>
      </c>
      <c r="M200" s="27" t="str">
        <f>VLOOKUP(A200,'BASE REGISTRO NOVIEMBRE'!$B$2:$V$890,13,FALSE)</f>
        <v>V</v>
      </c>
      <c r="N200" s="27" t="str">
        <f>VLOOKUP(A200,'BASE REGISTRO NOVIEMBRE'!$B$2:$V$890,14,FALSE)</f>
        <v>Valparaíso</v>
      </c>
      <c r="O200" s="27" t="str">
        <f>VLOOKUP(A200,'BASE REGISTRO NOVIEMBRE'!$B$2:$V$890,15,FALSE)</f>
        <v xml:space="preserve">(32) 2213431-2237148-2238963, </v>
      </c>
      <c r="P200" s="27" t="str">
        <f>VLOOKUP(A200,'BASE REGISTRO NOVIEMBRE'!$B$2:$V$890,16,FALSE)</f>
        <v>info@refugiodecristo.cl</v>
      </c>
      <c r="Q200" s="27">
        <f>VLOOKUP(A200,'BASE REGISTRO NOVIEMBRE'!$B$2:$V$890,17,FALSE)</f>
        <v>0</v>
      </c>
      <c r="R200" s="27">
        <f>VLOOKUP(A200,'BASE REGISTRO NOVIEMBRE'!$B$2:$V$890,18,FALSE)</f>
        <v>93401</v>
      </c>
      <c r="S200" s="27" t="str">
        <f>VLOOKUP(A200,'BASE REGISTRO NOVIEMBRE'!$B$2:$V$890,19,FALSE)</f>
        <v xml:space="preserve">Certificado financiero correspondiente al año 2020 APROBADOS POR EL  Subdepartamento de Supervisión Financiero. </v>
      </c>
      <c r="T200" s="107">
        <f>VLOOKUP(A200,'BASE REGISTRO NOVIEMBRE'!$B$2:$V$890,20,FALSE)</f>
        <v>37970</v>
      </c>
      <c r="U200" s="41">
        <v>4550</v>
      </c>
      <c r="V200" s="44">
        <v>50878688</v>
      </c>
      <c r="W200" s="44">
        <v>50878688</v>
      </c>
      <c r="X200" s="45">
        <v>44561</v>
      </c>
      <c r="Y200" s="42" t="s">
        <v>40</v>
      </c>
      <c r="Z200" s="42" t="s">
        <v>9203</v>
      </c>
      <c r="AA200" s="42" t="s">
        <v>501</v>
      </c>
    </row>
    <row r="201" spans="1:27" ht="15.75" customHeight="1" x14ac:dyDescent="0.2">
      <c r="A201" s="41">
        <v>4550</v>
      </c>
      <c r="B201" s="27" t="str">
        <f>VLOOKUP(A201,'BASE REGISTRO NOVIEMBRE'!$B$2:$V$890,2,FALSE)</f>
        <v>Fundación Refugio de Cristo</v>
      </c>
      <c r="C201" s="27" t="str">
        <f>VLOOKUP(A201,'BASE REGISTRO NOVIEMBRE'!$B$2:$V$890,3,FALSE)</f>
        <v>70015560-9</v>
      </c>
      <c r="D201" s="27" t="str">
        <f>VLOOKUP(A201,'BASE REGISTRO NOVIEMBRE'!$B$2:$V$890,4,FALSE)</f>
        <v>Fundación de Derecho Privado</v>
      </c>
      <c r="E201" s="27" t="str">
        <f>VLOOKUP(A201,'BASE REGISTRO NOVIEMBRE'!$B$2:$V$890,5,FALSE)</f>
        <v>Decreto Supremo Nº 2410, de 15 de mayo de 1953, del Ministerio de Justicia.</v>
      </c>
      <c r="F201" s="27" t="str">
        <f>VLOOKUP(A201,'BASE REGISTRO NOVIEMBRE'!$B$2:$V$890,6,FALSE)</f>
        <v>Certificado de Vigencia de Persona Jurídica sin fines de lucro folio 500394944764, de fecha 22-06-2021, emitido por el Servicio de Registro Civil e Identificación</v>
      </c>
      <c r="G201" s="27" t="str">
        <f>VLOOKUP(A201,'BASE REGISTRO NOVIEMBRE'!$B$2:$V$890,7,FALSE)</f>
        <v>La creación y mantenimiento de obras de beneficencia y educación gratuita por medio de asilos para dirigentes y de escuelas tanto diurnas como nocturnas.</v>
      </c>
      <c r="H201" s="27" t="str">
        <f>VLOOKUP(A201,'BASE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1" s="27" t="str">
        <f>VLOOKUP(A201,'BASE REGISTRO NOVIEMBRE'!$B$2:$V$890,9,FALSE)</f>
        <v>Tres años. El Presidente, Vicepresidente, Tesorero y Secretario durarán en sus cargos un año, plazo que se entenderá prorrogado en un lapso igual hasta que se designen sus sucesores.</v>
      </c>
      <c r="J201" s="27" t="str">
        <f>VLOOKUP(A201,'BASE REGISTRO NOVIEMBRE'!$B$2:$V$890,10,FALSE)</f>
        <v>08 de agosto de 2016, conforme al acta de fecha 08 de agosto de 2016, reducida a escritura pública con fecha 24 de noviembre de 2016, ante doña María Angelica Galan Bäurle, Notario Público de Valparaíso.</v>
      </c>
      <c r="K201" s="27" t="str">
        <f>VLOOKUP(A201,'BASE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1" s="27" t="str">
        <f>VLOOKUP(A201,'BASE REGISTRO NOVIEMBRE'!$B$2:$V$890,12,FALSE)</f>
        <v xml:space="preserve">Victoria Nº 2370, Valparaíso.
Casilla 424, Valparaíso.
</v>
      </c>
      <c r="M201" s="27" t="str">
        <f>VLOOKUP(A201,'BASE REGISTRO NOVIEMBRE'!$B$2:$V$890,13,FALSE)</f>
        <v>V</v>
      </c>
      <c r="N201" s="27" t="str">
        <f>VLOOKUP(A201,'BASE REGISTRO NOVIEMBRE'!$B$2:$V$890,14,FALSE)</f>
        <v>Valparaíso</v>
      </c>
      <c r="O201" s="27" t="str">
        <f>VLOOKUP(A201,'BASE REGISTRO NOVIEMBRE'!$B$2:$V$890,15,FALSE)</f>
        <v xml:space="preserve">(32) 2213431-2237148-2238963, </v>
      </c>
      <c r="P201" s="27" t="str">
        <f>VLOOKUP(A201,'BASE REGISTRO NOVIEMBRE'!$B$2:$V$890,16,FALSE)</f>
        <v>info@refugiodecristo.cl</v>
      </c>
      <c r="Q201" s="27">
        <f>VLOOKUP(A201,'BASE REGISTRO NOVIEMBRE'!$B$2:$V$890,17,FALSE)</f>
        <v>0</v>
      </c>
      <c r="R201" s="27">
        <f>VLOOKUP(A201,'BASE REGISTRO NOVIEMBRE'!$B$2:$V$890,18,FALSE)</f>
        <v>93401</v>
      </c>
      <c r="S201" s="27" t="str">
        <f>VLOOKUP(A201,'BASE REGISTRO NOVIEMBRE'!$B$2:$V$890,19,FALSE)</f>
        <v xml:space="preserve">Certificado financiero correspondiente al año 2020 APROBADOS POR EL  Subdepartamento de Supervisión Financiero. </v>
      </c>
      <c r="T201" s="107">
        <f>VLOOKUP(A201,'BASE REGISTRO NOVIEMBRE'!$B$2:$V$890,20,FALSE)</f>
        <v>37970</v>
      </c>
      <c r="U201" s="41">
        <v>4550</v>
      </c>
      <c r="V201" s="44">
        <v>29723484</v>
      </c>
      <c r="W201" s="44">
        <v>62793252</v>
      </c>
      <c r="X201" s="45">
        <v>44561</v>
      </c>
      <c r="Y201" s="42" t="s">
        <v>40</v>
      </c>
      <c r="Z201" s="42" t="s">
        <v>9203</v>
      </c>
      <c r="AA201" s="42" t="s">
        <v>69</v>
      </c>
    </row>
    <row r="202" spans="1:27" ht="15.75" customHeight="1" x14ac:dyDescent="0.2">
      <c r="A202" s="41">
        <v>4550</v>
      </c>
      <c r="B202" s="27" t="str">
        <f>VLOOKUP(A202,'BASE REGISTRO NOVIEMBRE'!$B$2:$V$890,2,FALSE)</f>
        <v>Fundación Refugio de Cristo</v>
      </c>
      <c r="C202" s="27" t="str">
        <f>VLOOKUP(A202,'BASE REGISTRO NOVIEMBRE'!$B$2:$V$890,3,FALSE)</f>
        <v>70015560-9</v>
      </c>
      <c r="D202" s="27" t="str">
        <f>VLOOKUP(A202,'BASE REGISTRO NOVIEMBRE'!$B$2:$V$890,4,FALSE)</f>
        <v>Fundación de Derecho Privado</v>
      </c>
      <c r="E202" s="27" t="str">
        <f>VLOOKUP(A202,'BASE REGISTRO NOVIEMBRE'!$B$2:$V$890,5,FALSE)</f>
        <v>Decreto Supremo Nº 2410, de 15 de mayo de 1953, del Ministerio de Justicia.</v>
      </c>
      <c r="F202" s="27" t="str">
        <f>VLOOKUP(A202,'BASE REGISTRO NOVIEMBRE'!$B$2:$V$890,6,FALSE)</f>
        <v>Certificado de Vigencia de Persona Jurídica sin fines de lucro folio 500394944764, de fecha 22-06-2021, emitido por el Servicio de Registro Civil e Identificación</v>
      </c>
      <c r="G202" s="27" t="str">
        <f>VLOOKUP(A202,'BASE REGISTRO NOVIEMBRE'!$B$2:$V$890,7,FALSE)</f>
        <v>La creación y mantenimiento de obras de beneficencia y educación gratuita por medio de asilos para dirigentes y de escuelas tanto diurnas como nocturnas.</v>
      </c>
      <c r="H202" s="27" t="str">
        <f>VLOOKUP(A202,'BASE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2" s="27" t="str">
        <f>VLOOKUP(A202,'BASE REGISTRO NOVIEMBRE'!$B$2:$V$890,9,FALSE)</f>
        <v>Tres años. El Presidente, Vicepresidente, Tesorero y Secretario durarán en sus cargos un año, plazo que se entenderá prorrogado en un lapso igual hasta que se designen sus sucesores.</v>
      </c>
      <c r="J202" s="27" t="str">
        <f>VLOOKUP(A202,'BASE REGISTRO NOVIEMBRE'!$B$2:$V$890,10,FALSE)</f>
        <v>08 de agosto de 2016, conforme al acta de fecha 08 de agosto de 2016, reducida a escritura pública con fecha 24 de noviembre de 2016, ante doña María Angelica Galan Bäurle, Notario Público de Valparaíso.</v>
      </c>
      <c r="K202" s="27" t="str">
        <f>VLOOKUP(A202,'BASE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2" s="27" t="str">
        <f>VLOOKUP(A202,'BASE REGISTRO NOVIEMBRE'!$B$2:$V$890,12,FALSE)</f>
        <v xml:space="preserve">Victoria Nº 2370, Valparaíso.
Casilla 424, Valparaíso.
</v>
      </c>
      <c r="M202" s="27" t="str">
        <f>VLOOKUP(A202,'BASE REGISTRO NOVIEMBRE'!$B$2:$V$890,13,FALSE)</f>
        <v>V</v>
      </c>
      <c r="N202" s="27" t="str">
        <f>VLOOKUP(A202,'BASE REGISTRO NOVIEMBRE'!$B$2:$V$890,14,FALSE)</f>
        <v>Valparaíso</v>
      </c>
      <c r="O202" s="27" t="str">
        <f>VLOOKUP(A202,'BASE REGISTRO NOVIEMBRE'!$B$2:$V$890,15,FALSE)</f>
        <v xml:space="preserve">(32) 2213431-2237148-2238963, </v>
      </c>
      <c r="P202" s="27" t="str">
        <f>VLOOKUP(A202,'BASE REGISTRO NOVIEMBRE'!$B$2:$V$890,16,FALSE)</f>
        <v>info@refugiodecristo.cl</v>
      </c>
      <c r="Q202" s="27">
        <f>VLOOKUP(A202,'BASE REGISTRO NOVIEMBRE'!$B$2:$V$890,17,FALSE)</f>
        <v>0</v>
      </c>
      <c r="R202" s="27">
        <f>VLOOKUP(A202,'BASE REGISTRO NOVIEMBRE'!$B$2:$V$890,18,FALSE)</f>
        <v>93401</v>
      </c>
      <c r="S202" s="27" t="str">
        <f>VLOOKUP(A202,'BASE REGISTRO NOVIEMBRE'!$B$2:$V$890,19,FALSE)</f>
        <v xml:space="preserve">Certificado financiero correspondiente al año 2020 APROBADOS POR EL  Subdepartamento de Supervisión Financiero. </v>
      </c>
      <c r="T202" s="107">
        <f>VLOOKUP(A202,'BASE REGISTRO NOVIEMBRE'!$B$2:$V$890,20,FALSE)</f>
        <v>37970</v>
      </c>
      <c r="U202" s="41">
        <v>4550</v>
      </c>
      <c r="V202" s="44">
        <v>59905840</v>
      </c>
      <c r="W202" s="44">
        <v>59905840</v>
      </c>
      <c r="X202" s="45">
        <v>44561</v>
      </c>
      <c r="Y202" s="42" t="s">
        <v>40</v>
      </c>
      <c r="Z202" s="42" t="s">
        <v>9203</v>
      </c>
      <c r="AA202" s="42" t="s">
        <v>9556</v>
      </c>
    </row>
    <row r="203" spans="1:27" ht="15.75" customHeight="1" x14ac:dyDescent="0.2">
      <c r="A203" s="41">
        <v>4550</v>
      </c>
      <c r="B203" s="27" t="str">
        <f>VLOOKUP(A203,'BASE REGISTRO NOVIEMBRE'!$B$2:$V$890,2,FALSE)</f>
        <v>Fundación Refugio de Cristo</v>
      </c>
      <c r="C203" s="27" t="str">
        <f>VLOOKUP(A203,'BASE REGISTRO NOVIEMBRE'!$B$2:$V$890,3,FALSE)</f>
        <v>70015560-9</v>
      </c>
      <c r="D203" s="27" t="str">
        <f>VLOOKUP(A203,'BASE REGISTRO NOVIEMBRE'!$B$2:$V$890,4,FALSE)</f>
        <v>Fundación de Derecho Privado</v>
      </c>
      <c r="E203" s="27" t="str">
        <f>VLOOKUP(A203,'BASE REGISTRO NOVIEMBRE'!$B$2:$V$890,5,FALSE)</f>
        <v>Decreto Supremo Nº 2410, de 15 de mayo de 1953, del Ministerio de Justicia.</v>
      </c>
      <c r="F203" s="27" t="str">
        <f>VLOOKUP(A203,'BASE REGISTRO NOVIEMBRE'!$B$2:$V$890,6,FALSE)</f>
        <v>Certificado de Vigencia de Persona Jurídica sin fines de lucro folio 500394944764, de fecha 22-06-2021, emitido por el Servicio de Registro Civil e Identificación</v>
      </c>
      <c r="G203" s="27" t="str">
        <f>VLOOKUP(A203,'BASE REGISTRO NOVIEMBRE'!$B$2:$V$890,7,FALSE)</f>
        <v>La creación y mantenimiento de obras de beneficencia y educación gratuita por medio de asilos para dirigentes y de escuelas tanto diurnas como nocturnas.</v>
      </c>
      <c r="H203" s="27" t="str">
        <f>VLOOKUP(A203,'BASE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3" s="27" t="str">
        <f>VLOOKUP(A203,'BASE REGISTRO NOVIEMBRE'!$B$2:$V$890,9,FALSE)</f>
        <v>Tres años. El Presidente, Vicepresidente, Tesorero y Secretario durarán en sus cargos un año, plazo que se entenderá prorrogado en un lapso igual hasta que se designen sus sucesores.</v>
      </c>
      <c r="J203" s="27" t="str">
        <f>VLOOKUP(A203,'BASE REGISTRO NOVIEMBRE'!$B$2:$V$890,10,FALSE)</f>
        <v>08 de agosto de 2016, conforme al acta de fecha 08 de agosto de 2016, reducida a escritura pública con fecha 24 de noviembre de 2016, ante doña María Angelica Galan Bäurle, Notario Público de Valparaíso.</v>
      </c>
      <c r="K203" s="27" t="str">
        <f>VLOOKUP(A203,'BASE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3" s="27" t="str">
        <f>VLOOKUP(A203,'BASE REGISTRO NOVIEMBRE'!$B$2:$V$890,12,FALSE)</f>
        <v xml:space="preserve">Victoria Nº 2370, Valparaíso.
Casilla 424, Valparaíso.
</v>
      </c>
      <c r="M203" s="27" t="str">
        <f>VLOOKUP(A203,'BASE REGISTRO NOVIEMBRE'!$B$2:$V$890,13,FALSE)</f>
        <v>V</v>
      </c>
      <c r="N203" s="27" t="str">
        <f>VLOOKUP(A203,'BASE REGISTRO NOVIEMBRE'!$B$2:$V$890,14,FALSE)</f>
        <v>Valparaíso</v>
      </c>
      <c r="O203" s="27" t="str">
        <f>VLOOKUP(A203,'BASE REGISTRO NOVIEMBRE'!$B$2:$V$890,15,FALSE)</f>
        <v xml:space="preserve">(32) 2213431-2237148-2238963, </v>
      </c>
      <c r="P203" s="27" t="str">
        <f>VLOOKUP(A203,'BASE REGISTRO NOVIEMBRE'!$B$2:$V$890,16,FALSE)</f>
        <v>info@refugiodecristo.cl</v>
      </c>
      <c r="Q203" s="27">
        <f>VLOOKUP(A203,'BASE REGISTRO NOVIEMBRE'!$B$2:$V$890,17,FALSE)</f>
        <v>0</v>
      </c>
      <c r="R203" s="27">
        <f>VLOOKUP(A203,'BASE REGISTRO NOVIEMBRE'!$B$2:$V$890,18,FALSE)</f>
        <v>93401</v>
      </c>
      <c r="S203" s="27" t="str">
        <f>VLOOKUP(A203,'BASE REGISTRO NOVIEMBRE'!$B$2:$V$890,19,FALSE)</f>
        <v xml:space="preserve">Certificado financiero correspondiente al año 2020 APROBADOS POR EL  Subdepartamento de Supervisión Financiero. </v>
      </c>
      <c r="T203" s="107">
        <f>VLOOKUP(A203,'BASE REGISTRO NOVIEMBRE'!$B$2:$V$890,20,FALSE)</f>
        <v>37970</v>
      </c>
      <c r="U203" s="41">
        <v>4550</v>
      </c>
      <c r="V203" s="44">
        <v>4489296</v>
      </c>
      <c r="W203" s="44">
        <v>13307556</v>
      </c>
      <c r="X203" s="45">
        <v>44561</v>
      </c>
      <c r="Y203" s="42" t="s">
        <v>40</v>
      </c>
      <c r="Z203" s="42" t="s">
        <v>9203</v>
      </c>
      <c r="AA203" s="42" t="s">
        <v>71</v>
      </c>
    </row>
    <row r="204" spans="1:27" ht="15.75" customHeight="1" x14ac:dyDescent="0.2">
      <c r="A204" s="41">
        <v>4550</v>
      </c>
      <c r="B204" s="27" t="str">
        <f>VLOOKUP(A204,'BASE REGISTRO NOVIEMBRE'!$B$2:$V$890,2,FALSE)</f>
        <v>Fundación Refugio de Cristo</v>
      </c>
      <c r="C204" s="27" t="str">
        <f>VLOOKUP(A204,'BASE REGISTRO NOVIEMBRE'!$B$2:$V$890,3,FALSE)</f>
        <v>70015560-9</v>
      </c>
      <c r="D204" s="27" t="str">
        <f>VLOOKUP(A204,'BASE REGISTRO NOVIEMBRE'!$B$2:$V$890,4,FALSE)</f>
        <v>Fundación de Derecho Privado</v>
      </c>
      <c r="E204" s="27" t="str">
        <f>VLOOKUP(A204,'BASE REGISTRO NOVIEMBRE'!$B$2:$V$890,5,FALSE)</f>
        <v>Decreto Supremo Nº 2410, de 15 de mayo de 1953, del Ministerio de Justicia.</v>
      </c>
      <c r="F204" s="27" t="str">
        <f>VLOOKUP(A204,'BASE REGISTRO NOVIEMBRE'!$B$2:$V$890,6,FALSE)</f>
        <v>Certificado de Vigencia de Persona Jurídica sin fines de lucro folio 500394944764, de fecha 22-06-2021, emitido por el Servicio de Registro Civil e Identificación</v>
      </c>
      <c r="G204" s="27" t="str">
        <f>VLOOKUP(A204,'BASE REGISTRO NOVIEMBRE'!$B$2:$V$890,7,FALSE)</f>
        <v>La creación y mantenimiento de obras de beneficencia y educación gratuita por medio de asilos para dirigentes y de escuelas tanto diurnas como nocturnas.</v>
      </c>
      <c r="H204" s="27" t="str">
        <f>VLOOKUP(A204,'BASE REGISTRO NOVIEMBRE'!$B$2:$V$890,8,FALSE)</f>
        <v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v>
      </c>
      <c r="I204" s="27" t="str">
        <f>VLOOKUP(A204,'BASE REGISTRO NOVIEMBRE'!$B$2:$V$890,9,FALSE)</f>
        <v>Tres años. El Presidente, Vicepresidente, Tesorero y Secretario durarán en sus cargos un año, plazo que se entenderá prorrogado en un lapso igual hasta que se designen sus sucesores.</v>
      </c>
      <c r="J204" s="27" t="str">
        <f>VLOOKUP(A204,'BASE REGISTRO NOVIEMBRE'!$B$2:$V$890,10,FALSE)</f>
        <v>08 de agosto de 2016, conforme al acta de fecha 08 de agosto de 2016, reducida a escritura pública con fecha 24 de noviembre de 2016, ante doña María Angelica Galan Bäurle, Notario Público de Valparaíso.</v>
      </c>
      <c r="K204" s="27" t="str">
        <f>VLOOKUP(A204,'BASE REGISTRO NOVIEMBRE'!$B$2:$V$890,11,FALSE)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04" s="27" t="str">
        <f>VLOOKUP(A204,'BASE REGISTRO NOVIEMBRE'!$B$2:$V$890,12,FALSE)</f>
        <v xml:space="preserve">Victoria Nº 2370, Valparaíso.
Casilla 424, Valparaíso.
</v>
      </c>
      <c r="M204" s="27" t="str">
        <f>VLOOKUP(A204,'BASE REGISTRO NOVIEMBRE'!$B$2:$V$890,13,FALSE)</f>
        <v>V</v>
      </c>
      <c r="N204" s="27" t="str">
        <f>VLOOKUP(A204,'BASE REGISTRO NOVIEMBRE'!$B$2:$V$890,14,FALSE)</f>
        <v>Valparaíso</v>
      </c>
      <c r="O204" s="27" t="str">
        <f>VLOOKUP(A204,'BASE REGISTRO NOVIEMBRE'!$B$2:$V$890,15,FALSE)</f>
        <v xml:space="preserve">(32) 2213431-2237148-2238963, </v>
      </c>
      <c r="P204" s="27" t="str">
        <f>VLOOKUP(A204,'BASE REGISTRO NOVIEMBRE'!$B$2:$V$890,16,FALSE)</f>
        <v>info@refugiodecristo.cl</v>
      </c>
      <c r="Q204" s="27">
        <f>VLOOKUP(A204,'BASE REGISTRO NOVIEMBRE'!$B$2:$V$890,17,FALSE)</f>
        <v>0</v>
      </c>
      <c r="R204" s="27">
        <f>VLOOKUP(A204,'BASE REGISTRO NOVIEMBRE'!$B$2:$V$890,18,FALSE)</f>
        <v>93401</v>
      </c>
      <c r="S204" s="27" t="str">
        <f>VLOOKUP(A204,'BASE REGISTRO NOVIEMBRE'!$B$2:$V$890,19,FALSE)</f>
        <v xml:space="preserve">Certificado financiero correspondiente al año 2020 APROBADOS POR EL  Subdepartamento de Supervisión Financiero. </v>
      </c>
      <c r="T204" s="107">
        <f>VLOOKUP(A204,'BASE REGISTRO NOVIEMBRE'!$B$2:$V$890,20,FALSE)</f>
        <v>37970</v>
      </c>
      <c r="U204" s="41">
        <v>4550</v>
      </c>
      <c r="V204" s="44">
        <v>27378844</v>
      </c>
      <c r="W204" s="44">
        <v>54723041</v>
      </c>
      <c r="X204" s="45">
        <v>44561</v>
      </c>
      <c r="Y204" s="42" t="s">
        <v>40</v>
      </c>
      <c r="Z204" s="42" t="s">
        <v>9203</v>
      </c>
      <c r="AA204" s="42" t="s">
        <v>221</v>
      </c>
    </row>
    <row r="205" spans="1:27" ht="15.75" customHeight="1" x14ac:dyDescent="0.2">
      <c r="A205" s="41">
        <v>5150</v>
      </c>
      <c r="B205" s="27" t="str">
        <f>VLOOKUP(A205,'BASE REGISTRO NOVIEMBRE'!$B$2:$V$890,2,FALSE)</f>
        <v xml:space="preserve">I. Municipalidad de Coyhaique
</v>
      </c>
      <c r="C205" s="27" t="str">
        <f>VLOOKUP(A205,'BASE REGISTRO NOVIEMBRE'!$B$2:$V$890,3,FALSE)</f>
        <v>69240300-2</v>
      </c>
      <c r="D205" s="27" t="str">
        <f>VLOOKUP(A205,'BASE REGISTRO NOVIEMBRE'!$B$2:$V$890,4,FALSE)</f>
        <v>Municipalidad</v>
      </c>
      <c r="E205" s="27" t="str">
        <f>VLOOKUP(A205,'BASE REGISTRO NOVIEMBRE'!$B$2:$V$890,5,FALSE)</f>
        <v>Constitución Política de la República, art. 107.</v>
      </c>
      <c r="F205" s="27" t="str">
        <f>VLOOKUP(A205,'BASE REGISTRO NOVIEMBRE'!$B$2:$V$890,6,FALSE)</f>
        <v>Indefinida.</v>
      </c>
      <c r="G205" s="27" t="str">
        <f>VLOOKUP(A205,'BASE REGISTRO NOVIEMBRE'!$B$2:$V$890,7,FALSE)</f>
        <v>Según Ley Orgánica Nº 18.695, arts. 1º al 4º.</v>
      </c>
      <c r="H205" s="27" t="str">
        <f>VLOOKUP(A205,'BASE REGISTRO NOVIEMBRE'!$B$2:$V$890,8,FALSE)</f>
        <v>no tiene</v>
      </c>
      <c r="I205" s="27">
        <f>VLOOKUP(A205,'BASE REGISTRO NOVIEMBRE'!$B$2:$V$890,9,FALSE)</f>
        <v>0</v>
      </c>
      <c r="J205" s="27">
        <f>VLOOKUP(A205,'BASE REGISTRO NOVIEMBRE'!$B$2:$V$890,10,FALSE)</f>
        <v>0</v>
      </c>
      <c r="K205" s="27" t="str">
        <f>VLOOKUP(A205,'BASE REGISTRO NOVIEMBRE'!$B$2:$V$890,11,FALSE)</f>
        <v>Carlos Patricio Gatica Villegas</v>
      </c>
      <c r="L205" s="27" t="str">
        <f>VLOOKUP(A205,'BASE REGISTRO NOVIEMBRE'!$B$2:$V$890,12,FALSE)</f>
        <v>Francisco Bilbao Nº357, Coyhaique, Undécima Región.</v>
      </c>
      <c r="M205" s="27" t="str">
        <f>VLOOKUP(A205,'BASE REGISTRO NOVIEMBRE'!$B$2:$V$890,13,FALSE)</f>
        <v>XI</v>
      </c>
      <c r="N205" s="27" t="str">
        <f>VLOOKUP(A205,'BASE REGISTRO NOVIEMBRE'!$B$2:$V$890,14,FALSE)</f>
        <v>Coyhaique</v>
      </c>
      <c r="O205" s="27" t="str">
        <f>VLOOKUP(A205,'BASE REGISTRO NOVIEMBRE'!$B$2:$V$890,15,FALSE)</f>
        <v xml:space="preserve">67-2675100 (Oficina de Partes)
67-2675103 (Secretaría Administración Municipal)
67-2675104 (Secretaría Alcaldía)
</v>
      </c>
      <c r="P205" s="27" t="str">
        <f>VLOOKUP(A205,'BASE REGISTRO NOVIEMBRE'!$B$2:$V$890,16,FALSE)</f>
        <v xml:space="preserve">Correo electrónico: carlosgatica@coyhaique.cl
anasandoval@coyhaique.cl (Secretaria de Alcaldía)
partes@coyhaique.cl (Oficina de partes)
</v>
      </c>
      <c r="Q205" s="27">
        <f>VLOOKUP(A205,'BASE REGISTRO NOVIEMBRE'!$B$2:$V$890,17,FALSE)</f>
        <v>0</v>
      </c>
      <c r="R205" s="27">
        <f>VLOOKUP(A205,'BASE REGISTRO NOVIEMBRE'!$B$2:$V$890,18,FALSE)</f>
        <v>91001</v>
      </c>
      <c r="S205" s="27" t="str">
        <f>VLOOKUP(A205,'BASE REGISTRO NOVIEMBRE'!$B$2:$V$890,19,FALSE)</f>
        <v xml:space="preserve">No se acompañan. Aplica Informe Jurídico Nº 09, de  fecha 14 de marzo de 2011 del Departamento Jurídico y Dictamen Nº 070791, de 2009, de la Contraloría General de la República.  
</v>
      </c>
      <c r="T205" s="107">
        <f>VLOOKUP(A205,'BASE REGISTRO NOVIEMBRE'!$B$2:$V$890,20,FALSE)</f>
        <v>37970</v>
      </c>
      <c r="U205" s="41">
        <v>5150</v>
      </c>
      <c r="V205" s="44">
        <v>13164464</v>
      </c>
      <c r="W205" s="44">
        <v>19746696</v>
      </c>
      <c r="X205" s="45">
        <v>44561</v>
      </c>
      <c r="Y205" s="42" t="s">
        <v>40</v>
      </c>
      <c r="Z205" s="42" t="s">
        <v>9203</v>
      </c>
      <c r="AA205" s="42" t="s">
        <v>9665</v>
      </c>
    </row>
    <row r="206" spans="1:27" ht="15.75" customHeight="1" x14ac:dyDescent="0.2">
      <c r="A206" s="41">
        <v>5200</v>
      </c>
      <c r="B206" s="27" t="str">
        <f>VLOOKUP(A206,'BASE REGISTRO NOVIEMBRE'!$B$2:$V$890,2,FALSE)</f>
        <v xml:space="preserve">I. Municipalidad de La Florida
</v>
      </c>
      <c r="C206" s="27" t="str">
        <f>VLOOKUP(A206,'BASE REGISTRO NOVIEMBRE'!$B$2:$V$890,3,FALSE)</f>
        <v>69070700-4</v>
      </c>
      <c r="D206" s="27" t="str">
        <f>VLOOKUP(A206,'BASE REGISTRO NOVIEMBRE'!$B$2:$V$890,4,FALSE)</f>
        <v xml:space="preserve">
I. Municipalidad de La Florida
</v>
      </c>
      <c r="E206" s="27" t="str">
        <f>VLOOKUP(A206,'BASE REGISTRO NOVIEMBRE'!$B$2:$V$890,5,FALSE)</f>
        <v>Constitución Política de la República, art. 107.</v>
      </c>
      <c r="F206" s="27" t="str">
        <f>VLOOKUP(A206,'BASE REGISTRO NOVIEMBRE'!$B$2:$V$890,6,FALSE)</f>
        <v>Indefinida.</v>
      </c>
      <c r="G206" s="27" t="str">
        <f>VLOOKUP(A206,'BASE REGISTRO NOVIEMBRE'!$B$2:$V$890,7,FALSE)</f>
        <v>Según Ley Orgánica Nº 18.695, arts. 1º al 4º.</v>
      </c>
      <c r="H206" s="27" t="str">
        <f>VLOOKUP(A206,'BASE REGISTRO NOVIEMBRE'!$B$2:$V$890,8,FALSE)</f>
        <v>no tiene</v>
      </c>
      <c r="I206" s="27">
        <f>VLOOKUP(A206,'BASE REGISTRO NOVIEMBRE'!$B$2:$V$890,9,FALSE)</f>
        <v>0</v>
      </c>
      <c r="J206" s="27">
        <f>VLOOKUP(A206,'BASE REGISTRO NOVIEMBRE'!$B$2:$V$890,10,FALSE)</f>
        <v>0</v>
      </c>
      <c r="K206" s="27" t="str">
        <f>VLOOKUP(A206,'BASE REGISTRO NOVIEMBRE'!$B$2:$V$890,11,FALSE)</f>
        <v xml:space="preserve">Rodolfo Carter Fernández, </v>
      </c>
      <c r="L206" s="27" t="str">
        <f>VLOOKUP(A206,'BASE REGISTRO NOVIEMBRE'!$B$2:$V$890,12,FALSE)</f>
        <v xml:space="preserve">Serafín Zamora Nº 6600, La Florida, Región Metropolitana. </v>
      </c>
      <c r="M206" s="27" t="str">
        <f>VLOOKUP(A206,'BASE REGISTRO NOVIEMBRE'!$B$2:$V$890,13,FALSE)</f>
        <v>XIII</v>
      </c>
      <c r="N206" s="27" t="str">
        <f>VLOOKUP(A206,'BASE REGISTRO NOVIEMBRE'!$B$2:$V$890,14,FALSE)</f>
        <v>La Florida</v>
      </c>
      <c r="O206" s="27" t="str">
        <f>VLOOKUP(A206,'BASE REGISTRO NOVIEMBRE'!$B$2:$V$890,15,FALSE)</f>
        <v>Teléfono: 6365000;</v>
      </c>
      <c r="P206" s="27">
        <f>VLOOKUP(A206,'BASE REGISTRO NOVIEMBRE'!$B$2:$V$890,16,FALSE)</f>
        <v>0</v>
      </c>
      <c r="Q206" s="27">
        <f>VLOOKUP(A206,'BASE REGISTRO NOVIEMBRE'!$B$2:$V$890,17,FALSE)</f>
        <v>0</v>
      </c>
      <c r="R206" s="27">
        <f>VLOOKUP(A206,'BASE REGISTRO NOVIEMBRE'!$B$2:$V$890,18,FALSE)</f>
        <v>91001</v>
      </c>
      <c r="S206" s="27" t="str">
        <f>VLOOKUP(A206,'BASE REGISTRO NOVIEMBRE'!$B$2:$V$890,19,FALSE)</f>
        <v xml:space="preserve">No se acompañan. Aplica Informe Jurídico Nº 09, de  fecha 14 de marzo de 2011 del Departamento Jurídico y Dictamen Nº 070791, de 2009, de la Contraloría General de la República.  
</v>
      </c>
      <c r="T206" s="107">
        <f>VLOOKUP(A206,'BASE REGISTRO NOVIEMBRE'!$B$2:$V$890,20,FALSE)</f>
        <v>37970</v>
      </c>
      <c r="U206" s="41">
        <v>5200</v>
      </c>
      <c r="V206" s="44">
        <v>8723842</v>
      </c>
      <c r="W206" s="44">
        <v>17447684</v>
      </c>
      <c r="X206" s="45">
        <v>44561</v>
      </c>
      <c r="Y206" s="42" t="s">
        <v>40</v>
      </c>
      <c r="Z206" s="42" t="s">
        <v>9203</v>
      </c>
      <c r="AA206" s="42" t="s">
        <v>9506</v>
      </c>
    </row>
    <row r="207" spans="1:27" ht="15.75" customHeight="1" x14ac:dyDescent="0.2">
      <c r="A207" s="41">
        <v>5650</v>
      </c>
      <c r="B207" s="27" t="str">
        <f>VLOOKUP(A207,'BASE REGISTRO NOVIEMBRE'!$B$2:$V$890,2,FALSE)</f>
        <v xml:space="preserve">Prelatura de Illapel (Obispado de Illapel)  </v>
      </c>
      <c r="C207" s="27" t="str">
        <f>VLOOKUP(A207,'BASE REGISTRO NOVIEMBRE'!$B$2:$V$890,3,FALSE)</f>
        <v>70896700-9</v>
      </c>
      <c r="D207" s="27" t="str">
        <f>VLOOKUP(A207,'BASE REGISTRO NOVIEMBRE'!$B$2:$V$890,4,FALSE)</f>
        <v xml:space="preserve">Institución eclesiástica.
</v>
      </c>
      <c r="E207" s="27" t="str">
        <f>VLOOKUP(A207,'BASE REGISTRO NOVIEMBRE'!$B$2:$V$890,5,FALSE)</f>
        <v xml:space="preserve">Institución eclesiastica. Erigida conforme al derecho canónico Bula “Ad Similitudem Hominis”
</v>
      </c>
      <c r="F207" s="27" t="str">
        <f>VLOOKUP(A207,'BASE REGISTRO NOVIEMBRE'!$B$2:$V$890,6,FALSE)</f>
        <v xml:space="preserve">Indefinida
</v>
      </c>
      <c r="G207" s="27" t="str">
        <f>VLOOKUP(A207,'BASE REGISTRO NOVIEMBRE'!$B$2:$V$890,7,FALSE)</f>
        <v xml:space="preserve">Organización religiosa.
</v>
      </c>
      <c r="H207" s="27" t="str">
        <f>VLOOKUP(A207,'BASE REGISTRO NOVIEMBRE'!$B$2:$V$890,8,FALSE)</f>
        <v>no tiene</v>
      </c>
      <c r="I207" s="27">
        <f>VLOOKUP(A207,'BASE REGISTRO NOVIEMBRE'!$B$2:$V$890,9,FALSE)</f>
        <v>0</v>
      </c>
      <c r="J207" s="27">
        <f>VLOOKUP(A207,'BASE REGISTRO NOVIEMBRE'!$B$2:$V$890,10,FALSE)</f>
        <v>0</v>
      </c>
      <c r="K207" s="27" t="str">
        <f>VLOOKUP(A207,'BASE REGISTRO NOVIEMBRE'!$B$2:$V$890,11,FALSE)</f>
        <v xml:space="preserve">Luis Sigfredo Lazo Díaz </v>
      </c>
      <c r="L207" s="27" t="str">
        <f>VLOOKUP(A207,'BASE REGISTRO NOVIEMBRE'!$B$2:$V$890,12,FALSE)</f>
        <v xml:space="preserve">Constitución N°0 020, comuna Illapel, Región de Coquimbo. 
</v>
      </c>
      <c r="M207" s="27" t="str">
        <f>VLOOKUP(A207,'BASE REGISTRO NOVIEMBRE'!$B$2:$V$890,13,FALSE)</f>
        <v>IV</v>
      </c>
      <c r="N207" s="27" t="str">
        <f>VLOOKUP(A207,'BASE REGISTRO NOVIEMBRE'!$B$2:$V$890,14,FALSE)</f>
        <v xml:space="preserve"> Illapel</v>
      </c>
      <c r="O207" s="27" t="str">
        <f>VLOOKUP(A207,'BASE REGISTRO NOVIEMBRE'!$B$2:$V$890,15,FALSE)</f>
        <v>Fono 53 521143</v>
      </c>
      <c r="P207" s="27" t="str">
        <f>VLOOKUP(A207,'BASE REGISTRO NOVIEMBRE'!$B$2:$V$890,16,FALSE)</f>
        <v>illapel@episcopado.cl</v>
      </c>
      <c r="Q207" s="27">
        <f>VLOOKUP(A207,'BASE REGISTRO NOVIEMBRE'!$B$2:$V$890,17,FALSE)</f>
        <v>0</v>
      </c>
      <c r="R207" s="27" t="str">
        <f>VLOOKUP(A207,'BASE REGISTRO NOVIEMBRE'!$B$2:$V$890,18,FALSE)</f>
        <v xml:space="preserve">93910 Organizaciones religiosas </v>
      </c>
      <c r="S207" s="27" t="str">
        <f>VLOOKUP(A207,'BASE REGISTRO NOVIEMBRE'!$B$2:$V$890,19,FALSE)</f>
        <v>Certificado financiero correspondiente al año 2020, aprobado por el Sub Departamento de Supervisión Financiera.</v>
      </c>
      <c r="T207" s="107">
        <f>VLOOKUP(A207,'BASE REGISTRO NOVIEMBRE'!$B$2:$V$890,20,FALSE)</f>
        <v>37970</v>
      </c>
      <c r="U207" s="41">
        <v>5650</v>
      </c>
      <c r="V207" s="44">
        <v>25824832</v>
      </c>
      <c r="W207" s="44">
        <v>29362480</v>
      </c>
      <c r="X207" s="45">
        <v>44561</v>
      </c>
      <c r="Y207" s="42" t="s">
        <v>40</v>
      </c>
      <c r="Z207" s="42" t="s">
        <v>9203</v>
      </c>
      <c r="AA207" s="42" t="s">
        <v>528</v>
      </c>
    </row>
    <row r="208" spans="1:27" ht="15.75" customHeight="1" x14ac:dyDescent="0.2">
      <c r="A208" s="41">
        <v>5800</v>
      </c>
      <c r="B208" s="27" t="str">
        <f>VLOOKUP(A208,'BASE REGISTRO NOVIEMBRE'!$B$2:$V$890,2,FALSE)</f>
        <v>Corporación Obra Don Guanella</v>
      </c>
      <c r="C208" s="27" t="str">
        <f>VLOOKUP(A208,'BASE REGISTRO NOVIEMBRE'!$B$2:$V$890,3,FALSE)</f>
        <v>70015910-8</v>
      </c>
      <c r="D208" s="27" t="str">
        <f>VLOOKUP(A208,'BASE REGISTRO NOVIEMBRE'!$B$2:$V$890,4,FALSE)</f>
        <v>Corporación de Derecho Privado.</v>
      </c>
      <c r="E208" s="27" t="str">
        <f>VLOOKUP(A208,'BASE REGISTRO NOVIEMBRE'!$B$2:$V$890,5,FALSE)</f>
        <v xml:space="preserve">Decreto Supremo Nº2440, de 23 de abril de 1951, del Ministerio de Justicia. </v>
      </c>
      <c r="F208" s="27" t="str">
        <f>VLOOKUP(A208,'BASE REGISTRO NOVIEMBRE'!$B$2:$V$890,6,FALSE)</f>
        <v>Certificado de Vigencia Folio Nº 500400592078, de fecha 27 de julio de 2021, del Servicio de Registro Civil e Identificación.</v>
      </c>
      <c r="G208" s="27" t="str">
        <f>VLOOKUP(A208,'BASE REGISTRO NOVIEMBRE'!$B$2:$V$890,7,FALSE)</f>
        <v>Organizar un establecimiento que permita recoger a los niños huérfanos y desamparados, educándoles y en lo posible, procurándoles una profesión; recoger a los ancianos e inválidos, a fin de proporcionarles habitación y sustento.</v>
      </c>
      <c r="H208" s="27" t="str">
        <f>VLOOKUP(A208,'BASE REGISTRO NOVIEMBRE'!$B$2:$V$890,8,FALSE)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08" s="27" t="str">
        <f>VLOOKUP(A208,'BASE REGISTRO NOVIEMBRE'!$B$2:$V$890,9,FALSE)</f>
        <v xml:space="preserve">5 años, pudiendo ser reelegidos indefinidamente.
</v>
      </c>
      <c r="J208" s="27" t="str">
        <f>VLOOKUP(A208,'BASE REGISTRO NOVIEMBRE'!$B$2:$V$890,10,FALSE)</f>
        <v xml:space="preserve">23 de abril de 2018, según acta de asamblea de socios reducida a escritura pública con fecha 16 de mayo de 2018, ante don Humberto Quezada Moreno, Notario Público Titular de la Vigésimo Sexta Notaría de Santiago.
</v>
      </c>
      <c r="K208" s="27" t="str">
        <f>VLOOKUP(A208,'BASE REGISTRO NOVIEMBRE'!$B$2:$V$890,11,FALSE)</f>
        <v xml:space="preserve">R.P. Silvano Poletto Goldin, , y a R.P. Jorge Álvaro Poblete Escobedo, para que, cada uno singularmente o en conjunto, anteponiendo su firma el nombre de la corporación, la obligue y represente. 
</v>
      </c>
      <c r="L208" s="27" t="str">
        <f>VLOOKUP(A208,'BASE REGISTRO NOVIEMBRE'!$B$2:$V$890,12,FALSE)</f>
        <v xml:space="preserve">Panamericana Norte Km. 25, Batuco, Lampa, Región Metropolitana
</v>
      </c>
      <c r="M208" s="27" t="str">
        <f>VLOOKUP(A208,'BASE REGISTRO NOVIEMBRE'!$B$2:$V$890,13,FALSE)</f>
        <v>XIII</v>
      </c>
      <c r="N208" s="27" t="str">
        <f>VLOOKUP(A208,'BASE REGISTRO NOVIEMBRE'!$B$2:$V$890,14,FALSE)</f>
        <v>Lampa</v>
      </c>
      <c r="O208" s="27" t="str">
        <f>VLOOKUP(A208,'BASE REGISTRO NOVIEMBRE'!$B$2:$V$890,15,FALSE)</f>
        <v>F. 7331581</v>
      </c>
      <c r="P208" s="27" t="str">
        <f>VLOOKUP(A208,'BASE REGISTRO NOVIEMBRE'!$B$2:$V$890,16,FALSE)</f>
        <v>: hogarsanricardo@gmail.com</v>
      </c>
      <c r="Q208" s="27">
        <f>VLOOKUP(A208,'BASE REGISTRO NOVIEMBRE'!$B$2:$V$890,17,FALSE)</f>
        <v>0</v>
      </c>
      <c r="R208" s="27">
        <f>VLOOKUP(A208,'BASE REGISTRO NOVIEMBRE'!$B$2:$V$890,18,FALSE)</f>
        <v>93401</v>
      </c>
      <c r="S208" s="27" t="str">
        <f>VLOOKUP(A208,'BASE REGISTRO NOVIEMBRE'!$B$2:$V$890,19,FALSE)</f>
        <v>Se acompañan antecedentes financieros correspondientes al año 2020 probados por el Subdepartamento de Supervisión Financiera.</v>
      </c>
      <c r="T208" s="107">
        <f>VLOOKUP(A208,'BASE REGISTRO NOVIEMBRE'!$B$2:$V$890,20,FALSE)</f>
        <v>37970</v>
      </c>
      <c r="U208" s="41">
        <v>5800</v>
      </c>
      <c r="V208" s="44">
        <v>28867518</v>
      </c>
      <c r="W208" s="44">
        <v>95943395</v>
      </c>
      <c r="X208" s="45">
        <v>44561</v>
      </c>
      <c r="Y208" s="42" t="s">
        <v>40</v>
      </c>
      <c r="Z208" s="42" t="s">
        <v>9203</v>
      </c>
      <c r="AA208" s="42" t="s">
        <v>435</v>
      </c>
    </row>
    <row r="209" spans="1:27" ht="15.75" customHeight="1" x14ac:dyDescent="0.2">
      <c r="A209" s="41">
        <v>5850</v>
      </c>
      <c r="B209" s="27" t="str">
        <f>VLOOKUP(A209,'BASE REGISTRO NOVIEMBRE'!$B$2:$V$890,2,FALSE)</f>
        <v xml:space="preserve">Orden de la Bienaventurada Virgen María de la Merced o Congregación Provincia Mercedaria de Chile.
</v>
      </c>
      <c r="C209" s="27" t="str">
        <f>VLOOKUP(A209,'BASE REGISTRO NOVIEMBRE'!$B$2:$V$890,3,FALSE)</f>
        <v>70027000-9</v>
      </c>
      <c r="D209" s="27" t="str">
        <f>VLOOKUP(A209,'BASE REGISTRO NOVIEMBRE'!$B$2:$V$890,4,FALSE)</f>
        <v xml:space="preserve">Organización religiosa.
</v>
      </c>
      <c r="E209" s="27" t="str">
        <f>VLOOKUP(A209,'BASE REGISTRO NOVIEMBRE'!$B$2:$V$890,5,FALSE)</f>
        <v xml:space="preserve">Institución eclesiastica. Erigida de acuerdo al Derecho Canónico, en la Arquidiócesis de Santiago.
</v>
      </c>
      <c r="F209" s="27" t="str">
        <f>VLOOKUP(A209,'BASE REGISTRO NOVIEMBRE'!$B$2:$V$890,6,FALSE)</f>
        <v xml:space="preserve">Indefinida.Consta en el Certificado C/14143/2019 y 1302/2020, de fecha 17 de octubre de 2019, autorizado por doña Marcela Arriaza Morales, Notaria del Arzobispado de Santiago.
</v>
      </c>
      <c r="G209" s="27" t="str">
        <f>VLOOKUP(A209,'BASE REGISTRO NOVIEMBRE'!$B$2:$V$890,7,FALSE)</f>
        <v>Actividad religiosa.</v>
      </c>
      <c r="H209" s="27" t="str">
        <f>VLOOKUP(A209,'BASE REGISTRO NOVIEMBRE'!$B$2:$V$890,8,FALSE)</f>
        <v>no tiene</v>
      </c>
      <c r="I209" s="27">
        <f>VLOOKUP(A209,'BASE REGISTRO NOVIEMBRE'!$B$2:$V$890,9,FALSE)</f>
        <v>0</v>
      </c>
      <c r="J209" s="27">
        <f>VLOOKUP(A209,'BASE REGISTRO NOVIEMBRE'!$B$2:$V$890,10,FALSE)</f>
        <v>0</v>
      </c>
      <c r="K209" s="27" t="str">
        <f>VLOOKUP(A209,'BASE REGISTRO NOVIEMBRE'!$B$2:$V$890,11,FALSE)</f>
        <v>Mario Andres Salas Becerra      Viviana Contreras Menodoza (representante legal del Hogar San Pedro Armengol y Residencia San pedro Armengol El Salto en lo relativo a contratos con SENAME en la Región Metropolitana)</v>
      </c>
      <c r="L209" s="27" t="str">
        <f>VLOOKUP(A209,'BASE REGISTRO NOVIEMBRE'!$B$2:$V$890,12,FALSE)</f>
        <v xml:space="preserve">Huérfanos Nº 669, of 614, Casilla 525, 
</v>
      </c>
      <c r="M209" s="27" t="str">
        <f>VLOOKUP(A209,'BASE REGISTRO NOVIEMBRE'!$B$2:$V$890,13,FALSE)</f>
        <v>XIII</v>
      </c>
      <c r="N209" s="27" t="str">
        <f>VLOOKUP(A209,'BASE REGISTRO NOVIEMBRE'!$B$2:$V$890,14,FALSE)</f>
        <v xml:space="preserve">Santiago </v>
      </c>
      <c r="O209" s="27" t="str">
        <f>VLOOKUP(A209,'BASE REGISTRO NOVIEMBRE'!$B$2:$V$890,15,FALSE)</f>
        <v>Teléfono 02-6395684</v>
      </c>
      <c r="P209" s="27">
        <f>VLOOKUP(A209,'BASE REGISTRO NOVIEMBRE'!$B$2:$V$890,16,FALSE)</f>
        <v>0</v>
      </c>
      <c r="Q209" s="27">
        <f>VLOOKUP(A209,'BASE REGISTRO NOVIEMBRE'!$B$2:$V$890,17,FALSE)</f>
        <v>0</v>
      </c>
      <c r="R209" s="27" t="str">
        <f>VLOOKUP(A209,'BASE REGISTRO NOVIEMBRE'!$B$2:$V$890,18,FALSE)</f>
        <v>93910 Organizaciones religiosas.</v>
      </c>
      <c r="S209" s="27" t="str">
        <f>VLOOKUP(A209,'BASE REGISTRO NOVIEMBRE'!$B$2:$V$890,19,FALSE)</f>
        <v xml:space="preserve">Se acompaña Certificado de Antecedentes Financieros, correspondiente al año 2020, aprobado por el Subdepartamento de Supervisión Financiera.
</v>
      </c>
      <c r="T209" s="107">
        <f>VLOOKUP(A209,'BASE REGISTRO NOVIEMBRE'!$B$2:$V$890,20,FALSE)</f>
        <v>37970</v>
      </c>
      <c r="U209" s="41">
        <v>5850</v>
      </c>
      <c r="V209" s="44">
        <v>52138932</v>
      </c>
      <c r="W209" s="44">
        <v>74854356</v>
      </c>
      <c r="X209" s="45">
        <v>44561</v>
      </c>
      <c r="Y209" s="42" t="s">
        <v>40</v>
      </c>
      <c r="Z209" s="42" t="s">
        <v>9203</v>
      </c>
      <c r="AA209" s="42" t="s">
        <v>374</v>
      </c>
    </row>
    <row r="210" spans="1:27" ht="15.75" customHeight="1" x14ac:dyDescent="0.2">
      <c r="A210" s="41">
        <v>5850</v>
      </c>
      <c r="B210" s="27" t="str">
        <f>VLOOKUP(A210,'BASE REGISTRO NOVIEMBRE'!$B$2:$V$890,2,FALSE)</f>
        <v xml:space="preserve">Orden de la Bienaventurada Virgen María de la Merced o Congregación Provincia Mercedaria de Chile.
</v>
      </c>
      <c r="C210" s="27" t="str">
        <f>VLOOKUP(A210,'BASE REGISTRO NOVIEMBRE'!$B$2:$V$890,3,FALSE)</f>
        <v>70027000-9</v>
      </c>
      <c r="D210" s="27" t="str">
        <f>VLOOKUP(A210,'BASE REGISTRO NOVIEMBRE'!$B$2:$V$890,4,FALSE)</f>
        <v xml:space="preserve">Organización religiosa.
</v>
      </c>
      <c r="E210" s="27" t="str">
        <f>VLOOKUP(A210,'BASE REGISTRO NOVIEMBRE'!$B$2:$V$890,5,FALSE)</f>
        <v xml:space="preserve">Institución eclesiastica. Erigida de acuerdo al Derecho Canónico, en la Arquidiócesis de Santiago.
</v>
      </c>
      <c r="F210" s="27" t="str">
        <f>VLOOKUP(A210,'BASE REGISTRO NOVIEMBRE'!$B$2:$V$890,6,FALSE)</f>
        <v xml:space="preserve">Indefinida.Consta en el Certificado C/14143/2019 y 1302/2020, de fecha 17 de octubre de 2019, autorizado por doña Marcela Arriaza Morales, Notaria del Arzobispado de Santiago.
</v>
      </c>
      <c r="G210" s="27" t="str">
        <f>VLOOKUP(A210,'BASE REGISTRO NOVIEMBRE'!$B$2:$V$890,7,FALSE)</f>
        <v>Actividad religiosa.</v>
      </c>
      <c r="H210" s="27" t="str">
        <f>VLOOKUP(A210,'BASE REGISTRO NOVIEMBRE'!$B$2:$V$890,8,FALSE)</f>
        <v>no tiene</v>
      </c>
      <c r="I210" s="27">
        <f>VLOOKUP(A210,'BASE REGISTRO NOVIEMBRE'!$B$2:$V$890,9,FALSE)</f>
        <v>0</v>
      </c>
      <c r="J210" s="27">
        <f>VLOOKUP(A210,'BASE REGISTRO NOVIEMBRE'!$B$2:$V$890,10,FALSE)</f>
        <v>0</v>
      </c>
      <c r="K210" s="27" t="str">
        <f>VLOOKUP(A210,'BASE REGISTRO NOVIEMBRE'!$B$2:$V$890,11,FALSE)</f>
        <v>Mario Andres Salas Becerra      Viviana Contreras Menodoza (representante legal del Hogar San Pedro Armengol y Residencia San pedro Armengol El Salto en lo relativo a contratos con SENAME en la Región Metropolitana)</v>
      </c>
      <c r="L210" s="27" t="str">
        <f>VLOOKUP(A210,'BASE REGISTRO NOVIEMBRE'!$B$2:$V$890,12,FALSE)</f>
        <v xml:space="preserve">Huérfanos Nº 669, of 614, Casilla 525, 
</v>
      </c>
      <c r="M210" s="27" t="str">
        <f>VLOOKUP(A210,'BASE REGISTRO NOVIEMBRE'!$B$2:$V$890,13,FALSE)</f>
        <v>XIII</v>
      </c>
      <c r="N210" s="27" t="str">
        <f>VLOOKUP(A210,'BASE REGISTRO NOVIEMBRE'!$B$2:$V$890,14,FALSE)</f>
        <v xml:space="preserve">Santiago </v>
      </c>
      <c r="O210" s="27" t="str">
        <f>VLOOKUP(A210,'BASE REGISTRO NOVIEMBRE'!$B$2:$V$890,15,FALSE)</f>
        <v>Teléfono 02-6395684</v>
      </c>
      <c r="P210" s="27">
        <f>VLOOKUP(A210,'BASE REGISTRO NOVIEMBRE'!$B$2:$V$890,16,FALSE)</f>
        <v>0</v>
      </c>
      <c r="Q210" s="27">
        <f>VLOOKUP(A210,'BASE REGISTRO NOVIEMBRE'!$B$2:$V$890,17,FALSE)</f>
        <v>0</v>
      </c>
      <c r="R210" s="27" t="str">
        <f>VLOOKUP(A210,'BASE REGISTRO NOVIEMBRE'!$B$2:$V$890,18,FALSE)</f>
        <v>93910 Organizaciones religiosas.</v>
      </c>
      <c r="S210" s="27" t="str">
        <f>VLOOKUP(A210,'BASE REGISTRO NOVIEMBRE'!$B$2:$V$890,19,FALSE)</f>
        <v xml:space="preserve">Se acompaña Certificado de Antecedentes Financieros, correspondiente al año 2020, aprobado por el Subdepartamento de Supervisión Financiera.
</v>
      </c>
      <c r="T210" s="107">
        <f>VLOOKUP(A210,'BASE REGISTRO NOVIEMBRE'!$B$2:$V$890,20,FALSE)</f>
        <v>37970</v>
      </c>
      <c r="U210" s="41">
        <v>5850</v>
      </c>
      <c r="V210" s="44">
        <v>20132321</v>
      </c>
      <c r="W210" s="44">
        <v>40347187</v>
      </c>
      <c r="X210" s="45">
        <v>44561</v>
      </c>
      <c r="Y210" s="42" t="s">
        <v>40</v>
      </c>
      <c r="Z210" s="42" t="s">
        <v>9203</v>
      </c>
      <c r="AA210" s="42" t="s">
        <v>9594</v>
      </c>
    </row>
    <row r="211" spans="1:27" ht="15.75" customHeight="1" x14ac:dyDescent="0.2">
      <c r="A211" s="41">
        <v>5900</v>
      </c>
      <c r="B211" s="27" t="str">
        <f>VLOOKUP(A211,'BASE REGISTRO NOVIEMBRE'!$B$2:$V$890,2,FALSE)</f>
        <v>Sanatorio Marítimo San Juan de Dios</v>
      </c>
      <c r="C211" s="27" t="str">
        <f>VLOOKUP(A211,'BASE REGISTRO NOVIEMBRE'!$B$2:$V$890,3,FALSE)</f>
        <v>82369500-4</v>
      </c>
      <c r="D211" s="27" t="str">
        <f>VLOOKUP(A211,'BASE REGISTRO NOVIEMBRE'!$B$2:$V$890,4,FALSE)</f>
        <v>Organización Religiosa.</v>
      </c>
      <c r="E211" s="27" t="str">
        <f>VLOOKUP(A211,'BASE REGISTRO NOVIEMBRE'!$B$2:$V$890,5,FALSE)</f>
        <v>Decreto Eclesiástico emanado del Obispado de Valparaíso</v>
      </c>
      <c r="F211" s="27" t="str">
        <f>VLOOKUP(A211,'BASE REGISTRO NOVIEMBRE'!$B$2:$V$890,6,FALSE)</f>
        <v>Certificado Nº 306, del Obispado de Valparaíso, de fecha 22 de agosto de 2007.</v>
      </c>
      <c r="G211" s="27" t="str">
        <f>VLOOKUP(A211,'BASE REGISTRO NOVIEMBRE'!$B$2:$V$890,7,FALSE)</f>
        <v>Actividades Religiosas.</v>
      </c>
      <c r="H211" s="27" t="str">
        <f>VLOOKUP(A211,'BASE REGISTRO NOVIEMBRE'!$B$2:$V$890,8,FALSE)</f>
        <v>no tiene</v>
      </c>
      <c r="I211" s="27">
        <f>VLOOKUP(A211,'BASE REGISTRO NOVIEMBRE'!$B$2:$V$890,9,FALSE)</f>
        <v>0</v>
      </c>
      <c r="J211" s="27">
        <f>VLOOKUP(A211,'BASE REGISTRO NOVIEMBRE'!$B$2:$V$890,10,FALSE)</f>
        <v>0</v>
      </c>
      <c r="K211" s="27" t="str">
        <f>VLOOKUP(A211,'BASE REGISTRO NOVIEMBRE'!$B$2:$V$890,11,FALSE)</f>
        <v xml:space="preserve">Representante Legal: Elías Alberto Reales, 
Delegación de poder a Gerente General, Andrés Pinto Escobar,
</v>
      </c>
      <c r="L211" s="27" t="str">
        <f>VLOOKUP(A211,'BASE REGISTRO NOVIEMBRE'!$B$2:$V$890,12,FALSE)</f>
        <v xml:space="preserve">Avda. San Martín Nº 1355, comuna Viña del Mar.
</v>
      </c>
      <c r="M211" s="27" t="str">
        <f>VLOOKUP(A211,'BASE REGISTRO NOVIEMBRE'!$B$2:$V$890,13,FALSE)</f>
        <v>V</v>
      </c>
      <c r="N211" s="27" t="str">
        <f>VLOOKUP(A211,'BASE REGISTRO NOVIEMBRE'!$B$2:$V$890,14,FALSE)</f>
        <v>Viña del Mar</v>
      </c>
      <c r="O211" s="27" t="str">
        <f>VLOOKUP(A211,'BASE REGISTRO NOVIEMBRE'!$B$2:$V$890,15,FALSE)</f>
        <v>Teléfono: (32) 460220.</v>
      </c>
      <c r="P211" s="27">
        <f>VLOOKUP(A211,'BASE REGISTRO NOVIEMBRE'!$B$2:$V$890,16,FALSE)</f>
        <v>0</v>
      </c>
      <c r="Q211" s="27">
        <f>VLOOKUP(A211,'BASE REGISTRO NOVIEMBRE'!$B$2:$V$890,17,FALSE)</f>
        <v>0</v>
      </c>
      <c r="R211" s="27">
        <f>VLOOKUP(A211,'BASE REGISTRO NOVIEMBRE'!$B$2:$V$890,18,FALSE)</f>
        <v>93910</v>
      </c>
      <c r="S211" s="27" t="str">
        <f>VLOOKUP(A211,'BASE REGISTRO NOVIEMBRE'!$B$2:$V$890,19,FALSE)</f>
        <v>Se acompaña certificado financiero, correspondiente al año 2020,aprobado por el  Departamento de Administración y Finanzas.</v>
      </c>
      <c r="T211" s="107">
        <f>VLOOKUP(A211,'BASE REGISTRO NOVIEMBRE'!$B$2:$V$890,20,FALSE)</f>
        <v>37970</v>
      </c>
      <c r="U211" s="41">
        <v>5900</v>
      </c>
      <c r="V211" s="44">
        <v>41268423</v>
      </c>
      <c r="W211" s="44">
        <v>67061187</v>
      </c>
      <c r="X211" s="45">
        <v>44561</v>
      </c>
      <c r="Y211" s="42" t="s">
        <v>40</v>
      </c>
      <c r="Z211" s="42" t="s">
        <v>9203</v>
      </c>
      <c r="AA211" s="42" t="s">
        <v>72</v>
      </c>
    </row>
    <row r="212" spans="1:27" ht="15.75" customHeight="1" x14ac:dyDescent="0.2">
      <c r="A212" s="41">
        <v>5950</v>
      </c>
      <c r="B212" s="27" t="str">
        <f>VLOOKUP(A212,'BASE REGISTRO NOVIEMBRE'!$B$2:$V$890,2,FALSE)</f>
        <v>Fundación Patronato de los Sagrados Corazones de Valparaíso</v>
      </c>
      <c r="C212" s="27" t="str">
        <f>VLOOKUP(A212,'BASE REGISTRO NOVIEMBRE'!$B$2:$V$890,3,FALSE)</f>
        <v>70840100-5</v>
      </c>
      <c r="D212" s="27" t="str">
        <f>VLOOKUP(A212,'BASE REGISTRO NOVIEMBRE'!$B$2:$V$890,4,FALSE)</f>
        <v>Fundación de Derecho Privado.</v>
      </c>
      <c r="E212" s="27" t="str">
        <f>VLOOKUP(A212,'BASE REGISTRO NOVIEMBRE'!$B$2:$V$890,5,FALSE)</f>
        <v xml:space="preserve">Decreto Supremo 2431, de fecha 31 de agosto de 1905, del Ministerio de Justicia. </v>
      </c>
      <c r="F212" s="27" t="str">
        <f>VLOOKUP(A212,'BASE REGISTRO NOVIEMBRE'!$B$2:$V$890,6,FALSE)</f>
        <v xml:space="preserve">Certificado de vigencia de persona jurídica sin fines de lucro, folio 500396675594, de fecha 08 de julio de 2021, emitido por el Servicio de de Registro Civil e Identificación.
</v>
      </c>
      <c r="G212" s="27" t="str">
        <f>VLOOKUP(A212,'BASE REGISTRO NOVIEMBRE'!$B$2:$V$890,7,FALSE)</f>
        <v>Procurar el mayor bien religioso, intelectual y moral de los miembros de la clase obrera, por medio de la caridad de la clase acomodada, y de la protección mutua que aquellos mismos se presten.</v>
      </c>
      <c r="H212" s="27" t="str">
        <f>VLOOKUP(A212,'BASE REGISTRO NOVIEMBRE'!$B$2:$V$890,8,FALSE)</f>
        <v xml:space="preserve">Presidente: 
Carlos Ernesto Celedón Riquelme
Vicepresidente: 
Sergio Manuel Reyes Cajas
Secretario:
Mónica Isabel Cortez Muñoz
Directores:
Mónica Isabel Cortez Muñoz
Sergio Manuel Reyes Cajas
Mario Soto Medel, 
Claudio Ansaldo Moggia, </v>
      </c>
      <c r="I212" s="27" t="str">
        <f>VLOOKUP(A212,'BASE REGISTRO NOVIEMBRE'!$B$2:$V$890,9,FALSE)</f>
        <v xml:space="preserve">2 años.
</v>
      </c>
      <c r="J212" s="27" t="str">
        <f>VLOOKUP(A212,'BASE REGISTRO NOVIEMBRE'!$B$2:$V$890,10,FALSE)</f>
        <v>Desde el 11 de mayo de 2021 al 11 de mayo de 2023</v>
      </c>
      <c r="K212" s="27" t="str">
        <f>VLOOKUP(A212,'BASE REGISTRO NOVIEMBRE'!$B$2:$V$890,11,FALSE)</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12" s="27" t="str">
        <f>VLOOKUP(A212,'BASE REGISTRO NOVIEMBRE'!$B$2:$V$890,12,FALSE)</f>
        <v xml:space="preserve">Las Heras Nº 785, comuna de Valparaíso
</v>
      </c>
      <c r="M212" s="27" t="str">
        <f>VLOOKUP(A212,'BASE REGISTRO NOVIEMBRE'!$B$2:$V$890,13,FALSE)</f>
        <v>V</v>
      </c>
      <c r="N212" s="27" t="str">
        <f>VLOOKUP(A212,'BASE REGISTRO NOVIEMBRE'!$B$2:$V$890,14,FALSE)</f>
        <v>Valparaíso</v>
      </c>
      <c r="O212" s="27" t="str">
        <f>VLOOKUP(A212,'BASE REGISTRO NOVIEMBRE'!$B$2:$V$890,15,FALSE)</f>
        <v>Fono: 32- 214336-2218274-2214336</v>
      </c>
      <c r="P212" s="27" t="str">
        <f>VLOOKUP(A212,'BASE REGISTRO NOVIEMBRE'!$B$2:$V$890,16,FALSE)</f>
        <v>laviles@patronatosscc.cl
Emoyano@patronatosscc.cl
secretaria@patronatosscc.cl</v>
      </c>
      <c r="Q212" s="27">
        <f>VLOOKUP(A212,'BASE REGISTRO NOVIEMBRE'!$B$2:$V$890,17,FALSE)</f>
        <v>0</v>
      </c>
      <c r="R212" s="27" t="str">
        <f>VLOOKUP(A212,'BASE REGISTRO NOVIEMBRE'!$B$2:$V$890,18,FALSE)</f>
        <v>93401: Instituciones de Asistencia Social.</v>
      </c>
      <c r="S212" s="27" t="str">
        <f>VLOOKUP(A212,'BASE REGISTRO NOVIEMBRE'!$B$2:$V$890,19,FALSE)</f>
        <v xml:space="preserve">Se acompaña Certificado Financiero correspondiente al año 2020 aprobado por el Sub Departamento de Supervisión Financiera Nacional.
</v>
      </c>
      <c r="T212" s="107">
        <f>VLOOKUP(A212,'BASE REGISTRO NOVIEMBRE'!$B$2:$V$890,20,FALSE)</f>
        <v>37970</v>
      </c>
      <c r="U212" s="41">
        <v>5950</v>
      </c>
      <c r="V212" s="44">
        <v>73042432</v>
      </c>
      <c r="W212" s="44">
        <v>149431370</v>
      </c>
      <c r="X212" s="45">
        <v>44561</v>
      </c>
      <c r="Y212" s="42" t="s">
        <v>40</v>
      </c>
      <c r="Z212" s="42" t="s">
        <v>9203</v>
      </c>
      <c r="AA212" s="42" t="s">
        <v>71</v>
      </c>
    </row>
    <row r="213" spans="1:27" ht="15.75" customHeight="1" x14ac:dyDescent="0.2">
      <c r="A213" s="41">
        <v>5950</v>
      </c>
      <c r="B213" s="27" t="str">
        <f>VLOOKUP(A213,'BASE REGISTRO NOVIEMBRE'!$B$2:$V$890,2,FALSE)</f>
        <v>Fundación Patronato de los Sagrados Corazones de Valparaíso</v>
      </c>
      <c r="C213" s="27" t="str">
        <f>VLOOKUP(A213,'BASE REGISTRO NOVIEMBRE'!$B$2:$V$890,3,FALSE)</f>
        <v>70840100-5</v>
      </c>
      <c r="D213" s="27" t="str">
        <f>VLOOKUP(A213,'BASE REGISTRO NOVIEMBRE'!$B$2:$V$890,4,FALSE)</f>
        <v>Fundación de Derecho Privado.</v>
      </c>
      <c r="E213" s="27" t="str">
        <f>VLOOKUP(A213,'BASE REGISTRO NOVIEMBRE'!$B$2:$V$890,5,FALSE)</f>
        <v xml:space="preserve">Decreto Supremo 2431, de fecha 31 de agosto de 1905, del Ministerio de Justicia. </v>
      </c>
      <c r="F213" s="27" t="str">
        <f>VLOOKUP(A213,'BASE REGISTRO NOVIEMBRE'!$B$2:$V$890,6,FALSE)</f>
        <v xml:space="preserve">Certificado de vigencia de persona jurídica sin fines de lucro, folio 500396675594, de fecha 08 de julio de 2021, emitido por el Servicio de de Registro Civil e Identificación.
</v>
      </c>
      <c r="G213" s="27" t="str">
        <f>VLOOKUP(A213,'BASE REGISTRO NOVIEMBRE'!$B$2:$V$890,7,FALSE)</f>
        <v>Procurar el mayor bien religioso, intelectual y moral de los miembros de la clase obrera, por medio de la caridad de la clase acomodada, y de la protección mutua que aquellos mismos se presten.</v>
      </c>
      <c r="H213" s="27" t="str">
        <f>VLOOKUP(A213,'BASE REGISTRO NOVIEMBRE'!$B$2:$V$890,8,FALSE)</f>
        <v xml:space="preserve">Presidente: 
Carlos Ernesto Celedón Riquelme
Vicepresidente: 
Sergio Manuel Reyes Cajas
Secretario:
Mónica Isabel Cortez Muñoz
Directores:
Mónica Isabel Cortez Muñoz
Sergio Manuel Reyes Cajas
Mario Soto Medel, 
Claudio Ansaldo Moggia, </v>
      </c>
      <c r="I213" s="27" t="str">
        <f>VLOOKUP(A213,'BASE REGISTRO NOVIEMBRE'!$B$2:$V$890,9,FALSE)</f>
        <v xml:space="preserve">2 años.
</v>
      </c>
      <c r="J213" s="27" t="str">
        <f>VLOOKUP(A213,'BASE REGISTRO NOVIEMBRE'!$B$2:$V$890,10,FALSE)</f>
        <v>Desde el 11 de mayo de 2021 al 11 de mayo de 2023</v>
      </c>
      <c r="K213" s="27" t="str">
        <f>VLOOKUP(A213,'BASE REGISTRO NOVIEMBRE'!$B$2:$V$890,11,FALSE)</f>
        <v>Presidente: 
Carlos Ernesto Celedón Riquelme, 
Poderes, para actuar cualquiera de ellos, por sí solos con amplias facultades: 
Carlos Ernesto Celedón Riquelme, 
Claudio Ansaldo Moggia, 
Sergio Manuel Reyes Cajas, 
Mónica Isabel Cortez Muñoz, 
Mario Soto Medel, 
Fabiola Lorenzini Barrios, 
Carlos Saavedra Lyng, 
Poderes, cualquiera de éstas personas, en forma separada e indistinta: Luisa Aviles Madrid, RUT N° 6.586.652-8 o María Elizabeth Moyano Herrera, RUT N° 12.226.286-3, quienes deberán actuar conjuntamente con cualquiera de estas personas:
Carlos Ernesto Celedón Riquelme, RUN: 9.990.119-5
Claudio Ansaldo Moggia, RUN: 8.890.971
Sergio Manuel Reyes Cajas, RUN:7.724.183-3
Mónica Isabel Cortez Muñoz, RUN: 10.982.827-0.
Mario Soto Medel, RUN: 6.655.059-1.
Fabiola Lorenzini Barrios, RUN N° 
Carlos Saavedra Lyng, RUT N°</v>
      </c>
      <c r="L213" s="27" t="str">
        <f>VLOOKUP(A213,'BASE REGISTRO NOVIEMBRE'!$B$2:$V$890,12,FALSE)</f>
        <v xml:space="preserve">Las Heras Nº 785, comuna de Valparaíso
</v>
      </c>
      <c r="M213" s="27" t="str">
        <f>VLOOKUP(A213,'BASE REGISTRO NOVIEMBRE'!$B$2:$V$890,13,FALSE)</f>
        <v>V</v>
      </c>
      <c r="N213" s="27" t="str">
        <f>VLOOKUP(A213,'BASE REGISTRO NOVIEMBRE'!$B$2:$V$890,14,FALSE)</f>
        <v>Valparaíso</v>
      </c>
      <c r="O213" s="27" t="str">
        <f>VLOOKUP(A213,'BASE REGISTRO NOVIEMBRE'!$B$2:$V$890,15,FALSE)</f>
        <v>Fono: 32- 214336-2218274-2214336</v>
      </c>
      <c r="P213" s="27" t="str">
        <f>VLOOKUP(A213,'BASE REGISTRO NOVIEMBRE'!$B$2:$V$890,16,FALSE)</f>
        <v>laviles@patronatosscc.cl
Emoyano@patronatosscc.cl
secretaria@patronatosscc.cl</v>
      </c>
      <c r="Q213" s="27">
        <f>VLOOKUP(A213,'BASE REGISTRO NOVIEMBRE'!$B$2:$V$890,17,FALSE)</f>
        <v>0</v>
      </c>
      <c r="R213" s="27" t="str">
        <f>VLOOKUP(A213,'BASE REGISTRO NOVIEMBRE'!$B$2:$V$890,18,FALSE)</f>
        <v>93401: Instituciones de Asistencia Social.</v>
      </c>
      <c r="S213" s="27" t="str">
        <f>VLOOKUP(A213,'BASE REGISTRO NOVIEMBRE'!$B$2:$V$890,19,FALSE)</f>
        <v xml:space="preserve">Se acompaña Certificado Financiero correspondiente al año 2020 aprobado por el Sub Departamento de Supervisión Financiera Nacional.
</v>
      </c>
      <c r="T213" s="107">
        <f>VLOOKUP(A213,'BASE REGISTRO NOVIEMBRE'!$B$2:$V$890,20,FALSE)</f>
        <v>37970</v>
      </c>
      <c r="U213" s="41">
        <v>5950</v>
      </c>
      <c r="V213" s="44">
        <v>20729893</v>
      </c>
      <c r="W213" s="44">
        <v>41666149</v>
      </c>
      <c r="X213" s="45">
        <v>44561</v>
      </c>
      <c r="Y213" s="42" t="s">
        <v>40</v>
      </c>
      <c r="Z213" s="42" t="s">
        <v>9203</v>
      </c>
      <c r="AA213" s="42" t="s">
        <v>72</v>
      </c>
    </row>
    <row r="214" spans="1:27" ht="15.75" customHeight="1" x14ac:dyDescent="0.2">
      <c r="A214" s="41">
        <v>6100</v>
      </c>
      <c r="B214" s="27" t="str">
        <f>VLOOKUP(A214,'BASE REGISTRO NOVIEMBRE'!$B$2:$V$890,2,FALSE)</f>
        <v>Sociedad de Asistencia y Capacitación (antes denominada Sociedad Protectora de la Infancia)</v>
      </c>
      <c r="C214" s="27" t="str">
        <f>VLOOKUP(A214,'BASE REGISTRO NOVIEMBRE'!$B$2:$V$890,3,FALSE)</f>
        <v>70012450-9</v>
      </c>
      <c r="D214" s="27" t="str">
        <f>VLOOKUP(A214,'BASE REGISTRO NOVIEMBRE'!$B$2:$V$890,4,FALSE)</f>
        <v>Corporación de Derecho Privado.</v>
      </c>
      <c r="E214" s="27" t="str">
        <f>VLOOKUP(A214,'BASE REGISTRO NOVIEMBRE'!$B$2:$V$890,5,FALSE)</f>
        <v xml:space="preserve">Otorgado por Decreto Supremo Nº 180, de fecha 7 de febrero de 1895, por el Ministerio de Justicia.  </v>
      </c>
      <c r="F214" s="27" t="str">
        <f>VLOOKUP(A214,'BASE REGISTRO NOVIEMBRE'!$B$2:$V$890,6,FALSE)</f>
        <v xml:space="preserve">Certificado de vigencia de Persona Jurídica sin fines de lucro, Folio N° 500395280894, de 24 de junio del 2021, del Servicio de Registro Civil e Identificación.
</v>
      </c>
      <c r="G214" s="27" t="str">
        <f>VLOOKUP(A214,'BASE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4" s="27" t="str">
        <f>VLOOKUP(A214,'BASE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4" s="27" t="str">
        <f>VLOOKUP(A214,'BASE REGISTRO NOVIEMBRE'!$B$2:$V$890,9,FALSE)</f>
        <v>dos años</v>
      </c>
      <c r="J214" s="27" t="str">
        <f>VLOOKUP(A214,'BASE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4" s="27" t="str">
        <f>VLOOKUP(A214,'BASE REGISTRO NOVIEMBRE'!$B$2:$V$890,11,FALSE)</f>
        <v xml:space="preserve">Alicia  Amunátegui  Monckeberg   
María Inés Ross Amunategui.       
Gerente General:  Francisco Javier Loeser Bravo. 
</v>
      </c>
      <c r="L214" s="27" t="str">
        <f>VLOOKUP(A214,'BASE REGISTRO NOVIEMBRE'!$B$2:$V$890,12,FALSE)</f>
        <v xml:space="preserve">Concha y Toro Nº 2188, Metro Protectora de la Infancia, comuna de Puente Alto (dirección según última carta remitida por la institución).
Concha y Toro 1898, P.34 ½ Vic. Mackenna, comuna de Puente Alto.
</v>
      </c>
      <c r="M214" s="27" t="str">
        <f>VLOOKUP(A214,'BASE REGISTRO NOVIEMBRE'!$B$2:$V$890,13,FALSE)</f>
        <v>XIII</v>
      </c>
      <c r="N214" s="27" t="str">
        <f>VLOOKUP(A214,'BASE REGISTRO NOVIEMBRE'!$B$2:$V$890,14,FALSE)</f>
        <v>comuna de Puente Alto</v>
      </c>
      <c r="O214" s="27" t="str">
        <f>VLOOKUP(A214,'BASE REGISTRO NOVIEMBRE'!$B$2:$V$890,15,FALSE)</f>
        <v>Teléfono: 4848800 - 4848900</v>
      </c>
      <c r="P214" s="27" t="str">
        <f>VLOOKUP(A214,'BASE REGISTRO NOVIEMBRE'!$B$2:$V$890,16,FALSE)</f>
        <v>secretaria.presidencia@protectora.cl
Secretario.gerencia@protectora.cl            floeser@protectora.cl</v>
      </c>
      <c r="Q214" s="27">
        <f>VLOOKUP(A214,'BASE REGISTRO NOVIEMBRE'!$B$2:$V$890,17,FALSE)</f>
        <v>0</v>
      </c>
      <c r="R214" s="27">
        <f>VLOOKUP(A214,'BASE REGISTRO NOVIEMBRE'!$B$2:$V$890,18,FALSE)</f>
        <v>93401</v>
      </c>
      <c r="S214" s="27" t="str">
        <f>VLOOKUP(A214,'BASE REGISTRO NOVIEMBRE'!$B$2:$V$890,19,FALSE)</f>
        <v>Antecedentes financieros correspondientes al año 2020, aprobados por el Sub Depto de Supervisión Financiera Nacional.</v>
      </c>
      <c r="T214" s="107">
        <f>VLOOKUP(A214,'BASE REGISTRO NOVIEMBRE'!$B$2:$V$890,20,FALSE)</f>
        <v>37970</v>
      </c>
      <c r="U214" s="41">
        <v>6100</v>
      </c>
      <c r="V214" s="44">
        <v>13731660</v>
      </c>
      <c r="W214" s="44">
        <v>19938060</v>
      </c>
      <c r="X214" s="45">
        <v>44561</v>
      </c>
      <c r="Y214" s="42" t="s">
        <v>40</v>
      </c>
      <c r="Z214" s="42" t="s">
        <v>9203</v>
      </c>
      <c r="AA214" s="42" t="s">
        <v>149</v>
      </c>
    </row>
    <row r="215" spans="1:27" ht="15.75" customHeight="1" x14ac:dyDescent="0.2">
      <c r="A215" s="41">
        <v>6100</v>
      </c>
      <c r="B215" s="27" t="str">
        <f>VLOOKUP(A215,'BASE REGISTRO NOVIEMBRE'!$B$2:$V$890,2,FALSE)</f>
        <v>Sociedad de Asistencia y Capacitación (antes denominada Sociedad Protectora de la Infancia)</v>
      </c>
      <c r="C215" s="27" t="str">
        <f>VLOOKUP(A215,'BASE REGISTRO NOVIEMBRE'!$B$2:$V$890,3,FALSE)</f>
        <v>70012450-9</v>
      </c>
      <c r="D215" s="27" t="str">
        <f>VLOOKUP(A215,'BASE REGISTRO NOVIEMBRE'!$B$2:$V$890,4,FALSE)</f>
        <v>Corporación de Derecho Privado.</v>
      </c>
      <c r="E215" s="27" t="str">
        <f>VLOOKUP(A215,'BASE REGISTRO NOVIEMBRE'!$B$2:$V$890,5,FALSE)</f>
        <v xml:space="preserve">Otorgado por Decreto Supremo Nº 180, de fecha 7 de febrero de 1895, por el Ministerio de Justicia.  </v>
      </c>
      <c r="F215" s="27" t="str">
        <f>VLOOKUP(A215,'BASE REGISTRO NOVIEMBRE'!$B$2:$V$890,6,FALSE)</f>
        <v xml:space="preserve">Certificado de vigencia de Persona Jurídica sin fines de lucro, Folio N° 500395280894, de 24 de junio del 2021, del Servicio de Registro Civil e Identificación.
</v>
      </c>
      <c r="G215" s="27" t="str">
        <f>VLOOKUP(A215,'BASE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5" s="27" t="str">
        <f>VLOOKUP(A215,'BASE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5" s="27" t="str">
        <f>VLOOKUP(A215,'BASE REGISTRO NOVIEMBRE'!$B$2:$V$890,9,FALSE)</f>
        <v>dos años</v>
      </c>
      <c r="J215" s="27" t="str">
        <f>VLOOKUP(A215,'BASE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5" s="27" t="str">
        <f>VLOOKUP(A215,'BASE REGISTRO NOVIEMBRE'!$B$2:$V$890,11,FALSE)</f>
        <v xml:space="preserve">Alicia  Amunátegui  Monckeberg   
María Inés Ross Amunategui.       
Gerente General:  Francisco Javier Loeser Bravo. 
</v>
      </c>
      <c r="L215" s="27" t="str">
        <f>VLOOKUP(A215,'BASE REGISTRO NOVIEMBRE'!$B$2:$V$890,12,FALSE)</f>
        <v xml:space="preserve">Concha y Toro Nº 2188, Metro Protectora de la Infancia, comuna de Puente Alto (dirección según última carta remitida por la institución).
Concha y Toro 1898, P.34 ½ Vic. Mackenna, comuna de Puente Alto.
</v>
      </c>
      <c r="M215" s="27" t="str">
        <f>VLOOKUP(A215,'BASE REGISTRO NOVIEMBRE'!$B$2:$V$890,13,FALSE)</f>
        <v>XIII</v>
      </c>
      <c r="N215" s="27" t="str">
        <f>VLOOKUP(A215,'BASE REGISTRO NOVIEMBRE'!$B$2:$V$890,14,FALSE)</f>
        <v>comuna de Puente Alto</v>
      </c>
      <c r="O215" s="27" t="str">
        <f>VLOOKUP(A215,'BASE REGISTRO NOVIEMBRE'!$B$2:$V$890,15,FALSE)</f>
        <v>Teléfono: 4848800 - 4848900</v>
      </c>
      <c r="P215" s="27" t="str">
        <f>VLOOKUP(A215,'BASE REGISTRO NOVIEMBRE'!$B$2:$V$890,16,FALSE)</f>
        <v>secretaria.presidencia@protectora.cl
Secretario.gerencia@protectora.cl            floeser@protectora.cl</v>
      </c>
      <c r="Q215" s="27">
        <f>VLOOKUP(A215,'BASE REGISTRO NOVIEMBRE'!$B$2:$V$890,17,FALSE)</f>
        <v>0</v>
      </c>
      <c r="R215" s="27">
        <f>VLOOKUP(A215,'BASE REGISTRO NOVIEMBRE'!$B$2:$V$890,18,FALSE)</f>
        <v>93401</v>
      </c>
      <c r="S215" s="27" t="str">
        <f>VLOOKUP(A215,'BASE REGISTRO NOVIEMBRE'!$B$2:$V$890,19,FALSE)</f>
        <v>Antecedentes financieros correspondientes al año 2020, aprobados por el Sub Depto de Supervisión Financiera Nacional.</v>
      </c>
      <c r="T215" s="107">
        <f>VLOOKUP(A215,'BASE REGISTRO NOVIEMBRE'!$B$2:$V$890,20,FALSE)</f>
        <v>37970</v>
      </c>
      <c r="U215" s="41">
        <v>6100</v>
      </c>
      <c r="V215" s="44">
        <v>56475758</v>
      </c>
      <c r="W215" s="44">
        <v>132399701</v>
      </c>
      <c r="X215" s="45">
        <v>44561</v>
      </c>
      <c r="Y215" s="42" t="s">
        <v>40</v>
      </c>
      <c r="Z215" s="42" t="s">
        <v>9203</v>
      </c>
      <c r="AA215" s="42" t="s">
        <v>206</v>
      </c>
    </row>
    <row r="216" spans="1:27" ht="15.75" customHeight="1" x14ac:dyDescent="0.2">
      <c r="A216" s="41">
        <v>6100</v>
      </c>
      <c r="B216" s="27" t="str">
        <f>VLOOKUP(A216,'BASE REGISTRO NOVIEMBRE'!$B$2:$V$890,2,FALSE)</f>
        <v>Sociedad de Asistencia y Capacitación (antes denominada Sociedad Protectora de la Infancia)</v>
      </c>
      <c r="C216" s="27" t="str">
        <f>VLOOKUP(A216,'BASE REGISTRO NOVIEMBRE'!$B$2:$V$890,3,FALSE)</f>
        <v>70012450-9</v>
      </c>
      <c r="D216" s="27" t="str">
        <f>VLOOKUP(A216,'BASE REGISTRO NOVIEMBRE'!$B$2:$V$890,4,FALSE)</f>
        <v>Corporación de Derecho Privado.</v>
      </c>
      <c r="E216" s="27" t="str">
        <f>VLOOKUP(A216,'BASE REGISTRO NOVIEMBRE'!$B$2:$V$890,5,FALSE)</f>
        <v xml:space="preserve">Otorgado por Decreto Supremo Nº 180, de fecha 7 de febrero de 1895, por el Ministerio de Justicia.  </v>
      </c>
      <c r="F216" s="27" t="str">
        <f>VLOOKUP(A216,'BASE REGISTRO NOVIEMBRE'!$B$2:$V$890,6,FALSE)</f>
        <v xml:space="preserve">Certificado de vigencia de Persona Jurídica sin fines de lucro, Folio N° 500395280894, de 24 de junio del 2021, del Servicio de Registro Civil e Identificación.
</v>
      </c>
      <c r="G216" s="27" t="str">
        <f>VLOOKUP(A216,'BASE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6" s="27" t="str">
        <f>VLOOKUP(A216,'BASE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6" s="27" t="str">
        <f>VLOOKUP(A216,'BASE REGISTRO NOVIEMBRE'!$B$2:$V$890,9,FALSE)</f>
        <v>dos años</v>
      </c>
      <c r="J216" s="27" t="str">
        <f>VLOOKUP(A216,'BASE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6" s="27" t="str">
        <f>VLOOKUP(A216,'BASE REGISTRO NOVIEMBRE'!$B$2:$V$890,11,FALSE)</f>
        <v xml:space="preserve">Alicia  Amunátegui  Monckeberg   
María Inés Ross Amunategui.       
Gerente General:  Francisco Javier Loeser Bravo. 
</v>
      </c>
      <c r="L216" s="27" t="str">
        <f>VLOOKUP(A216,'BASE REGISTRO NOVIEMBRE'!$B$2:$V$890,12,FALSE)</f>
        <v xml:space="preserve">Concha y Toro Nº 2188, Metro Protectora de la Infancia, comuna de Puente Alto (dirección según última carta remitida por la institución).
Concha y Toro 1898, P.34 ½ Vic. Mackenna, comuna de Puente Alto.
</v>
      </c>
      <c r="M216" s="27" t="str">
        <f>VLOOKUP(A216,'BASE REGISTRO NOVIEMBRE'!$B$2:$V$890,13,FALSE)</f>
        <v>XIII</v>
      </c>
      <c r="N216" s="27" t="str">
        <f>VLOOKUP(A216,'BASE REGISTRO NOVIEMBRE'!$B$2:$V$890,14,FALSE)</f>
        <v>comuna de Puente Alto</v>
      </c>
      <c r="O216" s="27" t="str">
        <f>VLOOKUP(A216,'BASE REGISTRO NOVIEMBRE'!$B$2:$V$890,15,FALSE)</f>
        <v>Teléfono: 4848800 - 4848900</v>
      </c>
      <c r="P216" s="27" t="str">
        <f>VLOOKUP(A216,'BASE REGISTRO NOVIEMBRE'!$B$2:$V$890,16,FALSE)</f>
        <v>secretaria.presidencia@protectora.cl
Secretario.gerencia@protectora.cl            floeser@protectora.cl</v>
      </c>
      <c r="Q216" s="27">
        <f>VLOOKUP(A216,'BASE REGISTRO NOVIEMBRE'!$B$2:$V$890,17,FALSE)</f>
        <v>0</v>
      </c>
      <c r="R216" s="27">
        <f>VLOOKUP(A216,'BASE REGISTRO NOVIEMBRE'!$B$2:$V$890,18,FALSE)</f>
        <v>93401</v>
      </c>
      <c r="S216" s="27" t="str">
        <f>VLOOKUP(A216,'BASE REGISTRO NOVIEMBRE'!$B$2:$V$890,19,FALSE)</f>
        <v>Antecedentes financieros correspondientes al año 2020, aprobados por el Sub Depto de Supervisión Financiera Nacional.</v>
      </c>
      <c r="T216" s="107">
        <f>VLOOKUP(A216,'BASE REGISTRO NOVIEMBRE'!$B$2:$V$890,20,FALSE)</f>
        <v>37970</v>
      </c>
      <c r="U216" s="41">
        <v>6100</v>
      </c>
      <c r="V216" s="44">
        <v>20636280</v>
      </c>
      <c r="W216" s="44">
        <v>38271456</v>
      </c>
      <c r="X216" s="45">
        <v>44561</v>
      </c>
      <c r="Y216" s="42" t="s">
        <v>40</v>
      </c>
      <c r="Z216" s="42" t="s">
        <v>9203</v>
      </c>
      <c r="AA216" s="42" t="s">
        <v>100</v>
      </c>
    </row>
    <row r="217" spans="1:27" ht="15.75" customHeight="1" x14ac:dyDescent="0.2">
      <c r="A217" s="41">
        <v>6100</v>
      </c>
      <c r="B217" s="27" t="str">
        <f>VLOOKUP(A217,'BASE REGISTRO NOVIEMBRE'!$B$2:$V$890,2,FALSE)</f>
        <v>Sociedad de Asistencia y Capacitación (antes denominada Sociedad Protectora de la Infancia)</v>
      </c>
      <c r="C217" s="27" t="str">
        <f>VLOOKUP(A217,'BASE REGISTRO NOVIEMBRE'!$B$2:$V$890,3,FALSE)</f>
        <v>70012450-9</v>
      </c>
      <c r="D217" s="27" t="str">
        <f>VLOOKUP(A217,'BASE REGISTRO NOVIEMBRE'!$B$2:$V$890,4,FALSE)</f>
        <v>Corporación de Derecho Privado.</v>
      </c>
      <c r="E217" s="27" t="str">
        <f>VLOOKUP(A217,'BASE REGISTRO NOVIEMBRE'!$B$2:$V$890,5,FALSE)</f>
        <v xml:space="preserve">Otorgado por Decreto Supremo Nº 180, de fecha 7 de febrero de 1895, por el Ministerio de Justicia.  </v>
      </c>
      <c r="F217" s="27" t="str">
        <f>VLOOKUP(A217,'BASE REGISTRO NOVIEMBRE'!$B$2:$V$890,6,FALSE)</f>
        <v xml:space="preserve">Certificado de vigencia de Persona Jurídica sin fines de lucro, Folio N° 500395280894, de 24 de junio del 2021, del Servicio de Registro Civil e Identificación.
</v>
      </c>
      <c r="G217" s="27" t="str">
        <f>VLOOKUP(A217,'BASE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7" s="27" t="str">
        <f>VLOOKUP(A217,'BASE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7" s="27" t="str">
        <f>VLOOKUP(A217,'BASE REGISTRO NOVIEMBRE'!$B$2:$V$890,9,FALSE)</f>
        <v>dos años</v>
      </c>
      <c r="J217" s="27" t="str">
        <f>VLOOKUP(A217,'BASE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7" s="27" t="str">
        <f>VLOOKUP(A217,'BASE REGISTRO NOVIEMBRE'!$B$2:$V$890,11,FALSE)</f>
        <v xml:space="preserve">Alicia  Amunátegui  Monckeberg   
María Inés Ross Amunategui.       
Gerente General:  Francisco Javier Loeser Bravo. 
</v>
      </c>
      <c r="L217" s="27" t="str">
        <f>VLOOKUP(A217,'BASE REGISTRO NOVIEMBRE'!$B$2:$V$890,12,FALSE)</f>
        <v xml:space="preserve">Concha y Toro Nº 2188, Metro Protectora de la Infancia, comuna de Puente Alto (dirección según última carta remitida por la institución).
Concha y Toro 1898, P.34 ½ Vic. Mackenna, comuna de Puente Alto.
</v>
      </c>
      <c r="M217" s="27" t="str">
        <f>VLOOKUP(A217,'BASE REGISTRO NOVIEMBRE'!$B$2:$V$890,13,FALSE)</f>
        <v>XIII</v>
      </c>
      <c r="N217" s="27" t="str">
        <f>VLOOKUP(A217,'BASE REGISTRO NOVIEMBRE'!$B$2:$V$890,14,FALSE)</f>
        <v>comuna de Puente Alto</v>
      </c>
      <c r="O217" s="27" t="str">
        <f>VLOOKUP(A217,'BASE REGISTRO NOVIEMBRE'!$B$2:$V$890,15,FALSE)</f>
        <v>Teléfono: 4848800 - 4848900</v>
      </c>
      <c r="P217" s="27" t="str">
        <f>VLOOKUP(A217,'BASE REGISTRO NOVIEMBRE'!$B$2:$V$890,16,FALSE)</f>
        <v>secretaria.presidencia@protectora.cl
Secretario.gerencia@protectora.cl            floeser@protectora.cl</v>
      </c>
      <c r="Q217" s="27">
        <f>VLOOKUP(A217,'BASE REGISTRO NOVIEMBRE'!$B$2:$V$890,17,FALSE)</f>
        <v>0</v>
      </c>
      <c r="R217" s="27">
        <f>VLOOKUP(A217,'BASE REGISTRO NOVIEMBRE'!$B$2:$V$890,18,FALSE)</f>
        <v>93401</v>
      </c>
      <c r="S217" s="27" t="str">
        <f>VLOOKUP(A217,'BASE REGISTRO NOVIEMBRE'!$B$2:$V$890,19,FALSE)</f>
        <v>Antecedentes financieros correspondientes al año 2020, aprobados por el Sub Depto de Supervisión Financiera Nacional.</v>
      </c>
      <c r="T217" s="107">
        <f>VLOOKUP(A217,'BASE REGISTRO NOVIEMBRE'!$B$2:$V$890,20,FALSE)</f>
        <v>37970</v>
      </c>
      <c r="U217" s="41">
        <v>6100</v>
      </c>
      <c r="V217" s="44">
        <v>8301060</v>
      </c>
      <c r="W217" s="44">
        <v>16059060</v>
      </c>
      <c r="X217" s="45">
        <v>44561</v>
      </c>
      <c r="Y217" s="42" t="s">
        <v>40</v>
      </c>
      <c r="Z217" s="42" t="s">
        <v>9203</v>
      </c>
      <c r="AA217" s="42" t="s">
        <v>9478</v>
      </c>
    </row>
    <row r="218" spans="1:27" ht="15.75" customHeight="1" x14ac:dyDescent="0.2">
      <c r="A218" s="41">
        <v>6100</v>
      </c>
      <c r="B218" s="27" t="str">
        <f>VLOOKUP(A218,'BASE REGISTRO NOVIEMBRE'!$B$2:$V$890,2,FALSE)</f>
        <v>Sociedad de Asistencia y Capacitación (antes denominada Sociedad Protectora de la Infancia)</v>
      </c>
      <c r="C218" s="27" t="str">
        <f>VLOOKUP(A218,'BASE REGISTRO NOVIEMBRE'!$B$2:$V$890,3,FALSE)</f>
        <v>70012450-9</v>
      </c>
      <c r="D218" s="27" t="str">
        <f>VLOOKUP(A218,'BASE REGISTRO NOVIEMBRE'!$B$2:$V$890,4,FALSE)</f>
        <v>Corporación de Derecho Privado.</v>
      </c>
      <c r="E218" s="27" t="str">
        <f>VLOOKUP(A218,'BASE REGISTRO NOVIEMBRE'!$B$2:$V$890,5,FALSE)</f>
        <v xml:space="preserve">Otorgado por Decreto Supremo Nº 180, de fecha 7 de febrero de 1895, por el Ministerio de Justicia.  </v>
      </c>
      <c r="F218" s="27" t="str">
        <f>VLOOKUP(A218,'BASE REGISTRO NOVIEMBRE'!$B$2:$V$890,6,FALSE)</f>
        <v xml:space="preserve">Certificado de vigencia de Persona Jurídica sin fines de lucro, Folio N° 500395280894, de 24 de junio del 2021, del Servicio de Registro Civil e Identificación.
</v>
      </c>
      <c r="G218" s="27" t="str">
        <f>VLOOKUP(A218,'BASE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8" s="27" t="str">
        <f>VLOOKUP(A218,'BASE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8" s="27" t="str">
        <f>VLOOKUP(A218,'BASE REGISTRO NOVIEMBRE'!$B$2:$V$890,9,FALSE)</f>
        <v>dos años</v>
      </c>
      <c r="J218" s="27" t="str">
        <f>VLOOKUP(A218,'BASE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8" s="27" t="str">
        <f>VLOOKUP(A218,'BASE REGISTRO NOVIEMBRE'!$B$2:$V$890,11,FALSE)</f>
        <v xml:space="preserve">Alicia  Amunátegui  Monckeberg   
María Inés Ross Amunategui.       
Gerente General:  Francisco Javier Loeser Bravo. 
</v>
      </c>
      <c r="L218" s="27" t="str">
        <f>VLOOKUP(A218,'BASE REGISTRO NOVIEMBRE'!$B$2:$V$890,12,FALSE)</f>
        <v xml:space="preserve">Concha y Toro Nº 2188, Metro Protectora de la Infancia, comuna de Puente Alto (dirección según última carta remitida por la institución).
Concha y Toro 1898, P.34 ½ Vic. Mackenna, comuna de Puente Alto.
</v>
      </c>
      <c r="M218" s="27" t="str">
        <f>VLOOKUP(A218,'BASE REGISTRO NOVIEMBRE'!$B$2:$V$890,13,FALSE)</f>
        <v>XIII</v>
      </c>
      <c r="N218" s="27" t="str">
        <f>VLOOKUP(A218,'BASE REGISTRO NOVIEMBRE'!$B$2:$V$890,14,FALSE)</f>
        <v>comuna de Puente Alto</v>
      </c>
      <c r="O218" s="27" t="str">
        <f>VLOOKUP(A218,'BASE REGISTRO NOVIEMBRE'!$B$2:$V$890,15,FALSE)</f>
        <v>Teléfono: 4848800 - 4848900</v>
      </c>
      <c r="P218" s="27" t="str">
        <f>VLOOKUP(A218,'BASE REGISTRO NOVIEMBRE'!$B$2:$V$890,16,FALSE)</f>
        <v>secretaria.presidencia@protectora.cl
Secretario.gerencia@protectora.cl            floeser@protectora.cl</v>
      </c>
      <c r="Q218" s="27">
        <f>VLOOKUP(A218,'BASE REGISTRO NOVIEMBRE'!$B$2:$V$890,17,FALSE)</f>
        <v>0</v>
      </c>
      <c r="R218" s="27">
        <f>VLOOKUP(A218,'BASE REGISTRO NOVIEMBRE'!$B$2:$V$890,18,FALSE)</f>
        <v>93401</v>
      </c>
      <c r="S218" s="27" t="str">
        <f>VLOOKUP(A218,'BASE REGISTRO NOVIEMBRE'!$B$2:$V$890,19,FALSE)</f>
        <v>Antecedentes financieros correspondientes al año 2020, aprobados por el Sub Depto de Supervisión Financiera Nacional.</v>
      </c>
      <c r="T218" s="107">
        <f>VLOOKUP(A218,'BASE REGISTRO NOVIEMBRE'!$B$2:$V$890,20,FALSE)</f>
        <v>37970</v>
      </c>
      <c r="U218" s="41">
        <v>6100</v>
      </c>
      <c r="V218" s="44">
        <v>18870559</v>
      </c>
      <c r="W218" s="44">
        <v>47325351</v>
      </c>
      <c r="X218" s="45">
        <v>44561</v>
      </c>
      <c r="Y218" s="42" t="s">
        <v>40</v>
      </c>
      <c r="Z218" s="42" t="s">
        <v>9203</v>
      </c>
      <c r="AA218" s="42" t="s">
        <v>249</v>
      </c>
    </row>
    <row r="219" spans="1:27" ht="15.75" customHeight="1" x14ac:dyDescent="0.2">
      <c r="A219" s="41">
        <v>6100</v>
      </c>
      <c r="B219" s="27" t="str">
        <f>VLOOKUP(A219,'BASE REGISTRO NOVIEMBRE'!$B$2:$V$890,2,FALSE)</f>
        <v>Sociedad de Asistencia y Capacitación (antes denominada Sociedad Protectora de la Infancia)</v>
      </c>
      <c r="C219" s="27" t="str">
        <f>VLOOKUP(A219,'BASE REGISTRO NOVIEMBRE'!$B$2:$V$890,3,FALSE)</f>
        <v>70012450-9</v>
      </c>
      <c r="D219" s="27" t="str">
        <f>VLOOKUP(A219,'BASE REGISTRO NOVIEMBRE'!$B$2:$V$890,4,FALSE)</f>
        <v>Corporación de Derecho Privado.</v>
      </c>
      <c r="E219" s="27" t="str">
        <f>VLOOKUP(A219,'BASE REGISTRO NOVIEMBRE'!$B$2:$V$890,5,FALSE)</f>
        <v xml:space="preserve">Otorgado por Decreto Supremo Nº 180, de fecha 7 de febrero de 1895, por el Ministerio de Justicia.  </v>
      </c>
      <c r="F219" s="27" t="str">
        <f>VLOOKUP(A219,'BASE REGISTRO NOVIEMBRE'!$B$2:$V$890,6,FALSE)</f>
        <v xml:space="preserve">Certificado de vigencia de Persona Jurídica sin fines de lucro, Folio N° 500395280894, de 24 de junio del 2021, del Servicio de Registro Civil e Identificación.
</v>
      </c>
      <c r="G219" s="27" t="str">
        <f>VLOOKUP(A219,'BASE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19" s="27" t="str">
        <f>VLOOKUP(A219,'BASE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19" s="27" t="str">
        <f>VLOOKUP(A219,'BASE REGISTRO NOVIEMBRE'!$B$2:$V$890,9,FALSE)</f>
        <v>dos años</v>
      </c>
      <c r="J219" s="27" t="str">
        <f>VLOOKUP(A219,'BASE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19" s="27" t="str">
        <f>VLOOKUP(A219,'BASE REGISTRO NOVIEMBRE'!$B$2:$V$890,11,FALSE)</f>
        <v xml:space="preserve">Alicia  Amunátegui  Monckeberg   
María Inés Ross Amunategui.       
Gerente General:  Francisco Javier Loeser Bravo. 
</v>
      </c>
      <c r="L219" s="27" t="str">
        <f>VLOOKUP(A219,'BASE REGISTRO NOVIEMBRE'!$B$2:$V$890,12,FALSE)</f>
        <v xml:space="preserve">Concha y Toro Nº 2188, Metro Protectora de la Infancia, comuna de Puente Alto (dirección según última carta remitida por la institución).
Concha y Toro 1898, P.34 ½ Vic. Mackenna, comuna de Puente Alto.
</v>
      </c>
      <c r="M219" s="27" t="str">
        <f>VLOOKUP(A219,'BASE REGISTRO NOVIEMBRE'!$B$2:$V$890,13,FALSE)</f>
        <v>XIII</v>
      </c>
      <c r="N219" s="27" t="str">
        <f>VLOOKUP(A219,'BASE REGISTRO NOVIEMBRE'!$B$2:$V$890,14,FALSE)</f>
        <v>comuna de Puente Alto</v>
      </c>
      <c r="O219" s="27" t="str">
        <f>VLOOKUP(A219,'BASE REGISTRO NOVIEMBRE'!$B$2:$V$890,15,FALSE)</f>
        <v>Teléfono: 4848800 - 4848900</v>
      </c>
      <c r="P219" s="27" t="str">
        <f>VLOOKUP(A219,'BASE REGISTRO NOVIEMBRE'!$B$2:$V$890,16,FALSE)</f>
        <v>secretaria.presidencia@protectora.cl
Secretario.gerencia@protectora.cl            floeser@protectora.cl</v>
      </c>
      <c r="Q219" s="27">
        <f>VLOOKUP(A219,'BASE REGISTRO NOVIEMBRE'!$B$2:$V$890,17,FALSE)</f>
        <v>0</v>
      </c>
      <c r="R219" s="27">
        <f>VLOOKUP(A219,'BASE REGISTRO NOVIEMBRE'!$B$2:$V$890,18,FALSE)</f>
        <v>93401</v>
      </c>
      <c r="S219" s="27" t="str">
        <f>VLOOKUP(A219,'BASE REGISTRO NOVIEMBRE'!$B$2:$V$890,19,FALSE)</f>
        <v>Antecedentes financieros correspondientes al año 2020, aprobados por el Sub Depto de Supervisión Financiera Nacional.</v>
      </c>
      <c r="T219" s="107">
        <f>VLOOKUP(A219,'BASE REGISTRO NOVIEMBRE'!$B$2:$V$890,20,FALSE)</f>
        <v>37970</v>
      </c>
      <c r="U219" s="41">
        <v>6100</v>
      </c>
      <c r="V219" s="44">
        <v>18231300</v>
      </c>
      <c r="W219" s="44">
        <v>27928800</v>
      </c>
      <c r="X219" s="45">
        <v>44561</v>
      </c>
      <c r="Y219" s="42" t="s">
        <v>40</v>
      </c>
      <c r="Z219" s="42" t="s">
        <v>9203</v>
      </c>
      <c r="AA219" s="42" t="s">
        <v>583</v>
      </c>
    </row>
    <row r="220" spans="1:27" ht="15.75" customHeight="1" x14ac:dyDescent="0.2">
      <c r="A220" s="41">
        <v>6100</v>
      </c>
      <c r="B220" s="27" t="str">
        <f>VLOOKUP(A220,'BASE REGISTRO NOVIEMBRE'!$B$2:$V$890,2,FALSE)</f>
        <v>Sociedad de Asistencia y Capacitación (antes denominada Sociedad Protectora de la Infancia)</v>
      </c>
      <c r="C220" s="27" t="str">
        <f>VLOOKUP(A220,'BASE REGISTRO NOVIEMBRE'!$B$2:$V$890,3,FALSE)</f>
        <v>70012450-9</v>
      </c>
      <c r="D220" s="27" t="str">
        <f>VLOOKUP(A220,'BASE REGISTRO NOVIEMBRE'!$B$2:$V$890,4,FALSE)</f>
        <v>Corporación de Derecho Privado.</v>
      </c>
      <c r="E220" s="27" t="str">
        <f>VLOOKUP(A220,'BASE REGISTRO NOVIEMBRE'!$B$2:$V$890,5,FALSE)</f>
        <v xml:space="preserve">Otorgado por Decreto Supremo Nº 180, de fecha 7 de febrero de 1895, por el Ministerio de Justicia.  </v>
      </c>
      <c r="F220" s="27" t="str">
        <f>VLOOKUP(A220,'BASE REGISTRO NOVIEMBRE'!$B$2:$V$890,6,FALSE)</f>
        <v xml:space="preserve">Certificado de vigencia de Persona Jurídica sin fines de lucro, Folio N° 500395280894, de 24 de junio del 2021, del Servicio de Registro Civil e Identificación.
</v>
      </c>
      <c r="G220" s="27" t="str">
        <f>VLOOKUP(A220,'BASE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0" s="27" t="str">
        <f>VLOOKUP(A220,'BASE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0" s="27" t="str">
        <f>VLOOKUP(A220,'BASE REGISTRO NOVIEMBRE'!$B$2:$V$890,9,FALSE)</f>
        <v>dos años</v>
      </c>
      <c r="J220" s="27" t="str">
        <f>VLOOKUP(A220,'BASE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0" s="27" t="str">
        <f>VLOOKUP(A220,'BASE REGISTRO NOVIEMBRE'!$B$2:$V$890,11,FALSE)</f>
        <v xml:space="preserve">Alicia  Amunátegui  Monckeberg   
María Inés Ross Amunategui.       
Gerente General:  Francisco Javier Loeser Bravo. 
</v>
      </c>
      <c r="L220" s="27" t="str">
        <f>VLOOKUP(A220,'BASE REGISTRO NOVIEMBRE'!$B$2:$V$890,12,FALSE)</f>
        <v xml:space="preserve">Concha y Toro Nº 2188, Metro Protectora de la Infancia, comuna de Puente Alto (dirección según última carta remitida por la institución).
Concha y Toro 1898, P.34 ½ Vic. Mackenna, comuna de Puente Alto.
</v>
      </c>
      <c r="M220" s="27" t="str">
        <f>VLOOKUP(A220,'BASE REGISTRO NOVIEMBRE'!$B$2:$V$890,13,FALSE)</f>
        <v>XIII</v>
      </c>
      <c r="N220" s="27" t="str">
        <f>VLOOKUP(A220,'BASE REGISTRO NOVIEMBRE'!$B$2:$V$890,14,FALSE)</f>
        <v>comuna de Puente Alto</v>
      </c>
      <c r="O220" s="27" t="str">
        <f>VLOOKUP(A220,'BASE REGISTRO NOVIEMBRE'!$B$2:$V$890,15,FALSE)</f>
        <v>Teléfono: 4848800 - 4848900</v>
      </c>
      <c r="P220" s="27" t="str">
        <f>VLOOKUP(A220,'BASE REGISTRO NOVIEMBRE'!$B$2:$V$890,16,FALSE)</f>
        <v>secretaria.presidencia@protectora.cl
Secretario.gerencia@protectora.cl            floeser@protectora.cl</v>
      </c>
      <c r="Q220" s="27">
        <f>VLOOKUP(A220,'BASE REGISTRO NOVIEMBRE'!$B$2:$V$890,17,FALSE)</f>
        <v>0</v>
      </c>
      <c r="R220" s="27">
        <f>VLOOKUP(A220,'BASE REGISTRO NOVIEMBRE'!$B$2:$V$890,18,FALSE)</f>
        <v>93401</v>
      </c>
      <c r="S220" s="27" t="str">
        <f>VLOOKUP(A220,'BASE REGISTRO NOVIEMBRE'!$B$2:$V$890,19,FALSE)</f>
        <v>Antecedentes financieros correspondientes al año 2020, aprobados por el Sub Depto de Supervisión Financiera Nacional.</v>
      </c>
      <c r="T220" s="107">
        <f>VLOOKUP(A220,'BASE REGISTRO NOVIEMBRE'!$B$2:$V$890,20,FALSE)</f>
        <v>37970</v>
      </c>
      <c r="U220" s="41">
        <v>6100</v>
      </c>
      <c r="V220" s="44">
        <v>18231300</v>
      </c>
      <c r="W220" s="44">
        <v>26299620</v>
      </c>
      <c r="X220" s="45">
        <v>44561</v>
      </c>
      <c r="Y220" s="42" t="s">
        <v>40</v>
      </c>
      <c r="Z220" s="42" t="s">
        <v>9203</v>
      </c>
      <c r="AA220" s="42" t="s">
        <v>9506</v>
      </c>
    </row>
    <row r="221" spans="1:27" ht="15.75" customHeight="1" x14ac:dyDescent="0.2">
      <c r="A221" s="41">
        <v>6100</v>
      </c>
      <c r="B221" s="27" t="str">
        <f>VLOOKUP(A221,'BASE REGISTRO NOVIEMBRE'!$B$2:$V$890,2,FALSE)</f>
        <v>Sociedad de Asistencia y Capacitación (antes denominada Sociedad Protectora de la Infancia)</v>
      </c>
      <c r="C221" s="27" t="str">
        <f>VLOOKUP(A221,'BASE REGISTRO NOVIEMBRE'!$B$2:$V$890,3,FALSE)</f>
        <v>70012450-9</v>
      </c>
      <c r="D221" s="27" t="str">
        <f>VLOOKUP(A221,'BASE REGISTRO NOVIEMBRE'!$B$2:$V$890,4,FALSE)</f>
        <v>Corporación de Derecho Privado.</v>
      </c>
      <c r="E221" s="27" t="str">
        <f>VLOOKUP(A221,'BASE REGISTRO NOVIEMBRE'!$B$2:$V$890,5,FALSE)</f>
        <v xml:space="preserve">Otorgado por Decreto Supremo Nº 180, de fecha 7 de febrero de 1895, por el Ministerio de Justicia.  </v>
      </c>
      <c r="F221" s="27" t="str">
        <f>VLOOKUP(A221,'BASE REGISTRO NOVIEMBRE'!$B$2:$V$890,6,FALSE)</f>
        <v xml:space="preserve">Certificado de vigencia de Persona Jurídica sin fines de lucro, Folio N° 500395280894, de 24 de junio del 2021, del Servicio de Registro Civil e Identificación.
</v>
      </c>
      <c r="G221" s="27" t="str">
        <f>VLOOKUP(A221,'BASE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1" s="27" t="str">
        <f>VLOOKUP(A221,'BASE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1" s="27" t="str">
        <f>VLOOKUP(A221,'BASE REGISTRO NOVIEMBRE'!$B$2:$V$890,9,FALSE)</f>
        <v>dos años</v>
      </c>
      <c r="J221" s="27" t="str">
        <f>VLOOKUP(A221,'BASE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1" s="27" t="str">
        <f>VLOOKUP(A221,'BASE REGISTRO NOVIEMBRE'!$B$2:$V$890,11,FALSE)</f>
        <v xml:space="preserve">Alicia  Amunátegui  Monckeberg   
María Inés Ross Amunategui.       
Gerente General:  Francisco Javier Loeser Bravo. 
</v>
      </c>
      <c r="L221" s="27" t="str">
        <f>VLOOKUP(A221,'BASE REGISTRO NOVIEMBRE'!$B$2:$V$890,12,FALSE)</f>
        <v xml:space="preserve">Concha y Toro Nº 2188, Metro Protectora de la Infancia, comuna de Puente Alto (dirección según última carta remitida por la institución).
Concha y Toro 1898, P.34 ½ Vic. Mackenna, comuna de Puente Alto.
</v>
      </c>
      <c r="M221" s="27" t="str">
        <f>VLOOKUP(A221,'BASE REGISTRO NOVIEMBRE'!$B$2:$V$890,13,FALSE)</f>
        <v>XIII</v>
      </c>
      <c r="N221" s="27" t="str">
        <f>VLOOKUP(A221,'BASE REGISTRO NOVIEMBRE'!$B$2:$V$890,14,FALSE)</f>
        <v>comuna de Puente Alto</v>
      </c>
      <c r="O221" s="27" t="str">
        <f>VLOOKUP(A221,'BASE REGISTRO NOVIEMBRE'!$B$2:$V$890,15,FALSE)</f>
        <v>Teléfono: 4848800 - 4848900</v>
      </c>
      <c r="P221" s="27" t="str">
        <f>VLOOKUP(A221,'BASE REGISTRO NOVIEMBRE'!$B$2:$V$890,16,FALSE)</f>
        <v>secretaria.presidencia@protectora.cl
Secretario.gerencia@protectora.cl            floeser@protectora.cl</v>
      </c>
      <c r="Q221" s="27">
        <f>VLOOKUP(A221,'BASE REGISTRO NOVIEMBRE'!$B$2:$V$890,17,FALSE)</f>
        <v>0</v>
      </c>
      <c r="R221" s="27">
        <f>VLOOKUP(A221,'BASE REGISTRO NOVIEMBRE'!$B$2:$V$890,18,FALSE)</f>
        <v>93401</v>
      </c>
      <c r="S221" s="27" t="str">
        <f>VLOOKUP(A221,'BASE REGISTRO NOVIEMBRE'!$B$2:$V$890,19,FALSE)</f>
        <v>Antecedentes financieros correspondientes al año 2020, aprobados por el Sub Depto de Supervisión Financiera Nacional.</v>
      </c>
      <c r="T221" s="107">
        <f>VLOOKUP(A221,'BASE REGISTRO NOVIEMBRE'!$B$2:$V$890,20,FALSE)</f>
        <v>37970</v>
      </c>
      <c r="U221" s="41">
        <v>6100</v>
      </c>
      <c r="V221" s="44">
        <v>20960565</v>
      </c>
      <c r="W221" s="44">
        <v>29804685</v>
      </c>
      <c r="X221" s="45">
        <v>44561</v>
      </c>
      <c r="Y221" s="42" t="s">
        <v>40</v>
      </c>
      <c r="Z221" s="42" t="s">
        <v>9203</v>
      </c>
      <c r="AA221" s="42" t="s">
        <v>9518</v>
      </c>
    </row>
    <row r="222" spans="1:27" ht="15.75" customHeight="1" x14ac:dyDescent="0.2">
      <c r="A222" s="41">
        <v>6100</v>
      </c>
      <c r="B222" s="27" t="str">
        <f>VLOOKUP(A222,'BASE REGISTRO NOVIEMBRE'!$B$2:$V$890,2,FALSE)</f>
        <v>Sociedad de Asistencia y Capacitación (antes denominada Sociedad Protectora de la Infancia)</v>
      </c>
      <c r="C222" s="27" t="str">
        <f>VLOOKUP(A222,'BASE REGISTRO NOVIEMBRE'!$B$2:$V$890,3,FALSE)</f>
        <v>70012450-9</v>
      </c>
      <c r="D222" s="27" t="str">
        <f>VLOOKUP(A222,'BASE REGISTRO NOVIEMBRE'!$B$2:$V$890,4,FALSE)</f>
        <v>Corporación de Derecho Privado.</v>
      </c>
      <c r="E222" s="27" t="str">
        <f>VLOOKUP(A222,'BASE REGISTRO NOVIEMBRE'!$B$2:$V$890,5,FALSE)</f>
        <v xml:space="preserve">Otorgado por Decreto Supremo Nº 180, de fecha 7 de febrero de 1895, por el Ministerio de Justicia.  </v>
      </c>
      <c r="F222" s="27" t="str">
        <f>VLOOKUP(A222,'BASE REGISTRO NOVIEMBRE'!$B$2:$V$890,6,FALSE)</f>
        <v xml:space="preserve">Certificado de vigencia de Persona Jurídica sin fines de lucro, Folio N° 500395280894, de 24 de junio del 2021, del Servicio de Registro Civil e Identificación.
</v>
      </c>
      <c r="G222" s="27" t="str">
        <f>VLOOKUP(A222,'BASE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2" s="27" t="str">
        <f>VLOOKUP(A222,'BASE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2" s="27" t="str">
        <f>VLOOKUP(A222,'BASE REGISTRO NOVIEMBRE'!$B$2:$V$890,9,FALSE)</f>
        <v>dos años</v>
      </c>
      <c r="J222" s="27" t="str">
        <f>VLOOKUP(A222,'BASE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2" s="27" t="str">
        <f>VLOOKUP(A222,'BASE REGISTRO NOVIEMBRE'!$B$2:$V$890,11,FALSE)</f>
        <v xml:space="preserve">Alicia  Amunátegui  Monckeberg   
María Inés Ross Amunategui.       
Gerente General:  Francisco Javier Loeser Bravo. 
</v>
      </c>
      <c r="L222" s="27" t="str">
        <f>VLOOKUP(A222,'BASE REGISTRO NOVIEMBRE'!$B$2:$V$890,12,FALSE)</f>
        <v xml:space="preserve">Concha y Toro Nº 2188, Metro Protectora de la Infancia, comuna de Puente Alto (dirección según última carta remitida por la institución).
Concha y Toro 1898, P.34 ½ Vic. Mackenna, comuna de Puente Alto.
</v>
      </c>
      <c r="M222" s="27" t="str">
        <f>VLOOKUP(A222,'BASE REGISTRO NOVIEMBRE'!$B$2:$V$890,13,FALSE)</f>
        <v>XIII</v>
      </c>
      <c r="N222" s="27" t="str">
        <f>VLOOKUP(A222,'BASE REGISTRO NOVIEMBRE'!$B$2:$V$890,14,FALSE)</f>
        <v>comuna de Puente Alto</v>
      </c>
      <c r="O222" s="27" t="str">
        <f>VLOOKUP(A222,'BASE REGISTRO NOVIEMBRE'!$B$2:$V$890,15,FALSE)</f>
        <v>Teléfono: 4848800 - 4848900</v>
      </c>
      <c r="P222" s="27" t="str">
        <f>VLOOKUP(A222,'BASE REGISTRO NOVIEMBRE'!$B$2:$V$890,16,FALSE)</f>
        <v>secretaria.presidencia@protectora.cl
Secretario.gerencia@protectora.cl            floeser@protectora.cl</v>
      </c>
      <c r="Q222" s="27">
        <f>VLOOKUP(A222,'BASE REGISTRO NOVIEMBRE'!$B$2:$V$890,17,FALSE)</f>
        <v>0</v>
      </c>
      <c r="R222" s="27">
        <f>VLOOKUP(A222,'BASE REGISTRO NOVIEMBRE'!$B$2:$V$890,18,FALSE)</f>
        <v>93401</v>
      </c>
      <c r="S222" s="27" t="str">
        <f>VLOOKUP(A222,'BASE REGISTRO NOVIEMBRE'!$B$2:$V$890,19,FALSE)</f>
        <v>Antecedentes financieros correspondientes al año 2020, aprobados por el Sub Depto de Supervisión Financiera Nacional.</v>
      </c>
      <c r="T222" s="107">
        <f>VLOOKUP(A222,'BASE REGISTRO NOVIEMBRE'!$B$2:$V$890,20,FALSE)</f>
        <v>37970</v>
      </c>
      <c r="U222" s="41">
        <v>6100</v>
      </c>
      <c r="V222" s="44">
        <v>24935714</v>
      </c>
      <c r="W222" s="44">
        <v>31142114</v>
      </c>
      <c r="X222" s="45">
        <v>44561</v>
      </c>
      <c r="Y222" s="42" t="s">
        <v>40</v>
      </c>
      <c r="Z222" s="42" t="s">
        <v>9203</v>
      </c>
      <c r="AA222" s="42" t="s">
        <v>211</v>
      </c>
    </row>
    <row r="223" spans="1:27" ht="15.75" customHeight="1" x14ac:dyDescent="0.2">
      <c r="A223" s="41">
        <v>6100</v>
      </c>
      <c r="B223" s="27" t="str">
        <f>VLOOKUP(A223,'BASE REGISTRO NOVIEMBRE'!$B$2:$V$890,2,FALSE)</f>
        <v>Sociedad de Asistencia y Capacitación (antes denominada Sociedad Protectora de la Infancia)</v>
      </c>
      <c r="C223" s="27" t="str">
        <f>VLOOKUP(A223,'BASE REGISTRO NOVIEMBRE'!$B$2:$V$890,3,FALSE)</f>
        <v>70012450-9</v>
      </c>
      <c r="D223" s="27" t="str">
        <f>VLOOKUP(A223,'BASE REGISTRO NOVIEMBRE'!$B$2:$V$890,4,FALSE)</f>
        <v>Corporación de Derecho Privado.</v>
      </c>
      <c r="E223" s="27" t="str">
        <f>VLOOKUP(A223,'BASE REGISTRO NOVIEMBRE'!$B$2:$V$890,5,FALSE)</f>
        <v xml:space="preserve">Otorgado por Decreto Supremo Nº 180, de fecha 7 de febrero de 1895, por el Ministerio de Justicia.  </v>
      </c>
      <c r="F223" s="27" t="str">
        <f>VLOOKUP(A223,'BASE REGISTRO NOVIEMBRE'!$B$2:$V$890,6,FALSE)</f>
        <v xml:space="preserve">Certificado de vigencia de Persona Jurídica sin fines de lucro, Folio N° 500395280894, de 24 de junio del 2021, del Servicio de Registro Civil e Identificación.
</v>
      </c>
      <c r="G223" s="27" t="str">
        <f>VLOOKUP(A223,'BASE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3" s="27" t="str">
        <f>VLOOKUP(A223,'BASE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3" s="27" t="str">
        <f>VLOOKUP(A223,'BASE REGISTRO NOVIEMBRE'!$B$2:$V$890,9,FALSE)</f>
        <v>dos años</v>
      </c>
      <c r="J223" s="27" t="str">
        <f>VLOOKUP(A223,'BASE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3" s="27" t="str">
        <f>VLOOKUP(A223,'BASE REGISTRO NOVIEMBRE'!$B$2:$V$890,11,FALSE)</f>
        <v xml:space="preserve">Alicia  Amunátegui  Monckeberg   
María Inés Ross Amunategui.       
Gerente General:  Francisco Javier Loeser Bravo. 
</v>
      </c>
      <c r="L223" s="27" t="str">
        <f>VLOOKUP(A223,'BASE REGISTRO NOVIEMBRE'!$B$2:$V$890,12,FALSE)</f>
        <v xml:space="preserve">Concha y Toro Nº 2188, Metro Protectora de la Infancia, comuna de Puente Alto (dirección según última carta remitida por la institución).
Concha y Toro 1898, P.34 ½ Vic. Mackenna, comuna de Puente Alto.
</v>
      </c>
      <c r="M223" s="27" t="str">
        <f>VLOOKUP(A223,'BASE REGISTRO NOVIEMBRE'!$B$2:$V$890,13,FALSE)</f>
        <v>XIII</v>
      </c>
      <c r="N223" s="27" t="str">
        <f>VLOOKUP(A223,'BASE REGISTRO NOVIEMBRE'!$B$2:$V$890,14,FALSE)</f>
        <v>comuna de Puente Alto</v>
      </c>
      <c r="O223" s="27" t="str">
        <f>VLOOKUP(A223,'BASE REGISTRO NOVIEMBRE'!$B$2:$V$890,15,FALSE)</f>
        <v>Teléfono: 4848800 - 4848900</v>
      </c>
      <c r="P223" s="27" t="str">
        <f>VLOOKUP(A223,'BASE REGISTRO NOVIEMBRE'!$B$2:$V$890,16,FALSE)</f>
        <v>secretaria.presidencia@protectora.cl
Secretario.gerencia@protectora.cl            floeser@protectora.cl</v>
      </c>
      <c r="Q223" s="27">
        <f>VLOOKUP(A223,'BASE REGISTRO NOVIEMBRE'!$B$2:$V$890,17,FALSE)</f>
        <v>0</v>
      </c>
      <c r="R223" s="27">
        <f>VLOOKUP(A223,'BASE REGISTRO NOVIEMBRE'!$B$2:$V$890,18,FALSE)</f>
        <v>93401</v>
      </c>
      <c r="S223" s="27" t="str">
        <f>VLOOKUP(A223,'BASE REGISTRO NOVIEMBRE'!$B$2:$V$890,19,FALSE)</f>
        <v>Antecedentes financieros correspondientes al año 2020, aprobados por el Sub Depto de Supervisión Financiera Nacional.</v>
      </c>
      <c r="T223" s="107">
        <f>VLOOKUP(A223,'BASE REGISTRO NOVIEMBRE'!$B$2:$V$890,20,FALSE)</f>
        <v>37970</v>
      </c>
      <c r="U223" s="41">
        <v>6100</v>
      </c>
      <c r="V223" s="44">
        <v>17067600</v>
      </c>
      <c r="W223" s="44">
        <v>25135920</v>
      </c>
      <c r="X223" s="45">
        <v>44561</v>
      </c>
      <c r="Y223" s="42" t="s">
        <v>40</v>
      </c>
      <c r="Z223" s="42" t="s">
        <v>9203</v>
      </c>
      <c r="AA223" s="42" t="s">
        <v>9548</v>
      </c>
    </row>
    <row r="224" spans="1:27" ht="15.75" customHeight="1" x14ac:dyDescent="0.2">
      <c r="A224" s="41">
        <v>6100</v>
      </c>
      <c r="B224" s="27" t="str">
        <f>VLOOKUP(A224,'BASE REGISTRO NOVIEMBRE'!$B$2:$V$890,2,FALSE)</f>
        <v>Sociedad de Asistencia y Capacitación (antes denominada Sociedad Protectora de la Infancia)</v>
      </c>
      <c r="C224" s="27" t="str">
        <f>VLOOKUP(A224,'BASE REGISTRO NOVIEMBRE'!$B$2:$V$890,3,FALSE)</f>
        <v>70012450-9</v>
      </c>
      <c r="D224" s="27" t="str">
        <f>VLOOKUP(A224,'BASE REGISTRO NOVIEMBRE'!$B$2:$V$890,4,FALSE)</f>
        <v>Corporación de Derecho Privado.</v>
      </c>
      <c r="E224" s="27" t="str">
        <f>VLOOKUP(A224,'BASE REGISTRO NOVIEMBRE'!$B$2:$V$890,5,FALSE)</f>
        <v xml:space="preserve">Otorgado por Decreto Supremo Nº 180, de fecha 7 de febrero de 1895, por el Ministerio de Justicia.  </v>
      </c>
      <c r="F224" s="27" t="str">
        <f>VLOOKUP(A224,'BASE REGISTRO NOVIEMBRE'!$B$2:$V$890,6,FALSE)</f>
        <v xml:space="preserve">Certificado de vigencia de Persona Jurídica sin fines de lucro, Folio N° 500395280894, de 24 de junio del 2021, del Servicio de Registro Civil e Identificación.
</v>
      </c>
      <c r="G224" s="27" t="str">
        <f>VLOOKUP(A224,'BASE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4" s="27" t="str">
        <f>VLOOKUP(A224,'BASE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4" s="27" t="str">
        <f>VLOOKUP(A224,'BASE REGISTRO NOVIEMBRE'!$B$2:$V$890,9,FALSE)</f>
        <v>dos años</v>
      </c>
      <c r="J224" s="27" t="str">
        <f>VLOOKUP(A224,'BASE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4" s="27" t="str">
        <f>VLOOKUP(A224,'BASE REGISTRO NOVIEMBRE'!$B$2:$V$890,11,FALSE)</f>
        <v xml:space="preserve">Alicia  Amunátegui  Monckeberg   
María Inés Ross Amunategui.       
Gerente General:  Francisco Javier Loeser Bravo. 
</v>
      </c>
      <c r="L224" s="27" t="str">
        <f>VLOOKUP(A224,'BASE REGISTRO NOVIEMBRE'!$B$2:$V$890,12,FALSE)</f>
        <v xml:space="preserve">Concha y Toro Nº 2188, Metro Protectora de la Infancia, comuna de Puente Alto (dirección según última carta remitida por la institución).
Concha y Toro 1898, P.34 ½ Vic. Mackenna, comuna de Puente Alto.
</v>
      </c>
      <c r="M224" s="27" t="str">
        <f>VLOOKUP(A224,'BASE REGISTRO NOVIEMBRE'!$B$2:$V$890,13,FALSE)</f>
        <v>XIII</v>
      </c>
      <c r="N224" s="27" t="str">
        <f>VLOOKUP(A224,'BASE REGISTRO NOVIEMBRE'!$B$2:$V$890,14,FALSE)</f>
        <v>comuna de Puente Alto</v>
      </c>
      <c r="O224" s="27" t="str">
        <f>VLOOKUP(A224,'BASE REGISTRO NOVIEMBRE'!$B$2:$V$890,15,FALSE)</f>
        <v>Teléfono: 4848800 - 4848900</v>
      </c>
      <c r="P224" s="27" t="str">
        <f>VLOOKUP(A224,'BASE REGISTRO NOVIEMBRE'!$B$2:$V$890,16,FALSE)</f>
        <v>secretaria.presidencia@protectora.cl
Secretario.gerencia@protectora.cl            floeser@protectora.cl</v>
      </c>
      <c r="Q224" s="27">
        <f>VLOOKUP(A224,'BASE REGISTRO NOVIEMBRE'!$B$2:$V$890,17,FALSE)</f>
        <v>0</v>
      </c>
      <c r="R224" s="27">
        <f>VLOOKUP(A224,'BASE REGISTRO NOVIEMBRE'!$B$2:$V$890,18,FALSE)</f>
        <v>93401</v>
      </c>
      <c r="S224" s="27" t="str">
        <f>VLOOKUP(A224,'BASE REGISTRO NOVIEMBRE'!$B$2:$V$890,19,FALSE)</f>
        <v>Antecedentes financieros correspondientes al año 2020, aprobados por el Sub Depto de Supervisión Financiera Nacional.</v>
      </c>
      <c r="T224" s="107">
        <f>VLOOKUP(A224,'BASE REGISTRO NOVIEMBRE'!$B$2:$V$890,20,FALSE)</f>
        <v>37970</v>
      </c>
      <c r="U224" s="41">
        <v>6100</v>
      </c>
      <c r="V224" s="44">
        <v>117751785</v>
      </c>
      <c r="W224" s="44">
        <v>225271392</v>
      </c>
      <c r="X224" s="45">
        <v>44561</v>
      </c>
      <c r="Y224" s="42" t="s">
        <v>40</v>
      </c>
      <c r="Z224" s="42" t="s">
        <v>9203</v>
      </c>
      <c r="AA224" s="42" t="s">
        <v>174</v>
      </c>
    </row>
    <row r="225" spans="1:27" ht="15.75" customHeight="1" x14ac:dyDescent="0.2">
      <c r="A225" s="41">
        <v>6100</v>
      </c>
      <c r="B225" s="27" t="str">
        <f>VLOOKUP(A225,'BASE REGISTRO NOVIEMBRE'!$B$2:$V$890,2,FALSE)</f>
        <v>Sociedad de Asistencia y Capacitación (antes denominada Sociedad Protectora de la Infancia)</v>
      </c>
      <c r="C225" s="27" t="str">
        <f>VLOOKUP(A225,'BASE REGISTRO NOVIEMBRE'!$B$2:$V$890,3,FALSE)</f>
        <v>70012450-9</v>
      </c>
      <c r="D225" s="27" t="str">
        <f>VLOOKUP(A225,'BASE REGISTRO NOVIEMBRE'!$B$2:$V$890,4,FALSE)</f>
        <v>Corporación de Derecho Privado.</v>
      </c>
      <c r="E225" s="27" t="str">
        <f>VLOOKUP(A225,'BASE REGISTRO NOVIEMBRE'!$B$2:$V$890,5,FALSE)</f>
        <v xml:space="preserve">Otorgado por Decreto Supremo Nº 180, de fecha 7 de febrero de 1895, por el Ministerio de Justicia.  </v>
      </c>
      <c r="F225" s="27" t="str">
        <f>VLOOKUP(A225,'BASE REGISTRO NOVIEMBRE'!$B$2:$V$890,6,FALSE)</f>
        <v xml:space="preserve">Certificado de vigencia de Persona Jurídica sin fines de lucro, Folio N° 500395280894, de 24 de junio del 2021, del Servicio de Registro Civil e Identificación.
</v>
      </c>
      <c r="G225" s="27" t="str">
        <f>VLOOKUP(A225,'BASE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5" s="27" t="str">
        <f>VLOOKUP(A225,'BASE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5" s="27" t="str">
        <f>VLOOKUP(A225,'BASE REGISTRO NOVIEMBRE'!$B$2:$V$890,9,FALSE)</f>
        <v>dos años</v>
      </c>
      <c r="J225" s="27" t="str">
        <f>VLOOKUP(A225,'BASE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5" s="27" t="str">
        <f>VLOOKUP(A225,'BASE REGISTRO NOVIEMBRE'!$B$2:$V$890,11,FALSE)</f>
        <v xml:space="preserve">Alicia  Amunátegui  Monckeberg   
María Inés Ross Amunategui.       
Gerente General:  Francisco Javier Loeser Bravo. 
</v>
      </c>
      <c r="L225" s="27" t="str">
        <f>VLOOKUP(A225,'BASE REGISTRO NOVIEMBRE'!$B$2:$V$890,12,FALSE)</f>
        <v xml:space="preserve">Concha y Toro Nº 2188, Metro Protectora de la Infancia, comuna de Puente Alto (dirección según última carta remitida por la institución).
Concha y Toro 1898, P.34 ½ Vic. Mackenna, comuna de Puente Alto.
</v>
      </c>
      <c r="M225" s="27" t="str">
        <f>VLOOKUP(A225,'BASE REGISTRO NOVIEMBRE'!$B$2:$V$890,13,FALSE)</f>
        <v>XIII</v>
      </c>
      <c r="N225" s="27" t="str">
        <f>VLOOKUP(A225,'BASE REGISTRO NOVIEMBRE'!$B$2:$V$890,14,FALSE)</f>
        <v>comuna de Puente Alto</v>
      </c>
      <c r="O225" s="27" t="str">
        <f>VLOOKUP(A225,'BASE REGISTRO NOVIEMBRE'!$B$2:$V$890,15,FALSE)</f>
        <v>Teléfono: 4848800 - 4848900</v>
      </c>
      <c r="P225" s="27" t="str">
        <f>VLOOKUP(A225,'BASE REGISTRO NOVIEMBRE'!$B$2:$V$890,16,FALSE)</f>
        <v>secretaria.presidencia@protectora.cl
Secretario.gerencia@protectora.cl            floeser@protectora.cl</v>
      </c>
      <c r="Q225" s="27">
        <f>VLOOKUP(A225,'BASE REGISTRO NOVIEMBRE'!$B$2:$V$890,17,FALSE)</f>
        <v>0</v>
      </c>
      <c r="R225" s="27">
        <f>VLOOKUP(A225,'BASE REGISTRO NOVIEMBRE'!$B$2:$V$890,18,FALSE)</f>
        <v>93401</v>
      </c>
      <c r="S225" s="27" t="str">
        <f>VLOOKUP(A225,'BASE REGISTRO NOVIEMBRE'!$B$2:$V$890,19,FALSE)</f>
        <v>Antecedentes financieros correspondientes al año 2020, aprobados por el Sub Depto de Supervisión Financiera Nacional.</v>
      </c>
      <c r="T225" s="107">
        <f>VLOOKUP(A225,'BASE REGISTRO NOVIEMBRE'!$B$2:$V$890,20,FALSE)</f>
        <v>37970</v>
      </c>
      <c r="U225" s="41">
        <v>6100</v>
      </c>
      <c r="V225" s="44">
        <v>43367220</v>
      </c>
      <c r="W225" s="44">
        <v>55780020</v>
      </c>
      <c r="X225" s="45">
        <v>44561</v>
      </c>
      <c r="Y225" s="42" t="s">
        <v>40</v>
      </c>
      <c r="Z225" s="42" t="s">
        <v>9203</v>
      </c>
      <c r="AA225" s="42" t="s">
        <v>374</v>
      </c>
    </row>
    <row r="226" spans="1:27" ht="15.75" customHeight="1" x14ac:dyDescent="0.2">
      <c r="A226" s="41">
        <v>6100</v>
      </c>
      <c r="B226" s="27" t="str">
        <f>VLOOKUP(A226,'BASE REGISTRO NOVIEMBRE'!$B$2:$V$890,2,FALSE)</f>
        <v>Sociedad de Asistencia y Capacitación (antes denominada Sociedad Protectora de la Infancia)</v>
      </c>
      <c r="C226" s="27" t="str">
        <f>VLOOKUP(A226,'BASE REGISTRO NOVIEMBRE'!$B$2:$V$890,3,FALSE)</f>
        <v>70012450-9</v>
      </c>
      <c r="D226" s="27" t="str">
        <f>VLOOKUP(A226,'BASE REGISTRO NOVIEMBRE'!$B$2:$V$890,4,FALSE)</f>
        <v>Corporación de Derecho Privado.</v>
      </c>
      <c r="E226" s="27" t="str">
        <f>VLOOKUP(A226,'BASE REGISTRO NOVIEMBRE'!$B$2:$V$890,5,FALSE)</f>
        <v xml:space="preserve">Otorgado por Decreto Supremo Nº 180, de fecha 7 de febrero de 1895, por el Ministerio de Justicia.  </v>
      </c>
      <c r="F226" s="27" t="str">
        <f>VLOOKUP(A226,'BASE REGISTRO NOVIEMBRE'!$B$2:$V$890,6,FALSE)</f>
        <v xml:space="preserve">Certificado de vigencia de Persona Jurídica sin fines de lucro, Folio N° 500395280894, de 24 de junio del 2021, del Servicio de Registro Civil e Identificación.
</v>
      </c>
      <c r="G226" s="27" t="str">
        <f>VLOOKUP(A226,'BASE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6" s="27" t="str">
        <f>VLOOKUP(A226,'BASE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6" s="27" t="str">
        <f>VLOOKUP(A226,'BASE REGISTRO NOVIEMBRE'!$B$2:$V$890,9,FALSE)</f>
        <v>dos años</v>
      </c>
      <c r="J226" s="27" t="str">
        <f>VLOOKUP(A226,'BASE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6" s="27" t="str">
        <f>VLOOKUP(A226,'BASE REGISTRO NOVIEMBRE'!$B$2:$V$890,11,FALSE)</f>
        <v xml:space="preserve">Alicia  Amunátegui  Monckeberg   
María Inés Ross Amunategui.       
Gerente General:  Francisco Javier Loeser Bravo. 
</v>
      </c>
      <c r="L226" s="27" t="str">
        <f>VLOOKUP(A226,'BASE REGISTRO NOVIEMBRE'!$B$2:$V$890,12,FALSE)</f>
        <v xml:space="preserve">Concha y Toro Nº 2188, Metro Protectora de la Infancia, comuna de Puente Alto (dirección según última carta remitida por la institución).
Concha y Toro 1898, P.34 ½ Vic. Mackenna, comuna de Puente Alto.
</v>
      </c>
      <c r="M226" s="27" t="str">
        <f>VLOOKUP(A226,'BASE REGISTRO NOVIEMBRE'!$B$2:$V$890,13,FALSE)</f>
        <v>XIII</v>
      </c>
      <c r="N226" s="27" t="str">
        <f>VLOOKUP(A226,'BASE REGISTRO NOVIEMBRE'!$B$2:$V$890,14,FALSE)</f>
        <v>comuna de Puente Alto</v>
      </c>
      <c r="O226" s="27" t="str">
        <f>VLOOKUP(A226,'BASE REGISTRO NOVIEMBRE'!$B$2:$V$890,15,FALSE)</f>
        <v>Teléfono: 4848800 - 4848900</v>
      </c>
      <c r="P226" s="27" t="str">
        <f>VLOOKUP(A226,'BASE REGISTRO NOVIEMBRE'!$B$2:$V$890,16,FALSE)</f>
        <v>secretaria.presidencia@protectora.cl
Secretario.gerencia@protectora.cl            floeser@protectora.cl</v>
      </c>
      <c r="Q226" s="27">
        <f>VLOOKUP(A226,'BASE REGISTRO NOVIEMBRE'!$B$2:$V$890,17,FALSE)</f>
        <v>0</v>
      </c>
      <c r="R226" s="27">
        <f>VLOOKUP(A226,'BASE REGISTRO NOVIEMBRE'!$B$2:$V$890,18,FALSE)</f>
        <v>93401</v>
      </c>
      <c r="S226" s="27" t="str">
        <f>VLOOKUP(A226,'BASE REGISTRO NOVIEMBRE'!$B$2:$V$890,19,FALSE)</f>
        <v>Antecedentes financieros correspondientes al año 2020, aprobados por el Sub Depto de Supervisión Financiera Nacional.</v>
      </c>
      <c r="T226" s="107">
        <f>VLOOKUP(A226,'BASE REGISTRO NOVIEMBRE'!$B$2:$V$890,20,FALSE)</f>
        <v>37970</v>
      </c>
      <c r="U226" s="41">
        <v>6100</v>
      </c>
      <c r="V226" s="44">
        <v>17564457</v>
      </c>
      <c r="W226" s="44">
        <v>35348029</v>
      </c>
      <c r="X226" s="45">
        <v>44561</v>
      </c>
      <c r="Y226" s="42" t="s">
        <v>40</v>
      </c>
      <c r="Z226" s="42" t="s">
        <v>9203</v>
      </c>
      <c r="AA226" s="42" t="s">
        <v>217</v>
      </c>
    </row>
    <row r="227" spans="1:27" ht="15.75" customHeight="1" x14ac:dyDescent="0.2">
      <c r="A227" s="41">
        <v>6100</v>
      </c>
      <c r="B227" s="27" t="str">
        <f>VLOOKUP(A227,'BASE REGISTRO NOVIEMBRE'!$B$2:$V$890,2,FALSE)</f>
        <v>Sociedad de Asistencia y Capacitación (antes denominada Sociedad Protectora de la Infancia)</v>
      </c>
      <c r="C227" s="27" t="str">
        <f>VLOOKUP(A227,'BASE REGISTRO NOVIEMBRE'!$B$2:$V$890,3,FALSE)</f>
        <v>70012450-9</v>
      </c>
      <c r="D227" s="27" t="str">
        <f>VLOOKUP(A227,'BASE REGISTRO NOVIEMBRE'!$B$2:$V$890,4,FALSE)</f>
        <v>Corporación de Derecho Privado.</v>
      </c>
      <c r="E227" s="27" t="str">
        <f>VLOOKUP(A227,'BASE REGISTRO NOVIEMBRE'!$B$2:$V$890,5,FALSE)</f>
        <v xml:space="preserve">Otorgado por Decreto Supremo Nº 180, de fecha 7 de febrero de 1895, por el Ministerio de Justicia.  </v>
      </c>
      <c r="F227" s="27" t="str">
        <f>VLOOKUP(A227,'BASE REGISTRO NOVIEMBRE'!$B$2:$V$890,6,FALSE)</f>
        <v xml:space="preserve">Certificado de vigencia de Persona Jurídica sin fines de lucro, Folio N° 500395280894, de 24 de junio del 2021, del Servicio de Registro Civil e Identificación.
</v>
      </c>
      <c r="G227" s="27" t="str">
        <f>VLOOKUP(A227,'BASE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7" s="27" t="str">
        <f>VLOOKUP(A227,'BASE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7" s="27" t="str">
        <f>VLOOKUP(A227,'BASE REGISTRO NOVIEMBRE'!$B$2:$V$890,9,FALSE)</f>
        <v>dos años</v>
      </c>
      <c r="J227" s="27" t="str">
        <f>VLOOKUP(A227,'BASE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7" s="27" t="str">
        <f>VLOOKUP(A227,'BASE REGISTRO NOVIEMBRE'!$B$2:$V$890,11,FALSE)</f>
        <v xml:space="preserve">Alicia  Amunátegui  Monckeberg   
María Inés Ross Amunategui.       
Gerente General:  Francisco Javier Loeser Bravo. 
</v>
      </c>
      <c r="L227" s="27" t="str">
        <f>VLOOKUP(A227,'BASE REGISTRO NOVIEMBRE'!$B$2:$V$890,12,FALSE)</f>
        <v xml:space="preserve">Concha y Toro Nº 2188, Metro Protectora de la Infancia, comuna de Puente Alto (dirección según última carta remitida por la institución).
Concha y Toro 1898, P.34 ½ Vic. Mackenna, comuna de Puente Alto.
</v>
      </c>
      <c r="M227" s="27" t="str">
        <f>VLOOKUP(A227,'BASE REGISTRO NOVIEMBRE'!$B$2:$V$890,13,FALSE)</f>
        <v>XIII</v>
      </c>
      <c r="N227" s="27" t="str">
        <f>VLOOKUP(A227,'BASE REGISTRO NOVIEMBRE'!$B$2:$V$890,14,FALSE)</f>
        <v>comuna de Puente Alto</v>
      </c>
      <c r="O227" s="27" t="str">
        <f>VLOOKUP(A227,'BASE REGISTRO NOVIEMBRE'!$B$2:$V$890,15,FALSE)</f>
        <v>Teléfono: 4848800 - 4848900</v>
      </c>
      <c r="P227" s="27" t="str">
        <f>VLOOKUP(A227,'BASE REGISTRO NOVIEMBRE'!$B$2:$V$890,16,FALSE)</f>
        <v>secretaria.presidencia@protectora.cl
Secretario.gerencia@protectora.cl            floeser@protectora.cl</v>
      </c>
      <c r="Q227" s="27">
        <f>VLOOKUP(A227,'BASE REGISTRO NOVIEMBRE'!$B$2:$V$890,17,FALSE)</f>
        <v>0</v>
      </c>
      <c r="R227" s="27">
        <f>VLOOKUP(A227,'BASE REGISTRO NOVIEMBRE'!$B$2:$V$890,18,FALSE)</f>
        <v>93401</v>
      </c>
      <c r="S227" s="27" t="str">
        <f>VLOOKUP(A227,'BASE REGISTRO NOVIEMBRE'!$B$2:$V$890,19,FALSE)</f>
        <v>Antecedentes financieros correspondientes al año 2020, aprobados por el Sub Depto de Supervisión Financiera Nacional.</v>
      </c>
      <c r="T227" s="107">
        <f>VLOOKUP(A227,'BASE REGISTRO NOVIEMBRE'!$B$2:$V$890,20,FALSE)</f>
        <v>37970</v>
      </c>
      <c r="U227" s="41">
        <v>6100</v>
      </c>
      <c r="V227" s="44">
        <v>22265460</v>
      </c>
      <c r="W227" s="44">
        <v>30023460</v>
      </c>
      <c r="X227" s="45">
        <v>44561</v>
      </c>
      <c r="Y227" s="42" t="s">
        <v>40</v>
      </c>
      <c r="Z227" s="42" t="s">
        <v>9203</v>
      </c>
      <c r="AA227" s="42" t="s">
        <v>375</v>
      </c>
    </row>
    <row r="228" spans="1:27" ht="15.75" customHeight="1" x14ac:dyDescent="0.2">
      <c r="A228" s="41">
        <v>6100</v>
      </c>
      <c r="B228" s="27" t="str">
        <f>VLOOKUP(A228,'BASE REGISTRO NOVIEMBRE'!$B$2:$V$890,2,FALSE)</f>
        <v>Sociedad de Asistencia y Capacitación (antes denominada Sociedad Protectora de la Infancia)</v>
      </c>
      <c r="C228" s="27" t="str">
        <f>VLOOKUP(A228,'BASE REGISTRO NOVIEMBRE'!$B$2:$V$890,3,FALSE)</f>
        <v>70012450-9</v>
      </c>
      <c r="D228" s="27" t="str">
        <f>VLOOKUP(A228,'BASE REGISTRO NOVIEMBRE'!$B$2:$V$890,4,FALSE)</f>
        <v>Corporación de Derecho Privado.</v>
      </c>
      <c r="E228" s="27" t="str">
        <f>VLOOKUP(A228,'BASE REGISTRO NOVIEMBRE'!$B$2:$V$890,5,FALSE)</f>
        <v xml:space="preserve">Otorgado por Decreto Supremo Nº 180, de fecha 7 de febrero de 1895, por el Ministerio de Justicia.  </v>
      </c>
      <c r="F228" s="27" t="str">
        <f>VLOOKUP(A228,'BASE REGISTRO NOVIEMBRE'!$B$2:$V$890,6,FALSE)</f>
        <v xml:space="preserve">Certificado de vigencia de Persona Jurídica sin fines de lucro, Folio N° 500395280894, de 24 de junio del 2021, del Servicio de Registro Civil e Identificación.
</v>
      </c>
      <c r="G228" s="27" t="str">
        <f>VLOOKUP(A228,'BASE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8" s="27" t="str">
        <f>VLOOKUP(A228,'BASE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8" s="27" t="str">
        <f>VLOOKUP(A228,'BASE REGISTRO NOVIEMBRE'!$B$2:$V$890,9,FALSE)</f>
        <v>dos años</v>
      </c>
      <c r="J228" s="27" t="str">
        <f>VLOOKUP(A228,'BASE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8" s="27" t="str">
        <f>VLOOKUP(A228,'BASE REGISTRO NOVIEMBRE'!$B$2:$V$890,11,FALSE)</f>
        <v xml:space="preserve">Alicia  Amunátegui  Monckeberg   
María Inés Ross Amunategui.       
Gerente General:  Francisco Javier Loeser Bravo. 
</v>
      </c>
      <c r="L228" s="27" t="str">
        <f>VLOOKUP(A228,'BASE REGISTRO NOVIEMBRE'!$B$2:$V$890,12,FALSE)</f>
        <v xml:space="preserve">Concha y Toro Nº 2188, Metro Protectora de la Infancia, comuna de Puente Alto (dirección según última carta remitida por la institución).
Concha y Toro 1898, P.34 ½ Vic. Mackenna, comuna de Puente Alto.
</v>
      </c>
      <c r="M228" s="27" t="str">
        <f>VLOOKUP(A228,'BASE REGISTRO NOVIEMBRE'!$B$2:$V$890,13,FALSE)</f>
        <v>XIII</v>
      </c>
      <c r="N228" s="27" t="str">
        <f>VLOOKUP(A228,'BASE REGISTRO NOVIEMBRE'!$B$2:$V$890,14,FALSE)</f>
        <v>comuna de Puente Alto</v>
      </c>
      <c r="O228" s="27" t="str">
        <f>VLOOKUP(A228,'BASE REGISTRO NOVIEMBRE'!$B$2:$V$890,15,FALSE)</f>
        <v>Teléfono: 4848800 - 4848900</v>
      </c>
      <c r="P228" s="27" t="str">
        <f>VLOOKUP(A228,'BASE REGISTRO NOVIEMBRE'!$B$2:$V$890,16,FALSE)</f>
        <v>secretaria.presidencia@protectora.cl
Secretario.gerencia@protectora.cl            floeser@protectora.cl</v>
      </c>
      <c r="Q228" s="27">
        <f>VLOOKUP(A228,'BASE REGISTRO NOVIEMBRE'!$B$2:$V$890,17,FALSE)</f>
        <v>0</v>
      </c>
      <c r="R228" s="27">
        <f>VLOOKUP(A228,'BASE REGISTRO NOVIEMBRE'!$B$2:$V$890,18,FALSE)</f>
        <v>93401</v>
      </c>
      <c r="S228" s="27" t="str">
        <f>VLOOKUP(A228,'BASE REGISTRO NOVIEMBRE'!$B$2:$V$890,19,FALSE)</f>
        <v>Antecedentes financieros correspondientes al año 2020, aprobados por el Sub Depto de Supervisión Financiera Nacional.</v>
      </c>
      <c r="T228" s="107">
        <f>VLOOKUP(A228,'BASE REGISTRO NOVIEMBRE'!$B$2:$V$890,20,FALSE)</f>
        <v>37970</v>
      </c>
      <c r="U228" s="41">
        <v>6100</v>
      </c>
      <c r="V228" s="44">
        <v>7680420</v>
      </c>
      <c r="W228" s="44">
        <v>13886820</v>
      </c>
      <c r="X228" s="45">
        <v>44561</v>
      </c>
      <c r="Y228" s="42" t="s">
        <v>40</v>
      </c>
      <c r="Z228" s="42" t="s">
        <v>9203</v>
      </c>
      <c r="AA228" s="42" t="s">
        <v>9572</v>
      </c>
    </row>
    <row r="229" spans="1:27" ht="15.75" customHeight="1" x14ac:dyDescent="0.2">
      <c r="A229" s="41">
        <v>6100</v>
      </c>
      <c r="B229" s="27" t="str">
        <f>VLOOKUP(A229,'BASE REGISTRO NOVIEMBRE'!$B$2:$V$890,2,FALSE)</f>
        <v>Sociedad de Asistencia y Capacitación (antes denominada Sociedad Protectora de la Infancia)</v>
      </c>
      <c r="C229" s="27" t="str">
        <f>VLOOKUP(A229,'BASE REGISTRO NOVIEMBRE'!$B$2:$V$890,3,FALSE)</f>
        <v>70012450-9</v>
      </c>
      <c r="D229" s="27" t="str">
        <f>VLOOKUP(A229,'BASE REGISTRO NOVIEMBRE'!$B$2:$V$890,4,FALSE)</f>
        <v>Corporación de Derecho Privado.</v>
      </c>
      <c r="E229" s="27" t="str">
        <f>VLOOKUP(A229,'BASE REGISTRO NOVIEMBRE'!$B$2:$V$890,5,FALSE)</f>
        <v xml:space="preserve">Otorgado por Decreto Supremo Nº 180, de fecha 7 de febrero de 1895, por el Ministerio de Justicia.  </v>
      </c>
      <c r="F229" s="27" t="str">
        <f>VLOOKUP(A229,'BASE REGISTRO NOVIEMBRE'!$B$2:$V$890,6,FALSE)</f>
        <v xml:space="preserve">Certificado de vigencia de Persona Jurídica sin fines de lucro, Folio N° 500395280894, de 24 de junio del 2021, del Servicio de Registro Civil e Identificación.
</v>
      </c>
      <c r="G229" s="27" t="str">
        <f>VLOOKUP(A229,'BASE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29" s="27" t="str">
        <f>VLOOKUP(A229,'BASE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29" s="27" t="str">
        <f>VLOOKUP(A229,'BASE REGISTRO NOVIEMBRE'!$B$2:$V$890,9,FALSE)</f>
        <v>dos años</v>
      </c>
      <c r="J229" s="27" t="str">
        <f>VLOOKUP(A229,'BASE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29" s="27" t="str">
        <f>VLOOKUP(A229,'BASE REGISTRO NOVIEMBRE'!$B$2:$V$890,11,FALSE)</f>
        <v xml:space="preserve">Alicia  Amunátegui  Monckeberg   
María Inés Ross Amunategui.       
Gerente General:  Francisco Javier Loeser Bravo. 
</v>
      </c>
      <c r="L229" s="27" t="str">
        <f>VLOOKUP(A229,'BASE REGISTRO NOVIEMBRE'!$B$2:$V$890,12,FALSE)</f>
        <v xml:space="preserve">Concha y Toro Nº 2188, Metro Protectora de la Infancia, comuna de Puente Alto (dirección según última carta remitida por la institución).
Concha y Toro 1898, P.34 ½ Vic. Mackenna, comuna de Puente Alto.
</v>
      </c>
      <c r="M229" s="27" t="str">
        <f>VLOOKUP(A229,'BASE REGISTRO NOVIEMBRE'!$B$2:$V$890,13,FALSE)</f>
        <v>XIII</v>
      </c>
      <c r="N229" s="27" t="str">
        <f>VLOOKUP(A229,'BASE REGISTRO NOVIEMBRE'!$B$2:$V$890,14,FALSE)</f>
        <v>comuna de Puente Alto</v>
      </c>
      <c r="O229" s="27" t="str">
        <f>VLOOKUP(A229,'BASE REGISTRO NOVIEMBRE'!$B$2:$V$890,15,FALSE)</f>
        <v>Teléfono: 4848800 - 4848900</v>
      </c>
      <c r="P229" s="27" t="str">
        <f>VLOOKUP(A229,'BASE REGISTRO NOVIEMBRE'!$B$2:$V$890,16,FALSE)</f>
        <v>secretaria.presidencia@protectora.cl
Secretario.gerencia@protectora.cl            floeser@protectora.cl</v>
      </c>
      <c r="Q229" s="27">
        <f>VLOOKUP(A229,'BASE REGISTRO NOVIEMBRE'!$B$2:$V$890,17,FALSE)</f>
        <v>0</v>
      </c>
      <c r="R229" s="27">
        <f>VLOOKUP(A229,'BASE REGISTRO NOVIEMBRE'!$B$2:$V$890,18,FALSE)</f>
        <v>93401</v>
      </c>
      <c r="S229" s="27" t="str">
        <f>VLOOKUP(A229,'BASE REGISTRO NOVIEMBRE'!$B$2:$V$890,19,FALSE)</f>
        <v>Antecedentes financieros correspondientes al año 2020, aprobados por el Sub Depto de Supervisión Financiera Nacional.</v>
      </c>
      <c r="T229" s="107">
        <f>VLOOKUP(A229,'BASE REGISTRO NOVIEMBRE'!$B$2:$V$890,20,FALSE)</f>
        <v>37970</v>
      </c>
      <c r="U229" s="41">
        <v>6100</v>
      </c>
      <c r="V229" s="44">
        <v>22498200</v>
      </c>
      <c r="W229" s="44">
        <v>30256200</v>
      </c>
      <c r="X229" s="45">
        <v>44561</v>
      </c>
      <c r="Y229" s="42" t="s">
        <v>40</v>
      </c>
      <c r="Z229" s="42" t="s">
        <v>9203</v>
      </c>
      <c r="AA229" s="42" t="s">
        <v>94</v>
      </c>
    </row>
    <row r="230" spans="1:27" ht="15.75" customHeight="1" x14ac:dyDescent="0.2">
      <c r="A230" s="41">
        <v>6100</v>
      </c>
      <c r="B230" s="27" t="str">
        <f>VLOOKUP(A230,'BASE REGISTRO NOVIEMBRE'!$B$2:$V$890,2,FALSE)</f>
        <v>Sociedad de Asistencia y Capacitación (antes denominada Sociedad Protectora de la Infancia)</v>
      </c>
      <c r="C230" s="27" t="str">
        <f>VLOOKUP(A230,'BASE REGISTRO NOVIEMBRE'!$B$2:$V$890,3,FALSE)</f>
        <v>70012450-9</v>
      </c>
      <c r="D230" s="27" t="str">
        <f>VLOOKUP(A230,'BASE REGISTRO NOVIEMBRE'!$B$2:$V$890,4,FALSE)</f>
        <v>Corporación de Derecho Privado.</v>
      </c>
      <c r="E230" s="27" t="str">
        <f>VLOOKUP(A230,'BASE REGISTRO NOVIEMBRE'!$B$2:$V$890,5,FALSE)</f>
        <v xml:space="preserve">Otorgado por Decreto Supremo Nº 180, de fecha 7 de febrero de 1895, por el Ministerio de Justicia.  </v>
      </c>
      <c r="F230" s="27" t="str">
        <f>VLOOKUP(A230,'BASE REGISTRO NOVIEMBRE'!$B$2:$V$890,6,FALSE)</f>
        <v xml:space="preserve">Certificado de vigencia de Persona Jurídica sin fines de lucro, Folio N° 500395280894, de 24 de junio del 2021, del Servicio de Registro Civil e Identificación.
</v>
      </c>
      <c r="G230" s="27" t="str">
        <f>VLOOKUP(A230,'BASE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0" s="27" t="str">
        <f>VLOOKUP(A230,'BASE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0" s="27" t="str">
        <f>VLOOKUP(A230,'BASE REGISTRO NOVIEMBRE'!$B$2:$V$890,9,FALSE)</f>
        <v>dos años</v>
      </c>
      <c r="J230" s="27" t="str">
        <f>VLOOKUP(A230,'BASE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30" s="27" t="str">
        <f>VLOOKUP(A230,'BASE REGISTRO NOVIEMBRE'!$B$2:$V$890,11,FALSE)</f>
        <v xml:space="preserve">Alicia  Amunátegui  Monckeberg   
María Inés Ross Amunategui.       
Gerente General:  Francisco Javier Loeser Bravo. 
</v>
      </c>
      <c r="L230" s="27" t="str">
        <f>VLOOKUP(A230,'BASE REGISTRO NOVIEMBRE'!$B$2:$V$890,12,FALSE)</f>
        <v xml:space="preserve">Concha y Toro Nº 2188, Metro Protectora de la Infancia, comuna de Puente Alto (dirección según última carta remitida por la institución).
Concha y Toro 1898, P.34 ½ Vic. Mackenna, comuna de Puente Alto.
</v>
      </c>
      <c r="M230" s="27" t="str">
        <f>VLOOKUP(A230,'BASE REGISTRO NOVIEMBRE'!$B$2:$V$890,13,FALSE)</f>
        <v>XIII</v>
      </c>
      <c r="N230" s="27" t="str">
        <f>VLOOKUP(A230,'BASE REGISTRO NOVIEMBRE'!$B$2:$V$890,14,FALSE)</f>
        <v>comuna de Puente Alto</v>
      </c>
      <c r="O230" s="27" t="str">
        <f>VLOOKUP(A230,'BASE REGISTRO NOVIEMBRE'!$B$2:$V$890,15,FALSE)</f>
        <v>Teléfono: 4848800 - 4848900</v>
      </c>
      <c r="P230" s="27" t="str">
        <f>VLOOKUP(A230,'BASE REGISTRO NOVIEMBRE'!$B$2:$V$890,16,FALSE)</f>
        <v>secretaria.presidencia@protectora.cl
Secretario.gerencia@protectora.cl            floeser@protectora.cl</v>
      </c>
      <c r="Q230" s="27">
        <f>VLOOKUP(A230,'BASE REGISTRO NOVIEMBRE'!$B$2:$V$890,17,FALSE)</f>
        <v>0</v>
      </c>
      <c r="R230" s="27">
        <f>VLOOKUP(A230,'BASE REGISTRO NOVIEMBRE'!$B$2:$V$890,18,FALSE)</f>
        <v>93401</v>
      </c>
      <c r="S230" s="27" t="str">
        <f>VLOOKUP(A230,'BASE REGISTRO NOVIEMBRE'!$B$2:$V$890,19,FALSE)</f>
        <v>Antecedentes financieros correspondientes al año 2020, aprobados por el Sub Depto de Supervisión Financiera Nacional.</v>
      </c>
      <c r="T230" s="107">
        <f>VLOOKUP(A230,'BASE REGISTRO NOVIEMBRE'!$B$2:$V$890,20,FALSE)</f>
        <v>37970</v>
      </c>
      <c r="U230" s="41">
        <v>6100</v>
      </c>
      <c r="V230" s="44">
        <v>54207731</v>
      </c>
      <c r="W230" s="44">
        <v>99520988</v>
      </c>
      <c r="X230" s="45">
        <v>44561</v>
      </c>
      <c r="Y230" s="42" t="s">
        <v>40</v>
      </c>
      <c r="Z230" s="42" t="s">
        <v>9203</v>
      </c>
      <c r="AA230" s="42" t="s">
        <v>9585</v>
      </c>
    </row>
    <row r="231" spans="1:27" ht="15.75" customHeight="1" x14ac:dyDescent="0.2">
      <c r="A231" s="41">
        <v>6100</v>
      </c>
      <c r="B231" s="27" t="str">
        <f>VLOOKUP(A231,'BASE REGISTRO NOVIEMBRE'!$B$2:$V$890,2,FALSE)</f>
        <v>Sociedad de Asistencia y Capacitación (antes denominada Sociedad Protectora de la Infancia)</v>
      </c>
      <c r="C231" s="27" t="str">
        <f>VLOOKUP(A231,'BASE REGISTRO NOVIEMBRE'!$B$2:$V$890,3,FALSE)</f>
        <v>70012450-9</v>
      </c>
      <c r="D231" s="27" t="str">
        <f>VLOOKUP(A231,'BASE REGISTRO NOVIEMBRE'!$B$2:$V$890,4,FALSE)</f>
        <v>Corporación de Derecho Privado.</v>
      </c>
      <c r="E231" s="27" t="str">
        <f>VLOOKUP(A231,'BASE REGISTRO NOVIEMBRE'!$B$2:$V$890,5,FALSE)</f>
        <v xml:space="preserve">Otorgado por Decreto Supremo Nº 180, de fecha 7 de febrero de 1895, por el Ministerio de Justicia.  </v>
      </c>
      <c r="F231" s="27" t="str">
        <f>VLOOKUP(A231,'BASE REGISTRO NOVIEMBRE'!$B$2:$V$890,6,FALSE)</f>
        <v xml:space="preserve">Certificado de vigencia de Persona Jurídica sin fines de lucro, Folio N° 500395280894, de 24 de junio del 2021, del Servicio de Registro Civil e Identificación.
</v>
      </c>
      <c r="G231" s="27" t="str">
        <f>VLOOKUP(A231,'BASE REGISTRO NOVIEMBRE'!$B$2:$V$890,7,FALSE)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31" s="27" t="str">
        <f>VLOOKUP(A231,'BASE REGISTRO NOVIEMBRE'!$B$2:$V$890,8,FALSE)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31" s="27" t="str">
        <f>VLOOKUP(A231,'BASE REGISTRO NOVIEMBRE'!$B$2:$V$890,9,FALSE)</f>
        <v>dos años</v>
      </c>
      <c r="J231" s="27" t="str">
        <f>VLOOKUP(A231,'BASE REGISTRO NOVIEMBRE'!$B$2:$V$890,10,FALSE)</f>
        <v>08 de noviembre de 2018 al 08 de noviembre de 2020.*Debido al estado de excepción constitucional de catástrofe (DS N°104 de 2020 del M. del Interior, y sus prorrogas hasta el 30 de septiembre de 2021) se promulgó la Ley N°21.239, la cual prorroga el mandato de los directorios de asociaciones y fundaciones constituidas según lo dispuesto en el Título XXXIII del Libro I del Código Civil (como nuestro caso), hasta 3 meses después de que el estado de excepción haya finalizado. Así, nuestro directorio está vigente hasta el 30 de diciembre del 2021 (Correo electrónico enviado por srita. Trinidad Gana, el 06-07-2021.)</v>
      </c>
      <c r="K231" s="27" t="str">
        <f>VLOOKUP(A231,'BASE REGISTRO NOVIEMBRE'!$B$2:$V$890,11,FALSE)</f>
        <v xml:space="preserve">Alicia  Amunátegui  Monckeberg   
María Inés Ross Amunategui.       
Gerente General:  Francisco Javier Loeser Bravo. 
</v>
      </c>
      <c r="L231" s="27" t="str">
        <f>VLOOKUP(A231,'BASE REGISTRO NOVIEMBRE'!$B$2:$V$890,12,FALSE)</f>
        <v xml:space="preserve">Concha y Toro Nº 2188, Metro Protectora de la Infancia, comuna de Puente Alto (dirección según última carta remitida por la institución).
Concha y Toro 1898, P.34 ½ Vic. Mackenna, comuna de Puente Alto.
</v>
      </c>
      <c r="M231" s="27" t="str">
        <f>VLOOKUP(A231,'BASE REGISTRO NOVIEMBRE'!$B$2:$V$890,13,FALSE)</f>
        <v>XIII</v>
      </c>
      <c r="N231" s="27" t="str">
        <f>VLOOKUP(A231,'BASE REGISTRO NOVIEMBRE'!$B$2:$V$890,14,FALSE)</f>
        <v>comuna de Puente Alto</v>
      </c>
      <c r="O231" s="27" t="str">
        <f>VLOOKUP(A231,'BASE REGISTRO NOVIEMBRE'!$B$2:$V$890,15,FALSE)</f>
        <v>Teléfono: 4848800 - 4848900</v>
      </c>
      <c r="P231" s="27" t="str">
        <f>VLOOKUP(A231,'BASE REGISTRO NOVIEMBRE'!$B$2:$V$890,16,FALSE)</f>
        <v>secretaria.presidencia@protectora.cl
Secretario.gerencia@protectora.cl            floeser@protectora.cl</v>
      </c>
      <c r="Q231" s="27">
        <f>VLOOKUP(A231,'BASE REGISTRO NOVIEMBRE'!$B$2:$V$890,17,FALSE)</f>
        <v>0</v>
      </c>
      <c r="R231" s="27">
        <f>VLOOKUP(A231,'BASE REGISTRO NOVIEMBRE'!$B$2:$V$890,18,FALSE)</f>
        <v>93401</v>
      </c>
      <c r="S231" s="27" t="str">
        <f>VLOOKUP(A231,'BASE REGISTRO NOVIEMBRE'!$B$2:$V$890,19,FALSE)</f>
        <v>Antecedentes financieros correspondientes al año 2020, aprobados por el Sub Depto de Supervisión Financiera Nacional.</v>
      </c>
      <c r="T231" s="107">
        <f>VLOOKUP(A231,'BASE REGISTRO NOVIEMBRE'!$B$2:$V$890,20,FALSE)</f>
        <v>37970</v>
      </c>
      <c r="U231" s="41">
        <v>6100</v>
      </c>
      <c r="V231" s="44">
        <v>3107234</v>
      </c>
      <c r="W231" s="44">
        <v>6945582</v>
      </c>
      <c r="X231" s="45">
        <v>44561</v>
      </c>
      <c r="Y231" s="42" t="s">
        <v>40</v>
      </c>
      <c r="Z231" s="42" t="s">
        <v>9203</v>
      </c>
      <c r="AA231" s="42" t="s">
        <v>219</v>
      </c>
    </row>
    <row r="232" spans="1:27" ht="15.75" customHeight="1" x14ac:dyDescent="0.2">
      <c r="A232" s="41">
        <v>6150</v>
      </c>
      <c r="B232" s="27" t="str">
        <f>VLOOKUP(A232,'BASE REGISTRO NOVIEMBRE'!$B$2:$V$890,2,FALSE)</f>
        <v>Sociedad de Beneficencia Hogar del Niño</v>
      </c>
      <c r="C232" s="27" t="str">
        <f>VLOOKUP(A232,'BASE REGISTRO NOVIEMBRE'!$B$2:$V$890,3,FALSE)</f>
        <v>70275800-9</v>
      </c>
      <c r="D232" s="27" t="str">
        <f>VLOOKUP(A232,'BASE REGISTRO NOVIEMBRE'!$B$2:$V$890,4,FALSE)</f>
        <v>Corporación de Derecho Privado.</v>
      </c>
      <c r="E232" s="27" t="str">
        <f>VLOOKUP(A232,'BASE REGISTRO NOVIEMBRE'!$B$2:$V$890,5,FALSE)</f>
        <v xml:space="preserve">Decreto Supremo Nº 3215, de 30 de mayo de 1952, del Ministerio de Justicia. </v>
      </c>
      <c r="F232" s="27" t="str">
        <f>VLOOKUP(A232,'BASE REGISTRO NOVIEMBRE'!$B$2:$V$890,6,FALSE)</f>
        <v>Certificado de Vigencia folio N° 500419048957, de fecha 18 de noviembre de 2021, del Servicio de Registro Civil e Identificación.</v>
      </c>
      <c r="G232" s="27" t="str">
        <f>VLOOKUP(A232,'BASE REGISTRO NOVIEMBRE'!$B$2:$V$890,7,FALSE)</f>
        <v xml:space="preserve">Proteger, educar, dar habitación y vestuario a los niños, fomentar el mejoramiento de la salud de los menores, estimular la formación de nuevas organizaciones de protección a la infancia.
</v>
      </c>
      <c r="H232" s="27" t="str">
        <f>VLOOKUP(A232,'BASE REGISTRO NOVIEMBRE'!$B$2:$V$890,8,FALSE)</f>
        <v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500399338161, de fecha 20 de julio de 2020, del Servicio de Registro Civil e Identificación.
Directores: 
Stefan Andreas Stolzenbach Santa María, 
María Cristina Stolzenbach Jiménez, 
María Francisca Stolzenbach Santa María, 
Cristóbal Ziegel Rosales, 
Daniela Kunstmann Barba, </v>
      </c>
      <c r="I232" s="27" t="str">
        <f>VLOOKUP(A232,'BASE REGISTRO NOVIEMBRE'!$B$2:$V$890,9,FALSE)</f>
        <v>5 años, de acuerdo a Constan en Certificado de persona jurídica folio N° 500419055258, de fecha 18 de noviembre de 2021, del Servicio de Registro Civil e Identificación.</v>
      </c>
      <c r="J232" s="27" t="str">
        <f>VLOOKUP(A232,'BASE REGISTRO NOVIEMBRE'!$B$2:$V$890,10,FALSE)</f>
        <v xml:space="preserve">17 de noviembre de 2016 al 17 de noviembre de 2021.
</v>
      </c>
      <c r="K232" s="27" t="str">
        <f>VLOOKUP(A232,'BASE REGISTRO NOVIEMBRE'!$B$2:$V$890,11,FALSE)</f>
        <v xml:space="preserve">Presidente: Amelia Lina Barba Rouse, </v>
      </c>
      <c r="L232" s="27" t="str">
        <f>VLOOKUP(A232,'BASE REGISTRO NOVIEMBRE'!$B$2:$V$890,12,FALSE)</f>
        <v xml:space="preserve">Balmaceda N° 6030, Collico, Valdivia.
</v>
      </c>
      <c r="M232" s="27" t="str">
        <f>VLOOKUP(A232,'BASE REGISTRO NOVIEMBRE'!$B$2:$V$890,13,FALSE)</f>
        <v>XIV</v>
      </c>
      <c r="N232" s="27" t="str">
        <f>VLOOKUP(A232,'BASE REGISTRO NOVIEMBRE'!$B$2:$V$890,14,FALSE)</f>
        <v>Valdivia.</v>
      </c>
      <c r="O232" s="27" t="str">
        <f>VLOOKUP(A232,'BASE REGISTRO NOVIEMBRE'!$B$2:$V$890,15,FALSE)</f>
        <v>Fono: 63-2214894</v>
      </c>
      <c r="P232" s="27" t="str">
        <f>VLOOKUP(A232,'BASE REGISTRO NOVIEMBRE'!$B$2:$V$890,16,FALSE)</f>
        <v>huidif.esc.hog@gmail.com</v>
      </c>
      <c r="Q232" s="27">
        <f>VLOOKUP(A232,'BASE REGISTRO NOVIEMBRE'!$B$2:$V$890,17,FALSE)</f>
        <v>0</v>
      </c>
      <c r="R232" s="27">
        <f>VLOOKUP(A232,'BASE REGISTRO NOVIEMBRE'!$B$2:$V$890,18,FALSE)</f>
        <v>93401</v>
      </c>
      <c r="S232" s="27" t="str">
        <f>VLOOKUP(A232,'BASE REGISTRO NOVIEMBRE'!$B$2:$V$890,19,FALSE)</f>
        <v>Se acompaña certificado de antecedentes financieros correspondiente al año 2020, aprobados por el Subdepartamento de Supervisión Financiera de la Dirección Nacional a aprobación.</v>
      </c>
      <c r="T232" s="107">
        <f>VLOOKUP(A232,'BASE REGISTRO NOVIEMBRE'!$B$2:$V$890,20,FALSE)</f>
        <v>37970</v>
      </c>
      <c r="U232" s="41">
        <v>6150</v>
      </c>
      <c r="V232" s="44">
        <v>21764925</v>
      </c>
      <c r="W232" s="44">
        <v>113841204</v>
      </c>
      <c r="X232" s="45">
        <v>44561</v>
      </c>
      <c r="Y232" s="42" t="s">
        <v>40</v>
      </c>
      <c r="Z232" s="42" t="s">
        <v>9203</v>
      </c>
      <c r="AA232" s="42" t="s">
        <v>220</v>
      </c>
    </row>
    <row r="233" spans="1:27" ht="15.75" customHeight="1" x14ac:dyDescent="0.2">
      <c r="A233" s="41">
        <v>6400</v>
      </c>
      <c r="B233" s="27" t="str">
        <f>VLOOKUP(A233,'BASE REGISTRO NOVIEMBRE'!$B$2:$V$890,2,FALSE)</f>
        <v>Corporación Municipal de Desarrollo Social de Los Muermos</v>
      </c>
      <c r="C233" s="27" t="str">
        <f>VLOOKUP(A233,'BASE REGISTRO NOVIEMBRE'!$B$2:$V$890,3,FALSE)</f>
        <v>71450600-5</v>
      </c>
      <c r="D233" s="27" t="str">
        <f>VLOOKUP(A233,'BASE REGISTRO NOVIEMBRE'!$B$2:$V$890,4,FALSE)</f>
        <v>Corporación de Derecho Privado.</v>
      </c>
      <c r="E233" s="27" t="str">
        <f>VLOOKUP(A233,'BASE REGISTRO NOVIEMBRE'!$B$2:$V$890,5,FALSE)</f>
        <v xml:space="preserve">Decreto Supremo Nº 1091, de 25 de noviembre de 1986, del Ministerio de Justicia. </v>
      </c>
      <c r="F233" s="27" t="str">
        <f>VLOOKUP(A233,'BASE REGISTRO NOVIEMBRE'!$B$2:$V$890,6,FALSE)</f>
        <v>Certificado de Vigencia, Folio Nº 500416826916, emitido con fecha 05 de noviembre de 2021, por el Servicio de Registro Civil e Identificación.</v>
      </c>
      <c r="G233" s="27" t="str">
        <f>VLOOKUP(A233,'BASE REGISTRO NOVIEMBRE'!$B$2:$V$890,7,FALSE)</f>
        <v xml:space="preserve">Administrar y operar servicios en las áreas de educación, salud y atención de menores que haya tomado a su cargo la I. Municipalidad de Los Muermos.
</v>
      </c>
      <c r="H233" s="27" t="str">
        <f>VLOOKUP(A233,'BASE REGISTRO NOVIEMBRE'!$B$2:$V$890,8,FALSE)</f>
        <v>Presidente: Sergio Erwin Haeger Yunge, RUT Nº 13.166.720-5
Secretaria: Karina Andrea Berger Schwerter, RUT N° 13.592.388-5
Tesorera: Carmen Patricia Castillo García, RUT Nº 8.801.596-7
Presidente Suplente: Jaime Diger Filoza Barria, RUT Nº 8.163.015-1
Secretaria Suplente: Luisa Edith Aguilar Ruiz, RUT Nº 11.309.716-7
Tesorera Suplente: Teodora Del Carmen Calonge Saldivia, RUT Nº 5.354.611-0
Este directorio consta en certificado de persona jurídica sin fines de lucro, Folio Nº 500416826902, emitido con fecha 05 de noviembre de 2021, por el Servicio de Registro Civil e Identificación.</v>
      </c>
      <c r="I233" s="27" t="str">
        <f>VLOOKUP(A233,'BASE REGISTRO NOVIEMBRE'!$B$2:$V$890,9,FALSE)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33" s="27" t="str">
        <f>VLOOKUP(A233,'BASE REGISTRO NOVIEMBRE'!$B$2:$V$890,10,FALSE)</f>
        <v>De 05-11-2021</v>
      </c>
      <c r="K233" s="27" t="str">
        <f>VLOOKUP(A233,'BASE REGISTRO NOVIEMBRE'!$B$2:$V$890,11,FALSE)</f>
        <v xml:space="preserve">Presidente: Sergio Erwin Haeger Yunge, RUT Nº 13.166.720-5
</v>
      </c>
      <c r="L233" s="27" t="str">
        <f>VLOOKUP(A233,'BASE REGISTRO NOVIEMBRE'!$B$2:$V$890,12,FALSE)</f>
        <v xml:space="preserve">Avenida Padre Nelson Aguilar S/N, comuna de Los Muermos, Región de Los Lagos, casilla 112.
</v>
      </c>
      <c r="M233" s="27" t="str">
        <f>VLOOKUP(A233,'BASE REGISTRO NOVIEMBRE'!$B$2:$V$890,13,FALSE)</f>
        <v>X</v>
      </c>
      <c r="N233" s="27" t="str">
        <f>VLOOKUP(A233,'BASE REGISTRO NOVIEMBRE'!$B$2:$V$890,14,FALSE)</f>
        <v>Los Muermos</v>
      </c>
      <c r="O233" s="27" t="str">
        <f>VLOOKUP(A233,'BASE REGISTRO NOVIEMBRE'!$B$2:$V$890,15,FALSE)</f>
        <v xml:space="preserve">Fono:652336252- 997293345
</v>
      </c>
      <c r="P233" s="27" t="str">
        <f>VLOOKUP(A233,'BASE REGISTRO NOVIEMBRE'!$B$2:$V$890,16,FALSE)</f>
        <v>E mail: losmuermosresidenciarenacer@gmail.com- alcalde@muermos.cl</v>
      </c>
      <c r="Q233" s="27">
        <f>VLOOKUP(A233,'BASE REGISTRO NOVIEMBRE'!$B$2:$V$890,17,FALSE)</f>
        <v>0</v>
      </c>
      <c r="R233" s="27">
        <f>VLOOKUP(A233,'BASE REGISTRO NOVIEMBRE'!$B$2:$V$890,18,FALSE)</f>
        <v>93401</v>
      </c>
      <c r="S233" s="27" t="str">
        <f>VLOOKUP(A233,'BASE REGISTRO NOVIEMBRE'!$B$2:$V$890,19,FALSE)</f>
        <v>Se acompaña Certificado financiero de la Institución año 2020, aprobado por el Sub Departamento de Supervisión Financiera Nacional.</v>
      </c>
      <c r="T233" s="107">
        <f>VLOOKUP(A233,'BASE REGISTRO NOVIEMBRE'!$B$2:$V$890,20,FALSE)</f>
        <v>37970</v>
      </c>
      <c r="U233" s="41">
        <v>6400</v>
      </c>
      <c r="V233" s="44">
        <v>22812554</v>
      </c>
      <c r="W233" s="44">
        <v>40206262</v>
      </c>
      <c r="X233" s="45">
        <v>44561</v>
      </c>
      <c r="Y233" s="42" t="s">
        <v>40</v>
      </c>
      <c r="Z233" s="42" t="s">
        <v>9203</v>
      </c>
      <c r="AA233" s="42" t="s">
        <v>9520</v>
      </c>
    </row>
    <row r="234" spans="1:27" ht="15.75" customHeight="1" x14ac:dyDescent="0.2">
      <c r="A234" s="41">
        <v>6410</v>
      </c>
      <c r="B234" s="27" t="str">
        <f>VLOOKUP(A234,'BASE REGISTRO NOVIEMBRE'!$B$2:$V$890,2,FALSE)</f>
        <v>Corporación Municipal para el Desarrollo Social de Villa Alemana</v>
      </c>
      <c r="C234" s="27" t="str">
        <f>VLOOKUP(A234,'BASE REGISTRO NOVIEMBRE'!$B$2:$V$890,3,FALSE)</f>
        <v>70983600-5</v>
      </c>
      <c r="D234" s="27" t="str">
        <f>VLOOKUP(A234,'BASE REGISTRO NOVIEMBRE'!$B$2:$V$890,4,FALSE)</f>
        <v>Corporación de Derecho Privado.</v>
      </c>
      <c r="E234" s="27" t="str">
        <f>VLOOKUP(A234,'BASE REGISTRO NOVIEMBRE'!$B$2:$V$890,5,FALSE)</f>
        <v xml:space="preserve">Decreto Supremo Nº 931, de 14 de septiembre de 1982, del Ministerio de Justicia. </v>
      </c>
      <c r="F234" s="27" t="str">
        <f>VLOOKUP(A234,'BASE REGISTRO NOVIEMBRE'!$B$2:$V$890,6,FALSE)</f>
        <v>Certificado de Vigencia Folio Nº 500402117827, de 05 de agosto de 2021, del Servicio de Registro Civil e Identificación.</v>
      </c>
      <c r="G234" s="27" t="str">
        <f>VLOOKUP(A234,'BASE REGISTRO NOVIEMBRE'!$B$2:$V$890,7,FALSE)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34" s="27" t="str">
        <f>VLOOKUP(A234,'BASE REGISTRO NOVIEMBRE'!$B$2:$V$890,8,FALSE)</f>
        <v xml:space="preserve">DIRECTORIO:
Presidente: José Sabat Marcos,  
Secretario: Simón Saavedra Céspedes, 
Tesorero: Rodrigo Oliver Varas, 
Directores:
Rodrigo Torres  Almonacid, 
Rudolf Fernando Kamke Tobar 
De acuerdo a Certificado de directorio Folio Nº 500402117805, de fecha 05 de agosto de 2021, del Servicio de Registro Civil e Identificación
</v>
      </c>
      <c r="I234" s="27" t="str">
        <f>VLOOKUP(A234,'BASE REGISTRO NOVIEMBRE'!$B$2:$V$890,9,FALSE)</f>
        <v>El Presidente de la Corporación, que es el Alcalde, durará mientras esté en ejercicio de funciones. Los Directores durarán dos años en sus cargos.</v>
      </c>
      <c r="J234" s="27" t="str">
        <f>VLOOKUP(A234,'BASE REGISTRO NOVIEMBRE'!$B$2:$V$890,10,FALSE)</f>
        <v>Última renovación de Directorio: 28.11.2011.
Elección Alcalde: 29 de junio de 2021 a 06 de diciembre de 2024.</v>
      </c>
      <c r="K234" s="27" t="str">
        <f>VLOOKUP(A234,'BASE REGISTRO NOVIEMBRE'!$B$2:$V$890,11,FALSE)</f>
        <v xml:space="preserve">Por estatuto, el Presidente es Alcalde: 
Javiera Toledo Muñoz,  
Secretaria General: 
Lilia Ayala Rojas, 
</v>
      </c>
      <c r="L234" s="27" t="str">
        <f>VLOOKUP(A234,'BASE REGISTRO NOVIEMBRE'!$B$2:$V$890,12,FALSE)</f>
        <v xml:space="preserve">Avda. Quinta N° 050, comuna de Villa Alemana, Quinta Región
</v>
      </c>
      <c r="M234" s="27" t="str">
        <f>VLOOKUP(A234,'BASE REGISTRO NOVIEMBRE'!$B$2:$V$890,13,FALSE)</f>
        <v>V</v>
      </c>
      <c r="N234" s="27" t="str">
        <f>VLOOKUP(A234,'BASE REGISTRO NOVIEMBRE'!$B$2:$V$890,14,FALSE)</f>
        <v>Villa Alemana</v>
      </c>
      <c r="O234" s="27">
        <f>VLOOKUP(A234,'BASE REGISTRO NOVIEMBRE'!$B$2:$V$890,15,FALSE)</f>
        <v>0</v>
      </c>
      <c r="P234" s="27">
        <f>VLOOKUP(A234,'BASE REGISTRO NOVIEMBRE'!$B$2:$V$890,16,FALSE)</f>
        <v>0</v>
      </c>
      <c r="Q234" s="27">
        <f>VLOOKUP(A234,'BASE REGISTRO NOVIEMBRE'!$B$2:$V$890,17,FALSE)</f>
        <v>0</v>
      </c>
      <c r="R234" s="27">
        <f>VLOOKUP(A234,'BASE REGISTRO NOVIEMBRE'!$B$2:$V$890,18,FALSE)</f>
        <v>93401</v>
      </c>
      <c r="S234" s="27" t="str">
        <f>VLOOKUP(A234,'BASE REGISTRO NOVIEMBRE'!$B$2:$V$890,19,FALSE)</f>
        <v>Se acompaña Certificado Financiero del año 2020, aprobados por el Subdepartamento de Supervisión Financiera Nacional.</v>
      </c>
      <c r="T234" s="107">
        <f>VLOOKUP(A234,'BASE REGISTRO NOVIEMBRE'!$B$2:$V$890,20,FALSE)</f>
        <v>37970</v>
      </c>
      <c r="U234" s="41">
        <v>6410</v>
      </c>
      <c r="V234" s="44">
        <v>28627882</v>
      </c>
      <c r="W234" s="44">
        <v>58078168</v>
      </c>
      <c r="X234" s="45">
        <v>44561</v>
      </c>
      <c r="Y234" s="42" t="s">
        <v>40</v>
      </c>
      <c r="Z234" s="42" t="s">
        <v>9203</v>
      </c>
      <c r="AA234" s="42" t="s">
        <v>221</v>
      </c>
    </row>
    <row r="235" spans="1:27" ht="15.75" customHeight="1" x14ac:dyDescent="0.2">
      <c r="A235" s="41">
        <v>6430</v>
      </c>
      <c r="B235" s="27" t="str">
        <f>VLOOKUP(A235,'BASE REGISTRO NOVIEMBRE'!$B$2:$V$890,2,FALSE)</f>
        <v xml:space="preserve">Obispado de San Felipe 
</v>
      </c>
      <c r="C235" s="27" t="str">
        <f>VLOOKUP(A235,'BASE REGISTRO NOVIEMBRE'!$B$2:$V$890,3,FALSE)</f>
        <v>70313000-3</v>
      </c>
      <c r="D235" s="27" t="str">
        <f>VLOOKUP(A235,'BASE REGISTRO NOVIEMBRE'!$B$2:$V$890,4,FALSE)</f>
        <v>no aparece</v>
      </c>
      <c r="E235" s="27" t="str">
        <f>VLOOKUP(A235,'BASE REGISTRO NOVIEMBRE'!$B$2:$V$890,5,FALSE)</f>
        <v xml:space="preserve">Institución eclesiastica. Erigida conforme al derecho canónico
</v>
      </c>
      <c r="F235" s="27" t="str">
        <f>VLOOKUP(A235,'BASE REGISTRO NOVIEMBRE'!$B$2:$V$890,6,FALSE)</f>
        <v xml:space="preserve">Indefinida
</v>
      </c>
      <c r="G235" s="27" t="str">
        <f>VLOOKUP(A235,'BASE REGISTRO NOVIEMBRE'!$B$2:$V$890,7,FALSE)</f>
        <v xml:space="preserve">Organización religiosa.
</v>
      </c>
      <c r="H235" s="27" t="str">
        <f>VLOOKUP(A235,'BASE REGISTRO NOVIEMBRE'!$B$2:$V$890,8,FALSE)</f>
        <v>no tiene</v>
      </c>
      <c r="I235" s="27">
        <f>VLOOKUP(A235,'BASE REGISTRO NOVIEMBRE'!$B$2:$V$890,9,FALSE)</f>
        <v>0</v>
      </c>
      <c r="J235" s="27">
        <f>VLOOKUP(A235,'BASE REGISTRO NOVIEMBRE'!$B$2:$V$890,10,FALSE)</f>
        <v>0</v>
      </c>
      <c r="K235" s="27" t="str">
        <f>VLOOKUP(A235,'BASE REGISTRO NOVIEMBRE'!$B$2:$V$890,11,FALSE)</f>
        <v>Gonzalo Bravo Álvarez,</v>
      </c>
      <c r="L235" s="27" t="str">
        <f>VLOOKUP(A235,'BASE REGISTRO NOVIEMBRE'!$B$2:$V$890,12,FALSE)</f>
        <v xml:space="preserve">Merced N° 812 – Casilla 197, San Felipe
</v>
      </c>
      <c r="M235" s="27" t="str">
        <f>VLOOKUP(A235,'BASE REGISTRO NOVIEMBRE'!$B$2:$V$890,13,FALSE)</f>
        <v>V</v>
      </c>
      <c r="N235" s="27" t="str">
        <f>VLOOKUP(A235,'BASE REGISTRO NOVIEMBRE'!$B$2:$V$890,14,FALSE)</f>
        <v>San felipe</v>
      </c>
      <c r="O235" s="27" t="str">
        <f>VLOOKUP(A235,'BASE REGISTRO NOVIEMBRE'!$B$2:$V$890,15,FALSE)</f>
        <v xml:space="preserve">Fono: (34) 2510121
</v>
      </c>
      <c r="P235" s="27" t="str">
        <f>VLOOKUP(A235,'BASE REGISTRO NOVIEMBRE'!$B$2:$V$890,16,FALSE)</f>
        <v>asanfelipe@iglesia.cl</v>
      </c>
      <c r="Q235" s="27" t="str">
        <f>VLOOKUP(A235,'BASE REGISTRO NOVIEMBRE'!$B$2:$V$890,17,FALSE)</f>
        <v>Casilla 197</v>
      </c>
      <c r="R235" s="27" t="str">
        <f>VLOOKUP(A235,'BASE REGISTRO NOVIEMBRE'!$B$2:$V$890,18,FALSE)</f>
        <v xml:space="preserve">93910 Organizaciones religiosas </v>
      </c>
      <c r="S235" s="27" t="str">
        <f>VLOOKUP(A235,'BASE REGISTRO NOVIEMBRE'!$B$2:$V$890,19,FALSE)</f>
        <v>Certificado de antecedentes financieros, correspondientes al año 2020 aprobados por el  Sub Departamento de Supervisión Nacional.</v>
      </c>
      <c r="T235" s="107">
        <f>VLOOKUP(A235,'BASE REGISTRO NOVIEMBRE'!$B$2:$V$890,20,FALSE)</f>
        <v>37970</v>
      </c>
      <c r="U235" s="41">
        <v>6430</v>
      </c>
      <c r="V235" s="44">
        <v>64263824</v>
      </c>
      <c r="W235" s="44">
        <v>159165575</v>
      </c>
      <c r="X235" s="45">
        <v>44561</v>
      </c>
      <c r="Y235" s="42" t="s">
        <v>40</v>
      </c>
      <c r="Z235" s="42" t="s">
        <v>9203</v>
      </c>
      <c r="AA235" s="42" t="s">
        <v>623</v>
      </c>
    </row>
    <row r="236" spans="1:27" ht="15.75" customHeight="1" x14ac:dyDescent="0.2">
      <c r="A236" s="41">
        <v>6430</v>
      </c>
      <c r="B236" s="27" t="str">
        <f>VLOOKUP(A236,'BASE REGISTRO NOVIEMBRE'!$B$2:$V$890,2,FALSE)</f>
        <v xml:space="preserve">Obispado de San Felipe 
</v>
      </c>
      <c r="C236" s="27" t="str">
        <f>VLOOKUP(A236,'BASE REGISTRO NOVIEMBRE'!$B$2:$V$890,3,FALSE)</f>
        <v>70313000-3</v>
      </c>
      <c r="D236" s="27" t="str">
        <f>VLOOKUP(A236,'BASE REGISTRO NOVIEMBRE'!$B$2:$V$890,4,FALSE)</f>
        <v>no aparece</v>
      </c>
      <c r="E236" s="27" t="str">
        <f>VLOOKUP(A236,'BASE REGISTRO NOVIEMBRE'!$B$2:$V$890,5,FALSE)</f>
        <v xml:space="preserve">Institución eclesiastica. Erigida conforme al derecho canónico
</v>
      </c>
      <c r="F236" s="27" t="str">
        <f>VLOOKUP(A236,'BASE REGISTRO NOVIEMBRE'!$B$2:$V$890,6,FALSE)</f>
        <v xml:space="preserve">Indefinida
</v>
      </c>
      <c r="G236" s="27" t="str">
        <f>VLOOKUP(A236,'BASE REGISTRO NOVIEMBRE'!$B$2:$V$890,7,FALSE)</f>
        <v xml:space="preserve">Organización religiosa.
</v>
      </c>
      <c r="H236" s="27" t="str">
        <f>VLOOKUP(A236,'BASE REGISTRO NOVIEMBRE'!$B$2:$V$890,8,FALSE)</f>
        <v>no tiene</v>
      </c>
      <c r="I236" s="27">
        <f>VLOOKUP(A236,'BASE REGISTRO NOVIEMBRE'!$B$2:$V$890,9,FALSE)</f>
        <v>0</v>
      </c>
      <c r="J236" s="27">
        <f>VLOOKUP(A236,'BASE REGISTRO NOVIEMBRE'!$B$2:$V$890,10,FALSE)</f>
        <v>0</v>
      </c>
      <c r="K236" s="27" t="str">
        <f>VLOOKUP(A236,'BASE REGISTRO NOVIEMBRE'!$B$2:$V$890,11,FALSE)</f>
        <v>Gonzalo Bravo Álvarez,</v>
      </c>
      <c r="L236" s="27" t="str">
        <f>VLOOKUP(A236,'BASE REGISTRO NOVIEMBRE'!$B$2:$V$890,12,FALSE)</f>
        <v xml:space="preserve">Merced N° 812 – Casilla 197, San Felipe
</v>
      </c>
      <c r="M236" s="27" t="str">
        <f>VLOOKUP(A236,'BASE REGISTRO NOVIEMBRE'!$B$2:$V$890,13,FALSE)</f>
        <v>V</v>
      </c>
      <c r="N236" s="27" t="str">
        <f>VLOOKUP(A236,'BASE REGISTRO NOVIEMBRE'!$B$2:$V$890,14,FALSE)</f>
        <v>San felipe</v>
      </c>
      <c r="O236" s="27" t="str">
        <f>VLOOKUP(A236,'BASE REGISTRO NOVIEMBRE'!$B$2:$V$890,15,FALSE)</f>
        <v xml:space="preserve">Fono: (34) 2510121
</v>
      </c>
      <c r="P236" s="27" t="str">
        <f>VLOOKUP(A236,'BASE REGISTRO NOVIEMBRE'!$B$2:$V$890,16,FALSE)</f>
        <v>asanfelipe@iglesia.cl</v>
      </c>
      <c r="Q236" s="27" t="str">
        <f>VLOOKUP(A236,'BASE REGISTRO NOVIEMBRE'!$B$2:$V$890,17,FALSE)</f>
        <v>Casilla 197</v>
      </c>
      <c r="R236" s="27" t="str">
        <f>VLOOKUP(A236,'BASE REGISTRO NOVIEMBRE'!$B$2:$V$890,18,FALSE)</f>
        <v xml:space="preserve">93910 Organizaciones religiosas </v>
      </c>
      <c r="S236" s="27" t="str">
        <f>VLOOKUP(A236,'BASE REGISTRO NOVIEMBRE'!$B$2:$V$890,19,FALSE)</f>
        <v>Certificado de antecedentes financieros, correspondientes al año 2020 aprobados por el  Sub Departamento de Supervisión Nacional.</v>
      </c>
      <c r="T236" s="107">
        <f>VLOOKUP(A236,'BASE REGISTRO NOVIEMBRE'!$B$2:$V$890,20,FALSE)</f>
        <v>37970</v>
      </c>
      <c r="U236" s="41">
        <v>6430</v>
      </c>
      <c r="V236" s="44">
        <v>17476188</v>
      </c>
      <c r="W236" s="44">
        <v>35066716</v>
      </c>
      <c r="X236" s="45">
        <v>44561</v>
      </c>
      <c r="Y236" s="42" t="s">
        <v>40</v>
      </c>
      <c r="Z236" s="42" t="s">
        <v>9203</v>
      </c>
      <c r="AA236" s="42" t="s">
        <v>70</v>
      </c>
    </row>
    <row r="237" spans="1:27" ht="15.75" customHeight="1" x14ac:dyDescent="0.2">
      <c r="A237" s="41">
        <v>6470</v>
      </c>
      <c r="B237" s="27" t="str">
        <f>VLOOKUP(A237,'BASE REGISTRO NOVIEMBRE'!$B$2:$V$890,2,FALSE)</f>
        <v>Fundación Nacional para la Defensa Ecológica del Menor de Edad-Fundación DEM</v>
      </c>
      <c r="C237" s="27" t="str">
        <f>VLOOKUP(A237,'BASE REGISTRO NOVIEMBRE'!$B$2:$V$890,3,FALSE)</f>
        <v>71631600-9</v>
      </c>
      <c r="D237" s="27" t="str">
        <f>VLOOKUP(A237,'BASE REGISTRO NOVIEMBRE'!$B$2:$V$890,4,FALSE)</f>
        <v>Fundación de Derecho Privado</v>
      </c>
      <c r="E237" s="27" t="str">
        <f>VLOOKUP(A237,'BASE REGISTRO NOVIEMBRE'!$B$2:$V$890,5,FALSE)</f>
        <v>Otorgada por Decreto Supremo Nº 1314, de 28 de diciembre de 1987, del Ministerio de Justicia.</v>
      </c>
      <c r="F237" s="27" t="str">
        <f>VLOOKUP(A237,'BASE REGISTRO NOVIEMBRE'!$B$2:$V$890,6,FALSE)</f>
        <v xml:space="preserve">Certificado de Vigencia, folio Nº 500397042278, emitido con fecha 06 de julio de 2021, por el Servicio de Registro Civil e Identificación.
</v>
      </c>
      <c r="G237" s="27" t="str">
        <f>VLOOKUP(A237,'BASE REGISTRO NOVIEMBRE'!$B$2:$V$890,7,FALSE)</f>
        <v xml:space="preserve">Promover a través de la iniciativa privada, la defensa ecológica del menor de edad, principalmente en relación a los valores, conocimientos, aprendizaje, bienestar, seguridad, dignidad, justicia, equidad y espiritualidad. </v>
      </c>
      <c r="H237" s="27" t="str">
        <f>VLOOKUP(A237,'BASE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37" s="27" t="str">
        <f>VLOOKUP(A237,'BASE REGISTRO NOVIEMBRE'!$B$2:$V$890,9,FALSE)</f>
        <v>1 año.</v>
      </c>
      <c r="J237" s="27" t="str">
        <f>VLOOKUP(A237,'BASE REGISTRO NOVIEMBRE'!$B$2:$V$890,10,FALSE)</f>
        <v>01 año. Último Directorio data de fecha 01 de julio de 2021.</v>
      </c>
      <c r="K237" s="27" t="str">
        <f>VLOOKUP(A237,'BASE REGISTRO NOVIEMBRE'!$B$2:$V$890,11,FALSE)</f>
        <v xml:space="preserve">Daniela Yáñez Meneses, 
Juan Eduardo Parry Morabec, (Desde el día 02 agosto de 2021)
Carla Polanco Mercado, 
</v>
      </c>
      <c r="L237" s="27" t="str">
        <f>VLOOKUP(A237,'BASE REGISTRO NOVIEMBRE'!$B$2:$V$890,12,FALSE)</f>
        <v xml:space="preserve">Marina de Gaete Nº 755, comuna de Santiago, Región Metropolitana.
</v>
      </c>
      <c r="M237" s="27" t="str">
        <f>VLOOKUP(A237,'BASE REGISTRO NOVIEMBRE'!$B$2:$V$890,13,FALSE)</f>
        <v>XIII</v>
      </c>
      <c r="N237" s="27" t="str">
        <f>VLOOKUP(A237,'BASE REGISTRO NOVIEMBRE'!$B$2:$V$890,14,FALSE)</f>
        <v>Santiago</v>
      </c>
      <c r="O237" s="27" t="str">
        <f>VLOOKUP(A237,'BASE REGISTRO NOVIEMBRE'!$B$2:$V$890,15,FALSE)</f>
        <v>222150200 
+56971407762</v>
      </c>
      <c r="P237" s="27" t="str">
        <f>VLOOKUP(A237,'BASE REGISTRO NOVIEMBRE'!$B$2:$V$890,16,FALSE)</f>
        <v>directorio@fundaciondem.cl
juan.parry@fundaciondem.cl
coordinacionejecutiva@fundaciondem.cl
administracioncentral@fundaciondem.cl</v>
      </c>
      <c r="Q237" s="27">
        <f>VLOOKUP(A237,'BASE REGISTRO NOVIEMBRE'!$B$2:$V$890,17,FALSE)</f>
        <v>0</v>
      </c>
      <c r="R237" s="27">
        <f>VLOOKUP(A237,'BASE REGISTRO NOVIEMBRE'!$B$2:$V$890,18,FALSE)</f>
        <v>93401</v>
      </c>
      <c r="S237" s="27" t="str">
        <f>VLOOKUP(A237,'BASE REGISTRO NOVIEMBRE'!$B$2:$V$890,19,FALSE)</f>
        <v>Se acompaña certificado financiero correspondiente al año 2020, aprobados por el Subdepartamento de Supervisión Financiera.</v>
      </c>
      <c r="T237" s="107">
        <f>VLOOKUP(A237,'BASE REGISTRO NOVIEMBRE'!$B$2:$V$890,20,FALSE)</f>
        <v>37970</v>
      </c>
      <c r="U237" s="41">
        <v>6470</v>
      </c>
      <c r="V237" s="44">
        <v>162052121</v>
      </c>
      <c r="W237" s="44">
        <v>247616396</v>
      </c>
      <c r="X237" s="45">
        <v>44561</v>
      </c>
      <c r="Y237" s="42" t="s">
        <v>40</v>
      </c>
      <c r="Z237" s="42" t="s">
        <v>9203</v>
      </c>
      <c r="AA237" s="42" t="s">
        <v>138</v>
      </c>
    </row>
    <row r="238" spans="1:27" ht="15.75" customHeight="1" x14ac:dyDescent="0.2">
      <c r="A238" s="41">
        <v>6470</v>
      </c>
      <c r="B238" s="27" t="str">
        <f>VLOOKUP(A238,'BASE REGISTRO NOVIEMBRE'!$B$2:$V$890,2,FALSE)</f>
        <v>Fundación Nacional para la Defensa Ecológica del Menor de Edad-Fundación DEM</v>
      </c>
      <c r="C238" s="27" t="str">
        <f>VLOOKUP(A238,'BASE REGISTRO NOVIEMBRE'!$B$2:$V$890,3,FALSE)</f>
        <v>71631600-9</v>
      </c>
      <c r="D238" s="27" t="str">
        <f>VLOOKUP(A238,'BASE REGISTRO NOVIEMBRE'!$B$2:$V$890,4,FALSE)</f>
        <v>Fundación de Derecho Privado</v>
      </c>
      <c r="E238" s="27" t="str">
        <f>VLOOKUP(A238,'BASE REGISTRO NOVIEMBRE'!$B$2:$V$890,5,FALSE)</f>
        <v>Otorgada por Decreto Supremo Nº 1314, de 28 de diciembre de 1987, del Ministerio de Justicia.</v>
      </c>
      <c r="F238" s="27" t="str">
        <f>VLOOKUP(A238,'BASE REGISTRO NOVIEMBRE'!$B$2:$V$890,6,FALSE)</f>
        <v xml:space="preserve">Certificado de Vigencia, folio Nº 500397042278, emitido con fecha 06 de julio de 2021, por el Servicio de Registro Civil e Identificación.
</v>
      </c>
      <c r="G238" s="27" t="str">
        <f>VLOOKUP(A238,'BASE REGISTRO NOVIEMBRE'!$B$2:$V$890,7,FALSE)</f>
        <v xml:space="preserve">Promover a través de la iniciativa privada, la defensa ecológica del menor de edad, principalmente en relación a los valores, conocimientos, aprendizaje, bienestar, seguridad, dignidad, justicia, equidad y espiritualidad. </v>
      </c>
      <c r="H238" s="27" t="str">
        <f>VLOOKUP(A238,'BASE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38" s="27" t="str">
        <f>VLOOKUP(A238,'BASE REGISTRO NOVIEMBRE'!$B$2:$V$890,9,FALSE)</f>
        <v>1 año.</v>
      </c>
      <c r="J238" s="27" t="str">
        <f>VLOOKUP(A238,'BASE REGISTRO NOVIEMBRE'!$B$2:$V$890,10,FALSE)</f>
        <v>01 año. Último Directorio data de fecha 01 de julio de 2021.</v>
      </c>
      <c r="K238" s="27" t="str">
        <f>VLOOKUP(A238,'BASE REGISTRO NOVIEMBRE'!$B$2:$V$890,11,FALSE)</f>
        <v xml:space="preserve">Daniela Yáñez Meneses, 
Juan Eduardo Parry Morabec, (Desde el día 02 agosto de 2021)
Carla Polanco Mercado, 
</v>
      </c>
      <c r="L238" s="27" t="str">
        <f>VLOOKUP(A238,'BASE REGISTRO NOVIEMBRE'!$B$2:$V$890,12,FALSE)</f>
        <v xml:space="preserve">Marina de Gaete Nº 755, comuna de Santiago, Región Metropolitana.
</v>
      </c>
      <c r="M238" s="27" t="str">
        <f>VLOOKUP(A238,'BASE REGISTRO NOVIEMBRE'!$B$2:$V$890,13,FALSE)</f>
        <v>XIII</v>
      </c>
      <c r="N238" s="27" t="str">
        <f>VLOOKUP(A238,'BASE REGISTRO NOVIEMBRE'!$B$2:$V$890,14,FALSE)</f>
        <v>Santiago</v>
      </c>
      <c r="O238" s="27" t="str">
        <f>VLOOKUP(A238,'BASE REGISTRO NOVIEMBRE'!$B$2:$V$890,15,FALSE)</f>
        <v>222150200 
+56971407762</v>
      </c>
      <c r="P238" s="27" t="str">
        <f>VLOOKUP(A238,'BASE REGISTRO NOVIEMBRE'!$B$2:$V$890,16,FALSE)</f>
        <v>directorio@fundaciondem.cl
juan.parry@fundaciondem.cl
coordinacionejecutiva@fundaciondem.cl
administracioncentral@fundaciondem.cl</v>
      </c>
      <c r="Q238" s="27">
        <f>VLOOKUP(A238,'BASE REGISTRO NOVIEMBRE'!$B$2:$V$890,17,FALSE)</f>
        <v>0</v>
      </c>
      <c r="R238" s="27">
        <f>VLOOKUP(A238,'BASE REGISTRO NOVIEMBRE'!$B$2:$V$890,18,FALSE)</f>
        <v>93401</v>
      </c>
      <c r="S238" s="27" t="str">
        <f>VLOOKUP(A238,'BASE REGISTRO NOVIEMBRE'!$B$2:$V$890,19,FALSE)</f>
        <v>Se acompaña certificado financiero correspondiente al año 2020, aprobados por el Subdepartamento de Supervisión Financiera.</v>
      </c>
      <c r="T238" s="107">
        <f>VLOOKUP(A238,'BASE REGISTRO NOVIEMBRE'!$B$2:$V$890,20,FALSE)</f>
        <v>37970</v>
      </c>
      <c r="U238" s="41">
        <v>6470</v>
      </c>
      <c r="V238" s="44">
        <v>110143121</v>
      </c>
      <c r="W238" s="44">
        <v>211615606</v>
      </c>
      <c r="X238" s="45">
        <v>44561</v>
      </c>
      <c r="Y238" s="42" t="s">
        <v>40</v>
      </c>
      <c r="Z238" s="42" t="s">
        <v>9203</v>
      </c>
      <c r="AA238" s="42" t="s">
        <v>248</v>
      </c>
    </row>
    <row r="239" spans="1:27" ht="15.75" customHeight="1" x14ac:dyDescent="0.2">
      <c r="A239" s="41">
        <v>6470</v>
      </c>
      <c r="B239" s="27" t="str">
        <f>VLOOKUP(A239,'BASE REGISTRO NOVIEMBRE'!$B$2:$V$890,2,FALSE)</f>
        <v>Fundación Nacional para la Defensa Ecológica del Menor de Edad-Fundación DEM</v>
      </c>
      <c r="C239" s="27" t="str">
        <f>VLOOKUP(A239,'BASE REGISTRO NOVIEMBRE'!$B$2:$V$890,3,FALSE)</f>
        <v>71631600-9</v>
      </c>
      <c r="D239" s="27" t="str">
        <f>VLOOKUP(A239,'BASE REGISTRO NOVIEMBRE'!$B$2:$V$890,4,FALSE)</f>
        <v>Fundación de Derecho Privado</v>
      </c>
      <c r="E239" s="27" t="str">
        <f>VLOOKUP(A239,'BASE REGISTRO NOVIEMBRE'!$B$2:$V$890,5,FALSE)</f>
        <v>Otorgada por Decreto Supremo Nº 1314, de 28 de diciembre de 1987, del Ministerio de Justicia.</v>
      </c>
      <c r="F239" s="27" t="str">
        <f>VLOOKUP(A239,'BASE REGISTRO NOVIEMBRE'!$B$2:$V$890,6,FALSE)</f>
        <v xml:space="preserve">Certificado de Vigencia, folio Nº 500397042278, emitido con fecha 06 de julio de 2021, por el Servicio de Registro Civil e Identificación.
</v>
      </c>
      <c r="G239" s="27" t="str">
        <f>VLOOKUP(A239,'BASE REGISTRO NOVIEMBRE'!$B$2:$V$890,7,FALSE)</f>
        <v xml:space="preserve">Promover a través de la iniciativa privada, la defensa ecológica del menor de edad, principalmente en relación a los valores, conocimientos, aprendizaje, bienestar, seguridad, dignidad, justicia, equidad y espiritualidad. </v>
      </c>
      <c r="H239" s="27" t="str">
        <f>VLOOKUP(A239,'BASE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39" s="27" t="str">
        <f>VLOOKUP(A239,'BASE REGISTRO NOVIEMBRE'!$B$2:$V$890,9,FALSE)</f>
        <v>1 año.</v>
      </c>
      <c r="J239" s="27" t="str">
        <f>VLOOKUP(A239,'BASE REGISTRO NOVIEMBRE'!$B$2:$V$890,10,FALSE)</f>
        <v>01 año. Último Directorio data de fecha 01 de julio de 2021.</v>
      </c>
      <c r="K239" s="27" t="str">
        <f>VLOOKUP(A239,'BASE REGISTRO NOVIEMBRE'!$B$2:$V$890,11,FALSE)</f>
        <v xml:space="preserve">Daniela Yáñez Meneses, 
Juan Eduardo Parry Morabec, (Desde el día 02 agosto de 2021)
Carla Polanco Mercado, 
</v>
      </c>
      <c r="L239" s="27" t="str">
        <f>VLOOKUP(A239,'BASE REGISTRO NOVIEMBRE'!$B$2:$V$890,12,FALSE)</f>
        <v xml:space="preserve">Marina de Gaete Nº 755, comuna de Santiago, Región Metropolitana.
</v>
      </c>
      <c r="M239" s="27" t="str">
        <f>VLOOKUP(A239,'BASE REGISTRO NOVIEMBRE'!$B$2:$V$890,13,FALSE)</f>
        <v>XIII</v>
      </c>
      <c r="N239" s="27" t="str">
        <f>VLOOKUP(A239,'BASE REGISTRO NOVIEMBRE'!$B$2:$V$890,14,FALSE)</f>
        <v>Santiago</v>
      </c>
      <c r="O239" s="27" t="str">
        <f>VLOOKUP(A239,'BASE REGISTRO NOVIEMBRE'!$B$2:$V$890,15,FALSE)</f>
        <v>222150200 
+56971407762</v>
      </c>
      <c r="P239" s="27" t="str">
        <f>VLOOKUP(A239,'BASE REGISTRO NOVIEMBRE'!$B$2:$V$890,16,FALSE)</f>
        <v>directorio@fundaciondem.cl
juan.parry@fundaciondem.cl
coordinacionejecutiva@fundaciondem.cl
administracioncentral@fundaciondem.cl</v>
      </c>
      <c r="Q239" s="27">
        <f>VLOOKUP(A239,'BASE REGISTRO NOVIEMBRE'!$B$2:$V$890,17,FALSE)</f>
        <v>0</v>
      </c>
      <c r="R239" s="27">
        <f>VLOOKUP(A239,'BASE REGISTRO NOVIEMBRE'!$B$2:$V$890,18,FALSE)</f>
        <v>93401</v>
      </c>
      <c r="S239" s="27" t="str">
        <f>VLOOKUP(A239,'BASE REGISTRO NOVIEMBRE'!$B$2:$V$890,19,FALSE)</f>
        <v>Se acompaña certificado financiero correspondiente al año 2020, aprobados por el Subdepartamento de Supervisión Financiera.</v>
      </c>
      <c r="T239" s="107">
        <f>VLOOKUP(A239,'BASE REGISTRO NOVIEMBRE'!$B$2:$V$890,20,FALSE)</f>
        <v>37970</v>
      </c>
      <c r="U239" s="41">
        <v>6470</v>
      </c>
      <c r="V239" s="44">
        <v>23761202</v>
      </c>
      <c r="W239" s="44">
        <v>37469588</v>
      </c>
      <c r="X239" s="45">
        <v>44561</v>
      </c>
      <c r="Y239" s="42" t="s">
        <v>40</v>
      </c>
      <c r="Z239" s="42" t="s">
        <v>9203</v>
      </c>
      <c r="AA239" s="42" t="s">
        <v>9480</v>
      </c>
    </row>
    <row r="240" spans="1:27" ht="15.75" customHeight="1" x14ac:dyDescent="0.2">
      <c r="A240" s="41">
        <v>6470</v>
      </c>
      <c r="B240" s="27" t="str">
        <f>VLOOKUP(A240,'BASE REGISTRO NOVIEMBRE'!$B$2:$V$890,2,FALSE)</f>
        <v>Fundación Nacional para la Defensa Ecológica del Menor de Edad-Fundación DEM</v>
      </c>
      <c r="C240" s="27" t="str">
        <f>VLOOKUP(A240,'BASE REGISTRO NOVIEMBRE'!$B$2:$V$890,3,FALSE)</f>
        <v>71631600-9</v>
      </c>
      <c r="D240" s="27" t="str">
        <f>VLOOKUP(A240,'BASE REGISTRO NOVIEMBRE'!$B$2:$V$890,4,FALSE)</f>
        <v>Fundación de Derecho Privado</v>
      </c>
      <c r="E240" s="27" t="str">
        <f>VLOOKUP(A240,'BASE REGISTRO NOVIEMBRE'!$B$2:$V$890,5,FALSE)</f>
        <v>Otorgada por Decreto Supremo Nº 1314, de 28 de diciembre de 1987, del Ministerio de Justicia.</v>
      </c>
      <c r="F240" s="27" t="str">
        <f>VLOOKUP(A240,'BASE REGISTRO NOVIEMBRE'!$B$2:$V$890,6,FALSE)</f>
        <v xml:space="preserve">Certificado de Vigencia, folio Nº 500397042278, emitido con fecha 06 de julio de 2021, por el Servicio de Registro Civil e Identificación.
</v>
      </c>
      <c r="G240" s="27" t="str">
        <f>VLOOKUP(A240,'BASE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0" s="27" t="str">
        <f>VLOOKUP(A240,'BASE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0" s="27" t="str">
        <f>VLOOKUP(A240,'BASE REGISTRO NOVIEMBRE'!$B$2:$V$890,9,FALSE)</f>
        <v>1 año.</v>
      </c>
      <c r="J240" s="27" t="str">
        <f>VLOOKUP(A240,'BASE REGISTRO NOVIEMBRE'!$B$2:$V$890,10,FALSE)</f>
        <v>01 año. Último Directorio data de fecha 01 de julio de 2021.</v>
      </c>
      <c r="K240" s="27" t="str">
        <f>VLOOKUP(A240,'BASE REGISTRO NOVIEMBRE'!$B$2:$V$890,11,FALSE)</f>
        <v xml:space="preserve">Daniela Yáñez Meneses, 
Juan Eduardo Parry Morabec, (Desde el día 02 agosto de 2021)
Carla Polanco Mercado, 
</v>
      </c>
      <c r="L240" s="27" t="str">
        <f>VLOOKUP(A240,'BASE REGISTRO NOVIEMBRE'!$B$2:$V$890,12,FALSE)</f>
        <v xml:space="preserve">Marina de Gaete Nº 755, comuna de Santiago, Región Metropolitana.
</v>
      </c>
      <c r="M240" s="27" t="str">
        <f>VLOOKUP(A240,'BASE REGISTRO NOVIEMBRE'!$B$2:$V$890,13,FALSE)</f>
        <v>XIII</v>
      </c>
      <c r="N240" s="27" t="str">
        <f>VLOOKUP(A240,'BASE REGISTRO NOVIEMBRE'!$B$2:$V$890,14,FALSE)</f>
        <v>Santiago</v>
      </c>
      <c r="O240" s="27" t="str">
        <f>VLOOKUP(A240,'BASE REGISTRO NOVIEMBRE'!$B$2:$V$890,15,FALSE)</f>
        <v>222150200 
+56971407762</v>
      </c>
      <c r="P240" s="27" t="str">
        <f>VLOOKUP(A240,'BASE REGISTRO NOVIEMBRE'!$B$2:$V$890,16,FALSE)</f>
        <v>directorio@fundaciondem.cl
juan.parry@fundaciondem.cl
coordinacionejecutiva@fundaciondem.cl
administracioncentral@fundaciondem.cl</v>
      </c>
      <c r="Q240" s="27">
        <f>VLOOKUP(A240,'BASE REGISTRO NOVIEMBRE'!$B$2:$V$890,17,FALSE)</f>
        <v>0</v>
      </c>
      <c r="R240" s="27">
        <f>VLOOKUP(A240,'BASE REGISTRO NOVIEMBRE'!$B$2:$V$890,18,FALSE)</f>
        <v>93401</v>
      </c>
      <c r="S240" s="27" t="str">
        <f>VLOOKUP(A240,'BASE REGISTRO NOVIEMBRE'!$B$2:$V$890,19,FALSE)</f>
        <v>Se acompaña certificado financiero correspondiente al año 2020, aprobados por el Subdepartamento de Supervisión Financiera.</v>
      </c>
      <c r="T240" s="107">
        <f>VLOOKUP(A240,'BASE REGISTRO NOVIEMBRE'!$B$2:$V$890,20,FALSE)</f>
        <v>37970</v>
      </c>
      <c r="U240" s="41">
        <v>6470</v>
      </c>
      <c r="V240" s="44">
        <v>38346070</v>
      </c>
      <c r="W240" s="44">
        <v>55047320</v>
      </c>
      <c r="X240" s="45">
        <v>44561</v>
      </c>
      <c r="Y240" s="42" t="s">
        <v>40</v>
      </c>
      <c r="Z240" s="42" t="s">
        <v>9203</v>
      </c>
      <c r="AA240" s="42" t="s">
        <v>435</v>
      </c>
    </row>
    <row r="241" spans="1:27" ht="15.75" customHeight="1" x14ac:dyDescent="0.2">
      <c r="A241" s="41">
        <v>6470</v>
      </c>
      <c r="B241" s="27" t="str">
        <f>VLOOKUP(A241,'BASE REGISTRO NOVIEMBRE'!$B$2:$V$890,2,FALSE)</f>
        <v>Fundación Nacional para la Defensa Ecológica del Menor de Edad-Fundación DEM</v>
      </c>
      <c r="C241" s="27" t="str">
        <f>VLOOKUP(A241,'BASE REGISTRO NOVIEMBRE'!$B$2:$V$890,3,FALSE)</f>
        <v>71631600-9</v>
      </c>
      <c r="D241" s="27" t="str">
        <f>VLOOKUP(A241,'BASE REGISTRO NOVIEMBRE'!$B$2:$V$890,4,FALSE)</f>
        <v>Fundación de Derecho Privado</v>
      </c>
      <c r="E241" s="27" t="str">
        <f>VLOOKUP(A241,'BASE REGISTRO NOVIEMBRE'!$B$2:$V$890,5,FALSE)</f>
        <v>Otorgada por Decreto Supremo Nº 1314, de 28 de diciembre de 1987, del Ministerio de Justicia.</v>
      </c>
      <c r="F241" s="27" t="str">
        <f>VLOOKUP(A241,'BASE REGISTRO NOVIEMBRE'!$B$2:$V$890,6,FALSE)</f>
        <v xml:space="preserve">Certificado de Vigencia, folio Nº 500397042278, emitido con fecha 06 de julio de 2021, por el Servicio de Registro Civil e Identificación.
</v>
      </c>
      <c r="G241" s="27" t="str">
        <f>VLOOKUP(A241,'BASE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1" s="27" t="str">
        <f>VLOOKUP(A241,'BASE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1" s="27" t="str">
        <f>VLOOKUP(A241,'BASE REGISTRO NOVIEMBRE'!$B$2:$V$890,9,FALSE)</f>
        <v>1 año.</v>
      </c>
      <c r="J241" s="27" t="str">
        <f>VLOOKUP(A241,'BASE REGISTRO NOVIEMBRE'!$B$2:$V$890,10,FALSE)</f>
        <v>01 año. Último Directorio data de fecha 01 de julio de 2021.</v>
      </c>
      <c r="K241" s="27" t="str">
        <f>VLOOKUP(A241,'BASE REGISTRO NOVIEMBRE'!$B$2:$V$890,11,FALSE)</f>
        <v xml:space="preserve">Daniela Yáñez Meneses, 
Juan Eduardo Parry Morabec, (Desde el día 02 agosto de 2021)
Carla Polanco Mercado, 
</v>
      </c>
      <c r="L241" s="27" t="str">
        <f>VLOOKUP(A241,'BASE REGISTRO NOVIEMBRE'!$B$2:$V$890,12,FALSE)</f>
        <v xml:space="preserve">Marina de Gaete Nº 755, comuna de Santiago, Región Metropolitana.
</v>
      </c>
      <c r="M241" s="27" t="str">
        <f>VLOOKUP(A241,'BASE REGISTRO NOVIEMBRE'!$B$2:$V$890,13,FALSE)</f>
        <v>XIII</v>
      </c>
      <c r="N241" s="27" t="str">
        <f>VLOOKUP(A241,'BASE REGISTRO NOVIEMBRE'!$B$2:$V$890,14,FALSE)</f>
        <v>Santiago</v>
      </c>
      <c r="O241" s="27" t="str">
        <f>VLOOKUP(A241,'BASE REGISTRO NOVIEMBRE'!$B$2:$V$890,15,FALSE)</f>
        <v>222150200 
+56971407762</v>
      </c>
      <c r="P241" s="27" t="str">
        <f>VLOOKUP(A241,'BASE REGISTRO NOVIEMBRE'!$B$2:$V$890,16,FALSE)</f>
        <v>directorio@fundaciondem.cl
juan.parry@fundaciondem.cl
coordinacionejecutiva@fundaciondem.cl
administracioncentral@fundaciondem.cl</v>
      </c>
      <c r="Q241" s="27">
        <f>VLOOKUP(A241,'BASE REGISTRO NOVIEMBRE'!$B$2:$V$890,17,FALSE)</f>
        <v>0</v>
      </c>
      <c r="R241" s="27">
        <f>VLOOKUP(A241,'BASE REGISTRO NOVIEMBRE'!$B$2:$V$890,18,FALSE)</f>
        <v>93401</v>
      </c>
      <c r="S241" s="27" t="str">
        <f>VLOOKUP(A241,'BASE REGISTRO NOVIEMBRE'!$B$2:$V$890,19,FALSE)</f>
        <v>Se acompaña certificado financiero correspondiente al año 2020, aprobados por el Subdepartamento de Supervisión Financiera.</v>
      </c>
      <c r="T241" s="107">
        <f>VLOOKUP(A241,'BASE REGISTRO NOVIEMBRE'!$B$2:$V$890,20,FALSE)</f>
        <v>37970</v>
      </c>
      <c r="U241" s="41">
        <v>6470</v>
      </c>
      <c r="V241" s="44">
        <v>101759100</v>
      </c>
      <c r="W241" s="44">
        <v>209907344</v>
      </c>
      <c r="X241" s="45">
        <v>44561</v>
      </c>
      <c r="Y241" s="42" t="s">
        <v>40</v>
      </c>
      <c r="Z241" s="42" t="s">
        <v>9203</v>
      </c>
      <c r="AA241" s="42" t="s">
        <v>211</v>
      </c>
    </row>
    <row r="242" spans="1:27" ht="15.75" customHeight="1" x14ac:dyDescent="0.2">
      <c r="A242" s="41">
        <v>6470</v>
      </c>
      <c r="B242" s="27" t="str">
        <f>VLOOKUP(A242,'BASE REGISTRO NOVIEMBRE'!$B$2:$V$890,2,FALSE)</f>
        <v>Fundación Nacional para la Defensa Ecológica del Menor de Edad-Fundación DEM</v>
      </c>
      <c r="C242" s="27" t="str">
        <f>VLOOKUP(A242,'BASE REGISTRO NOVIEMBRE'!$B$2:$V$890,3,FALSE)</f>
        <v>71631600-9</v>
      </c>
      <c r="D242" s="27" t="str">
        <f>VLOOKUP(A242,'BASE REGISTRO NOVIEMBRE'!$B$2:$V$890,4,FALSE)</f>
        <v>Fundación de Derecho Privado</v>
      </c>
      <c r="E242" s="27" t="str">
        <f>VLOOKUP(A242,'BASE REGISTRO NOVIEMBRE'!$B$2:$V$890,5,FALSE)</f>
        <v>Otorgada por Decreto Supremo Nº 1314, de 28 de diciembre de 1987, del Ministerio de Justicia.</v>
      </c>
      <c r="F242" s="27" t="str">
        <f>VLOOKUP(A242,'BASE REGISTRO NOVIEMBRE'!$B$2:$V$890,6,FALSE)</f>
        <v xml:space="preserve">Certificado de Vigencia, folio Nº 500397042278, emitido con fecha 06 de julio de 2021, por el Servicio de Registro Civil e Identificación.
</v>
      </c>
      <c r="G242" s="27" t="str">
        <f>VLOOKUP(A242,'BASE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2" s="27" t="str">
        <f>VLOOKUP(A242,'BASE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2" s="27" t="str">
        <f>VLOOKUP(A242,'BASE REGISTRO NOVIEMBRE'!$B$2:$V$890,9,FALSE)</f>
        <v>1 año.</v>
      </c>
      <c r="J242" s="27" t="str">
        <f>VLOOKUP(A242,'BASE REGISTRO NOVIEMBRE'!$B$2:$V$890,10,FALSE)</f>
        <v>01 año. Último Directorio data de fecha 01 de julio de 2021.</v>
      </c>
      <c r="K242" s="27" t="str">
        <f>VLOOKUP(A242,'BASE REGISTRO NOVIEMBRE'!$B$2:$V$890,11,FALSE)</f>
        <v xml:space="preserve">Daniela Yáñez Meneses, 
Juan Eduardo Parry Morabec, (Desde el día 02 agosto de 2021)
Carla Polanco Mercado, 
</v>
      </c>
      <c r="L242" s="27" t="str">
        <f>VLOOKUP(A242,'BASE REGISTRO NOVIEMBRE'!$B$2:$V$890,12,FALSE)</f>
        <v xml:space="preserve">Marina de Gaete Nº 755, comuna de Santiago, Región Metropolitana.
</v>
      </c>
      <c r="M242" s="27" t="str">
        <f>VLOOKUP(A242,'BASE REGISTRO NOVIEMBRE'!$B$2:$V$890,13,FALSE)</f>
        <v>XIII</v>
      </c>
      <c r="N242" s="27" t="str">
        <f>VLOOKUP(A242,'BASE REGISTRO NOVIEMBRE'!$B$2:$V$890,14,FALSE)</f>
        <v>Santiago</v>
      </c>
      <c r="O242" s="27" t="str">
        <f>VLOOKUP(A242,'BASE REGISTRO NOVIEMBRE'!$B$2:$V$890,15,FALSE)</f>
        <v>222150200 
+56971407762</v>
      </c>
      <c r="P242" s="27" t="str">
        <f>VLOOKUP(A242,'BASE REGISTRO NOVIEMBRE'!$B$2:$V$890,16,FALSE)</f>
        <v>directorio@fundaciondem.cl
juan.parry@fundaciondem.cl
coordinacionejecutiva@fundaciondem.cl
administracioncentral@fundaciondem.cl</v>
      </c>
      <c r="Q242" s="27">
        <f>VLOOKUP(A242,'BASE REGISTRO NOVIEMBRE'!$B$2:$V$890,17,FALSE)</f>
        <v>0</v>
      </c>
      <c r="R242" s="27">
        <f>VLOOKUP(A242,'BASE REGISTRO NOVIEMBRE'!$B$2:$V$890,18,FALSE)</f>
        <v>93401</v>
      </c>
      <c r="S242" s="27" t="str">
        <f>VLOOKUP(A242,'BASE REGISTRO NOVIEMBRE'!$B$2:$V$890,19,FALSE)</f>
        <v>Se acompaña certificado financiero correspondiente al año 2020, aprobados por el Subdepartamento de Supervisión Financiera.</v>
      </c>
      <c r="T242" s="107">
        <f>VLOOKUP(A242,'BASE REGISTRO NOVIEMBRE'!$B$2:$V$890,20,FALSE)</f>
        <v>37970</v>
      </c>
      <c r="U242" s="41">
        <v>6470</v>
      </c>
      <c r="V242" s="44">
        <v>129941500</v>
      </c>
      <c r="W242" s="44">
        <v>306530820</v>
      </c>
      <c r="X242" s="45">
        <v>44561</v>
      </c>
      <c r="Y242" s="42" t="s">
        <v>40</v>
      </c>
      <c r="Z242" s="42" t="s">
        <v>9203</v>
      </c>
      <c r="AA242" s="42" t="s">
        <v>174</v>
      </c>
    </row>
    <row r="243" spans="1:27" ht="15.75" customHeight="1" x14ac:dyDescent="0.2">
      <c r="A243" s="41">
        <v>6470</v>
      </c>
      <c r="B243" s="27" t="str">
        <f>VLOOKUP(A243,'BASE REGISTRO NOVIEMBRE'!$B$2:$V$890,2,FALSE)</f>
        <v>Fundación Nacional para la Defensa Ecológica del Menor de Edad-Fundación DEM</v>
      </c>
      <c r="C243" s="27" t="str">
        <f>VLOOKUP(A243,'BASE REGISTRO NOVIEMBRE'!$B$2:$V$890,3,FALSE)</f>
        <v>71631600-9</v>
      </c>
      <c r="D243" s="27" t="str">
        <f>VLOOKUP(A243,'BASE REGISTRO NOVIEMBRE'!$B$2:$V$890,4,FALSE)</f>
        <v>Fundación de Derecho Privado</v>
      </c>
      <c r="E243" s="27" t="str">
        <f>VLOOKUP(A243,'BASE REGISTRO NOVIEMBRE'!$B$2:$V$890,5,FALSE)</f>
        <v>Otorgada por Decreto Supremo Nº 1314, de 28 de diciembre de 1987, del Ministerio de Justicia.</v>
      </c>
      <c r="F243" s="27" t="str">
        <f>VLOOKUP(A243,'BASE REGISTRO NOVIEMBRE'!$B$2:$V$890,6,FALSE)</f>
        <v xml:space="preserve">Certificado de Vigencia, folio Nº 500397042278, emitido con fecha 06 de julio de 2021, por el Servicio de Registro Civil e Identificación.
</v>
      </c>
      <c r="G243" s="27" t="str">
        <f>VLOOKUP(A243,'BASE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3" s="27" t="str">
        <f>VLOOKUP(A243,'BASE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3" s="27" t="str">
        <f>VLOOKUP(A243,'BASE REGISTRO NOVIEMBRE'!$B$2:$V$890,9,FALSE)</f>
        <v>1 año.</v>
      </c>
      <c r="J243" s="27" t="str">
        <f>VLOOKUP(A243,'BASE REGISTRO NOVIEMBRE'!$B$2:$V$890,10,FALSE)</f>
        <v>01 año. Último Directorio data de fecha 01 de julio de 2021.</v>
      </c>
      <c r="K243" s="27" t="str">
        <f>VLOOKUP(A243,'BASE REGISTRO NOVIEMBRE'!$B$2:$V$890,11,FALSE)</f>
        <v xml:space="preserve">Daniela Yáñez Meneses, 
Juan Eduardo Parry Morabec, (Desde el día 02 agosto de 2021)
Carla Polanco Mercado, 
</v>
      </c>
      <c r="L243" s="27" t="str">
        <f>VLOOKUP(A243,'BASE REGISTRO NOVIEMBRE'!$B$2:$V$890,12,FALSE)</f>
        <v xml:space="preserve">Marina de Gaete Nº 755, comuna de Santiago, Región Metropolitana.
</v>
      </c>
      <c r="M243" s="27" t="str">
        <f>VLOOKUP(A243,'BASE REGISTRO NOVIEMBRE'!$B$2:$V$890,13,FALSE)</f>
        <v>XIII</v>
      </c>
      <c r="N243" s="27" t="str">
        <f>VLOOKUP(A243,'BASE REGISTRO NOVIEMBRE'!$B$2:$V$890,14,FALSE)</f>
        <v>Santiago</v>
      </c>
      <c r="O243" s="27" t="str">
        <f>VLOOKUP(A243,'BASE REGISTRO NOVIEMBRE'!$B$2:$V$890,15,FALSE)</f>
        <v>222150200 
+56971407762</v>
      </c>
      <c r="P243" s="27" t="str">
        <f>VLOOKUP(A243,'BASE REGISTRO NOVIEMBRE'!$B$2:$V$890,16,FALSE)</f>
        <v>directorio@fundaciondem.cl
juan.parry@fundaciondem.cl
coordinacionejecutiva@fundaciondem.cl
administracioncentral@fundaciondem.cl</v>
      </c>
      <c r="Q243" s="27">
        <f>VLOOKUP(A243,'BASE REGISTRO NOVIEMBRE'!$B$2:$V$890,17,FALSE)</f>
        <v>0</v>
      </c>
      <c r="R243" s="27">
        <f>VLOOKUP(A243,'BASE REGISTRO NOVIEMBRE'!$B$2:$V$890,18,FALSE)</f>
        <v>93401</v>
      </c>
      <c r="S243" s="27" t="str">
        <f>VLOOKUP(A243,'BASE REGISTRO NOVIEMBRE'!$B$2:$V$890,19,FALSE)</f>
        <v>Se acompaña certificado financiero correspondiente al año 2020, aprobados por el Subdepartamento de Supervisión Financiera.</v>
      </c>
      <c r="T243" s="107">
        <f>VLOOKUP(A243,'BASE REGISTRO NOVIEMBRE'!$B$2:$V$890,20,FALSE)</f>
        <v>37970</v>
      </c>
      <c r="U243" s="41">
        <v>6470</v>
      </c>
      <c r="V243" s="44">
        <v>65184871</v>
      </c>
      <c r="W243" s="44">
        <v>128487996</v>
      </c>
      <c r="X243" s="45">
        <v>44561</v>
      </c>
      <c r="Y243" s="42" t="s">
        <v>40</v>
      </c>
      <c r="Z243" s="42" t="s">
        <v>9203</v>
      </c>
      <c r="AA243" s="42" t="s">
        <v>375</v>
      </c>
    </row>
    <row r="244" spans="1:27" ht="15.75" customHeight="1" x14ac:dyDescent="0.2">
      <c r="A244" s="41">
        <v>6470</v>
      </c>
      <c r="B244" s="27" t="str">
        <f>VLOOKUP(A244,'BASE REGISTRO NOVIEMBRE'!$B$2:$V$890,2,FALSE)</f>
        <v>Fundación Nacional para la Defensa Ecológica del Menor de Edad-Fundación DEM</v>
      </c>
      <c r="C244" s="27" t="str">
        <f>VLOOKUP(A244,'BASE REGISTRO NOVIEMBRE'!$B$2:$V$890,3,FALSE)</f>
        <v>71631600-9</v>
      </c>
      <c r="D244" s="27" t="str">
        <f>VLOOKUP(A244,'BASE REGISTRO NOVIEMBRE'!$B$2:$V$890,4,FALSE)</f>
        <v>Fundación de Derecho Privado</v>
      </c>
      <c r="E244" s="27" t="str">
        <f>VLOOKUP(A244,'BASE REGISTRO NOVIEMBRE'!$B$2:$V$890,5,FALSE)</f>
        <v>Otorgada por Decreto Supremo Nº 1314, de 28 de diciembre de 1987, del Ministerio de Justicia.</v>
      </c>
      <c r="F244" s="27" t="str">
        <f>VLOOKUP(A244,'BASE REGISTRO NOVIEMBRE'!$B$2:$V$890,6,FALSE)</f>
        <v xml:space="preserve">Certificado de Vigencia, folio Nº 500397042278, emitido con fecha 06 de julio de 2021, por el Servicio de Registro Civil e Identificación.
</v>
      </c>
      <c r="G244" s="27" t="str">
        <f>VLOOKUP(A244,'BASE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4" s="27" t="str">
        <f>VLOOKUP(A244,'BASE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4" s="27" t="str">
        <f>VLOOKUP(A244,'BASE REGISTRO NOVIEMBRE'!$B$2:$V$890,9,FALSE)</f>
        <v>1 año.</v>
      </c>
      <c r="J244" s="27" t="str">
        <f>VLOOKUP(A244,'BASE REGISTRO NOVIEMBRE'!$B$2:$V$890,10,FALSE)</f>
        <v>01 año. Último Directorio data de fecha 01 de julio de 2021.</v>
      </c>
      <c r="K244" s="27" t="str">
        <f>VLOOKUP(A244,'BASE REGISTRO NOVIEMBRE'!$B$2:$V$890,11,FALSE)</f>
        <v xml:space="preserve">Daniela Yáñez Meneses, 
Juan Eduardo Parry Morabec, (Desde el día 02 agosto de 2021)
Carla Polanco Mercado, 
</v>
      </c>
      <c r="L244" s="27" t="str">
        <f>VLOOKUP(A244,'BASE REGISTRO NOVIEMBRE'!$B$2:$V$890,12,FALSE)</f>
        <v xml:space="preserve">Marina de Gaete Nº 755, comuna de Santiago, Región Metropolitana.
</v>
      </c>
      <c r="M244" s="27" t="str">
        <f>VLOOKUP(A244,'BASE REGISTRO NOVIEMBRE'!$B$2:$V$890,13,FALSE)</f>
        <v>XIII</v>
      </c>
      <c r="N244" s="27" t="str">
        <f>VLOOKUP(A244,'BASE REGISTRO NOVIEMBRE'!$B$2:$V$890,14,FALSE)</f>
        <v>Santiago</v>
      </c>
      <c r="O244" s="27" t="str">
        <f>VLOOKUP(A244,'BASE REGISTRO NOVIEMBRE'!$B$2:$V$890,15,FALSE)</f>
        <v>222150200 
+56971407762</v>
      </c>
      <c r="P244" s="27" t="str">
        <f>VLOOKUP(A244,'BASE REGISTRO NOVIEMBRE'!$B$2:$V$890,16,FALSE)</f>
        <v>directorio@fundaciondem.cl
juan.parry@fundaciondem.cl
coordinacionejecutiva@fundaciondem.cl
administracioncentral@fundaciondem.cl</v>
      </c>
      <c r="Q244" s="27">
        <f>VLOOKUP(A244,'BASE REGISTRO NOVIEMBRE'!$B$2:$V$890,17,FALSE)</f>
        <v>0</v>
      </c>
      <c r="R244" s="27">
        <f>VLOOKUP(A244,'BASE REGISTRO NOVIEMBRE'!$B$2:$V$890,18,FALSE)</f>
        <v>93401</v>
      </c>
      <c r="S244" s="27" t="str">
        <f>VLOOKUP(A244,'BASE REGISTRO NOVIEMBRE'!$B$2:$V$890,19,FALSE)</f>
        <v>Se acompaña certificado financiero correspondiente al año 2020, aprobados por el Subdepartamento de Supervisión Financiera.</v>
      </c>
      <c r="T244" s="107">
        <f>VLOOKUP(A244,'BASE REGISTRO NOVIEMBRE'!$B$2:$V$890,20,FALSE)</f>
        <v>37970</v>
      </c>
      <c r="U244" s="41">
        <v>6470</v>
      </c>
      <c r="V244" s="44">
        <v>43977172</v>
      </c>
      <c r="W244" s="44">
        <v>85693834</v>
      </c>
      <c r="X244" s="45">
        <v>44561</v>
      </c>
      <c r="Y244" s="42" t="s">
        <v>40</v>
      </c>
      <c r="Z244" s="42" t="s">
        <v>9203</v>
      </c>
      <c r="AA244" s="42" t="s">
        <v>9569</v>
      </c>
    </row>
    <row r="245" spans="1:27" ht="15.75" customHeight="1" x14ac:dyDescent="0.2">
      <c r="A245" s="41">
        <v>6470</v>
      </c>
      <c r="B245" s="27" t="str">
        <f>VLOOKUP(A245,'BASE REGISTRO NOVIEMBRE'!$B$2:$V$890,2,FALSE)</f>
        <v>Fundación Nacional para la Defensa Ecológica del Menor de Edad-Fundación DEM</v>
      </c>
      <c r="C245" s="27" t="str">
        <f>VLOOKUP(A245,'BASE REGISTRO NOVIEMBRE'!$B$2:$V$890,3,FALSE)</f>
        <v>71631600-9</v>
      </c>
      <c r="D245" s="27" t="str">
        <f>VLOOKUP(A245,'BASE REGISTRO NOVIEMBRE'!$B$2:$V$890,4,FALSE)</f>
        <v>Fundación de Derecho Privado</v>
      </c>
      <c r="E245" s="27" t="str">
        <f>VLOOKUP(A245,'BASE REGISTRO NOVIEMBRE'!$B$2:$V$890,5,FALSE)</f>
        <v>Otorgada por Decreto Supremo Nº 1314, de 28 de diciembre de 1987, del Ministerio de Justicia.</v>
      </c>
      <c r="F245" s="27" t="str">
        <f>VLOOKUP(A245,'BASE REGISTRO NOVIEMBRE'!$B$2:$V$890,6,FALSE)</f>
        <v xml:space="preserve">Certificado de Vigencia, folio Nº 500397042278, emitido con fecha 06 de julio de 2021, por el Servicio de Registro Civil e Identificación.
</v>
      </c>
      <c r="G245" s="27" t="str">
        <f>VLOOKUP(A245,'BASE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5" s="27" t="str">
        <f>VLOOKUP(A245,'BASE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5" s="27" t="str">
        <f>VLOOKUP(A245,'BASE REGISTRO NOVIEMBRE'!$B$2:$V$890,9,FALSE)</f>
        <v>1 año.</v>
      </c>
      <c r="J245" s="27" t="str">
        <f>VLOOKUP(A245,'BASE REGISTRO NOVIEMBRE'!$B$2:$V$890,10,FALSE)</f>
        <v>01 año. Último Directorio data de fecha 01 de julio de 2021.</v>
      </c>
      <c r="K245" s="27" t="str">
        <f>VLOOKUP(A245,'BASE REGISTRO NOVIEMBRE'!$B$2:$V$890,11,FALSE)</f>
        <v xml:space="preserve">Daniela Yáñez Meneses, 
Juan Eduardo Parry Morabec, (Desde el día 02 agosto de 2021)
Carla Polanco Mercado, 
</v>
      </c>
      <c r="L245" s="27" t="str">
        <f>VLOOKUP(A245,'BASE REGISTRO NOVIEMBRE'!$B$2:$V$890,12,FALSE)</f>
        <v xml:space="preserve">Marina de Gaete Nº 755, comuna de Santiago, Región Metropolitana.
</v>
      </c>
      <c r="M245" s="27" t="str">
        <f>VLOOKUP(A245,'BASE REGISTRO NOVIEMBRE'!$B$2:$V$890,13,FALSE)</f>
        <v>XIII</v>
      </c>
      <c r="N245" s="27" t="str">
        <f>VLOOKUP(A245,'BASE REGISTRO NOVIEMBRE'!$B$2:$V$890,14,FALSE)</f>
        <v>Santiago</v>
      </c>
      <c r="O245" s="27" t="str">
        <f>VLOOKUP(A245,'BASE REGISTRO NOVIEMBRE'!$B$2:$V$890,15,FALSE)</f>
        <v>222150200 
+56971407762</v>
      </c>
      <c r="P245" s="27" t="str">
        <f>VLOOKUP(A245,'BASE REGISTRO NOVIEMBRE'!$B$2:$V$890,16,FALSE)</f>
        <v>directorio@fundaciondem.cl
juan.parry@fundaciondem.cl
coordinacionejecutiva@fundaciondem.cl
administracioncentral@fundaciondem.cl</v>
      </c>
      <c r="Q245" s="27">
        <f>VLOOKUP(A245,'BASE REGISTRO NOVIEMBRE'!$B$2:$V$890,17,FALSE)</f>
        <v>0</v>
      </c>
      <c r="R245" s="27">
        <f>VLOOKUP(A245,'BASE REGISTRO NOVIEMBRE'!$B$2:$V$890,18,FALSE)</f>
        <v>93401</v>
      </c>
      <c r="S245" s="27" t="str">
        <f>VLOOKUP(A245,'BASE REGISTRO NOVIEMBRE'!$B$2:$V$890,19,FALSE)</f>
        <v>Se acompaña certificado financiero correspondiente al año 2020, aprobados por el Subdepartamento de Supervisión Financiera.</v>
      </c>
      <c r="T245" s="107">
        <f>VLOOKUP(A245,'BASE REGISTRO NOVIEMBRE'!$B$2:$V$890,20,FALSE)</f>
        <v>37970</v>
      </c>
      <c r="U245" s="41">
        <v>6470</v>
      </c>
      <c r="V245" s="44">
        <v>19560504</v>
      </c>
      <c r="W245" s="44">
        <v>19560504</v>
      </c>
      <c r="X245" s="45">
        <v>44561</v>
      </c>
      <c r="Y245" s="42" t="s">
        <v>40</v>
      </c>
      <c r="Z245" s="42" t="s">
        <v>9203</v>
      </c>
      <c r="AA245" s="42" t="s">
        <v>9580</v>
      </c>
    </row>
    <row r="246" spans="1:27" ht="15.75" customHeight="1" x14ac:dyDescent="0.2">
      <c r="A246" s="41">
        <v>6470</v>
      </c>
      <c r="B246" s="27" t="str">
        <f>VLOOKUP(A246,'BASE REGISTRO NOVIEMBRE'!$B$2:$V$890,2,FALSE)</f>
        <v>Fundación Nacional para la Defensa Ecológica del Menor de Edad-Fundación DEM</v>
      </c>
      <c r="C246" s="27" t="str">
        <f>VLOOKUP(A246,'BASE REGISTRO NOVIEMBRE'!$B$2:$V$890,3,FALSE)</f>
        <v>71631600-9</v>
      </c>
      <c r="D246" s="27" t="str">
        <f>VLOOKUP(A246,'BASE REGISTRO NOVIEMBRE'!$B$2:$V$890,4,FALSE)</f>
        <v>Fundación de Derecho Privado</v>
      </c>
      <c r="E246" s="27" t="str">
        <f>VLOOKUP(A246,'BASE REGISTRO NOVIEMBRE'!$B$2:$V$890,5,FALSE)</f>
        <v>Otorgada por Decreto Supremo Nº 1314, de 28 de diciembre de 1987, del Ministerio de Justicia.</v>
      </c>
      <c r="F246" s="27" t="str">
        <f>VLOOKUP(A246,'BASE REGISTRO NOVIEMBRE'!$B$2:$V$890,6,FALSE)</f>
        <v xml:space="preserve">Certificado de Vigencia, folio Nº 500397042278, emitido con fecha 06 de julio de 2021, por el Servicio de Registro Civil e Identificación.
</v>
      </c>
      <c r="G246" s="27" t="str">
        <f>VLOOKUP(A246,'BASE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6" s="27" t="str">
        <f>VLOOKUP(A246,'BASE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6" s="27" t="str">
        <f>VLOOKUP(A246,'BASE REGISTRO NOVIEMBRE'!$B$2:$V$890,9,FALSE)</f>
        <v>1 año.</v>
      </c>
      <c r="J246" s="27" t="str">
        <f>VLOOKUP(A246,'BASE REGISTRO NOVIEMBRE'!$B$2:$V$890,10,FALSE)</f>
        <v>01 año. Último Directorio data de fecha 01 de julio de 2021.</v>
      </c>
      <c r="K246" s="27" t="str">
        <f>VLOOKUP(A246,'BASE REGISTRO NOVIEMBRE'!$B$2:$V$890,11,FALSE)</f>
        <v xml:space="preserve">Daniela Yáñez Meneses, 
Juan Eduardo Parry Morabec, (Desde el día 02 agosto de 2021)
Carla Polanco Mercado, 
</v>
      </c>
      <c r="L246" s="27" t="str">
        <f>VLOOKUP(A246,'BASE REGISTRO NOVIEMBRE'!$B$2:$V$890,12,FALSE)</f>
        <v xml:space="preserve">Marina de Gaete Nº 755, comuna de Santiago, Región Metropolitana.
</v>
      </c>
      <c r="M246" s="27" t="str">
        <f>VLOOKUP(A246,'BASE REGISTRO NOVIEMBRE'!$B$2:$V$890,13,FALSE)</f>
        <v>XIII</v>
      </c>
      <c r="N246" s="27" t="str">
        <f>VLOOKUP(A246,'BASE REGISTRO NOVIEMBRE'!$B$2:$V$890,14,FALSE)</f>
        <v>Santiago</v>
      </c>
      <c r="O246" s="27" t="str">
        <f>VLOOKUP(A246,'BASE REGISTRO NOVIEMBRE'!$B$2:$V$890,15,FALSE)</f>
        <v>222150200 
+56971407762</v>
      </c>
      <c r="P246" s="27" t="str">
        <f>VLOOKUP(A246,'BASE REGISTRO NOVIEMBRE'!$B$2:$V$890,16,FALSE)</f>
        <v>directorio@fundaciondem.cl
juan.parry@fundaciondem.cl
coordinacionejecutiva@fundaciondem.cl
administracioncentral@fundaciondem.cl</v>
      </c>
      <c r="Q246" s="27">
        <f>VLOOKUP(A246,'BASE REGISTRO NOVIEMBRE'!$B$2:$V$890,17,FALSE)</f>
        <v>0</v>
      </c>
      <c r="R246" s="27">
        <f>VLOOKUP(A246,'BASE REGISTRO NOVIEMBRE'!$B$2:$V$890,18,FALSE)</f>
        <v>93401</v>
      </c>
      <c r="S246" s="27" t="str">
        <f>VLOOKUP(A246,'BASE REGISTRO NOVIEMBRE'!$B$2:$V$890,19,FALSE)</f>
        <v>Se acompaña certificado financiero correspondiente al año 2020, aprobados por el Subdepartamento de Supervisión Financiera.</v>
      </c>
      <c r="T246" s="107">
        <f>VLOOKUP(A246,'BASE REGISTRO NOVIEMBRE'!$B$2:$V$890,20,FALSE)</f>
        <v>37970</v>
      </c>
      <c r="U246" s="41">
        <v>6470</v>
      </c>
      <c r="V246" s="44">
        <v>33708510</v>
      </c>
      <c r="W246" s="44">
        <v>62607060</v>
      </c>
      <c r="X246" s="45">
        <v>44561</v>
      </c>
      <c r="Y246" s="42" t="s">
        <v>40</v>
      </c>
      <c r="Z246" s="42" t="s">
        <v>9203</v>
      </c>
      <c r="AA246" s="42" t="s">
        <v>9582</v>
      </c>
    </row>
    <row r="247" spans="1:27" ht="15.75" customHeight="1" x14ac:dyDescent="0.2">
      <c r="A247" s="41">
        <v>6470</v>
      </c>
      <c r="B247" s="27" t="str">
        <f>VLOOKUP(A247,'BASE REGISTRO NOVIEMBRE'!$B$2:$V$890,2,FALSE)</f>
        <v>Fundación Nacional para la Defensa Ecológica del Menor de Edad-Fundación DEM</v>
      </c>
      <c r="C247" s="27" t="str">
        <f>VLOOKUP(A247,'BASE REGISTRO NOVIEMBRE'!$B$2:$V$890,3,FALSE)</f>
        <v>71631600-9</v>
      </c>
      <c r="D247" s="27" t="str">
        <f>VLOOKUP(A247,'BASE REGISTRO NOVIEMBRE'!$B$2:$V$890,4,FALSE)</f>
        <v>Fundación de Derecho Privado</v>
      </c>
      <c r="E247" s="27" t="str">
        <f>VLOOKUP(A247,'BASE REGISTRO NOVIEMBRE'!$B$2:$V$890,5,FALSE)</f>
        <v>Otorgada por Decreto Supremo Nº 1314, de 28 de diciembre de 1987, del Ministerio de Justicia.</v>
      </c>
      <c r="F247" s="27" t="str">
        <f>VLOOKUP(A247,'BASE REGISTRO NOVIEMBRE'!$B$2:$V$890,6,FALSE)</f>
        <v xml:space="preserve">Certificado de Vigencia, folio Nº 500397042278, emitido con fecha 06 de julio de 2021, por el Servicio de Registro Civil e Identificación.
</v>
      </c>
      <c r="G247" s="27" t="str">
        <f>VLOOKUP(A247,'BASE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7" s="27" t="str">
        <f>VLOOKUP(A247,'BASE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7" s="27" t="str">
        <f>VLOOKUP(A247,'BASE REGISTRO NOVIEMBRE'!$B$2:$V$890,9,FALSE)</f>
        <v>1 año.</v>
      </c>
      <c r="J247" s="27" t="str">
        <f>VLOOKUP(A247,'BASE REGISTRO NOVIEMBRE'!$B$2:$V$890,10,FALSE)</f>
        <v>01 año. Último Directorio data de fecha 01 de julio de 2021.</v>
      </c>
      <c r="K247" s="27" t="str">
        <f>VLOOKUP(A247,'BASE REGISTRO NOVIEMBRE'!$B$2:$V$890,11,FALSE)</f>
        <v xml:space="preserve">Daniela Yáñez Meneses, 
Juan Eduardo Parry Morabec, (Desde el día 02 agosto de 2021)
Carla Polanco Mercado, 
</v>
      </c>
      <c r="L247" s="27" t="str">
        <f>VLOOKUP(A247,'BASE REGISTRO NOVIEMBRE'!$B$2:$V$890,12,FALSE)</f>
        <v xml:space="preserve">Marina de Gaete Nº 755, comuna de Santiago, Región Metropolitana.
</v>
      </c>
      <c r="M247" s="27" t="str">
        <f>VLOOKUP(A247,'BASE REGISTRO NOVIEMBRE'!$B$2:$V$890,13,FALSE)</f>
        <v>XIII</v>
      </c>
      <c r="N247" s="27" t="str">
        <f>VLOOKUP(A247,'BASE REGISTRO NOVIEMBRE'!$B$2:$V$890,14,FALSE)</f>
        <v>Santiago</v>
      </c>
      <c r="O247" s="27" t="str">
        <f>VLOOKUP(A247,'BASE REGISTRO NOVIEMBRE'!$B$2:$V$890,15,FALSE)</f>
        <v>222150200 
+56971407762</v>
      </c>
      <c r="P247" s="27" t="str">
        <f>VLOOKUP(A247,'BASE REGISTRO NOVIEMBRE'!$B$2:$V$890,16,FALSE)</f>
        <v>directorio@fundaciondem.cl
juan.parry@fundaciondem.cl
coordinacionejecutiva@fundaciondem.cl
administracioncentral@fundaciondem.cl</v>
      </c>
      <c r="Q247" s="27">
        <f>VLOOKUP(A247,'BASE REGISTRO NOVIEMBRE'!$B$2:$V$890,17,FALSE)</f>
        <v>0</v>
      </c>
      <c r="R247" s="27">
        <f>VLOOKUP(A247,'BASE REGISTRO NOVIEMBRE'!$B$2:$V$890,18,FALSE)</f>
        <v>93401</v>
      </c>
      <c r="S247" s="27" t="str">
        <f>VLOOKUP(A247,'BASE REGISTRO NOVIEMBRE'!$B$2:$V$890,19,FALSE)</f>
        <v>Se acompaña certificado financiero correspondiente al año 2020, aprobados por el Subdepartamento de Supervisión Financiera.</v>
      </c>
      <c r="T247" s="107">
        <f>VLOOKUP(A247,'BASE REGISTRO NOVIEMBRE'!$B$2:$V$890,20,FALSE)</f>
        <v>37970</v>
      </c>
      <c r="U247" s="41">
        <v>6470</v>
      </c>
      <c r="V247" s="44">
        <v>62617835</v>
      </c>
      <c r="W247" s="44">
        <v>102754710</v>
      </c>
      <c r="X247" s="45">
        <v>44561</v>
      </c>
      <c r="Y247" s="42" t="s">
        <v>40</v>
      </c>
      <c r="Z247" s="42" t="s">
        <v>9203</v>
      </c>
      <c r="AA247" s="42" t="s">
        <v>218</v>
      </c>
    </row>
    <row r="248" spans="1:27" ht="15.75" customHeight="1" x14ac:dyDescent="0.2">
      <c r="A248" s="41">
        <v>6470</v>
      </c>
      <c r="B248" s="27" t="str">
        <f>VLOOKUP(A248,'BASE REGISTRO NOVIEMBRE'!$B$2:$V$890,2,FALSE)</f>
        <v>Fundación Nacional para la Defensa Ecológica del Menor de Edad-Fundación DEM</v>
      </c>
      <c r="C248" s="27" t="str">
        <f>VLOOKUP(A248,'BASE REGISTRO NOVIEMBRE'!$B$2:$V$890,3,FALSE)</f>
        <v>71631600-9</v>
      </c>
      <c r="D248" s="27" t="str">
        <f>VLOOKUP(A248,'BASE REGISTRO NOVIEMBRE'!$B$2:$V$890,4,FALSE)</f>
        <v>Fundación de Derecho Privado</v>
      </c>
      <c r="E248" s="27" t="str">
        <f>VLOOKUP(A248,'BASE REGISTRO NOVIEMBRE'!$B$2:$V$890,5,FALSE)</f>
        <v>Otorgada por Decreto Supremo Nº 1314, de 28 de diciembre de 1987, del Ministerio de Justicia.</v>
      </c>
      <c r="F248" s="27" t="str">
        <f>VLOOKUP(A248,'BASE REGISTRO NOVIEMBRE'!$B$2:$V$890,6,FALSE)</f>
        <v xml:space="preserve">Certificado de Vigencia, folio Nº 500397042278, emitido con fecha 06 de julio de 2021, por el Servicio de Registro Civil e Identificación.
</v>
      </c>
      <c r="G248" s="27" t="str">
        <f>VLOOKUP(A248,'BASE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8" s="27" t="str">
        <f>VLOOKUP(A248,'BASE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8" s="27" t="str">
        <f>VLOOKUP(A248,'BASE REGISTRO NOVIEMBRE'!$B$2:$V$890,9,FALSE)</f>
        <v>1 año.</v>
      </c>
      <c r="J248" s="27" t="str">
        <f>VLOOKUP(A248,'BASE REGISTRO NOVIEMBRE'!$B$2:$V$890,10,FALSE)</f>
        <v>01 año. Último Directorio data de fecha 01 de julio de 2021.</v>
      </c>
      <c r="K248" s="27" t="str">
        <f>VLOOKUP(A248,'BASE REGISTRO NOVIEMBRE'!$B$2:$V$890,11,FALSE)</f>
        <v xml:space="preserve">Daniela Yáñez Meneses, 
Juan Eduardo Parry Morabec, (Desde el día 02 agosto de 2021)
Carla Polanco Mercado, 
</v>
      </c>
      <c r="L248" s="27" t="str">
        <f>VLOOKUP(A248,'BASE REGISTRO NOVIEMBRE'!$B$2:$V$890,12,FALSE)</f>
        <v xml:space="preserve">Marina de Gaete Nº 755, comuna de Santiago, Región Metropolitana.
</v>
      </c>
      <c r="M248" s="27" t="str">
        <f>VLOOKUP(A248,'BASE REGISTRO NOVIEMBRE'!$B$2:$V$890,13,FALSE)</f>
        <v>XIII</v>
      </c>
      <c r="N248" s="27" t="str">
        <f>VLOOKUP(A248,'BASE REGISTRO NOVIEMBRE'!$B$2:$V$890,14,FALSE)</f>
        <v>Santiago</v>
      </c>
      <c r="O248" s="27" t="str">
        <f>VLOOKUP(A248,'BASE REGISTRO NOVIEMBRE'!$B$2:$V$890,15,FALSE)</f>
        <v>222150200 
+56971407762</v>
      </c>
      <c r="P248" s="27" t="str">
        <f>VLOOKUP(A248,'BASE REGISTRO NOVIEMBRE'!$B$2:$V$890,16,FALSE)</f>
        <v>directorio@fundaciondem.cl
juan.parry@fundaciondem.cl
coordinacionejecutiva@fundaciondem.cl
administracioncentral@fundaciondem.cl</v>
      </c>
      <c r="Q248" s="27">
        <f>VLOOKUP(A248,'BASE REGISTRO NOVIEMBRE'!$B$2:$V$890,17,FALSE)</f>
        <v>0</v>
      </c>
      <c r="R248" s="27">
        <f>VLOOKUP(A248,'BASE REGISTRO NOVIEMBRE'!$B$2:$V$890,18,FALSE)</f>
        <v>93401</v>
      </c>
      <c r="S248" s="27" t="str">
        <f>VLOOKUP(A248,'BASE REGISTRO NOVIEMBRE'!$B$2:$V$890,19,FALSE)</f>
        <v>Se acompaña certificado financiero correspondiente al año 2020, aprobados por el Subdepartamento de Supervisión Financiera.</v>
      </c>
      <c r="T248" s="107">
        <f>VLOOKUP(A248,'BASE REGISTRO NOVIEMBRE'!$B$2:$V$890,20,FALSE)</f>
        <v>37970</v>
      </c>
      <c r="U248" s="41">
        <v>6470</v>
      </c>
      <c r="V248" s="44">
        <v>61718200</v>
      </c>
      <c r="W248" s="44">
        <v>105524109</v>
      </c>
      <c r="X248" s="45">
        <v>44561</v>
      </c>
      <c r="Y248" s="42" t="s">
        <v>40</v>
      </c>
      <c r="Z248" s="42" t="s">
        <v>9203</v>
      </c>
      <c r="AA248" s="42" t="s">
        <v>9592</v>
      </c>
    </row>
    <row r="249" spans="1:27" ht="15.75" customHeight="1" x14ac:dyDescent="0.2">
      <c r="A249" s="41">
        <v>6470</v>
      </c>
      <c r="B249" s="27" t="str">
        <f>VLOOKUP(A249,'BASE REGISTRO NOVIEMBRE'!$B$2:$V$890,2,FALSE)</f>
        <v>Fundación Nacional para la Defensa Ecológica del Menor de Edad-Fundación DEM</v>
      </c>
      <c r="C249" s="27" t="str">
        <f>VLOOKUP(A249,'BASE REGISTRO NOVIEMBRE'!$B$2:$V$890,3,FALSE)</f>
        <v>71631600-9</v>
      </c>
      <c r="D249" s="27" t="str">
        <f>VLOOKUP(A249,'BASE REGISTRO NOVIEMBRE'!$B$2:$V$890,4,FALSE)</f>
        <v>Fundación de Derecho Privado</v>
      </c>
      <c r="E249" s="27" t="str">
        <f>VLOOKUP(A249,'BASE REGISTRO NOVIEMBRE'!$B$2:$V$890,5,FALSE)</f>
        <v>Otorgada por Decreto Supremo Nº 1314, de 28 de diciembre de 1987, del Ministerio de Justicia.</v>
      </c>
      <c r="F249" s="27" t="str">
        <f>VLOOKUP(A249,'BASE REGISTRO NOVIEMBRE'!$B$2:$V$890,6,FALSE)</f>
        <v xml:space="preserve">Certificado de Vigencia, folio Nº 500397042278, emitido con fecha 06 de julio de 2021, por el Servicio de Registro Civil e Identificación.
</v>
      </c>
      <c r="G249" s="27" t="str">
        <f>VLOOKUP(A249,'BASE REGISTRO NOVIEMBRE'!$B$2:$V$890,7,FALSE)</f>
        <v xml:space="preserve">Promover a través de la iniciativa privada, la defensa ecológica del menor de edad, principalmente en relación a los valores, conocimientos, aprendizaje, bienestar, seguridad, dignidad, justicia, equidad y espiritualidad. </v>
      </c>
      <c r="H249" s="27" t="str">
        <f>VLOOKUP(A249,'BASE REGISTRO NOVIEMBRE'!$B$2:$V$890,8,FALSE)</f>
        <v>Presidente:   
Daniela Yáñez Meneses, 
Vicepresidente:
Mirta Daniela Montti Ulloa, 
Tesorero:
Rodrigo Sepúlveda Prado
Secretaria:
Alicia Ibarra Medina,
Directoras/es:
Carlos Cifuentes Fernández
María Cristina Concha Wagenknecht
María Eliana Sandoval Díaz</v>
      </c>
      <c r="I249" s="27" t="str">
        <f>VLOOKUP(A249,'BASE REGISTRO NOVIEMBRE'!$B$2:$V$890,9,FALSE)</f>
        <v>1 año.</v>
      </c>
      <c r="J249" s="27" t="str">
        <f>VLOOKUP(A249,'BASE REGISTRO NOVIEMBRE'!$B$2:$V$890,10,FALSE)</f>
        <v>01 año. Último Directorio data de fecha 01 de julio de 2021.</v>
      </c>
      <c r="K249" s="27" t="str">
        <f>VLOOKUP(A249,'BASE REGISTRO NOVIEMBRE'!$B$2:$V$890,11,FALSE)</f>
        <v xml:space="preserve">Daniela Yáñez Meneses, 
Juan Eduardo Parry Morabec, (Desde el día 02 agosto de 2021)
Carla Polanco Mercado, 
</v>
      </c>
      <c r="L249" s="27" t="str">
        <f>VLOOKUP(A249,'BASE REGISTRO NOVIEMBRE'!$B$2:$V$890,12,FALSE)</f>
        <v xml:space="preserve">Marina de Gaete Nº 755, comuna de Santiago, Región Metropolitana.
</v>
      </c>
      <c r="M249" s="27" t="str">
        <f>VLOOKUP(A249,'BASE REGISTRO NOVIEMBRE'!$B$2:$V$890,13,FALSE)</f>
        <v>XIII</v>
      </c>
      <c r="N249" s="27" t="str">
        <f>VLOOKUP(A249,'BASE REGISTRO NOVIEMBRE'!$B$2:$V$890,14,FALSE)</f>
        <v>Santiago</v>
      </c>
      <c r="O249" s="27" t="str">
        <f>VLOOKUP(A249,'BASE REGISTRO NOVIEMBRE'!$B$2:$V$890,15,FALSE)</f>
        <v>222150200 
+56971407762</v>
      </c>
      <c r="P249" s="27" t="str">
        <f>VLOOKUP(A249,'BASE REGISTRO NOVIEMBRE'!$B$2:$V$890,16,FALSE)</f>
        <v>directorio@fundaciondem.cl
juan.parry@fundaciondem.cl
coordinacionejecutiva@fundaciondem.cl
administracioncentral@fundaciondem.cl</v>
      </c>
      <c r="Q249" s="27">
        <f>VLOOKUP(A249,'BASE REGISTRO NOVIEMBRE'!$B$2:$V$890,17,FALSE)</f>
        <v>0</v>
      </c>
      <c r="R249" s="27">
        <f>VLOOKUP(A249,'BASE REGISTRO NOVIEMBRE'!$B$2:$V$890,18,FALSE)</f>
        <v>93401</v>
      </c>
      <c r="S249" s="27" t="str">
        <f>VLOOKUP(A249,'BASE REGISTRO NOVIEMBRE'!$B$2:$V$890,19,FALSE)</f>
        <v>Se acompaña certificado financiero correspondiente al año 2020, aprobados por el Subdepartamento de Supervisión Financiera.</v>
      </c>
      <c r="T249" s="107">
        <f>VLOOKUP(A249,'BASE REGISTRO NOVIEMBRE'!$B$2:$V$890,20,FALSE)</f>
        <v>37970</v>
      </c>
      <c r="U249" s="41">
        <v>6470</v>
      </c>
      <c r="V249" s="44">
        <v>8016600</v>
      </c>
      <c r="W249" s="44">
        <v>16033200</v>
      </c>
      <c r="X249" s="45">
        <v>44561</v>
      </c>
      <c r="Y249" s="42" t="s">
        <v>40</v>
      </c>
      <c r="Z249" s="42" t="s">
        <v>9203</v>
      </c>
      <c r="AA249" s="42" t="s">
        <v>71</v>
      </c>
    </row>
    <row r="250" spans="1:27" ht="15.75" customHeight="1" x14ac:dyDescent="0.2">
      <c r="A250" s="41">
        <v>6560</v>
      </c>
      <c r="B250" s="27" t="str">
        <f>VLOOKUP(A250,'BASE REGISTRO NOVIEMBRE'!$B$2:$V$890,2,FALSE)</f>
        <v xml:space="preserve">Fundación Mis Amigos
</v>
      </c>
      <c r="C250" s="27" t="str">
        <f>VLOOKUP(A250,'BASE REGISTRO NOVIEMBRE'!$B$2:$V$890,3,FALSE)</f>
        <v>71656900-4</v>
      </c>
      <c r="D250" s="27" t="str">
        <f>VLOOKUP(A250,'BASE REGISTRO NOVIEMBRE'!$B$2:$V$890,4,FALSE)</f>
        <v>Fundación de Derecho Privado</v>
      </c>
      <c r="E250" s="27" t="str">
        <f>VLOOKUP(A250,'BASE REGISTRO NOVIEMBRE'!$B$2:$V$890,5,FALSE)</f>
        <v>Otorgado por Decreto Supremo Nº 258, de fecha 7 de febrero de 1990, del Ministerio de Justicia.</v>
      </c>
      <c r="F250" s="27" t="str">
        <f>VLOOKUP(A250,'BASE REGISTRO NOVIEMBRE'!$B$2:$V$890,6,FALSE)</f>
        <v>Certificado de Vigencia, folio Nº 500396764528, de fecha 04 de julio de 2021, emitido por el Servicio de Registro Civil e Identificación.</v>
      </c>
      <c r="G250" s="27" t="str">
        <f>VLOOKUP(A250,'BASE REGISTRO NOVIEMBRE'!$B$2:$V$890,7,FALSE)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50" s="27" t="str">
        <f>VLOOKUP(A250,'BASE REGISTRO NOVIEMBRE'!$B$2:$V$890,8,FALSE)</f>
        <v>Presidente: Clemente Muñiz Trigo   
Vicepdte: María Teresa Herrera Azocar
Tesorero: Félix Vergara Ruiz         
Secretaria: María Luisa Leuthner Wanner
Director: Gaspar Handgraaf Schaaper  Certificado de Directorio de fecha 24 de julio de 2021, emitido por el SRCI, Folio N° 500400028937.</v>
      </c>
      <c r="I250" s="27" t="str">
        <f>VLOOKUP(A250,'BASE REGISTRO NOVIEMBRE'!$B$2:$V$890,9,FALSE)</f>
        <v>: Durarán en sus cargos cuatro años, y se renovarán por parcialidades</v>
      </c>
      <c r="J250" s="27" t="str">
        <f>VLOOKUP(A250,'BASE REGISTRO NOVIEMBRE'!$B$2:$V$890,10,FALSE)</f>
        <v>El 09 de marzo de 2019, según Certificado de Directorio de Persona Jurídica Sin Fines de Lucro, Folio N° 500340924676, emitido por el Servicio de Registro Civil de Identificación, de fecha 17 de agosto de 2020.</v>
      </c>
      <c r="K250" s="27" t="str">
        <f>VLOOKUP(A250,'BASE REGISTRO NOVIEMBRE'!$B$2:$V$890,11,FALSE)</f>
        <v xml:space="preserve">Clemente Muñiz Trigo      </v>
      </c>
      <c r="L250" s="27" t="str">
        <f>VLOOKUP(A250,'BASE REGISTRO NOVIEMBRE'!$B$2:$V$890,12,FALSE)</f>
        <v>Avenida Vicuña Mackenna Nº 3153, Peñaflor</v>
      </c>
      <c r="M250" s="27" t="str">
        <f>VLOOKUP(A250,'BASE REGISTRO NOVIEMBRE'!$B$2:$V$890,13,FALSE)</f>
        <v>XIII</v>
      </c>
      <c r="N250" s="27" t="str">
        <f>VLOOKUP(A250,'BASE REGISTRO NOVIEMBRE'!$B$2:$V$890,14,FALSE)</f>
        <v>Peñaflor</v>
      </c>
      <c r="O250" s="27" t="str">
        <f>VLOOKUP(A250,'BASE REGISTRO NOVIEMBRE'!$B$2:$V$890,15,FALSE)</f>
        <v>Fono 228120757 – 228115687</v>
      </c>
      <c r="P250" s="27" t="str">
        <f>VLOOKUP(A250,'BASE REGISTRO NOVIEMBRE'!$B$2:$V$890,16,FALSE)</f>
        <v>aldeamisamigos@yahoo.es</v>
      </c>
      <c r="Q250" s="27">
        <f>VLOOKUP(A250,'BASE REGISTRO NOVIEMBRE'!$B$2:$V$890,17,FALSE)</f>
        <v>0</v>
      </c>
      <c r="R250" s="27">
        <f>VLOOKUP(A250,'BASE REGISTRO NOVIEMBRE'!$B$2:$V$890,18,FALSE)</f>
        <v>93105</v>
      </c>
      <c r="S250" s="27" t="str">
        <f>VLOOKUP(A250,'BASE REGISTRO NOVIEMBRE'!$B$2:$V$890,19,FALSE)</f>
        <v>Se acompaña certificado financiero correspondiente al año 2020, aprobados por parte del Subdepartamento de Supervisión Financiera Nacional</v>
      </c>
      <c r="T250" s="107">
        <f>VLOOKUP(A250,'BASE REGISTRO NOVIEMBRE'!$B$2:$V$890,20,FALSE)</f>
        <v>37970</v>
      </c>
      <c r="U250" s="41">
        <v>6560</v>
      </c>
      <c r="V250" s="44">
        <v>55648996</v>
      </c>
      <c r="W250" s="44">
        <v>83954852</v>
      </c>
      <c r="X250" s="45">
        <v>44561</v>
      </c>
      <c r="Y250" s="42" t="s">
        <v>40</v>
      </c>
      <c r="Z250" s="42" t="s">
        <v>9203</v>
      </c>
      <c r="AA250" s="42" t="s">
        <v>223</v>
      </c>
    </row>
    <row r="251" spans="1:27" ht="15.75" customHeight="1" x14ac:dyDescent="0.2">
      <c r="A251" s="41">
        <v>6570</v>
      </c>
      <c r="B251" s="27" t="str">
        <f>VLOOKUP(A251,'BASE REGISTRO NOVIEMBRE'!$B$2:$V$890,2,FALSE)</f>
        <v>Corporación de Oportunidad y Acción Solidaria OPCIÓN</v>
      </c>
      <c r="C251" s="27" t="str">
        <f>VLOOKUP(A251,'BASE REGISTRO NOVIEMBRE'!$B$2:$V$890,3,FALSE)</f>
        <v>71715000-7</v>
      </c>
      <c r="D251" s="27" t="str">
        <f>VLOOKUP(A251,'BASE REGISTRO NOVIEMBRE'!$B$2:$V$890,4,FALSE)</f>
        <v>Corporación de Derecho Privado.</v>
      </c>
      <c r="E251" s="27" t="str">
        <f>VLOOKUP(A251,'BASE REGISTRO NOVIEMBRE'!$B$2:$V$890,5,FALSE)</f>
        <v xml:space="preserve">Otorgada por Decreto Supremo Nº 972, de fecha 25 de julio de  1990, del Ministerio de Justicia, publicado en el Diario Oficial el día 13 de agosto de 1990. </v>
      </c>
      <c r="F251" s="27" t="str">
        <f>VLOOKUP(A251,'BASE REGISTRO NOVIEMBRE'!$B$2:$V$890,6,FALSE)</f>
        <v xml:space="preserve">Certificado de vigencia, folio Nº 50038906023, de fecha 17 de mayo de 2021, del Servicio de Registro Civil e Identificación.
</v>
      </c>
      <c r="G251" s="27" t="str">
        <f>VLOOKUP(A251,'BASE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1" s="27" t="str">
        <f>VLOOKUP(A251,'BASE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1" s="27" t="str">
        <f>VLOOKUP(A251,'BASE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1" s="27" t="str">
        <f>VLOOKUP(A251,'BASE REGISTRO NOVIEMBRE'!$B$2:$V$890,10,FALSE)</f>
        <v>21 de marzo de 2019 a 21 de marzo de 2022</v>
      </c>
      <c r="K251" s="27" t="str">
        <f>VLOOKUP(A251,'BASE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1" s="27" t="str">
        <f>VLOOKUP(A251,'BASE REGISTRO NOVIEMBRE'!$B$2:$V$890,12,FALSE)</f>
        <v xml:space="preserve">Carlos Justiniano Nº 1123, comuna de Providencia, Región Metropolitana.
</v>
      </c>
      <c r="M251" s="27" t="str">
        <f>VLOOKUP(A251,'BASE REGISTRO NOVIEMBRE'!$B$2:$V$890,13,FALSE)</f>
        <v>XIII</v>
      </c>
      <c r="N251" s="27" t="str">
        <f>VLOOKUP(A251,'BASE REGISTRO NOVIEMBRE'!$B$2:$V$890,14,FALSE)</f>
        <v>Providencia</v>
      </c>
      <c r="O251" s="27" t="str">
        <f>VLOOKUP(A251,'BASE REGISTRO NOVIEMBRE'!$B$2:$V$890,15,FALSE)</f>
        <v>Fono 223393900- 223393901</v>
      </c>
      <c r="P251" s="27">
        <f>VLOOKUP(A251,'BASE REGISTRO NOVIEMBRE'!$B$2:$V$890,16,FALSE)</f>
        <v>0</v>
      </c>
      <c r="Q251" s="27">
        <f>VLOOKUP(A251,'BASE REGISTRO NOVIEMBRE'!$B$2:$V$890,17,FALSE)</f>
        <v>0</v>
      </c>
      <c r="R251" s="27" t="str">
        <f>VLOOKUP(A251,'BASE REGISTRO NOVIEMBRE'!$B$2:$V$890,18,FALSE)</f>
        <v>93401: Institución de Asistencia Social</v>
      </c>
      <c r="S251" s="27" t="str">
        <f>VLOOKUP(A251,'BASE REGISTRO NOVIEMBRE'!$B$2:$V$890,19,FALSE)</f>
        <v>Certificado Financiero, correspondiente al año 2020, arpobado por el Sub Departamento de Supervisión Financiera Nacional.</v>
      </c>
      <c r="T251" s="107">
        <f>VLOOKUP(A251,'BASE REGISTRO NOVIEMBRE'!$B$2:$V$890,20,FALSE)</f>
        <v>37970</v>
      </c>
      <c r="U251" s="41">
        <v>6570</v>
      </c>
      <c r="V251" s="44">
        <v>128188045</v>
      </c>
      <c r="W251" s="44">
        <v>167053901</v>
      </c>
      <c r="X251" s="45">
        <v>44561</v>
      </c>
      <c r="Y251" s="42" t="s">
        <v>40</v>
      </c>
      <c r="Z251" s="42" t="s">
        <v>9203</v>
      </c>
      <c r="AA251" s="42" t="s">
        <v>658</v>
      </c>
    </row>
    <row r="252" spans="1:27" ht="15.75" customHeight="1" x14ac:dyDescent="0.2">
      <c r="A252" s="41">
        <v>6570</v>
      </c>
      <c r="B252" s="27" t="str">
        <f>VLOOKUP(A252,'BASE REGISTRO NOVIEMBRE'!$B$2:$V$890,2,FALSE)</f>
        <v>Corporación de Oportunidad y Acción Solidaria OPCIÓN</v>
      </c>
      <c r="C252" s="27" t="str">
        <f>VLOOKUP(A252,'BASE REGISTRO NOVIEMBRE'!$B$2:$V$890,3,FALSE)</f>
        <v>71715000-7</v>
      </c>
      <c r="D252" s="27" t="str">
        <f>VLOOKUP(A252,'BASE REGISTRO NOVIEMBRE'!$B$2:$V$890,4,FALSE)</f>
        <v>Corporación de Derecho Privado.</v>
      </c>
      <c r="E252" s="27" t="str">
        <f>VLOOKUP(A252,'BASE REGISTRO NOVIEMBRE'!$B$2:$V$890,5,FALSE)</f>
        <v xml:space="preserve">Otorgada por Decreto Supremo Nº 972, de fecha 25 de julio de  1990, del Ministerio de Justicia, publicado en el Diario Oficial el día 13 de agosto de 1990. </v>
      </c>
      <c r="F252" s="27" t="str">
        <f>VLOOKUP(A252,'BASE REGISTRO NOVIEMBRE'!$B$2:$V$890,6,FALSE)</f>
        <v xml:space="preserve">Certificado de vigencia, folio Nº 50038906023, de fecha 17 de mayo de 2021, del Servicio de Registro Civil e Identificación.
</v>
      </c>
      <c r="G252" s="27" t="str">
        <f>VLOOKUP(A252,'BASE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2" s="27" t="str">
        <f>VLOOKUP(A252,'BASE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2" s="27" t="str">
        <f>VLOOKUP(A252,'BASE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2" s="27" t="str">
        <f>VLOOKUP(A252,'BASE REGISTRO NOVIEMBRE'!$B$2:$V$890,10,FALSE)</f>
        <v>21 de marzo de 2019 a 21 de marzo de 2022</v>
      </c>
      <c r="K252" s="27" t="str">
        <f>VLOOKUP(A252,'BASE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2" s="27" t="str">
        <f>VLOOKUP(A252,'BASE REGISTRO NOVIEMBRE'!$B$2:$V$890,12,FALSE)</f>
        <v xml:space="preserve">Carlos Justiniano Nº 1123, comuna de Providencia, Región Metropolitana.
</v>
      </c>
      <c r="M252" s="27" t="str">
        <f>VLOOKUP(A252,'BASE REGISTRO NOVIEMBRE'!$B$2:$V$890,13,FALSE)</f>
        <v>XIII</v>
      </c>
      <c r="N252" s="27" t="str">
        <f>VLOOKUP(A252,'BASE REGISTRO NOVIEMBRE'!$B$2:$V$890,14,FALSE)</f>
        <v>Providencia</v>
      </c>
      <c r="O252" s="27" t="str">
        <f>VLOOKUP(A252,'BASE REGISTRO NOVIEMBRE'!$B$2:$V$890,15,FALSE)</f>
        <v>Fono 223393900- 223393901</v>
      </c>
      <c r="P252" s="27">
        <f>VLOOKUP(A252,'BASE REGISTRO NOVIEMBRE'!$B$2:$V$890,16,FALSE)</f>
        <v>0</v>
      </c>
      <c r="Q252" s="27">
        <f>VLOOKUP(A252,'BASE REGISTRO NOVIEMBRE'!$B$2:$V$890,17,FALSE)</f>
        <v>0</v>
      </c>
      <c r="R252" s="27" t="str">
        <f>VLOOKUP(A252,'BASE REGISTRO NOVIEMBRE'!$B$2:$V$890,18,FALSE)</f>
        <v>93401: Institución de Asistencia Social</v>
      </c>
      <c r="S252" s="27" t="str">
        <f>VLOOKUP(A252,'BASE REGISTRO NOVIEMBRE'!$B$2:$V$890,19,FALSE)</f>
        <v>Certificado Financiero, correspondiente al año 2020, arpobado por el Sub Departamento de Supervisión Financiera Nacional.</v>
      </c>
      <c r="T252" s="107">
        <f>VLOOKUP(A252,'BASE REGISTRO NOVIEMBRE'!$B$2:$V$890,20,FALSE)</f>
        <v>37970</v>
      </c>
      <c r="U252" s="41">
        <v>6570</v>
      </c>
      <c r="V252" s="44">
        <v>126654834</v>
      </c>
      <c r="W252" s="44">
        <v>174836773</v>
      </c>
      <c r="X252" s="45">
        <v>44561</v>
      </c>
      <c r="Y252" s="42" t="s">
        <v>40</v>
      </c>
      <c r="Z252" s="42" t="s">
        <v>9203</v>
      </c>
      <c r="AA252" s="42" t="s">
        <v>9454</v>
      </c>
    </row>
    <row r="253" spans="1:27" ht="15.75" customHeight="1" x14ac:dyDescent="0.2">
      <c r="A253" s="41">
        <v>6570</v>
      </c>
      <c r="B253" s="27" t="str">
        <f>VLOOKUP(A253,'BASE REGISTRO NOVIEMBRE'!$B$2:$V$890,2,FALSE)</f>
        <v>Corporación de Oportunidad y Acción Solidaria OPCIÓN</v>
      </c>
      <c r="C253" s="27" t="str">
        <f>VLOOKUP(A253,'BASE REGISTRO NOVIEMBRE'!$B$2:$V$890,3,FALSE)</f>
        <v>71715000-7</v>
      </c>
      <c r="D253" s="27" t="str">
        <f>VLOOKUP(A253,'BASE REGISTRO NOVIEMBRE'!$B$2:$V$890,4,FALSE)</f>
        <v>Corporación de Derecho Privado.</v>
      </c>
      <c r="E253" s="27" t="str">
        <f>VLOOKUP(A253,'BASE REGISTRO NOVIEMBRE'!$B$2:$V$890,5,FALSE)</f>
        <v xml:space="preserve">Otorgada por Decreto Supremo Nº 972, de fecha 25 de julio de  1990, del Ministerio de Justicia, publicado en el Diario Oficial el día 13 de agosto de 1990. </v>
      </c>
      <c r="F253" s="27" t="str">
        <f>VLOOKUP(A253,'BASE REGISTRO NOVIEMBRE'!$B$2:$V$890,6,FALSE)</f>
        <v xml:space="preserve">Certificado de vigencia, folio Nº 50038906023, de fecha 17 de mayo de 2021, del Servicio de Registro Civil e Identificación.
</v>
      </c>
      <c r="G253" s="27" t="str">
        <f>VLOOKUP(A253,'BASE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3" s="27" t="str">
        <f>VLOOKUP(A253,'BASE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3" s="27" t="str">
        <f>VLOOKUP(A253,'BASE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3" s="27" t="str">
        <f>VLOOKUP(A253,'BASE REGISTRO NOVIEMBRE'!$B$2:$V$890,10,FALSE)</f>
        <v>21 de marzo de 2019 a 21 de marzo de 2022</v>
      </c>
      <c r="K253" s="27" t="str">
        <f>VLOOKUP(A253,'BASE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3" s="27" t="str">
        <f>VLOOKUP(A253,'BASE REGISTRO NOVIEMBRE'!$B$2:$V$890,12,FALSE)</f>
        <v xml:space="preserve">Carlos Justiniano Nº 1123, comuna de Providencia, Región Metropolitana.
</v>
      </c>
      <c r="M253" s="27" t="str">
        <f>VLOOKUP(A253,'BASE REGISTRO NOVIEMBRE'!$B$2:$V$890,13,FALSE)</f>
        <v>XIII</v>
      </c>
      <c r="N253" s="27" t="str">
        <f>VLOOKUP(A253,'BASE REGISTRO NOVIEMBRE'!$B$2:$V$890,14,FALSE)</f>
        <v>Providencia</v>
      </c>
      <c r="O253" s="27" t="str">
        <f>VLOOKUP(A253,'BASE REGISTRO NOVIEMBRE'!$B$2:$V$890,15,FALSE)</f>
        <v>Fono 223393900- 223393901</v>
      </c>
      <c r="P253" s="27">
        <f>VLOOKUP(A253,'BASE REGISTRO NOVIEMBRE'!$B$2:$V$890,16,FALSE)</f>
        <v>0</v>
      </c>
      <c r="Q253" s="27">
        <f>VLOOKUP(A253,'BASE REGISTRO NOVIEMBRE'!$B$2:$V$890,17,FALSE)</f>
        <v>0</v>
      </c>
      <c r="R253" s="27" t="str">
        <f>VLOOKUP(A253,'BASE REGISTRO NOVIEMBRE'!$B$2:$V$890,18,FALSE)</f>
        <v>93401: Institución de Asistencia Social</v>
      </c>
      <c r="S253" s="27" t="str">
        <f>VLOOKUP(A253,'BASE REGISTRO NOVIEMBRE'!$B$2:$V$890,19,FALSE)</f>
        <v>Certificado Financiero, correspondiente al año 2020, arpobado por el Sub Departamento de Supervisión Financiera Nacional.</v>
      </c>
      <c r="T253" s="107">
        <f>VLOOKUP(A253,'BASE REGISTRO NOVIEMBRE'!$B$2:$V$890,20,FALSE)</f>
        <v>37970</v>
      </c>
      <c r="U253" s="41">
        <v>6570</v>
      </c>
      <c r="V253" s="44">
        <v>8834293</v>
      </c>
      <c r="W253" s="44">
        <v>16937472</v>
      </c>
      <c r="X253" s="45">
        <v>44561</v>
      </c>
      <c r="Y253" s="42" t="s">
        <v>40</v>
      </c>
      <c r="Z253" s="42" t="s">
        <v>9203</v>
      </c>
      <c r="AA253" s="42" t="s">
        <v>9458</v>
      </c>
    </row>
    <row r="254" spans="1:27" ht="15.75" customHeight="1" x14ac:dyDescent="0.2">
      <c r="A254" s="41">
        <v>6570</v>
      </c>
      <c r="B254" s="27" t="str">
        <f>VLOOKUP(A254,'BASE REGISTRO NOVIEMBRE'!$B$2:$V$890,2,FALSE)</f>
        <v>Corporación de Oportunidad y Acción Solidaria OPCIÓN</v>
      </c>
      <c r="C254" s="27" t="str">
        <f>VLOOKUP(A254,'BASE REGISTRO NOVIEMBRE'!$B$2:$V$890,3,FALSE)</f>
        <v>71715000-7</v>
      </c>
      <c r="D254" s="27" t="str">
        <f>VLOOKUP(A254,'BASE REGISTRO NOVIEMBRE'!$B$2:$V$890,4,FALSE)</f>
        <v>Corporación de Derecho Privado.</v>
      </c>
      <c r="E254" s="27" t="str">
        <f>VLOOKUP(A254,'BASE REGISTRO NOVIEMBRE'!$B$2:$V$890,5,FALSE)</f>
        <v xml:space="preserve">Otorgada por Decreto Supremo Nº 972, de fecha 25 de julio de  1990, del Ministerio de Justicia, publicado en el Diario Oficial el día 13 de agosto de 1990. </v>
      </c>
      <c r="F254" s="27" t="str">
        <f>VLOOKUP(A254,'BASE REGISTRO NOVIEMBRE'!$B$2:$V$890,6,FALSE)</f>
        <v xml:space="preserve">Certificado de vigencia, folio Nº 50038906023, de fecha 17 de mayo de 2021, del Servicio de Registro Civil e Identificación.
</v>
      </c>
      <c r="G254" s="27" t="str">
        <f>VLOOKUP(A254,'BASE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4" s="27" t="str">
        <f>VLOOKUP(A254,'BASE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4" s="27" t="str">
        <f>VLOOKUP(A254,'BASE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4" s="27" t="str">
        <f>VLOOKUP(A254,'BASE REGISTRO NOVIEMBRE'!$B$2:$V$890,10,FALSE)</f>
        <v>21 de marzo de 2019 a 21 de marzo de 2022</v>
      </c>
      <c r="K254" s="27" t="str">
        <f>VLOOKUP(A254,'BASE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4" s="27" t="str">
        <f>VLOOKUP(A254,'BASE REGISTRO NOVIEMBRE'!$B$2:$V$890,12,FALSE)</f>
        <v xml:space="preserve">Carlos Justiniano Nº 1123, comuna de Providencia, Región Metropolitana.
</v>
      </c>
      <c r="M254" s="27" t="str">
        <f>VLOOKUP(A254,'BASE REGISTRO NOVIEMBRE'!$B$2:$V$890,13,FALSE)</f>
        <v>XIII</v>
      </c>
      <c r="N254" s="27" t="str">
        <f>VLOOKUP(A254,'BASE REGISTRO NOVIEMBRE'!$B$2:$V$890,14,FALSE)</f>
        <v>Providencia</v>
      </c>
      <c r="O254" s="27" t="str">
        <f>VLOOKUP(A254,'BASE REGISTRO NOVIEMBRE'!$B$2:$V$890,15,FALSE)</f>
        <v>Fono 223393900- 223393901</v>
      </c>
      <c r="P254" s="27">
        <f>VLOOKUP(A254,'BASE REGISTRO NOVIEMBRE'!$B$2:$V$890,16,FALSE)</f>
        <v>0</v>
      </c>
      <c r="Q254" s="27">
        <f>VLOOKUP(A254,'BASE REGISTRO NOVIEMBRE'!$B$2:$V$890,17,FALSE)</f>
        <v>0</v>
      </c>
      <c r="R254" s="27" t="str">
        <f>VLOOKUP(A254,'BASE REGISTRO NOVIEMBRE'!$B$2:$V$890,18,FALSE)</f>
        <v>93401: Institución de Asistencia Social</v>
      </c>
      <c r="S254" s="27" t="str">
        <f>VLOOKUP(A254,'BASE REGISTRO NOVIEMBRE'!$B$2:$V$890,19,FALSE)</f>
        <v>Certificado Financiero, correspondiente al año 2020, arpobado por el Sub Departamento de Supervisión Financiera Nacional.</v>
      </c>
      <c r="T254" s="107">
        <f>VLOOKUP(A254,'BASE REGISTRO NOVIEMBRE'!$B$2:$V$890,20,FALSE)</f>
        <v>37970</v>
      </c>
      <c r="U254" s="41">
        <v>6570</v>
      </c>
      <c r="V254" s="44">
        <v>43118034</v>
      </c>
      <c r="W254" s="44">
        <v>73535911</v>
      </c>
      <c r="X254" s="45">
        <v>44561</v>
      </c>
      <c r="Y254" s="42" t="s">
        <v>40</v>
      </c>
      <c r="Z254" s="42" t="s">
        <v>9203</v>
      </c>
      <c r="AA254" s="42" t="s">
        <v>100</v>
      </c>
    </row>
    <row r="255" spans="1:27" ht="15.75" customHeight="1" x14ac:dyDescent="0.2">
      <c r="A255" s="41">
        <v>6570</v>
      </c>
      <c r="B255" s="27" t="str">
        <f>VLOOKUP(A255,'BASE REGISTRO NOVIEMBRE'!$B$2:$V$890,2,FALSE)</f>
        <v>Corporación de Oportunidad y Acción Solidaria OPCIÓN</v>
      </c>
      <c r="C255" s="27" t="str">
        <f>VLOOKUP(A255,'BASE REGISTRO NOVIEMBRE'!$B$2:$V$890,3,FALSE)</f>
        <v>71715000-7</v>
      </c>
      <c r="D255" s="27" t="str">
        <f>VLOOKUP(A255,'BASE REGISTRO NOVIEMBRE'!$B$2:$V$890,4,FALSE)</f>
        <v>Corporación de Derecho Privado.</v>
      </c>
      <c r="E255" s="27" t="str">
        <f>VLOOKUP(A255,'BASE REGISTRO NOVIEMBRE'!$B$2:$V$890,5,FALSE)</f>
        <v xml:space="preserve">Otorgada por Decreto Supremo Nº 972, de fecha 25 de julio de  1990, del Ministerio de Justicia, publicado en el Diario Oficial el día 13 de agosto de 1990. </v>
      </c>
      <c r="F255" s="27" t="str">
        <f>VLOOKUP(A255,'BASE REGISTRO NOVIEMBRE'!$B$2:$V$890,6,FALSE)</f>
        <v xml:space="preserve">Certificado de vigencia, folio Nº 50038906023, de fecha 17 de mayo de 2021, del Servicio de Registro Civil e Identificación.
</v>
      </c>
      <c r="G255" s="27" t="str">
        <f>VLOOKUP(A255,'BASE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5" s="27" t="str">
        <f>VLOOKUP(A255,'BASE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5" s="27" t="str">
        <f>VLOOKUP(A255,'BASE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5" s="27" t="str">
        <f>VLOOKUP(A255,'BASE REGISTRO NOVIEMBRE'!$B$2:$V$890,10,FALSE)</f>
        <v>21 de marzo de 2019 a 21 de marzo de 2022</v>
      </c>
      <c r="K255" s="27" t="str">
        <f>VLOOKUP(A255,'BASE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5" s="27" t="str">
        <f>VLOOKUP(A255,'BASE REGISTRO NOVIEMBRE'!$B$2:$V$890,12,FALSE)</f>
        <v xml:space="preserve">Carlos Justiniano Nº 1123, comuna de Providencia, Región Metropolitana.
</v>
      </c>
      <c r="M255" s="27" t="str">
        <f>VLOOKUP(A255,'BASE REGISTRO NOVIEMBRE'!$B$2:$V$890,13,FALSE)</f>
        <v>XIII</v>
      </c>
      <c r="N255" s="27" t="str">
        <f>VLOOKUP(A255,'BASE REGISTRO NOVIEMBRE'!$B$2:$V$890,14,FALSE)</f>
        <v>Providencia</v>
      </c>
      <c r="O255" s="27" t="str">
        <f>VLOOKUP(A255,'BASE REGISTRO NOVIEMBRE'!$B$2:$V$890,15,FALSE)</f>
        <v>Fono 223393900- 223393901</v>
      </c>
      <c r="P255" s="27">
        <f>VLOOKUP(A255,'BASE REGISTRO NOVIEMBRE'!$B$2:$V$890,16,FALSE)</f>
        <v>0</v>
      </c>
      <c r="Q255" s="27">
        <f>VLOOKUP(A255,'BASE REGISTRO NOVIEMBRE'!$B$2:$V$890,17,FALSE)</f>
        <v>0</v>
      </c>
      <c r="R255" s="27" t="str">
        <f>VLOOKUP(A255,'BASE REGISTRO NOVIEMBRE'!$B$2:$V$890,18,FALSE)</f>
        <v>93401: Institución de Asistencia Social</v>
      </c>
      <c r="S255" s="27" t="str">
        <f>VLOOKUP(A255,'BASE REGISTRO NOVIEMBRE'!$B$2:$V$890,19,FALSE)</f>
        <v>Certificado Financiero, correspondiente al año 2020, arpobado por el Sub Departamento de Supervisión Financiera Nacional.</v>
      </c>
      <c r="T255" s="107">
        <f>VLOOKUP(A255,'BASE REGISTRO NOVIEMBRE'!$B$2:$V$890,20,FALSE)</f>
        <v>37970</v>
      </c>
      <c r="U255" s="41">
        <v>6570</v>
      </c>
      <c r="V255" s="44">
        <v>9299256</v>
      </c>
      <c r="W255" s="44">
        <v>18438180</v>
      </c>
      <c r="X255" s="45">
        <v>44561</v>
      </c>
      <c r="Y255" s="42" t="s">
        <v>40</v>
      </c>
      <c r="Z255" s="42" t="s">
        <v>9203</v>
      </c>
      <c r="AA255" s="42" t="s">
        <v>9479</v>
      </c>
    </row>
    <row r="256" spans="1:27" ht="15.75" customHeight="1" x14ac:dyDescent="0.2">
      <c r="A256" s="41">
        <v>6570</v>
      </c>
      <c r="B256" s="27" t="str">
        <f>VLOOKUP(A256,'BASE REGISTRO NOVIEMBRE'!$B$2:$V$890,2,FALSE)</f>
        <v>Corporación de Oportunidad y Acción Solidaria OPCIÓN</v>
      </c>
      <c r="C256" s="27" t="str">
        <f>VLOOKUP(A256,'BASE REGISTRO NOVIEMBRE'!$B$2:$V$890,3,FALSE)</f>
        <v>71715000-7</v>
      </c>
      <c r="D256" s="27" t="str">
        <f>VLOOKUP(A256,'BASE REGISTRO NOVIEMBRE'!$B$2:$V$890,4,FALSE)</f>
        <v>Corporación de Derecho Privado.</v>
      </c>
      <c r="E256" s="27" t="str">
        <f>VLOOKUP(A256,'BASE REGISTRO NOVIEMBRE'!$B$2:$V$890,5,FALSE)</f>
        <v xml:space="preserve">Otorgada por Decreto Supremo Nº 972, de fecha 25 de julio de  1990, del Ministerio de Justicia, publicado en el Diario Oficial el día 13 de agosto de 1990. </v>
      </c>
      <c r="F256" s="27" t="str">
        <f>VLOOKUP(A256,'BASE REGISTRO NOVIEMBRE'!$B$2:$V$890,6,FALSE)</f>
        <v xml:space="preserve">Certificado de vigencia, folio Nº 50038906023, de fecha 17 de mayo de 2021, del Servicio de Registro Civil e Identificación.
</v>
      </c>
      <c r="G256" s="27" t="str">
        <f>VLOOKUP(A256,'BASE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6" s="27" t="str">
        <f>VLOOKUP(A256,'BASE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6" s="27" t="str">
        <f>VLOOKUP(A256,'BASE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6" s="27" t="str">
        <f>VLOOKUP(A256,'BASE REGISTRO NOVIEMBRE'!$B$2:$V$890,10,FALSE)</f>
        <v>21 de marzo de 2019 a 21 de marzo de 2022</v>
      </c>
      <c r="K256" s="27" t="str">
        <f>VLOOKUP(A256,'BASE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6" s="27" t="str">
        <f>VLOOKUP(A256,'BASE REGISTRO NOVIEMBRE'!$B$2:$V$890,12,FALSE)</f>
        <v xml:space="preserve">Carlos Justiniano Nº 1123, comuna de Providencia, Región Metropolitana.
</v>
      </c>
      <c r="M256" s="27" t="str">
        <f>VLOOKUP(A256,'BASE REGISTRO NOVIEMBRE'!$B$2:$V$890,13,FALSE)</f>
        <v>XIII</v>
      </c>
      <c r="N256" s="27" t="str">
        <f>VLOOKUP(A256,'BASE REGISTRO NOVIEMBRE'!$B$2:$V$890,14,FALSE)</f>
        <v>Providencia</v>
      </c>
      <c r="O256" s="27" t="str">
        <f>VLOOKUP(A256,'BASE REGISTRO NOVIEMBRE'!$B$2:$V$890,15,FALSE)</f>
        <v>Fono 223393900- 223393901</v>
      </c>
      <c r="P256" s="27">
        <f>VLOOKUP(A256,'BASE REGISTRO NOVIEMBRE'!$B$2:$V$890,16,FALSE)</f>
        <v>0</v>
      </c>
      <c r="Q256" s="27">
        <f>VLOOKUP(A256,'BASE REGISTRO NOVIEMBRE'!$B$2:$V$890,17,FALSE)</f>
        <v>0</v>
      </c>
      <c r="R256" s="27" t="str">
        <f>VLOOKUP(A256,'BASE REGISTRO NOVIEMBRE'!$B$2:$V$890,18,FALSE)</f>
        <v>93401: Institución de Asistencia Social</v>
      </c>
      <c r="S256" s="27" t="str">
        <f>VLOOKUP(A256,'BASE REGISTRO NOVIEMBRE'!$B$2:$V$890,19,FALSE)</f>
        <v>Certificado Financiero, correspondiente al año 2020, arpobado por el Sub Departamento de Supervisión Financiera Nacional.</v>
      </c>
      <c r="T256" s="107">
        <f>VLOOKUP(A256,'BASE REGISTRO NOVIEMBRE'!$B$2:$V$890,20,FALSE)</f>
        <v>37970</v>
      </c>
      <c r="U256" s="41">
        <v>6570</v>
      </c>
      <c r="V256" s="44">
        <v>97725562</v>
      </c>
      <c r="W256" s="44">
        <v>128188642</v>
      </c>
      <c r="X256" s="45">
        <v>44561</v>
      </c>
      <c r="Y256" s="42" t="s">
        <v>40</v>
      </c>
      <c r="Z256" s="42" t="s">
        <v>9203</v>
      </c>
      <c r="AA256" s="42" t="s">
        <v>282</v>
      </c>
    </row>
    <row r="257" spans="1:27" ht="15.75" customHeight="1" x14ac:dyDescent="0.2">
      <c r="A257" s="41">
        <v>6570</v>
      </c>
      <c r="B257" s="27" t="str">
        <f>VLOOKUP(A257,'BASE REGISTRO NOVIEMBRE'!$B$2:$V$890,2,FALSE)</f>
        <v>Corporación de Oportunidad y Acción Solidaria OPCIÓN</v>
      </c>
      <c r="C257" s="27" t="str">
        <f>VLOOKUP(A257,'BASE REGISTRO NOVIEMBRE'!$B$2:$V$890,3,FALSE)</f>
        <v>71715000-7</v>
      </c>
      <c r="D257" s="27" t="str">
        <f>VLOOKUP(A257,'BASE REGISTRO NOVIEMBRE'!$B$2:$V$890,4,FALSE)</f>
        <v>Corporación de Derecho Privado.</v>
      </c>
      <c r="E257" s="27" t="str">
        <f>VLOOKUP(A257,'BASE REGISTRO NOVIEMBRE'!$B$2:$V$890,5,FALSE)</f>
        <v xml:space="preserve">Otorgada por Decreto Supremo Nº 972, de fecha 25 de julio de  1990, del Ministerio de Justicia, publicado en el Diario Oficial el día 13 de agosto de 1990. </v>
      </c>
      <c r="F257" s="27" t="str">
        <f>VLOOKUP(A257,'BASE REGISTRO NOVIEMBRE'!$B$2:$V$890,6,FALSE)</f>
        <v xml:space="preserve">Certificado de vigencia, folio Nº 50038906023, de fecha 17 de mayo de 2021, del Servicio de Registro Civil e Identificación.
</v>
      </c>
      <c r="G257" s="27" t="str">
        <f>VLOOKUP(A257,'BASE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7" s="27" t="str">
        <f>VLOOKUP(A257,'BASE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7" s="27" t="str">
        <f>VLOOKUP(A257,'BASE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7" s="27" t="str">
        <f>VLOOKUP(A257,'BASE REGISTRO NOVIEMBRE'!$B$2:$V$890,10,FALSE)</f>
        <v>21 de marzo de 2019 a 21 de marzo de 2022</v>
      </c>
      <c r="K257" s="27" t="str">
        <f>VLOOKUP(A257,'BASE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7" s="27" t="str">
        <f>VLOOKUP(A257,'BASE REGISTRO NOVIEMBRE'!$B$2:$V$890,12,FALSE)</f>
        <v xml:space="preserve">Carlos Justiniano Nº 1123, comuna de Providencia, Región Metropolitana.
</v>
      </c>
      <c r="M257" s="27" t="str">
        <f>VLOOKUP(A257,'BASE REGISTRO NOVIEMBRE'!$B$2:$V$890,13,FALSE)</f>
        <v>XIII</v>
      </c>
      <c r="N257" s="27" t="str">
        <f>VLOOKUP(A257,'BASE REGISTRO NOVIEMBRE'!$B$2:$V$890,14,FALSE)</f>
        <v>Providencia</v>
      </c>
      <c r="O257" s="27" t="str">
        <f>VLOOKUP(A257,'BASE REGISTRO NOVIEMBRE'!$B$2:$V$890,15,FALSE)</f>
        <v>Fono 223393900- 223393901</v>
      </c>
      <c r="P257" s="27">
        <f>VLOOKUP(A257,'BASE REGISTRO NOVIEMBRE'!$B$2:$V$890,16,FALSE)</f>
        <v>0</v>
      </c>
      <c r="Q257" s="27">
        <f>VLOOKUP(A257,'BASE REGISTRO NOVIEMBRE'!$B$2:$V$890,17,FALSE)</f>
        <v>0</v>
      </c>
      <c r="R257" s="27" t="str">
        <f>VLOOKUP(A257,'BASE REGISTRO NOVIEMBRE'!$B$2:$V$890,18,FALSE)</f>
        <v>93401: Institución de Asistencia Social</v>
      </c>
      <c r="S257" s="27" t="str">
        <f>VLOOKUP(A257,'BASE REGISTRO NOVIEMBRE'!$B$2:$V$890,19,FALSE)</f>
        <v>Certificado Financiero, correspondiente al año 2020, arpobado por el Sub Departamento de Supervisión Financiera Nacional.</v>
      </c>
      <c r="T257" s="107">
        <f>VLOOKUP(A257,'BASE REGISTRO NOVIEMBRE'!$B$2:$V$890,20,FALSE)</f>
        <v>37970</v>
      </c>
      <c r="U257" s="41">
        <v>6570</v>
      </c>
      <c r="V257" s="44">
        <v>49167411</v>
      </c>
      <c r="W257" s="44">
        <v>62875797</v>
      </c>
      <c r="X257" s="45">
        <v>44561</v>
      </c>
      <c r="Y257" s="42" t="s">
        <v>40</v>
      </c>
      <c r="Z257" s="42" t="s">
        <v>9203</v>
      </c>
      <c r="AA257" s="42" t="s">
        <v>9480</v>
      </c>
    </row>
    <row r="258" spans="1:27" ht="15.75" customHeight="1" x14ac:dyDescent="0.2">
      <c r="A258" s="41">
        <v>6570</v>
      </c>
      <c r="B258" s="27" t="str">
        <f>VLOOKUP(A258,'BASE REGISTRO NOVIEMBRE'!$B$2:$V$890,2,FALSE)</f>
        <v>Corporación de Oportunidad y Acción Solidaria OPCIÓN</v>
      </c>
      <c r="C258" s="27" t="str">
        <f>VLOOKUP(A258,'BASE REGISTRO NOVIEMBRE'!$B$2:$V$890,3,FALSE)</f>
        <v>71715000-7</v>
      </c>
      <c r="D258" s="27" t="str">
        <f>VLOOKUP(A258,'BASE REGISTRO NOVIEMBRE'!$B$2:$V$890,4,FALSE)</f>
        <v>Corporación de Derecho Privado.</v>
      </c>
      <c r="E258" s="27" t="str">
        <f>VLOOKUP(A258,'BASE REGISTRO NOVIEMBRE'!$B$2:$V$890,5,FALSE)</f>
        <v xml:space="preserve">Otorgada por Decreto Supremo Nº 972, de fecha 25 de julio de  1990, del Ministerio de Justicia, publicado en el Diario Oficial el día 13 de agosto de 1990. </v>
      </c>
      <c r="F258" s="27" t="str">
        <f>VLOOKUP(A258,'BASE REGISTRO NOVIEMBRE'!$B$2:$V$890,6,FALSE)</f>
        <v xml:space="preserve">Certificado de vigencia, folio Nº 50038906023, de fecha 17 de mayo de 2021, del Servicio de Registro Civil e Identificación.
</v>
      </c>
      <c r="G258" s="27" t="str">
        <f>VLOOKUP(A258,'BASE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8" s="27" t="str">
        <f>VLOOKUP(A258,'BASE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8" s="27" t="str">
        <f>VLOOKUP(A258,'BASE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8" s="27" t="str">
        <f>VLOOKUP(A258,'BASE REGISTRO NOVIEMBRE'!$B$2:$V$890,10,FALSE)</f>
        <v>21 de marzo de 2019 a 21 de marzo de 2022</v>
      </c>
      <c r="K258" s="27" t="str">
        <f>VLOOKUP(A258,'BASE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8" s="27" t="str">
        <f>VLOOKUP(A258,'BASE REGISTRO NOVIEMBRE'!$B$2:$V$890,12,FALSE)</f>
        <v xml:space="preserve">Carlos Justiniano Nº 1123, comuna de Providencia, Región Metropolitana.
</v>
      </c>
      <c r="M258" s="27" t="str">
        <f>VLOOKUP(A258,'BASE REGISTRO NOVIEMBRE'!$B$2:$V$890,13,FALSE)</f>
        <v>XIII</v>
      </c>
      <c r="N258" s="27" t="str">
        <f>VLOOKUP(A258,'BASE REGISTRO NOVIEMBRE'!$B$2:$V$890,14,FALSE)</f>
        <v>Providencia</v>
      </c>
      <c r="O258" s="27" t="str">
        <f>VLOOKUP(A258,'BASE REGISTRO NOVIEMBRE'!$B$2:$V$890,15,FALSE)</f>
        <v>Fono 223393900- 223393901</v>
      </c>
      <c r="P258" s="27">
        <f>VLOOKUP(A258,'BASE REGISTRO NOVIEMBRE'!$B$2:$V$890,16,FALSE)</f>
        <v>0</v>
      </c>
      <c r="Q258" s="27">
        <f>VLOOKUP(A258,'BASE REGISTRO NOVIEMBRE'!$B$2:$V$890,17,FALSE)</f>
        <v>0</v>
      </c>
      <c r="R258" s="27" t="str">
        <f>VLOOKUP(A258,'BASE REGISTRO NOVIEMBRE'!$B$2:$V$890,18,FALSE)</f>
        <v>93401: Institución de Asistencia Social</v>
      </c>
      <c r="S258" s="27" t="str">
        <f>VLOOKUP(A258,'BASE REGISTRO NOVIEMBRE'!$B$2:$V$890,19,FALSE)</f>
        <v>Certificado Financiero, correspondiente al año 2020, arpobado por el Sub Departamento de Supervisión Financiera Nacional.</v>
      </c>
      <c r="T258" s="107">
        <f>VLOOKUP(A258,'BASE REGISTRO NOVIEMBRE'!$B$2:$V$890,20,FALSE)</f>
        <v>37970</v>
      </c>
      <c r="U258" s="41">
        <v>6570</v>
      </c>
      <c r="V258" s="44">
        <v>28584334</v>
      </c>
      <c r="W258" s="44">
        <v>54399371</v>
      </c>
      <c r="X258" s="45">
        <v>44561</v>
      </c>
      <c r="Y258" s="42" t="s">
        <v>40</v>
      </c>
      <c r="Z258" s="42" t="s">
        <v>9203</v>
      </c>
      <c r="AA258" s="42" t="s">
        <v>9665</v>
      </c>
    </row>
    <row r="259" spans="1:27" ht="15.75" customHeight="1" x14ac:dyDescent="0.2">
      <c r="A259" s="41">
        <v>6570</v>
      </c>
      <c r="B259" s="27" t="str">
        <f>VLOOKUP(A259,'BASE REGISTRO NOVIEMBRE'!$B$2:$V$890,2,FALSE)</f>
        <v>Corporación de Oportunidad y Acción Solidaria OPCIÓN</v>
      </c>
      <c r="C259" s="27" t="str">
        <f>VLOOKUP(A259,'BASE REGISTRO NOVIEMBRE'!$B$2:$V$890,3,FALSE)</f>
        <v>71715000-7</v>
      </c>
      <c r="D259" s="27" t="str">
        <f>VLOOKUP(A259,'BASE REGISTRO NOVIEMBRE'!$B$2:$V$890,4,FALSE)</f>
        <v>Corporación de Derecho Privado.</v>
      </c>
      <c r="E259" s="27" t="str">
        <f>VLOOKUP(A259,'BASE REGISTRO NOVIEMBRE'!$B$2:$V$890,5,FALSE)</f>
        <v xml:space="preserve">Otorgada por Decreto Supremo Nº 972, de fecha 25 de julio de  1990, del Ministerio de Justicia, publicado en el Diario Oficial el día 13 de agosto de 1990. </v>
      </c>
      <c r="F259" s="27" t="str">
        <f>VLOOKUP(A259,'BASE REGISTRO NOVIEMBRE'!$B$2:$V$890,6,FALSE)</f>
        <v xml:space="preserve">Certificado de vigencia, folio Nº 50038906023, de fecha 17 de mayo de 2021, del Servicio de Registro Civil e Identificación.
</v>
      </c>
      <c r="G259" s="27" t="str">
        <f>VLOOKUP(A259,'BASE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59" s="27" t="str">
        <f>VLOOKUP(A259,'BASE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59" s="27" t="str">
        <f>VLOOKUP(A259,'BASE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59" s="27" t="str">
        <f>VLOOKUP(A259,'BASE REGISTRO NOVIEMBRE'!$B$2:$V$890,10,FALSE)</f>
        <v>21 de marzo de 2019 a 21 de marzo de 2022</v>
      </c>
      <c r="K259" s="27" t="str">
        <f>VLOOKUP(A259,'BASE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59" s="27" t="str">
        <f>VLOOKUP(A259,'BASE REGISTRO NOVIEMBRE'!$B$2:$V$890,12,FALSE)</f>
        <v xml:space="preserve">Carlos Justiniano Nº 1123, comuna de Providencia, Región Metropolitana.
</v>
      </c>
      <c r="M259" s="27" t="str">
        <f>VLOOKUP(A259,'BASE REGISTRO NOVIEMBRE'!$B$2:$V$890,13,FALSE)</f>
        <v>XIII</v>
      </c>
      <c r="N259" s="27" t="str">
        <f>VLOOKUP(A259,'BASE REGISTRO NOVIEMBRE'!$B$2:$V$890,14,FALSE)</f>
        <v>Providencia</v>
      </c>
      <c r="O259" s="27" t="str">
        <f>VLOOKUP(A259,'BASE REGISTRO NOVIEMBRE'!$B$2:$V$890,15,FALSE)</f>
        <v>Fono 223393900- 223393901</v>
      </c>
      <c r="P259" s="27">
        <f>VLOOKUP(A259,'BASE REGISTRO NOVIEMBRE'!$B$2:$V$890,16,FALSE)</f>
        <v>0</v>
      </c>
      <c r="Q259" s="27">
        <f>VLOOKUP(A259,'BASE REGISTRO NOVIEMBRE'!$B$2:$V$890,17,FALSE)</f>
        <v>0</v>
      </c>
      <c r="R259" s="27" t="str">
        <f>VLOOKUP(A259,'BASE REGISTRO NOVIEMBRE'!$B$2:$V$890,18,FALSE)</f>
        <v>93401: Institución de Asistencia Social</v>
      </c>
      <c r="S259" s="27" t="str">
        <f>VLOOKUP(A259,'BASE REGISTRO NOVIEMBRE'!$B$2:$V$890,19,FALSE)</f>
        <v>Certificado Financiero, correspondiente al año 2020, arpobado por el Sub Departamento de Supervisión Financiera Nacional.</v>
      </c>
      <c r="T259" s="107">
        <f>VLOOKUP(A259,'BASE REGISTRO NOVIEMBRE'!$B$2:$V$890,20,FALSE)</f>
        <v>37970</v>
      </c>
      <c r="U259" s="41">
        <v>6570</v>
      </c>
      <c r="V259" s="44">
        <v>81158231</v>
      </c>
      <c r="W259" s="44">
        <v>156723462</v>
      </c>
      <c r="X259" s="45">
        <v>44561</v>
      </c>
      <c r="Y259" s="42" t="s">
        <v>40</v>
      </c>
      <c r="Z259" s="42" t="s">
        <v>9203</v>
      </c>
      <c r="AA259" s="42" t="s">
        <v>186</v>
      </c>
    </row>
    <row r="260" spans="1:27" ht="15.75" customHeight="1" x14ac:dyDescent="0.2">
      <c r="A260" s="41">
        <v>6570</v>
      </c>
      <c r="B260" s="27" t="str">
        <f>VLOOKUP(A260,'BASE REGISTRO NOVIEMBRE'!$B$2:$V$890,2,FALSE)</f>
        <v>Corporación de Oportunidad y Acción Solidaria OPCIÓN</v>
      </c>
      <c r="C260" s="27" t="str">
        <f>VLOOKUP(A260,'BASE REGISTRO NOVIEMBRE'!$B$2:$V$890,3,FALSE)</f>
        <v>71715000-7</v>
      </c>
      <c r="D260" s="27" t="str">
        <f>VLOOKUP(A260,'BASE REGISTRO NOVIEMBRE'!$B$2:$V$890,4,FALSE)</f>
        <v>Corporación de Derecho Privado.</v>
      </c>
      <c r="E260" s="27" t="str">
        <f>VLOOKUP(A260,'BASE REGISTRO NOVIEMBRE'!$B$2:$V$890,5,FALSE)</f>
        <v xml:space="preserve">Otorgada por Decreto Supremo Nº 972, de fecha 25 de julio de  1990, del Ministerio de Justicia, publicado en el Diario Oficial el día 13 de agosto de 1990. </v>
      </c>
      <c r="F260" s="27" t="str">
        <f>VLOOKUP(A260,'BASE REGISTRO NOVIEMBRE'!$B$2:$V$890,6,FALSE)</f>
        <v xml:space="preserve">Certificado de vigencia, folio Nº 50038906023, de fecha 17 de mayo de 2021, del Servicio de Registro Civil e Identificación.
</v>
      </c>
      <c r="G260" s="27" t="str">
        <f>VLOOKUP(A260,'BASE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0" s="27" t="str">
        <f>VLOOKUP(A260,'BASE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0" s="27" t="str">
        <f>VLOOKUP(A260,'BASE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0" s="27" t="str">
        <f>VLOOKUP(A260,'BASE REGISTRO NOVIEMBRE'!$B$2:$V$890,10,FALSE)</f>
        <v>21 de marzo de 2019 a 21 de marzo de 2022</v>
      </c>
      <c r="K260" s="27" t="str">
        <f>VLOOKUP(A260,'BASE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0" s="27" t="str">
        <f>VLOOKUP(A260,'BASE REGISTRO NOVIEMBRE'!$B$2:$V$890,12,FALSE)</f>
        <v xml:space="preserve">Carlos Justiniano Nº 1123, comuna de Providencia, Región Metropolitana.
</v>
      </c>
      <c r="M260" s="27" t="str">
        <f>VLOOKUP(A260,'BASE REGISTRO NOVIEMBRE'!$B$2:$V$890,13,FALSE)</f>
        <v>XIII</v>
      </c>
      <c r="N260" s="27" t="str">
        <f>VLOOKUP(A260,'BASE REGISTRO NOVIEMBRE'!$B$2:$V$890,14,FALSE)</f>
        <v>Providencia</v>
      </c>
      <c r="O260" s="27" t="str">
        <f>VLOOKUP(A260,'BASE REGISTRO NOVIEMBRE'!$B$2:$V$890,15,FALSE)</f>
        <v>Fono 223393900- 223393901</v>
      </c>
      <c r="P260" s="27">
        <f>VLOOKUP(A260,'BASE REGISTRO NOVIEMBRE'!$B$2:$V$890,16,FALSE)</f>
        <v>0</v>
      </c>
      <c r="Q260" s="27">
        <f>VLOOKUP(A260,'BASE REGISTRO NOVIEMBRE'!$B$2:$V$890,17,FALSE)</f>
        <v>0</v>
      </c>
      <c r="R260" s="27" t="str">
        <f>VLOOKUP(A260,'BASE REGISTRO NOVIEMBRE'!$B$2:$V$890,18,FALSE)</f>
        <v>93401: Institución de Asistencia Social</v>
      </c>
      <c r="S260" s="27" t="str">
        <f>VLOOKUP(A260,'BASE REGISTRO NOVIEMBRE'!$B$2:$V$890,19,FALSE)</f>
        <v>Certificado Financiero, correspondiente al año 2020, arpobado por el Sub Departamento de Supervisión Financiera Nacional.</v>
      </c>
      <c r="T260" s="107">
        <f>VLOOKUP(A260,'BASE REGISTRO NOVIEMBRE'!$B$2:$V$890,20,FALSE)</f>
        <v>37970</v>
      </c>
      <c r="U260" s="41">
        <v>6570</v>
      </c>
      <c r="V260" s="44">
        <v>8604484</v>
      </c>
      <c r="W260" s="44">
        <v>15284984</v>
      </c>
      <c r="X260" s="45">
        <v>44561</v>
      </c>
      <c r="Y260" s="42" t="s">
        <v>40</v>
      </c>
      <c r="Z260" s="42" t="s">
        <v>9203</v>
      </c>
      <c r="AA260" s="42" t="s">
        <v>9503</v>
      </c>
    </row>
    <row r="261" spans="1:27" ht="15.75" customHeight="1" x14ac:dyDescent="0.2">
      <c r="A261" s="41">
        <v>6570</v>
      </c>
      <c r="B261" s="27" t="str">
        <f>VLOOKUP(A261,'BASE REGISTRO NOVIEMBRE'!$B$2:$V$890,2,FALSE)</f>
        <v>Corporación de Oportunidad y Acción Solidaria OPCIÓN</v>
      </c>
      <c r="C261" s="27" t="str">
        <f>VLOOKUP(A261,'BASE REGISTRO NOVIEMBRE'!$B$2:$V$890,3,FALSE)</f>
        <v>71715000-7</v>
      </c>
      <c r="D261" s="27" t="str">
        <f>VLOOKUP(A261,'BASE REGISTRO NOVIEMBRE'!$B$2:$V$890,4,FALSE)</f>
        <v>Corporación de Derecho Privado.</v>
      </c>
      <c r="E261" s="27" t="str">
        <f>VLOOKUP(A261,'BASE REGISTRO NOVIEMBRE'!$B$2:$V$890,5,FALSE)</f>
        <v xml:space="preserve">Otorgada por Decreto Supremo Nº 972, de fecha 25 de julio de  1990, del Ministerio de Justicia, publicado en el Diario Oficial el día 13 de agosto de 1990. </v>
      </c>
      <c r="F261" s="27" t="str">
        <f>VLOOKUP(A261,'BASE REGISTRO NOVIEMBRE'!$B$2:$V$890,6,FALSE)</f>
        <v xml:space="preserve">Certificado de vigencia, folio Nº 50038906023, de fecha 17 de mayo de 2021, del Servicio de Registro Civil e Identificación.
</v>
      </c>
      <c r="G261" s="27" t="str">
        <f>VLOOKUP(A261,'BASE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1" s="27" t="str">
        <f>VLOOKUP(A261,'BASE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1" s="27" t="str">
        <f>VLOOKUP(A261,'BASE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1" s="27" t="str">
        <f>VLOOKUP(A261,'BASE REGISTRO NOVIEMBRE'!$B$2:$V$890,10,FALSE)</f>
        <v>21 de marzo de 2019 a 21 de marzo de 2022</v>
      </c>
      <c r="K261" s="27" t="str">
        <f>VLOOKUP(A261,'BASE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1" s="27" t="str">
        <f>VLOOKUP(A261,'BASE REGISTRO NOVIEMBRE'!$B$2:$V$890,12,FALSE)</f>
        <v xml:space="preserve">Carlos Justiniano Nº 1123, comuna de Providencia, Región Metropolitana.
</v>
      </c>
      <c r="M261" s="27" t="str">
        <f>VLOOKUP(A261,'BASE REGISTRO NOVIEMBRE'!$B$2:$V$890,13,FALSE)</f>
        <v>XIII</v>
      </c>
      <c r="N261" s="27" t="str">
        <f>VLOOKUP(A261,'BASE REGISTRO NOVIEMBRE'!$B$2:$V$890,14,FALSE)</f>
        <v>Providencia</v>
      </c>
      <c r="O261" s="27" t="str">
        <f>VLOOKUP(A261,'BASE REGISTRO NOVIEMBRE'!$B$2:$V$890,15,FALSE)</f>
        <v>Fono 223393900- 223393901</v>
      </c>
      <c r="P261" s="27">
        <f>VLOOKUP(A261,'BASE REGISTRO NOVIEMBRE'!$B$2:$V$890,16,FALSE)</f>
        <v>0</v>
      </c>
      <c r="Q261" s="27">
        <f>VLOOKUP(A261,'BASE REGISTRO NOVIEMBRE'!$B$2:$V$890,17,FALSE)</f>
        <v>0</v>
      </c>
      <c r="R261" s="27" t="str">
        <f>VLOOKUP(A261,'BASE REGISTRO NOVIEMBRE'!$B$2:$V$890,18,FALSE)</f>
        <v>93401: Institución de Asistencia Social</v>
      </c>
      <c r="S261" s="27" t="str">
        <f>VLOOKUP(A261,'BASE REGISTRO NOVIEMBRE'!$B$2:$V$890,19,FALSE)</f>
        <v>Certificado Financiero, correspondiente al año 2020, arpobado por el Sub Departamento de Supervisión Financiera Nacional.</v>
      </c>
      <c r="T261" s="107">
        <f>VLOOKUP(A261,'BASE REGISTRO NOVIEMBRE'!$B$2:$V$890,20,FALSE)</f>
        <v>37970</v>
      </c>
      <c r="U261" s="41">
        <v>6570</v>
      </c>
      <c r="V261" s="44">
        <v>66163672</v>
      </c>
      <c r="W261" s="44">
        <v>112606508</v>
      </c>
      <c r="X261" s="45">
        <v>44561</v>
      </c>
      <c r="Y261" s="42" t="s">
        <v>40</v>
      </c>
      <c r="Z261" s="42" t="s">
        <v>9203</v>
      </c>
      <c r="AA261" s="42" t="s">
        <v>9506</v>
      </c>
    </row>
    <row r="262" spans="1:27" ht="15.75" customHeight="1" x14ac:dyDescent="0.2">
      <c r="A262" s="41">
        <v>6570</v>
      </c>
      <c r="B262" s="27" t="str">
        <f>VLOOKUP(A262,'BASE REGISTRO NOVIEMBRE'!$B$2:$V$890,2,FALSE)</f>
        <v>Corporación de Oportunidad y Acción Solidaria OPCIÓN</v>
      </c>
      <c r="C262" s="27" t="str">
        <f>VLOOKUP(A262,'BASE REGISTRO NOVIEMBRE'!$B$2:$V$890,3,FALSE)</f>
        <v>71715000-7</v>
      </c>
      <c r="D262" s="27" t="str">
        <f>VLOOKUP(A262,'BASE REGISTRO NOVIEMBRE'!$B$2:$V$890,4,FALSE)</f>
        <v>Corporación de Derecho Privado.</v>
      </c>
      <c r="E262" s="27" t="str">
        <f>VLOOKUP(A262,'BASE REGISTRO NOVIEMBRE'!$B$2:$V$890,5,FALSE)</f>
        <v xml:space="preserve">Otorgada por Decreto Supremo Nº 972, de fecha 25 de julio de  1990, del Ministerio de Justicia, publicado en el Diario Oficial el día 13 de agosto de 1990. </v>
      </c>
      <c r="F262" s="27" t="str">
        <f>VLOOKUP(A262,'BASE REGISTRO NOVIEMBRE'!$B$2:$V$890,6,FALSE)</f>
        <v xml:space="preserve">Certificado de vigencia, folio Nº 50038906023, de fecha 17 de mayo de 2021, del Servicio de Registro Civil e Identificación.
</v>
      </c>
      <c r="G262" s="27" t="str">
        <f>VLOOKUP(A262,'BASE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2" s="27" t="str">
        <f>VLOOKUP(A262,'BASE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2" s="27" t="str">
        <f>VLOOKUP(A262,'BASE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2" s="27" t="str">
        <f>VLOOKUP(A262,'BASE REGISTRO NOVIEMBRE'!$B$2:$V$890,10,FALSE)</f>
        <v>21 de marzo de 2019 a 21 de marzo de 2022</v>
      </c>
      <c r="K262" s="27" t="str">
        <f>VLOOKUP(A262,'BASE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2" s="27" t="str">
        <f>VLOOKUP(A262,'BASE REGISTRO NOVIEMBRE'!$B$2:$V$890,12,FALSE)</f>
        <v xml:space="preserve">Carlos Justiniano Nº 1123, comuna de Providencia, Región Metropolitana.
</v>
      </c>
      <c r="M262" s="27" t="str">
        <f>VLOOKUP(A262,'BASE REGISTRO NOVIEMBRE'!$B$2:$V$890,13,FALSE)</f>
        <v>XIII</v>
      </c>
      <c r="N262" s="27" t="str">
        <f>VLOOKUP(A262,'BASE REGISTRO NOVIEMBRE'!$B$2:$V$890,14,FALSE)</f>
        <v>Providencia</v>
      </c>
      <c r="O262" s="27" t="str">
        <f>VLOOKUP(A262,'BASE REGISTRO NOVIEMBRE'!$B$2:$V$890,15,FALSE)</f>
        <v>Fono 223393900- 223393901</v>
      </c>
      <c r="P262" s="27">
        <f>VLOOKUP(A262,'BASE REGISTRO NOVIEMBRE'!$B$2:$V$890,16,FALSE)</f>
        <v>0</v>
      </c>
      <c r="Q262" s="27">
        <f>VLOOKUP(A262,'BASE REGISTRO NOVIEMBRE'!$B$2:$V$890,17,FALSE)</f>
        <v>0</v>
      </c>
      <c r="R262" s="27" t="str">
        <f>VLOOKUP(A262,'BASE REGISTRO NOVIEMBRE'!$B$2:$V$890,18,FALSE)</f>
        <v>93401: Institución de Asistencia Social</v>
      </c>
      <c r="S262" s="27" t="str">
        <f>VLOOKUP(A262,'BASE REGISTRO NOVIEMBRE'!$B$2:$V$890,19,FALSE)</f>
        <v>Certificado Financiero, correspondiente al año 2020, arpobado por el Sub Departamento de Supervisión Financiera Nacional.</v>
      </c>
      <c r="T262" s="107">
        <f>VLOOKUP(A262,'BASE REGISTRO NOVIEMBRE'!$B$2:$V$890,20,FALSE)</f>
        <v>37970</v>
      </c>
      <c r="U262" s="41">
        <v>6570</v>
      </c>
      <c r="V262" s="44">
        <v>51323480</v>
      </c>
      <c r="W262" s="44">
        <v>64684480</v>
      </c>
      <c r="X262" s="45">
        <v>44561</v>
      </c>
      <c r="Y262" s="42" t="s">
        <v>40</v>
      </c>
      <c r="Z262" s="42" t="s">
        <v>9203</v>
      </c>
      <c r="AA262" s="42" t="s">
        <v>9507</v>
      </c>
    </row>
    <row r="263" spans="1:27" ht="15.75" customHeight="1" x14ac:dyDescent="0.2">
      <c r="A263" s="41">
        <v>6570</v>
      </c>
      <c r="B263" s="27" t="str">
        <f>VLOOKUP(A263,'BASE REGISTRO NOVIEMBRE'!$B$2:$V$890,2,FALSE)</f>
        <v>Corporación de Oportunidad y Acción Solidaria OPCIÓN</v>
      </c>
      <c r="C263" s="27" t="str">
        <f>VLOOKUP(A263,'BASE REGISTRO NOVIEMBRE'!$B$2:$V$890,3,FALSE)</f>
        <v>71715000-7</v>
      </c>
      <c r="D263" s="27" t="str">
        <f>VLOOKUP(A263,'BASE REGISTRO NOVIEMBRE'!$B$2:$V$890,4,FALSE)</f>
        <v>Corporación de Derecho Privado.</v>
      </c>
      <c r="E263" s="27" t="str">
        <f>VLOOKUP(A263,'BASE REGISTRO NOVIEMBRE'!$B$2:$V$890,5,FALSE)</f>
        <v xml:space="preserve">Otorgada por Decreto Supremo Nº 972, de fecha 25 de julio de  1990, del Ministerio de Justicia, publicado en el Diario Oficial el día 13 de agosto de 1990. </v>
      </c>
      <c r="F263" s="27" t="str">
        <f>VLOOKUP(A263,'BASE REGISTRO NOVIEMBRE'!$B$2:$V$890,6,FALSE)</f>
        <v xml:space="preserve">Certificado de vigencia, folio Nº 50038906023, de fecha 17 de mayo de 2021, del Servicio de Registro Civil e Identificación.
</v>
      </c>
      <c r="G263" s="27" t="str">
        <f>VLOOKUP(A263,'BASE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3" s="27" t="str">
        <f>VLOOKUP(A263,'BASE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3" s="27" t="str">
        <f>VLOOKUP(A263,'BASE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3" s="27" t="str">
        <f>VLOOKUP(A263,'BASE REGISTRO NOVIEMBRE'!$B$2:$V$890,10,FALSE)</f>
        <v>21 de marzo de 2019 a 21 de marzo de 2022</v>
      </c>
      <c r="K263" s="27" t="str">
        <f>VLOOKUP(A263,'BASE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3" s="27" t="str">
        <f>VLOOKUP(A263,'BASE REGISTRO NOVIEMBRE'!$B$2:$V$890,12,FALSE)</f>
        <v xml:space="preserve">Carlos Justiniano Nº 1123, comuna de Providencia, Región Metropolitana.
</v>
      </c>
      <c r="M263" s="27" t="str">
        <f>VLOOKUP(A263,'BASE REGISTRO NOVIEMBRE'!$B$2:$V$890,13,FALSE)</f>
        <v>XIII</v>
      </c>
      <c r="N263" s="27" t="str">
        <f>VLOOKUP(A263,'BASE REGISTRO NOVIEMBRE'!$B$2:$V$890,14,FALSE)</f>
        <v>Providencia</v>
      </c>
      <c r="O263" s="27" t="str">
        <f>VLOOKUP(A263,'BASE REGISTRO NOVIEMBRE'!$B$2:$V$890,15,FALSE)</f>
        <v>Fono 223393900- 223393901</v>
      </c>
      <c r="P263" s="27">
        <f>VLOOKUP(A263,'BASE REGISTRO NOVIEMBRE'!$B$2:$V$890,16,FALSE)</f>
        <v>0</v>
      </c>
      <c r="Q263" s="27">
        <f>VLOOKUP(A263,'BASE REGISTRO NOVIEMBRE'!$B$2:$V$890,17,FALSE)</f>
        <v>0</v>
      </c>
      <c r="R263" s="27" t="str">
        <f>VLOOKUP(A263,'BASE REGISTRO NOVIEMBRE'!$B$2:$V$890,18,FALSE)</f>
        <v>93401: Institución de Asistencia Social</v>
      </c>
      <c r="S263" s="27" t="str">
        <f>VLOOKUP(A263,'BASE REGISTRO NOVIEMBRE'!$B$2:$V$890,19,FALSE)</f>
        <v>Certificado Financiero, correspondiente al año 2020, arpobado por el Sub Departamento de Supervisión Financiera Nacional.</v>
      </c>
      <c r="T263" s="107">
        <f>VLOOKUP(A263,'BASE REGISTRO NOVIEMBRE'!$B$2:$V$890,20,FALSE)</f>
        <v>37970</v>
      </c>
      <c r="U263" s="41">
        <v>6570</v>
      </c>
      <c r="V263" s="44">
        <v>9138924</v>
      </c>
      <c r="W263" s="44">
        <v>18117516</v>
      </c>
      <c r="X263" s="45">
        <v>44561</v>
      </c>
      <c r="Y263" s="42" t="s">
        <v>40</v>
      </c>
      <c r="Z263" s="42" t="s">
        <v>9203</v>
      </c>
      <c r="AA263" s="42" t="s">
        <v>9515</v>
      </c>
    </row>
    <row r="264" spans="1:27" ht="15.75" customHeight="1" x14ac:dyDescent="0.2">
      <c r="A264" s="41">
        <v>6570</v>
      </c>
      <c r="B264" s="27" t="str">
        <f>VLOOKUP(A264,'BASE REGISTRO NOVIEMBRE'!$B$2:$V$890,2,FALSE)</f>
        <v>Corporación de Oportunidad y Acción Solidaria OPCIÓN</v>
      </c>
      <c r="C264" s="27" t="str">
        <f>VLOOKUP(A264,'BASE REGISTRO NOVIEMBRE'!$B$2:$V$890,3,FALSE)</f>
        <v>71715000-7</v>
      </c>
      <c r="D264" s="27" t="str">
        <f>VLOOKUP(A264,'BASE REGISTRO NOVIEMBRE'!$B$2:$V$890,4,FALSE)</f>
        <v>Corporación de Derecho Privado.</v>
      </c>
      <c r="E264" s="27" t="str">
        <f>VLOOKUP(A264,'BASE REGISTRO NOVIEMBRE'!$B$2:$V$890,5,FALSE)</f>
        <v xml:space="preserve">Otorgada por Decreto Supremo Nº 972, de fecha 25 de julio de  1990, del Ministerio de Justicia, publicado en el Diario Oficial el día 13 de agosto de 1990. </v>
      </c>
      <c r="F264" s="27" t="str">
        <f>VLOOKUP(A264,'BASE REGISTRO NOVIEMBRE'!$B$2:$V$890,6,FALSE)</f>
        <v xml:space="preserve">Certificado de vigencia, folio Nº 50038906023, de fecha 17 de mayo de 2021, del Servicio de Registro Civil e Identificación.
</v>
      </c>
      <c r="G264" s="27" t="str">
        <f>VLOOKUP(A264,'BASE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4" s="27" t="str">
        <f>VLOOKUP(A264,'BASE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4" s="27" t="str">
        <f>VLOOKUP(A264,'BASE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4" s="27" t="str">
        <f>VLOOKUP(A264,'BASE REGISTRO NOVIEMBRE'!$B$2:$V$890,10,FALSE)</f>
        <v>21 de marzo de 2019 a 21 de marzo de 2022</v>
      </c>
      <c r="K264" s="27" t="str">
        <f>VLOOKUP(A264,'BASE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4" s="27" t="str">
        <f>VLOOKUP(A264,'BASE REGISTRO NOVIEMBRE'!$B$2:$V$890,12,FALSE)</f>
        <v xml:space="preserve">Carlos Justiniano Nº 1123, comuna de Providencia, Región Metropolitana.
</v>
      </c>
      <c r="M264" s="27" t="str">
        <f>VLOOKUP(A264,'BASE REGISTRO NOVIEMBRE'!$B$2:$V$890,13,FALSE)</f>
        <v>XIII</v>
      </c>
      <c r="N264" s="27" t="str">
        <f>VLOOKUP(A264,'BASE REGISTRO NOVIEMBRE'!$B$2:$V$890,14,FALSE)</f>
        <v>Providencia</v>
      </c>
      <c r="O264" s="27" t="str">
        <f>VLOOKUP(A264,'BASE REGISTRO NOVIEMBRE'!$B$2:$V$890,15,FALSE)</f>
        <v>Fono 223393900- 223393901</v>
      </c>
      <c r="P264" s="27">
        <f>VLOOKUP(A264,'BASE REGISTRO NOVIEMBRE'!$B$2:$V$890,16,FALSE)</f>
        <v>0</v>
      </c>
      <c r="Q264" s="27">
        <f>VLOOKUP(A264,'BASE REGISTRO NOVIEMBRE'!$B$2:$V$890,17,FALSE)</f>
        <v>0</v>
      </c>
      <c r="R264" s="27" t="str">
        <f>VLOOKUP(A264,'BASE REGISTRO NOVIEMBRE'!$B$2:$V$890,18,FALSE)</f>
        <v>93401: Institución de Asistencia Social</v>
      </c>
      <c r="S264" s="27" t="str">
        <f>VLOOKUP(A264,'BASE REGISTRO NOVIEMBRE'!$B$2:$V$890,19,FALSE)</f>
        <v>Certificado Financiero, correspondiente al año 2020, arpobado por el Sub Departamento de Supervisión Financiera Nacional.</v>
      </c>
      <c r="T264" s="107">
        <f>VLOOKUP(A264,'BASE REGISTRO NOVIEMBRE'!$B$2:$V$890,20,FALSE)</f>
        <v>37970</v>
      </c>
      <c r="U264" s="41">
        <v>6570</v>
      </c>
      <c r="V264" s="44">
        <v>20201832</v>
      </c>
      <c r="W264" s="44">
        <v>40243332</v>
      </c>
      <c r="X264" s="45">
        <v>44561</v>
      </c>
      <c r="Y264" s="42" t="s">
        <v>40</v>
      </c>
      <c r="Z264" s="42" t="s">
        <v>9203</v>
      </c>
      <c r="AA264" s="42" t="s">
        <v>9516</v>
      </c>
    </row>
    <row r="265" spans="1:27" ht="15.75" customHeight="1" x14ac:dyDescent="0.2">
      <c r="A265" s="41">
        <v>6570</v>
      </c>
      <c r="B265" s="27" t="str">
        <f>VLOOKUP(A265,'BASE REGISTRO NOVIEMBRE'!$B$2:$V$890,2,FALSE)</f>
        <v>Corporación de Oportunidad y Acción Solidaria OPCIÓN</v>
      </c>
      <c r="C265" s="27" t="str">
        <f>VLOOKUP(A265,'BASE REGISTRO NOVIEMBRE'!$B$2:$V$890,3,FALSE)</f>
        <v>71715000-7</v>
      </c>
      <c r="D265" s="27" t="str">
        <f>VLOOKUP(A265,'BASE REGISTRO NOVIEMBRE'!$B$2:$V$890,4,FALSE)</f>
        <v>Corporación de Derecho Privado.</v>
      </c>
      <c r="E265" s="27" t="str">
        <f>VLOOKUP(A265,'BASE REGISTRO NOVIEMBRE'!$B$2:$V$890,5,FALSE)</f>
        <v xml:space="preserve">Otorgada por Decreto Supremo Nº 972, de fecha 25 de julio de  1990, del Ministerio de Justicia, publicado en el Diario Oficial el día 13 de agosto de 1990. </v>
      </c>
      <c r="F265" s="27" t="str">
        <f>VLOOKUP(A265,'BASE REGISTRO NOVIEMBRE'!$B$2:$V$890,6,FALSE)</f>
        <v xml:space="preserve">Certificado de vigencia, folio Nº 50038906023, de fecha 17 de mayo de 2021, del Servicio de Registro Civil e Identificación.
</v>
      </c>
      <c r="G265" s="27" t="str">
        <f>VLOOKUP(A265,'BASE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5" s="27" t="str">
        <f>VLOOKUP(A265,'BASE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5" s="27" t="str">
        <f>VLOOKUP(A265,'BASE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5" s="27" t="str">
        <f>VLOOKUP(A265,'BASE REGISTRO NOVIEMBRE'!$B$2:$V$890,10,FALSE)</f>
        <v>21 de marzo de 2019 a 21 de marzo de 2022</v>
      </c>
      <c r="K265" s="27" t="str">
        <f>VLOOKUP(A265,'BASE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5" s="27" t="str">
        <f>VLOOKUP(A265,'BASE REGISTRO NOVIEMBRE'!$B$2:$V$890,12,FALSE)</f>
        <v xml:space="preserve">Carlos Justiniano Nº 1123, comuna de Providencia, Región Metropolitana.
</v>
      </c>
      <c r="M265" s="27" t="str">
        <f>VLOOKUP(A265,'BASE REGISTRO NOVIEMBRE'!$B$2:$V$890,13,FALSE)</f>
        <v>XIII</v>
      </c>
      <c r="N265" s="27" t="str">
        <f>VLOOKUP(A265,'BASE REGISTRO NOVIEMBRE'!$B$2:$V$890,14,FALSE)</f>
        <v>Providencia</v>
      </c>
      <c r="O265" s="27" t="str">
        <f>VLOOKUP(A265,'BASE REGISTRO NOVIEMBRE'!$B$2:$V$890,15,FALSE)</f>
        <v>Fono 223393900- 223393901</v>
      </c>
      <c r="P265" s="27">
        <f>VLOOKUP(A265,'BASE REGISTRO NOVIEMBRE'!$B$2:$V$890,16,FALSE)</f>
        <v>0</v>
      </c>
      <c r="Q265" s="27">
        <f>VLOOKUP(A265,'BASE REGISTRO NOVIEMBRE'!$B$2:$V$890,17,FALSE)</f>
        <v>0</v>
      </c>
      <c r="R265" s="27" t="str">
        <f>VLOOKUP(A265,'BASE REGISTRO NOVIEMBRE'!$B$2:$V$890,18,FALSE)</f>
        <v>93401: Institución de Asistencia Social</v>
      </c>
      <c r="S265" s="27" t="str">
        <f>VLOOKUP(A265,'BASE REGISTRO NOVIEMBRE'!$B$2:$V$890,19,FALSE)</f>
        <v>Certificado Financiero, correspondiente al año 2020, arpobado por el Sub Departamento de Supervisión Financiera Nacional.</v>
      </c>
      <c r="T265" s="107">
        <f>VLOOKUP(A265,'BASE REGISTRO NOVIEMBRE'!$B$2:$V$890,20,FALSE)</f>
        <v>37970</v>
      </c>
      <c r="U265" s="41">
        <v>6570</v>
      </c>
      <c r="V265" s="44">
        <v>11058098</v>
      </c>
      <c r="W265" s="44">
        <v>21385082</v>
      </c>
      <c r="X265" s="45">
        <v>44561</v>
      </c>
      <c r="Y265" s="42" t="s">
        <v>40</v>
      </c>
      <c r="Z265" s="42" t="s">
        <v>9203</v>
      </c>
      <c r="AA265" s="42" t="s">
        <v>9533</v>
      </c>
    </row>
    <row r="266" spans="1:27" ht="15.75" customHeight="1" x14ac:dyDescent="0.2">
      <c r="A266" s="41">
        <v>6570</v>
      </c>
      <c r="B266" s="27" t="str">
        <f>VLOOKUP(A266,'BASE REGISTRO NOVIEMBRE'!$B$2:$V$890,2,FALSE)</f>
        <v>Corporación de Oportunidad y Acción Solidaria OPCIÓN</v>
      </c>
      <c r="C266" s="27" t="str">
        <f>VLOOKUP(A266,'BASE REGISTRO NOVIEMBRE'!$B$2:$V$890,3,FALSE)</f>
        <v>71715000-7</v>
      </c>
      <c r="D266" s="27" t="str">
        <f>VLOOKUP(A266,'BASE REGISTRO NOVIEMBRE'!$B$2:$V$890,4,FALSE)</f>
        <v>Corporación de Derecho Privado.</v>
      </c>
      <c r="E266" s="27" t="str">
        <f>VLOOKUP(A266,'BASE REGISTRO NOVIEMBRE'!$B$2:$V$890,5,FALSE)</f>
        <v xml:space="preserve">Otorgada por Decreto Supremo Nº 972, de fecha 25 de julio de  1990, del Ministerio de Justicia, publicado en el Diario Oficial el día 13 de agosto de 1990. </v>
      </c>
      <c r="F266" s="27" t="str">
        <f>VLOOKUP(A266,'BASE REGISTRO NOVIEMBRE'!$B$2:$V$890,6,FALSE)</f>
        <v xml:space="preserve">Certificado de vigencia, folio Nº 50038906023, de fecha 17 de mayo de 2021, del Servicio de Registro Civil e Identificación.
</v>
      </c>
      <c r="G266" s="27" t="str">
        <f>VLOOKUP(A266,'BASE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6" s="27" t="str">
        <f>VLOOKUP(A266,'BASE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6" s="27" t="str">
        <f>VLOOKUP(A266,'BASE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6" s="27" t="str">
        <f>VLOOKUP(A266,'BASE REGISTRO NOVIEMBRE'!$B$2:$V$890,10,FALSE)</f>
        <v>21 de marzo de 2019 a 21 de marzo de 2022</v>
      </c>
      <c r="K266" s="27" t="str">
        <f>VLOOKUP(A266,'BASE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6" s="27" t="str">
        <f>VLOOKUP(A266,'BASE REGISTRO NOVIEMBRE'!$B$2:$V$890,12,FALSE)</f>
        <v xml:space="preserve">Carlos Justiniano Nº 1123, comuna de Providencia, Región Metropolitana.
</v>
      </c>
      <c r="M266" s="27" t="str">
        <f>VLOOKUP(A266,'BASE REGISTRO NOVIEMBRE'!$B$2:$V$890,13,FALSE)</f>
        <v>XIII</v>
      </c>
      <c r="N266" s="27" t="str">
        <f>VLOOKUP(A266,'BASE REGISTRO NOVIEMBRE'!$B$2:$V$890,14,FALSE)</f>
        <v>Providencia</v>
      </c>
      <c r="O266" s="27" t="str">
        <f>VLOOKUP(A266,'BASE REGISTRO NOVIEMBRE'!$B$2:$V$890,15,FALSE)</f>
        <v>Fono 223393900- 223393901</v>
      </c>
      <c r="P266" s="27">
        <f>VLOOKUP(A266,'BASE REGISTRO NOVIEMBRE'!$B$2:$V$890,16,FALSE)</f>
        <v>0</v>
      </c>
      <c r="Q266" s="27">
        <f>VLOOKUP(A266,'BASE REGISTRO NOVIEMBRE'!$B$2:$V$890,17,FALSE)</f>
        <v>0</v>
      </c>
      <c r="R266" s="27" t="str">
        <f>VLOOKUP(A266,'BASE REGISTRO NOVIEMBRE'!$B$2:$V$890,18,FALSE)</f>
        <v>93401: Institución de Asistencia Social</v>
      </c>
      <c r="S266" s="27" t="str">
        <f>VLOOKUP(A266,'BASE REGISTRO NOVIEMBRE'!$B$2:$V$890,19,FALSE)</f>
        <v>Certificado Financiero, correspondiente al año 2020, arpobado por el Sub Departamento de Supervisión Financiera Nacional.</v>
      </c>
      <c r="T266" s="107">
        <f>VLOOKUP(A266,'BASE REGISTRO NOVIEMBRE'!$B$2:$V$890,20,FALSE)</f>
        <v>37970</v>
      </c>
      <c r="U266" s="41">
        <v>6570</v>
      </c>
      <c r="V266" s="44">
        <v>26845991</v>
      </c>
      <c r="W266" s="44">
        <v>42776578</v>
      </c>
      <c r="X266" s="45">
        <v>44561</v>
      </c>
      <c r="Y266" s="42" t="s">
        <v>40</v>
      </c>
      <c r="Z266" s="42" t="s">
        <v>9203</v>
      </c>
      <c r="AA266" s="42" t="s">
        <v>459</v>
      </c>
    </row>
    <row r="267" spans="1:27" ht="15.75" customHeight="1" x14ac:dyDescent="0.2">
      <c r="A267" s="41">
        <v>6570</v>
      </c>
      <c r="B267" s="27" t="str">
        <f>VLOOKUP(A267,'BASE REGISTRO NOVIEMBRE'!$B$2:$V$890,2,FALSE)</f>
        <v>Corporación de Oportunidad y Acción Solidaria OPCIÓN</v>
      </c>
      <c r="C267" s="27" t="str">
        <f>VLOOKUP(A267,'BASE REGISTRO NOVIEMBRE'!$B$2:$V$890,3,FALSE)</f>
        <v>71715000-7</v>
      </c>
      <c r="D267" s="27" t="str">
        <f>VLOOKUP(A267,'BASE REGISTRO NOVIEMBRE'!$B$2:$V$890,4,FALSE)</f>
        <v>Corporación de Derecho Privado.</v>
      </c>
      <c r="E267" s="27" t="str">
        <f>VLOOKUP(A267,'BASE REGISTRO NOVIEMBRE'!$B$2:$V$890,5,FALSE)</f>
        <v xml:space="preserve">Otorgada por Decreto Supremo Nº 972, de fecha 25 de julio de  1990, del Ministerio de Justicia, publicado en el Diario Oficial el día 13 de agosto de 1990. </v>
      </c>
      <c r="F267" s="27" t="str">
        <f>VLOOKUP(A267,'BASE REGISTRO NOVIEMBRE'!$B$2:$V$890,6,FALSE)</f>
        <v xml:space="preserve">Certificado de vigencia, folio Nº 50038906023, de fecha 17 de mayo de 2021, del Servicio de Registro Civil e Identificación.
</v>
      </c>
      <c r="G267" s="27" t="str">
        <f>VLOOKUP(A267,'BASE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7" s="27" t="str">
        <f>VLOOKUP(A267,'BASE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7" s="27" t="str">
        <f>VLOOKUP(A267,'BASE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7" s="27" t="str">
        <f>VLOOKUP(A267,'BASE REGISTRO NOVIEMBRE'!$B$2:$V$890,10,FALSE)</f>
        <v>21 de marzo de 2019 a 21 de marzo de 2022</v>
      </c>
      <c r="K267" s="27" t="str">
        <f>VLOOKUP(A267,'BASE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7" s="27" t="str">
        <f>VLOOKUP(A267,'BASE REGISTRO NOVIEMBRE'!$B$2:$V$890,12,FALSE)</f>
        <v xml:space="preserve">Carlos Justiniano Nº 1123, comuna de Providencia, Región Metropolitana.
</v>
      </c>
      <c r="M267" s="27" t="str">
        <f>VLOOKUP(A267,'BASE REGISTRO NOVIEMBRE'!$B$2:$V$890,13,FALSE)</f>
        <v>XIII</v>
      </c>
      <c r="N267" s="27" t="str">
        <f>VLOOKUP(A267,'BASE REGISTRO NOVIEMBRE'!$B$2:$V$890,14,FALSE)</f>
        <v>Providencia</v>
      </c>
      <c r="O267" s="27" t="str">
        <f>VLOOKUP(A267,'BASE REGISTRO NOVIEMBRE'!$B$2:$V$890,15,FALSE)</f>
        <v>Fono 223393900- 223393901</v>
      </c>
      <c r="P267" s="27">
        <f>VLOOKUP(A267,'BASE REGISTRO NOVIEMBRE'!$B$2:$V$890,16,FALSE)</f>
        <v>0</v>
      </c>
      <c r="Q267" s="27">
        <f>VLOOKUP(A267,'BASE REGISTRO NOVIEMBRE'!$B$2:$V$890,17,FALSE)</f>
        <v>0</v>
      </c>
      <c r="R267" s="27" t="str">
        <f>VLOOKUP(A267,'BASE REGISTRO NOVIEMBRE'!$B$2:$V$890,18,FALSE)</f>
        <v>93401: Institución de Asistencia Social</v>
      </c>
      <c r="S267" s="27" t="str">
        <f>VLOOKUP(A267,'BASE REGISTRO NOVIEMBRE'!$B$2:$V$890,19,FALSE)</f>
        <v>Certificado Financiero, correspondiente al año 2020, arpobado por el Sub Departamento de Supervisión Financiera Nacional.</v>
      </c>
      <c r="T267" s="107">
        <f>VLOOKUP(A267,'BASE REGISTRO NOVIEMBRE'!$B$2:$V$890,20,FALSE)</f>
        <v>37970</v>
      </c>
      <c r="U267" s="41">
        <v>6570</v>
      </c>
      <c r="V267" s="44">
        <v>44411964</v>
      </c>
      <c r="W267" s="44">
        <v>84494964</v>
      </c>
      <c r="X267" s="45">
        <v>44561</v>
      </c>
      <c r="Y267" s="42" t="s">
        <v>40</v>
      </c>
      <c r="Z267" s="42" t="s">
        <v>9203</v>
      </c>
      <c r="AA267" s="42" t="s">
        <v>9535</v>
      </c>
    </row>
    <row r="268" spans="1:27" ht="15.75" customHeight="1" x14ac:dyDescent="0.2">
      <c r="A268" s="41">
        <v>6570</v>
      </c>
      <c r="B268" s="27" t="str">
        <f>VLOOKUP(A268,'BASE REGISTRO NOVIEMBRE'!$B$2:$V$890,2,FALSE)</f>
        <v>Corporación de Oportunidad y Acción Solidaria OPCIÓN</v>
      </c>
      <c r="C268" s="27" t="str">
        <f>VLOOKUP(A268,'BASE REGISTRO NOVIEMBRE'!$B$2:$V$890,3,FALSE)</f>
        <v>71715000-7</v>
      </c>
      <c r="D268" s="27" t="str">
        <f>VLOOKUP(A268,'BASE REGISTRO NOVIEMBRE'!$B$2:$V$890,4,FALSE)</f>
        <v>Corporación de Derecho Privado.</v>
      </c>
      <c r="E268" s="27" t="str">
        <f>VLOOKUP(A268,'BASE REGISTRO NOVIEMBRE'!$B$2:$V$890,5,FALSE)</f>
        <v xml:space="preserve">Otorgada por Decreto Supremo Nº 972, de fecha 25 de julio de  1990, del Ministerio de Justicia, publicado en el Diario Oficial el día 13 de agosto de 1990. </v>
      </c>
      <c r="F268" s="27" t="str">
        <f>VLOOKUP(A268,'BASE REGISTRO NOVIEMBRE'!$B$2:$V$890,6,FALSE)</f>
        <v xml:space="preserve">Certificado de vigencia, folio Nº 50038906023, de fecha 17 de mayo de 2021, del Servicio de Registro Civil e Identificación.
</v>
      </c>
      <c r="G268" s="27" t="str">
        <f>VLOOKUP(A268,'BASE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8" s="27" t="str">
        <f>VLOOKUP(A268,'BASE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8" s="27" t="str">
        <f>VLOOKUP(A268,'BASE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8" s="27" t="str">
        <f>VLOOKUP(A268,'BASE REGISTRO NOVIEMBRE'!$B$2:$V$890,10,FALSE)</f>
        <v>21 de marzo de 2019 a 21 de marzo de 2022</v>
      </c>
      <c r="K268" s="27" t="str">
        <f>VLOOKUP(A268,'BASE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8" s="27" t="str">
        <f>VLOOKUP(A268,'BASE REGISTRO NOVIEMBRE'!$B$2:$V$890,12,FALSE)</f>
        <v xml:space="preserve">Carlos Justiniano Nº 1123, comuna de Providencia, Región Metropolitana.
</v>
      </c>
      <c r="M268" s="27" t="str">
        <f>VLOOKUP(A268,'BASE REGISTRO NOVIEMBRE'!$B$2:$V$890,13,FALSE)</f>
        <v>XIII</v>
      </c>
      <c r="N268" s="27" t="str">
        <f>VLOOKUP(A268,'BASE REGISTRO NOVIEMBRE'!$B$2:$V$890,14,FALSE)</f>
        <v>Providencia</v>
      </c>
      <c r="O268" s="27" t="str">
        <f>VLOOKUP(A268,'BASE REGISTRO NOVIEMBRE'!$B$2:$V$890,15,FALSE)</f>
        <v>Fono 223393900- 223393901</v>
      </c>
      <c r="P268" s="27">
        <f>VLOOKUP(A268,'BASE REGISTRO NOVIEMBRE'!$B$2:$V$890,16,FALSE)</f>
        <v>0</v>
      </c>
      <c r="Q268" s="27">
        <f>VLOOKUP(A268,'BASE REGISTRO NOVIEMBRE'!$B$2:$V$890,17,FALSE)</f>
        <v>0</v>
      </c>
      <c r="R268" s="27" t="str">
        <f>VLOOKUP(A268,'BASE REGISTRO NOVIEMBRE'!$B$2:$V$890,18,FALSE)</f>
        <v>93401: Institución de Asistencia Social</v>
      </c>
      <c r="S268" s="27" t="str">
        <f>VLOOKUP(A268,'BASE REGISTRO NOVIEMBRE'!$B$2:$V$890,19,FALSE)</f>
        <v>Certificado Financiero, correspondiente al año 2020, arpobado por el Sub Departamento de Supervisión Financiera Nacional.</v>
      </c>
      <c r="T268" s="107">
        <f>VLOOKUP(A268,'BASE REGISTRO NOVIEMBRE'!$B$2:$V$890,20,FALSE)</f>
        <v>37970</v>
      </c>
      <c r="U268" s="41">
        <v>6570</v>
      </c>
      <c r="V268" s="44">
        <v>10701385</v>
      </c>
      <c r="W268" s="44">
        <v>20783682</v>
      </c>
      <c r="X268" s="45">
        <v>44561</v>
      </c>
      <c r="Y268" s="42" t="s">
        <v>40</v>
      </c>
      <c r="Z268" s="42" t="s">
        <v>9203</v>
      </c>
      <c r="AA268" s="42" t="s">
        <v>284</v>
      </c>
    </row>
    <row r="269" spans="1:27" ht="15.75" customHeight="1" x14ac:dyDescent="0.2">
      <c r="A269" s="41">
        <v>6570</v>
      </c>
      <c r="B269" s="27" t="str">
        <f>VLOOKUP(A269,'BASE REGISTRO NOVIEMBRE'!$B$2:$V$890,2,FALSE)</f>
        <v>Corporación de Oportunidad y Acción Solidaria OPCIÓN</v>
      </c>
      <c r="C269" s="27" t="str">
        <f>VLOOKUP(A269,'BASE REGISTRO NOVIEMBRE'!$B$2:$V$890,3,FALSE)</f>
        <v>71715000-7</v>
      </c>
      <c r="D269" s="27" t="str">
        <f>VLOOKUP(A269,'BASE REGISTRO NOVIEMBRE'!$B$2:$V$890,4,FALSE)</f>
        <v>Corporación de Derecho Privado.</v>
      </c>
      <c r="E269" s="27" t="str">
        <f>VLOOKUP(A269,'BASE REGISTRO NOVIEMBRE'!$B$2:$V$890,5,FALSE)</f>
        <v xml:space="preserve">Otorgada por Decreto Supremo Nº 972, de fecha 25 de julio de  1990, del Ministerio de Justicia, publicado en el Diario Oficial el día 13 de agosto de 1990. </v>
      </c>
      <c r="F269" s="27" t="str">
        <f>VLOOKUP(A269,'BASE REGISTRO NOVIEMBRE'!$B$2:$V$890,6,FALSE)</f>
        <v xml:space="preserve">Certificado de vigencia, folio Nº 50038906023, de fecha 17 de mayo de 2021, del Servicio de Registro Civil e Identificación.
</v>
      </c>
      <c r="G269" s="27" t="str">
        <f>VLOOKUP(A269,'BASE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69" s="27" t="str">
        <f>VLOOKUP(A269,'BASE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69" s="27" t="str">
        <f>VLOOKUP(A269,'BASE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69" s="27" t="str">
        <f>VLOOKUP(A269,'BASE REGISTRO NOVIEMBRE'!$B$2:$V$890,10,FALSE)</f>
        <v>21 de marzo de 2019 a 21 de marzo de 2022</v>
      </c>
      <c r="K269" s="27" t="str">
        <f>VLOOKUP(A269,'BASE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69" s="27" t="str">
        <f>VLOOKUP(A269,'BASE REGISTRO NOVIEMBRE'!$B$2:$V$890,12,FALSE)</f>
        <v xml:space="preserve">Carlos Justiniano Nº 1123, comuna de Providencia, Región Metropolitana.
</v>
      </c>
      <c r="M269" s="27" t="str">
        <f>VLOOKUP(A269,'BASE REGISTRO NOVIEMBRE'!$B$2:$V$890,13,FALSE)</f>
        <v>XIII</v>
      </c>
      <c r="N269" s="27" t="str">
        <f>VLOOKUP(A269,'BASE REGISTRO NOVIEMBRE'!$B$2:$V$890,14,FALSE)</f>
        <v>Providencia</v>
      </c>
      <c r="O269" s="27" t="str">
        <f>VLOOKUP(A269,'BASE REGISTRO NOVIEMBRE'!$B$2:$V$890,15,FALSE)</f>
        <v>Fono 223393900- 223393901</v>
      </c>
      <c r="P269" s="27">
        <f>VLOOKUP(A269,'BASE REGISTRO NOVIEMBRE'!$B$2:$V$890,16,FALSE)</f>
        <v>0</v>
      </c>
      <c r="Q269" s="27">
        <f>VLOOKUP(A269,'BASE REGISTRO NOVIEMBRE'!$B$2:$V$890,17,FALSE)</f>
        <v>0</v>
      </c>
      <c r="R269" s="27" t="str">
        <f>VLOOKUP(A269,'BASE REGISTRO NOVIEMBRE'!$B$2:$V$890,18,FALSE)</f>
        <v>93401: Institución de Asistencia Social</v>
      </c>
      <c r="S269" s="27" t="str">
        <f>VLOOKUP(A269,'BASE REGISTRO NOVIEMBRE'!$B$2:$V$890,19,FALSE)</f>
        <v>Certificado Financiero, correspondiente al año 2020, arpobado por el Sub Departamento de Supervisión Financiera Nacional.</v>
      </c>
      <c r="T269" s="107">
        <f>VLOOKUP(A269,'BASE REGISTRO NOVIEMBRE'!$B$2:$V$890,20,FALSE)</f>
        <v>37970</v>
      </c>
      <c r="U269" s="41">
        <v>6570</v>
      </c>
      <c r="V269" s="44">
        <v>20041500</v>
      </c>
      <c r="W269" s="44">
        <v>40083000</v>
      </c>
      <c r="X269" s="45">
        <v>44561</v>
      </c>
      <c r="Y269" s="42" t="s">
        <v>40</v>
      </c>
      <c r="Z269" s="42" t="s">
        <v>9203</v>
      </c>
      <c r="AA269" s="42" t="s">
        <v>266</v>
      </c>
    </row>
    <row r="270" spans="1:27" ht="15.75" customHeight="1" x14ac:dyDescent="0.2">
      <c r="A270" s="41">
        <v>6570</v>
      </c>
      <c r="B270" s="27" t="str">
        <f>VLOOKUP(A270,'BASE REGISTRO NOVIEMBRE'!$B$2:$V$890,2,FALSE)</f>
        <v>Corporación de Oportunidad y Acción Solidaria OPCIÓN</v>
      </c>
      <c r="C270" s="27" t="str">
        <f>VLOOKUP(A270,'BASE REGISTRO NOVIEMBRE'!$B$2:$V$890,3,FALSE)</f>
        <v>71715000-7</v>
      </c>
      <c r="D270" s="27" t="str">
        <f>VLOOKUP(A270,'BASE REGISTRO NOVIEMBRE'!$B$2:$V$890,4,FALSE)</f>
        <v>Corporación de Derecho Privado.</v>
      </c>
      <c r="E270" s="27" t="str">
        <f>VLOOKUP(A270,'BASE REGISTRO NOVIEMBRE'!$B$2:$V$890,5,FALSE)</f>
        <v xml:space="preserve">Otorgada por Decreto Supremo Nº 972, de fecha 25 de julio de  1990, del Ministerio de Justicia, publicado en el Diario Oficial el día 13 de agosto de 1990. </v>
      </c>
      <c r="F270" s="27" t="str">
        <f>VLOOKUP(A270,'BASE REGISTRO NOVIEMBRE'!$B$2:$V$890,6,FALSE)</f>
        <v xml:space="preserve">Certificado de vigencia, folio Nº 50038906023, de fecha 17 de mayo de 2021, del Servicio de Registro Civil e Identificación.
</v>
      </c>
      <c r="G270" s="27" t="str">
        <f>VLOOKUP(A270,'BASE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0" s="27" t="str">
        <f>VLOOKUP(A270,'BASE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0" s="27" t="str">
        <f>VLOOKUP(A270,'BASE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0" s="27" t="str">
        <f>VLOOKUP(A270,'BASE REGISTRO NOVIEMBRE'!$B$2:$V$890,10,FALSE)</f>
        <v>21 de marzo de 2019 a 21 de marzo de 2022</v>
      </c>
      <c r="K270" s="27" t="str">
        <f>VLOOKUP(A270,'BASE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0" s="27" t="str">
        <f>VLOOKUP(A270,'BASE REGISTRO NOVIEMBRE'!$B$2:$V$890,12,FALSE)</f>
        <v xml:space="preserve">Carlos Justiniano Nº 1123, comuna de Providencia, Región Metropolitana.
</v>
      </c>
      <c r="M270" s="27" t="str">
        <f>VLOOKUP(A270,'BASE REGISTRO NOVIEMBRE'!$B$2:$V$890,13,FALSE)</f>
        <v>XIII</v>
      </c>
      <c r="N270" s="27" t="str">
        <f>VLOOKUP(A270,'BASE REGISTRO NOVIEMBRE'!$B$2:$V$890,14,FALSE)</f>
        <v>Providencia</v>
      </c>
      <c r="O270" s="27" t="str">
        <f>VLOOKUP(A270,'BASE REGISTRO NOVIEMBRE'!$B$2:$V$890,15,FALSE)</f>
        <v>Fono 223393900- 223393901</v>
      </c>
      <c r="P270" s="27">
        <f>VLOOKUP(A270,'BASE REGISTRO NOVIEMBRE'!$B$2:$V$890,16,FALSE)</f>
        <v>0</v>
      </c>
      <c r="Q270" s="27">
        <f>VLOOKUP(A270,'BASE REGISTRO NOVIEMBRE'!$B$2:$V$890,17,FALSE)</f>
        <v>0</v>
      </c>
      <c r="R270" s="27" t="str">
        <f>VLOOKUP(A270,'BASE REGISTRO NOVIEMBRE'!$B$2:$V$890,18,FALSE)</f>
        <v>93401: Institución de Asistencia Social</v>
      </c>
      <c r="S270" s="27" t="str">
        <f>VLOOKUP(A270,'BASE REGISTRO NOVIEMBRE'!$B$2:$V$890,19,FALSE)</f>
        <v>Certificado Financiero, correspondiente al año 2020, arpobado por el Sub Departamento de Supervisión Financiera Nacional.</v>
      </c>
      <c r="T270" s="107">
        <f>VLOOKUP(A270,'BASE REGISTRO NOVIEMBRE'!$B$2:$V$890,20,FALSE)</f>
        <v>37970</v>
      </c>
      <c r="U270" s="41">
        <v>6570</v>
      </c>
      <c r="V270" s="44">
        <v>16674528</v>
      </c>
      <c r="W270" s="44">
        <v>32707728</v>
      </c>
      <c r="X270" s="45">
        <v>44561</v>
      </c>
      <c r="Y270" s="42" t="s">
        <v>40</v>
      </c>
      <c r="Z270" s="42" t="s">
        <v>9203</v>
      </c>
      <c r="AA270" s="42" t="s">
        <v>323</v>
      </c>
    </row>
    <row r="271" spans="1:27" ht="15.75" customHeight="1" x14ac:dyDescent="0.2">
      <c r="A271" s="41">
        <v>6570</v>
      </c>
      <c r="B271" s="27" t="str">
        <f>VLOOKUP(A271,'BASE REGISTRO NOVIEMBRE'!$B$2:$V$890,2,FALSE)</f>
        <v>Corporación de Oportunidad y Acción Solidaria OPCIÓN</v>
      </c>
      <c r="C271" s="27" t="str">
        <f>VLOOKUP(A271,'BASE REGISTRO NOVIEMBRE'!$B$2:$V$890,3,FALSE)</f>
        <v>71715000-7</v>
      </c>
      <c r="D271" s="27" t="str">
        <f>VLOOKUP(A271,'BASE REGISTRO NOVIEMBRE'!$B$2:$V$890,4,FALSE)</f>
        <v>Corporación de Derecho Privado.</v>
      </c>
      <c r="E271" s="27" t="str">
        <f>VLOOKUP(A271,'BASE REGISTRO NOVIEMBRE'!$B$2:$V$890,5,FALSE)</f>
        <v xml:space="preserve">Otorgada por Decreto Supremo Nº 972, de fecha 25 de julio de  1990, del Ministerio de Justicia, publicado en el Diario Oficial el día 13 de agosto de 1990. </v>
      </c>
      <c r="F271" s="27" t="str">
        <f>VLOOKUP(A271,'BASE REGISTRO NOVIEMBRE'!$B$2:$V$890,6,FALSE)</f>
        <v xml:space="preserve">Certificado de vigencia, folio Nº 50038906023, de fecha 17 de mayo de 2021, del Servicio de Registro Civil e Identificación.
</v>
      </c>
      <c r="G271" s="27" t="str">
        <f>VLOOKUP(A271,'BASE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1" s="27" t="str">
        <f>VLOOKUP(A271,'BASE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1" s="27" t="str">
        <f>VLOOKUP(A271,'BASE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1" s="27" t="str">
        <f>VLOOKUP(A271,'BASE REGISTRO NOVIEMBRE'!$B$2:$V$890,10,FALSE)</f>
        <v>21 de marzo de 2019 a 21 de marzo de 2022</v>
      </c>
      <c r="K271" s="27" t="str">
        <f>VLOOKUP(A271,'BASE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1" s="27" t="str">
        <f>VLOOKUP(A271,'BASE REGISTRO NOVIEMBRE'!$B$2:$V$890,12,FALSE)</f>
        <v xml:space="preserve">Carlos Justiniano Nº 1123, comuna de Providencia, Región Metropolitana.
</v>
      </c>
      <c r="M271" s="27" t="str">
        <f>VLOOKUP(A271,'BASE REGISTRO NOVIEMBRE'!$B$2:$V$890,13,FALSE)</f>
        <v>XIII</v>
      </c>
      <c r="N271" s="27" t="str">
        <f>VLOOKUP(A271,'BASE REGISTRO NOVIEMBRE'!$B$2:$V$890,14,FALSE)</f>
        <v>Providencia</v>
      </c>
      <c r="O271" s="27" t="str">
        <f>VLOOKUP(A271,'BASE REGISTRO NOVIEMBRE'!$B$2:$V$890,15,FALSE)</f>
        <v>Fono 223393900- 223393901</v>
      </c>
      <c r="P271" s="27">
        <f>VLOOKUP(A271,'BASE REGISTRO NOVIEMBRE'!$B$2:$V$890,16,FALSE)</f>
        <v>0</v>
      </c>
      <c r="Q271" s="27">
        <f>VLOOKUP(A271,'BASE REGISTRO NOVIEMBRE'!$B$2:$V$890,17,FALSE)</f>
        <v>0</v>
      </c>
      <c r="R271" s="27" t="str">
        <f>VLOOKUP(A271,'BASE REGISTRO NOVIEMBRE'!$B$2:$V$890,18,FALSE)</f>
        <v>93401: Institución de Asistencia Social</v>
      </c>
      <c r="S271" s="27" t="str">
        <f>VLOOKUP(A271,'BASE REGISTRO NOVIEMBRE'!$B$2:$V$890,19,FALSE)</f>
        <v>Certificado Financiero, correspondiente al año 2020, arpobado por el Sub Departamento de Supervisión Financiera Nacional.</v>
      </c>
      <c r="T271" s="107">
        <f>VLOOKUP(A271,'BASE REGISTRO NOVIEMBRE'!$B$2:$V$890,20,FALSE)</f>
        <v>37970</v>
      </c>
      <c r="U271" s="41">
        <v>6570</v>
      </c>
      <c r="V271" s="44">
        <v>9459588</v>
      </c>
      <c r="W271" s="44">
        <v>18919176</v>
      </c>
      <c r="X271" s="45">
        <v>44561</v>
      </c>
      <c r="Y271" s="42" t="s">
        <v>40</v>
      </c>
      <c r="Z271" s="42" t="s">
        <v>9203</v>
      </c>
      <c r="AA271" s="42" t="s">
        <v>252</v>
      </c>
    </row>
    <row r="272" spans="1:27" ht="15.75" customHeight="1" x14ac:dyDescent="0.2">
      <c r="A272" s="41">
        <v>6570</v>
      </c>
      <c r="B272" s="27" t="str">
        <f>VLOOKUP(A272,'BASE REGISTRO NOVIEMBRE'!$B$2:$V$890,2,FALSE)</f>
        <v>Corporación de Oportunidad y Acción Solidaria OPCIÓN</v>
      </c>
      <c r="C272" s="27" t="str">
        <f>VLOOKUP(A272,'BASE REGISTRO NOVIEMBRE'!$B$2:$V$890,3,FALSE)</f>
        <v>71715000-7</v>
      </c>
      <c r="D272" s="27" t="str">
        <f>VLOOKUP(A272,'BASE REGISTRO NOVIEMBRE'!$B$2:$V$890,4,FALSE)</f>
        <v>Corporación de Derecho Privado.</v>
      </c>
      <c r="E272" s="27" t="str">
        <f>VLOOKUP(A272,'BASE REGISTRO NOVIEMBRE'!$B$2:$V$890,5,FALSE)</f>
        <v xml:space="preserve">Otorgada por Decreto Supremo Nº 972, de fecha 25 de julio de  1990, del Ministerio de Justicia, publicado en el Diario Oficial el día 13 de agosto de 1990. </v>
      </c>
      <c r="F272" s="27" t="str">
        <f>VLOOKUP(A272,'BASE REGISTRO NOVIEMBRE'!$B$2:$V$890,6,FALSE)</f>
        <v xml:space="preserve">Certificado de vigencia, folio Nº 50038906023, de fecha 17 de mayo de 2021, del Servicio de Registro Civil e Identificación.
</v>
      </c>
      <c r="G272" s="27" t="str">
        <f>VLOOKUP(A272,'BASE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2" s="27" t="str">
        <f>VLOOKUP(A272,'BASE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2" s="27" t="str">
        <f>VLOOKUP(A272,'BASE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2" s="27" t="str">
        <f>VLOOKUP(A272,'BASE REGISTRO NOVIEMBRE'!$B$2:$V$890,10,FALSE)</f>
        <v>21 de marzo de 2019 a 21 de marzo de 2022</v>
      </c>
      <c r="K272" s="27" t="str">
        <f>VLOOKUP(A272,'BASE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2" s="27" t="str">
        <f>VLOOKUP(A272,'BASE REGISTRO NOVIEMBRE'!$B$2:$V$890,12,FALSE)</f>
        <v xml:space="preserve">Carlos Justiniano Nº 1123, comuna de Providencia, Región Metropolitana.
</v>
      </c>
      <c r="M272" s="27" t="str">
        <f>VLOOKUP(A272,'BASE REGISTRO NOVIEMBRE'!$B$2:$V$890,13,FALSE)</f>
        <v>XIII</v>
      </c>
      <c r="N272" s="27" t="str">
        <f>VLOOKUP(A272,'BASE REGISTRO NOVIEMBRE'!$B$2:$V$890,14,FALSE)</f>
        <v>Providencia</v>
      </c>
      <c r="O272" s="27" t="str">
        <f>VLOOKUP(A272,'BASE REGISTRO NOVIEMBRE'!$B$2:$V$890,15,FALSE)</f>
        <v>Fono 223393900- 223393901</v>
      </c>
      <c r="P272" s="27">
        <f>VLOOKUP(A272,'BASE REGISTRO NOVIEMBRE'!$B$2:$V$890,16,FALSE)</f>
        <v>0</v>
      </c>
      <c r="Q272" s="27">
        <f>VLOOKUP(A272,'BASE REGISTRO NOVIEMBRE'!$B$2:$V$890,17,FALSE)</f>
        <v>0</v>
      </c>
      <c r="R272" s="27" t="str">
        <f>VLOOKUP(A272,'BASE REGISTRO NOVIEMBRE'!$B$2:$V$890,18,FALSE)</f>
        <v>93401: Institución de Asistencia Social</v>
      </c>
      <c r="S272" s="27" t="str">
        <f>VLOOKUP(A272,'BASE REGISTRO NOVIEMBRE'!$B$2:$V$890,19,FALSE)</f>
        <v>Certificado Financiero, correspondiente al año 2020, arpobado por el Sub Departamento de Supervisión Financiera Nacional.</v>
      </c>
      <c r="T272" s="107">
        <f>VLOOKUP(A272,'BASE REGISTRO NOVIEMBRE'!$B$2:$V$890,20,FALSE)</f>
        <v>37970</v>
      </c>
      <c r="U272" s="41">
        <v>6570</v>
      </c>
      <c r="V272" s="44">
        <v>6252948</v>
      </c>
      <c r="W272" s="44">
        <v>12986892</v>
      </c>
      <c r="X272" s="45">
        <v>44561</v>
      </c>
      <c r="Y272" s="42" t="s">
        <v>40</v>
      </c>
      <c r="Z272" s="42" t="s">
        <v>9203</v>
      </c>
      <c r="AA272" s="42" t="s">
        <v>9548</v>
      </c>
    </row>
    <row r="273" spans="1:27" ht="15.75" customHeight="1" x14ac:dyDescent="0.2">
      <c r="A273" s="41">
        <v>6570</v>
      </c>
      <c r="B273" s="27" t="str">
        <f>VLOOKUP(A273,'BASE REGISTRO NOVIEMBRE'!$B$2:$V$890,2,FALSE)</f>
        <v>Corporación de Oportunidad y Acción Solidaria OPCIÓN</v>
      </c>
      <c r="C273" s="27" t="str">
        <f>VLOOKUP(A273,'BASE REGISTRO NOVIEMBRE'!$B$2:$V$890,3,FALSE)</f>
        <v>71715000-7</v>
      </c>
      <c r="D273" s="27" t="str">
        <f>VLOOKUP(A273,'BASE REGISTRO NOVIEMBRE'!$B$2:$V$890,4,FALSE)</f>
        <v>Corporación de Derecho Privado.</v>
      </c>
      <c r="E273" s="27" t="str">
        <f>VLOOKUP(A273,'BASE REGISTRO NOVIEMBRE'!$B$2:$V$890,5,FALSE)</f>
        <v xml:space="preserve">Otorgada por Decreto Supremo Nº 972, de fecha 25 de julio de  1990, del Ministerio de Justicia, publicado en el Diario Oficial el día 13 de agosto de 1990. </v>
      </c>
      <c r="F273" s="27" t="str">
        <f>VLOOKUP(A273,'BASE REGISTRO NOVIEMBRE'!$B$2:$V$890,6,FALSE)</f>
        <v xml:space="preserve">Certificado de vigencia, folio Nº 50038906023, de fecha 17 de mayo de 2021, del Servicio de Registro Civil e Identificación.
</v>
      </c>
      <c r="G273" s="27" t="str">
        <f>VLOOKUP(A273,'BASE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3" s="27" t="str">
        <f>VLOOKUP(A273,'BASE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3" s="27" t="str">
        <f>VLOOKUP(A273,'BASE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3" s="27" t="str">
        <f>VLOOKUP(A273,'BASE REGISTRO NOVIEMBRE'!$B$2:$V$890,10,FALSE)</f>
        <v>21 de marzo de 2019 a 21 de marzo de 2022</v>
      </c>
      <c r="K273" s="27" t="str">
        <f>VLOOKUP(A273,'BASE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3" s="27" t="str">
        <f>VLOOKUP(A273,'BASE REGISTRO NOVIEMBRE'!$B$2:$V$890,12,FALSE)</f>
        <v xml:space="preserve">Carlos Justiniano Nº 1123, comuna de Providencia, Región Metropolitana.
</v>
      </c>
      <c r="M273" s="27" t="str">
        <f>VLOOKUP(A273,'BASE REGISTRO NOVIEMBRE'!$B$2:$V$890,13,FALSE)</f>
        <v>XIII</v>
      </c>
      <c r="N273" s="27" t="str">
        <f>VLOOKUP(A273,'BASE REGISTRO NOVIEMBRE'!$B$2:$V$890,14,FALSE)</f>
        <v>Providencia</v>
      </c>
      <c r="O273" s="27" t="str">
        <f>VLOOKUP(A273,'BASE REGISTRO NOVIEMBRE'!$B$2:$V$890,15,FALSE)</f>
        <v>Fono 223393900- 223393901</v>
      </c>
      <c r="P273" s="27">
        <f>VLOOKUP(A273,'BASE REGISTRO NOVIEMBRE'!$B$2:$V$890,16,FALSE)</f>
        <v>0</v>
      </c>
      <c r="Q273" s="27">
        <f>VLOOKUP(A273,'BASE REGISTRO NOVIEMBRE'!$B$2:$V$890,17,FALSE)</f>
        <v>0</v>
      </c>
      <c r="R273" s="27" t="str">
        <f>VLOOKUP(A273,'BASE REGISTRO NOVIEMBRE'!$B$2:$V$890,18,FALSE)</f>
        <v>93401: Institución de Asistencia Social</v>
      </c>
      <c r="S273" s="27" t="str">
        <f>VLOOKUP(A273,'BASE REGISTRO NOVIEMBRE'!$B$2:$V$890,19,FALSE)</f>
        <v>Certificado Financiero, correspondiente al año 2020, arpobado por el Sub Departamento de Supervisión Financiera Nacional.</v>
      </c>
      <c r="T273" s="107">
        <f>VLOOKUP(A273,'BASE REGISTRO NOVIEMBRE'!$B$2:$V$890,20,FALSE)</f>
        <v>37970</v>
      </c>
      <c r="U273" s="41">
        <v>6570</v>
      </c>
      <c r="V273" s="44">
        <v>45854952</v>
      </c>
      <c r="W273" s="44">
        <v>58681512</v>
      </c>
      <c r="X273" s="45">
        <v>44561</v>
      </c>
      <c r="Y273" s="42" t="s">
        <v>40</v>
      </c>
      <c r="Z273" s="42" t="s">
        <v>9203</v>
      </c>
      <c r="AA273" s="42" t="s">
        <v>174</v>
      </c>
    </row>
    <row r="274" spans="1:27" ht="15.75" customHeight="1" x14ac:dyDescent="0.2">
      <c r="A274" s="41">
        <v>6570</v>
      </c>
      <c r="B274" s="27" t="str">
        <f>VLOOKUP(A274,'BASE REGISTRO NOVIEMBRE'!$B$2:$V$890,2,FALSE)</f>
        <v>Corporación de Oportunidad y Acción Solidaria OPCIÓN</v>
      </c>
      <c r="C274" s="27" t="str">
        <f>VLOOKUP(A274,'BASE REGISTRO NOVIEMBRE'!$B$2:$V$890,3,FALSE)</f>
        <v>71715000-7</v>
      </c>
      <c r="D274" s="27" t="str">
        <f>VLOOKUP(A274,'BASE REGISTRO NOVIEMBRE'!$B$2:$V$890,4,FALSE)</f>
        <v>Corporación de Derecho Privado.</v>
      </c>
      <c r="E274" s="27" t="str">
        <f>VLOOKUP(A274,'BASE REGISTRO NOVIEMBRE'!$B$2:$V$890,5,FALSE)</f>
        <v xml:space="preserve">Otorgada por Decreto Supremo Nº 972, de fecha 25 de julio de  1990, del Ministerio de Justicia, publicado en el Diario Oficial el día 13 de agosto de 1990. </v>
      </c>
      <c r="F274" s="27" t="str">
        <f>VLOOKUP(A274,'BASE REGISTRO NOVIEMBRE'!$B$2:$V$890,6,FALSE)</f>
        <v xml:space="preserve">Certificado de vigencia, folio Nº 50038906023, de fecha 17 de mayo de 2021, del Servicio de Registro Civil e Identificación.
</v>
      </c>
      <c r="G274" s="27" t="str">
        <f>VLOOKUP(A274,'BASE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4" s="27" t="str">
        <f>VLOOKUP(A274,'BASE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4" s="27" t="str">
        <f>VLOOKUP(A274,'BASE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4" s="27" t="str">
        <f>VLOOKUP(A274,'BASE REGISTRO NOVIEMBRE'!$B$2:$V$890,10,FALSE)</f>
        <v>21 de marzo de 2019 a 21 de marzo de 2022</v>
      </c>
      <c r="K274" s="27" t="str">
        <f>VLOOKUP(A274,'BASE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4" s="27" t="str">
        <f>VLOOKUP(A274,'BASE REGISTRO NOVIEMBRE'!$B$2:$V$890,12,FALSE)</f>
        <v xml:space="preserve">Carlos Justiniano Nº 1123, comuna de Providencia, Región Metropolitana.
</v>
      </c>
      <c r="M274" s="27" t="str">
        <f>VLOOKUP(A274,'BASE REGISTRO NOVIEMBRE'!$B$2:$V$890,13,FALSE)</f>
        <v>XIII</v>
      </c>
      <c r="N274" s="27" t="str">
        <f>VLOOKUP(A274,'BASE REGISTRO NOVIEMBRE'!$B$2:$V$890,14,FALSE)</f>
        <v>Providencia</v>
      </c>
      <c r="O274" s="27" t="str">
        <f>VLOOKUP(A274,'BASE REGISTRO NOVIEMBRE'!$B$2:$V$890,15,FALSE)</f>
        <v>Fono 223393900- 223393901</v>
      </c>
      <c r="P274" s="27">
        <f>VLOOKUP(A274,'BASE REGISTRO NOVIEMBRE'!$B$2:$V$890,16,FALSE)</f>
        <v>0</v>
      </c>
      <c r="Q274" s="27">
        <f>VLOOKUP(A274,'BASE REGISTRO NOVIEMBRE'!$B$2:$V$890,17,FALSE)</f>
        <v>0</v>
      </c>
      <c r="R274" s="27" t="str">
        <f>VLOOKUP(A274,'BASE REGISTRO NOVIEMBRE'!$B$2:$V$890,18,FALSE)</f>
        <v>93401: Institución de Asistencia Social</v>
      </c>
      <c r="S274" s="27" t="str">
        <f>VLOOKUP(A274,'BASE REGISTRO NOVIEMBRE'!$B$2:$V$890,19,FALSE)</f>
        <v>Certificado Financiero, correspondiente al año 2020, arpobado por el Sub Departamento de Supervisión Financiera Nacional.</v>
      </c>
      <c r="T274" s="107">
        <f>VLOOKUP(A274,'BASE REGISTRO NOVIEMBRE'!$B$2:$V$890,20,FALSE)</f>
        <v>37970</v>
      </c>
      <c r="U274" s="41">
        <v>6570</v>
      </c>
      <c r="V274" s="44">
        <v>4203905</v>
      </c>
      <c r="W274" s="44">
        <v>14073943</v>
      </c>
      <c r="X274" s="45">
        <v>44561</v>
      </c>
      <c r="Y274" s="42" t="s">
        <v>40</v>
      </c>
      <c r="Z274" s="42" t="s">
        <v>9203</v>
      </c>
      <c r="AA274" s="42" t="s">
        <v>9551</v>
      </c>
    </row>
    <row r="275" spans="1:27" ht="15.75" customHeight="1" x14ac:dyDescent="0.2">
      <c r="A275" s="41">
        <v>6570</v>
      </c>
      <c r="B275" s="27" t="str">
        <f>VLOOKUP(A275,'BASE REGISTRO NOVIEMBRE'!$B$2:$V$890,2,FALSE)</f>
        <v>Corporación de Oportunidad y Acción Solidaria OPCIÓN</v>
      </c>
      <c r="C275" s="27" t="str">
        <f>VLOOKUP(A275,'BASE REGISTRO NOVIEMBRE'!$B$2:$V$890,3,FALSE)</f>
        <v>71715000-7</v>
      </c>
      <c r="D275" s="27" t="str">
        <f>VLOOKUP(A275,'BASE REGISTRO NOVIEMBRE'!$B$2:$V$890,4,FALSE)</f>
        <v>Corporación de Derecho Privado.</v>
      </c>
      <c r="E275" s="27" t="str">
        <f>VLOOKUP(A275,'BASE REGISTRO NOVIEMBRE'!$B$2:$V$890,5,FALSE)</f>
        <v xml:space="preserve">Otorgada por Decreto Supremo Nº 972, de fecha 25 de julio de  1990, del Ministerio de Justicia, publicado en el Diario Oficial el día 13 de agosto de 1990. </v>
      </c>
      <c r="F275" s="27" t="str">
        <f>VLOOKUP(A275,'BASE REGISTRO NOVIEMBRE'!$B$2:$V$890,6,FALSE)</f>
        <v xml:space="preserve">Certificado de vigencia, folio Nº 50038906023, de fecha 17 de mayo de 2021, del Servicio de Registro Civil e Identificación.
</v>
      </c>
      <c r="G275" s="27" t="str">
        <f>VLOOKUP(A275,'BASE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5" s="27" t="str">
        <f>VLOOKUP(A275,'BASE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5" s="27" t="str">
        <f>VLOOKUP(A275,'BASE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5" s="27" t="str">
        <f>VLOOKUP(A275,'BASE REGISTRO NOVIEMBRE'!$B$2:$V$890,10,FALSE)</f>
        <v>21 de marzo de 2019 a 21 de marzo de 2022</v>
      </c>
      <c r="K275" s="27" t="str">
        <f>VLOOKUP(A275,'BASE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5" s="27" t="str">
        <f>VLOOKUP(A275,'BASE REGISTRO NOVIEMBRE'!$B$2:$V$890,12,FALSE)</f>
        <v xml:space="preserve">Carlos Justiniano Nº 1123, comuna de Providencia, Región Metropolitana.
</v>
      </c>
      <c r="M275" s="27" t="str">
        <f>VLOOKUP(A275,'BASE REGISTRO NOVIEMBRE'!$B$2:$V$890,13,FALSE)</f>
        <v>XIII</v>
      </c>
      <c r="N275" s="27" t="str">
        <f>VLOOKUP(A275,'BASE REGISTRO NOVIEMBRE'!$B$2:$V$890,14,FALSE)</f>
        <v>Providencia</v>
      </c>
      <c r="O275" s="27" t="str">
        <f>VLOOKUP(A275,'BASE REGISTRO NOVIEMBRE'!$B$2:$V$890,15,FALSE)</f>
        <v>Fono 223393900- 223393901</v>
      </c>
      <c r="P275" s="27">
        <f>VLOOKUP(A275,'BASE REGISTRO NOVIEMBRE'!$B$2:$V$890,16,FALSE)</f>
        <v>0</v>
      </c>
      <c r="Q275" s="27">
        <f>VLOOKUP(A275,'BASE REGISTRO NOVIEMBRE'!$B$2:$V$890,17,FALSE)</f>
        <v>0</v>
      </c>
      <c r="R275" s="27" t="str">
        <f>VLOOKUP(A275,'BASE REGISTRO NOVIEMBRE'!$B$2:$V$890,18,FALSE)</f>
        <v>93401: Institución de Asistencia Social</v>
      </c>
      <c r="S275" s="27" t="str">
        <f>VLOOKUP(A275,'BASE REGISTRO NOVIEMBRE'!$B$2:$V$890,19,FALSE)</f>
        <v>Certificado Financiero, correspondiente al año 2020, arpobado por el Sub Departamento de Supervisión Financiera Nacional.</v>
      </c>
      <c r="T275" s="107">
        <f>VLOOKUP(A275,'BASE REGISTRO NOVIEMBRE'!$B$2:$V$890,20,FALSE)</f>
        <v>37970</v>
      </c>
      <c r="U275" s="41">
        <v>6570</v>
      </c>
      <c r="V275" s="44">
        <v>29847405</v>
      </c>
      <c r="W275" s="44">
        <v>52191272</v>
      </c>
      <c r="X275" s="45">
        <v>44561</v>
      </c>
      <c r="Y275" s="42" t="s">
        <v>40</v>
      </c>
      <c r="Z275" s="42" t="s">
        <v>9203</v>
      </c>
      <c r="AA275" s="42" t="s">
        <v>298</v>
      </c>
    </row>
    <row r="276" spans="1:27" ht="15.75" customHeight="1" x14ac:dyDescent="0.2">
      <c r="A276" s="41">
        <v>6570</v>
      </c>
      <c r="B276" s="27" t="str">
        <f>VLOOKUP(A276,'BASE REGISTRO NOVIEMBRE'!$B$2:$V$890,2,FALSE)</f>
        <v>Corporación de Oportunidad y Acción Solidaria OPCIÓN</v>
      </c>
      <c r="C276" s="27" t="str">
        <f>VLOOKUP(A276,'BASE REGISTRO NOVIEMBRE'!$B$2:$V$890,3,FALSE)</f>
        <v>71715000-7</v>
      </c>
      <c r="D276" s="27" t="str">
        <f>VLOOKUP(A276,'BASE REGISTRO NOVIEMBRE'!$B$2:$V$890,4,FALSE)</f>
        <v>Corporación de Derecho Privado.</v>
      </c>
      <c r="E276" s="27" t="str">
        <f>VLOOKUP(A276,'BASE REGISTRO NOVIEMBRE'!$B$2:$V$890,5,FALSE)</f>
        <v xml:space="preserve">Otorgada por Decreto Supremo Nº 972, de fecha 25 de julio de  1990, del Ministerio de Justicia, publicado en el Diario Oficial el día 13 de agosto de 1990. </v>
      </c>
      <c r="F276" s="27" t="str">
        <f>VLOOKUP(A276,'BASE REGISTRO NOVIEMBRE'!$B$2:$V$890,6,FALSE)</f>
        <v xml:space="preserve">Certificado de vigencia, folio Nº 50038906023, de fecha 17 de mayo de 2021, del Servicio de Registro Civil e Identificación.
</v>
      </c>
      <c r="G276" s="27" t="str">
        <f>VLOOKUP(A276,'BASE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6" s="27" t="str">
        <f>VLOOKUP(A276,'BASE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6" s="27" t="str">
        <f>VLOOKUP(A276,'BASE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6" s="27" t="str">
        <f>VLOOKUP(A276,'BASE REGISTRO NOVIEMBRE'!$B$2:$V$890,10,FALSE)</f>
        <v>21 de marzo de 2019 a 21 de marzo de 2022</v>
      </c>
      <c r="K276" s="27" t="str">
        <f>VLOOKUP(A276,'BASE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6" s="27" t="str">
        <f>VLOOKUP(A276,'BASE REGISTRO NOVIEMBRE'!$B$2:$V$890,12,FALSE)</f>
        <v xml:space="preserve">Carlos Justiniano Nº 1123, comuna de Providencia, Región Metropolitana.
</v>
      </c>
      <c r="M276" s="27" t="str">
        <f>VLOOKUP(A276,'BASE REGISTRO NOVIEMBRE'!$B$2:$V$890,13,FALSE)</f>
        <v>XIII</v>
      </c>
      <c r="N276" s="27" t="str">
        <f>VLOOKUP(A276,'BASE REGISTRO NOVIEMBRE'!$B$2:$V$890,14,FALSE)</f>
        <v>Providencia</v>
      </c>
      <c r="O276" s="27" t="str">
        <f>VLOOKUP(A276,'BASE REGISTRO NOVIEMBRE'!$B$2:$V$890,15,FALSE)</f>
        <v>Fono 223393900- 223393901</v>
      </c>
      <c r="P276" s="27">
        <f>VLOOKUP(A276,'BASE REGISTRO NOVIEMBRE'!$B$2:$V$890,16,FALSE)</f>
        <v>0</v>
      </c>
      <c r="Q276" s="27">
        <f>VLOOKUP(A276,'BASE REGISTRO NOVIEMBRE'!$B$2:$V$890,17,FALSE)</f>
        <v>0</v>
      </c>
      <c r="R276" s="27" t="str">
        <f>VLOOKUP(A276,'BASE REGISTRO NOVIEMBRE'!$B$2:$V$890,18,FALSE)</f>
        <v>93401: Institución de Asistencia Social</v>
      </c>
      <c r="S276" s="27" t="str">
        <f>VLOOKUP(A276,'BASE REGISTRO NOVIEMBRE'!$B$2:$V$890,19,FALSE)</f>
        <v>Certificado Financiero, correspondiente al año 2020, arpobado por el Sub Departamento de Supervisión Financiera Nacional.</v>
      </c>
      <c r="T276" s="107">
        <f>VLOOKUP(A276,'BASE REGISTRO NOVIEMBRE'!$B$2:$V$890,20,FALSE)</f>
        <v>37970</v>
      </c>
      <c r="U276" s="41">
        <v>6570</v>
      </c>
      <c r="V276" s="44">
        <v>19636360</v>
      </c>
      <c r="W276" s="44">
        <v>32202596</v>
      </c>
      <c r="X276" s="45">
        <v>44561</v>
      </c>
      <c r="Y276" s="42" t="s">
        <v>40</v>
      </c>
      <c r="Z276" s="42" t="s">
        <v>9203</v>
      </c>
      <c r="AA276" s="42" t="s">
        <v>9559</v>
      </c>
    </row>
    <row r="277" spans="1:27" ht="15.75" customHeight="1" x14ac:dyDescent="0.2">
      <c r="A277" s="41">
        <v>6570</v>
      </c>
      <c r="B277" s="27" t="str">
        <f>VLOOKUP(A277,'BASE REGISTRO NOVIEMBRE'!$B$2:$V$890,2,FALSE)</f>
        <v>Corporación de Oportunidad y Acción Solidaria OPCIÓN</v>
      </c>
      <c r="C277" s="27" t="str">
        <f>VLOOKUP(A277,'BASE REGISTRO NOVIEMBRE'!$B$2:$V$890,3,FALSE)</f>
        <v>71715000-7</v>
      </c>
      <c r="D277" s="27" t="str">
        <f>VLOOKUP(A277,'BASE REGISTRO NOVIEMBRE'!$B$2:$V$890,4,FALSE)</f>
        <v>Corporación de Derecho Privado.</v>
      </c>
      <c r="E277" s="27" t="str">
        <f>VLOOKUP(A277,'BASE REGISTRO NOVIEMBRE'!$B$2:$V$890,5,FALSE)</f>
        <v xml:space="preserve">Otorgada por Decreto Supremo Nº 972, de fecha 25 de julio de  1990, del Ministerio de Justicia, publicado en el Diario Oficial el día 13 de agosto de 1990. </v>
      </c>
      <c r="F277" s="27" t="str">
        <f>VLOOKUP(A277,'BASE REGISTRO NOVIEMBRE'!$B$2:$V$890,6,FALSE)</f>
        <v xml:space="preserve">Certificado de vigencia, folio Nº 50038906023, de fecha 17 de mayo de 2021, del Servicio de Registro Civil e Identificación.
</v>
      </c>
      <c r="G277" s="27" t="str">
        <f>VLOOKUP(A277,'BASE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7" s="27" t="str">
        <f>VLOOKUP(A277,'BASE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7" s="27" t="str">
        <f>VLOOKUP(A277,'BASE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7" s="27" t="str">
        <f>VLOOKUP(A277,'BASE REGISTRO NOVIEMBRE'!$B$2:$V$890,10,FALSE)</f>
        <v>21 de marzo de 2019 a 21 de marzo de 2022</v>
      </c>
      <c r="K277" s="27" t="str">
        <f>VLOOKUP(A277,'BASE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7" s="27" t="str">
        <f>VLOOKUP(A277,'BASE REGISTRO NOVIEMBRE'!$B$2:$V$890,12,FALSE)</f>
        <v xml:space="preserve">Carlos Justiniano Nº 1123, comuna de Providencia, Región Metropolitana.
</v>
      </c>
      <c r="M277" s="27" t="str">
        <f>VLOOKUP(A277,'BASE REGISTRO NOVIEMBRE'!$B$2:$V$890,13,FALSE)</f>
        <v>XIII</v>
      </c>
      <c r="N277" s="27" t="str">
        <f>VLOOKUP(A277,'BASE REGISTRO NOVIEMBRE'!$B$2:$V$890,14,FALSE)</f>
        <v>Providencia</v>
      </c>
      <c r="O277" s="27" t="str">
        <f>VLOOKUP(A277,'BASE REGISTRO NOVIEMBRE'!$B$2:$V$890,15,FALSE)</f>
        <v>Fono 223393900- 223393901</v>
      </c>
      <c r="P277" s="27">
        <f>VLOOKUP(A277,'BASE REGISTRO NOVIEMBRE'!$B$2:$V$890,16,FALSE)</f>
        <v>0</v>
      </c>
      <c r="Q277" s="27">
        <f>VLOOKUP(A277,'BASE REGISTRO NOVIEMBRE'!$B$2:$V$890,17,FALSE)</f>
        <v>0</v>
      </c>
      <c r="R277" s="27" t="str">
        <f>VLOOKUP(A277,'BASE REGISTRO NOVIEMBRE'!$B$2:$V$890,18,FALSE)</f>
        <v>93401: Institución de Asistencia Social</v>
      </c>
      <c r="S277" s="27" t="str">
        <f>VLOOKUP(A277,'BASE REGISTRO NOVIEMBRE'!$B$2:$V$890,19,FALSE)</f>
        <v>Certificado Financiero, correspondiente al año 2020, arpobado por el Sub Departamento de Supervisión Financiera Nacional.</v>
      </c>
      <c r="T277" s="107">
        <f>VLOOKUP(A277,'BASE REGISTRO NOVIEMBRE'!$B$2:$V$890,20,FALSE)</f>
        <v>37970</v>
      </c>
      <c r="U277" s="41">
        <v>6570</v>
      </c>
      <c r="V277" s="44">
        <v>16674528</v>
      </c>
      <c r="W277" s="44">
        <v>24530796</v>
      </c>
      <c r="X277" s="45">
        <v>44561</v>
      </c>
      <c r="Y277" s="42" t="s">
        <v>40</v>
      </c>
      <c r="Z277" s="42" t="s">
        <v>9203</v>
      </c>
      <c r="AA277" s="42" t="s">
        <v>9562</v>
      </c>
    </row>
    <row r="278" spans="1:27" ht="15.75" customHeight="1" x14ac:dyDescent="0.2">
      <c r="A278" s="41">
        <v>6570</v>
      </c>
      <c r="B278" s="27" t="str">
        <f>VLOOKUP(A278,'BASE REGISTRO NOVIEMBRE'!$B$2:$V$890,2,FALSE)</f>
        <v>Corporación de Oportunidad y Acción Solidaria OPCIÓN</v>
      </c>
      <c r="C278" s="27" t="str">
        <f>VLOOKUP(A278,'BASE REGISTRO NOVIEMBRE'!$B$2:$V$890,3,FALSE)</f>
        <v>71715000-7</v>
      </c>
      <c r="D278" s="27" t="str">
        <f>VLOOKUP(A278,'BASE REGISTRO NOVIEMBRE'!$B$2:$V$890,4,FALSE)</f>
        <v>Corporación de Derecho Privado.</v>
      </c>
      <c r="E278" s="27" t="str">
        <f>VLOOKUP(A278,'BASE REGISTRO NOVIEMBRE'!$B$2:$V$890,5,FALSE)</f>
        <v xml:space="preserve">Otorgada por Decreto Supremo Nº 972, de fecha 25 de julio de  1990, del Ministerio de Justicia, publicado en el Diario Oficial el día 13 de agosto de 1990. </v>
      </c>
      <c r="F278" s="27" t="str">
        <f>VLOOKUP(A278,'BASE REGISTRO NOVIEMBRE'!$B$2:$V$890,6,FALSE)</f>
        <v xml:space="preserve">Certificado de vigencia, folio Nº 50038906023, de fecha 17 de mayo de 2021, del Servicio de Registro Civil e Identificación.
</v>
      </c>
      <c r="G278" s="27" t="str">
        <f>VLOOKUP(A278,'BASE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8" s="27" t="str">
        <f>VLOOKUP(A278,'BASE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8" s="27" t="str">
        <f>VLOOKUP(A278,'BASE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8" s="27" t="str">
        <f>VLOOKUP(A278,'BASE REGISTRO NOVIEMBRE'!$B$2:$V$890,10,FALSE)</f>
        <v>21 de marzo de 2019 a 21 de marzo de 2022</v>
      </c>
      <c r="K278" s="27" t="str">
        <f>VLOOKUP(A278,'BASE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8" s="27" t="str">
        <f>VLOOKUP(A278,'BASE REGISTRO NOVIEMBRE'!$B$2:$V$890,12,FALSE)</f>
        <v xml:space="preserve">Carlos Justiniano Nº 1123, comuna de Providencia, Región Metropolitana.
</v>
      </c>
      <c r="M278" s="27" t="str">
        <f>VLOOKUP(A278,'BASE REGISTRO NOVIEMBRE'!$B$2:$V$890,13,FALSE)</f>
        <v>XIII</v>
      </c>
      <c r="N278" s="27" t="str">
        <f>VLOOKUP(A278,'BASE REGISTRO NOVIEMBRE'!$B$2:$V$890,14,FALSE)</f>
        <v>Providencia</v>
      </c>
      <c r="O278" s="27" t="str">
        <f>VLOOKUP(A278,'BASE REGISTRO NOVIEMBRE'!$B$2:$V$890,15,FALSE)</f>
        <v>Fono 223393900- 223393901</v>
      </c>
      <c r="P278" s="27">
        <f>VLOOKUP(A278,'BASE REGISTRO NOVIEMBRE'!$B$2:$V$890,16,FALSE)</f>
        <v>0</v>
      </c>
      <c r="Q278" s="27">
        <f>VLOOKUP(A278,'BASE REGISTRO NOVIEMBRE'!$B$2:$V$890,17,FALSE)</f>
        <v>0</v>
      </c>
      <c r="R278" s="27" t="str">
        <f>VLOOKUP(A278,'BASE REGISTRO NOVIEMBRE'!$B$2:$V$890,18,FALSE)</f>
        <v>93401: Institución de Asistencia Social</v>
      </c>
      <c r="S278" s="27" t="str">
        <f>VLOOKUP(A278,'BASE REGISTRO NOVIEMBRE'!$B$2:$V$890,19,FALSE)</f>
        <v>Certificado Financiero, correspondiente al año 2020, arpobado por el Sub Departamento de Supervisión Financiera Nacional.</v>
      </c>
      <c r="T278" s="107">
        <f>VLOOKUP(A278,'BASE REGISTRO NOVIEMBRE'!$B$2:$V$890,20,FALSE)</f>
        <v>37970</v>
      </c>
      <c r="U278" s="41">
        <v>6570</v>
      </c>
      <c r="V278" s="44">
        <v>10100916</v>
      </c>
      <c r="W278" s="44">
        <v>65813700</v>
      </c>
      <c r="X278" s="45">
        <v>44561</v>
      </c>
      <c r="Y278" s="42" t="s">
        <v>40</v>
      </c>
      <c r="Z278" s="42" t="s">
        <v>9203</v>
      </c>
      <c r="AA278" s="42" t="s">
        <v>374</v>
      </c>
    </row>
    <row r="279" spans="1:27" ht="15.75" customHeight="1" x14ac:dyDescent="0.2">
      <c r="A279" s="41">
        <v>6570</v>
      </c>
      <c r="B279" s="27" t="str">
        <f>VLOOKUP(A279,'BASE REGISTRO NOVIEMBRE'!$B$2:$V$890,2,FALSE)</f>
        <v>Corporación de Oportunidad y Acción Solidaria OPCIÓN</v>
      </c>
      <c r="C279" s="27" t="str">
        <f>VLOOKUP(A279,'BASE REGISTRO NOVIEMBRE'!$B$2:$V$890,3,FALSE)</f>
        <v>71715000-7</v>
      </c>
      <c r="D279" s="27" t="str">
        <f>VLOOKUP(A279,'BASE REGISTRO NOVIEMBRE'!$B$2:$V$890,4,FALSE)</f>
        <v>Corporación de Derecho Privado.</v>
      </c>
      <c r="E279" s="27" t="str">
        <f>VLOOKUP(A279,'BASE REGISTRO NOVIEMBRE'!$B$2:$V$890,5,FALSE)</f>
        <v xml:space="preserve">Otorgada por Decreto Supremo Nº 972, de fecha 25 de julio de  1990, del Ministerio de Justicia, publicado en el Diario Oficial el día 13 de agosto de 1990. </v>
      </c>
      <c r="F279" s="27" t="str">
        <f>VLOOKUP(A279,'BASE REGISTRO NOVIEMBRE'!$B$2:$V$890,6,FALSE)</f>
        <v xml:space="preserve">Certificado de vigencia, folio Nº 50038906023, de fecha 17 de mayo de 2021, del Servicio de Registro Civil e Identificación.
</v>
      </c>
      <c r="G279" s="27" t="str">
        <f>VLOOKUP(A279,'BASE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79" s="27" t="str">
        <f>VLOOKUP(A279,'BASE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79" s="27" t="str">
        <f>VLOOKUP(A279,'BASE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79" s="27" t="str">
        <f>VLOOKUP(A279,'BASE REGISTRO NOVIEMBRE'!$B$2:$V$890,10,FALSE)</f>
        <v>21 de marzo de 2019 a 21 de marzo de 2022</v>
      </c>
      <c r="K279" s="27" t="str">
        <f>VLOOKUP(A279,'BASE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79" s="27" t="str">
        <f>VLOOKUP(A279,'BASE REGISTRO NOVIEMBRE'!$B$2:$V$890,12,FALSE)</f>
        <v xml:space="preserve">Carlos Justiniano Nº 1123, comuna de Providencia, Región Metropolitana.
</v>
      </c>
      <c r="M279" s="27" t="str">
        <f>VLOOKUP(A279,'BASE REGISTRO NOVIEMBRE'!$B$2:$V$890,13,FALSE)</f>
        <v>XIII</v>
      </c>
      <c r="N279" s="27" t="str">
        <f>VLOOKUP(A279,'BASE REGISTRO NOVIEMBRE'!$B$2:$V$890,14,FALSE)</f>
        <v>Providencia</v>
      </c>
      <c r="O279" s="27" t="str">
        <f>VLOOKUP(A279,'BASE REGISTRO NOVIEMBRE'!$B$2:$V$890,15,FALSE)</f>
        <v>Fono 223393900- 223393901</v>
      </c>
      <c r="P279" s="27">
        <f>VLOOKUP(A279,'BASE REGISTRO NOVIEMBRE'!$B$2:$V$890,16,FALSE)</f>
        <v>0</v>
      </c>
      <c r="Q279" s="27">
        <f>VLOOKUP(A279,'BASE REGISTRO NOVIEMBRE'!$B$2:$V$890,17,FALSE)</f>
        <v>0</v>
      </c>
      <c r="R279" s="27" t="str">
        <f>VLOOKUP(A279,'BASE REGISTRO NOVIEMBRE'!$B$2:$V$890,18,FALSE)</f>
        <v>93401: Institución de Asistencia Social</v>
      </c>
      <c r="S279" s="27" t="str">
        <f>VLOOKUP(A279,'BASE REGISTRO NOVIEMBRE'!$B$2:$V$890,19,FALSE)</f>
        <v>Certificado Financiero, correspondiente al año 2020, arpobado por el Sub Departamento de Supervisión Financiera Nacional.</v>
      </c>
      <c r="T279" s="107">
        <f>VLOOKUP(A279,'BASE REGISTRO NOVIEMBRE'!$B$2:$V$890,20,FALSE)</f>
        <v>37970</v>
      </c>
      <c r="U279" s="41">
        <v>6570</v>
      </c>
      <c r="V279" s="44">
        <v>21591376</v>
      </c>
      <c r="W279" s="44">
        <v>45427400</v>
      </c>
      <c r="X279" s="45">
        <v>44561</v>
      </c>
      <c r="Y279" s="42" t="s">
        <v>40</v>
      </c>
      <c r="Z279" s="42" t="s">
        <v>9203</v>
      </c>
      <c r="AA279" s="42" t="s">
        <v>9563</v>
      </c>
    </row>
    <row r="280" spans="1:27" ht="15.75" customHeight="1" x14ac:dyDescent="0.2">
      <c r="A280" s="41">
        <v>6570</v>
      </c>
      <c r="B280" s="27" t="str">
        <f>VLOOKUP(A280,'BASE REGISTRO NOVIEMBRE'!$B$2:$V$890,2,FALSE)</f>
        <v>Corporación de Oportunidad y Acción Solidaria OPCIÓN</v>
      </c>
      <c r="C280" s="27" t="str">
        <f>VLOOKUP(A280,'BASE REGISTRO NOVIEMBRE'!$B$2:$V$890,3,FALSE)</f>
        <v>71715000-7</v>
      </c>
      <c r="D280" s="27" t="str">
        <f>VLOOKUP(A280,'BASE REGISTRO NOVIEMBRE'!$B$2:$V$890,4,FALSE)</f>
        <v>Corporación de Derecho Privado.</v>
      </c>
      <c r="E280" s="27" t="str">
        <f>VLOOKUP(A280,'BASE REGISTRO NOVIEMBRE'!$B$2:$V$890,5,FALSE)</f>
        <v xml:space="preserve">Otorgada por Decreto Supremo Nº 972, de fecha 25 de julio de  1990, del Ministerio de Justicia, publicado en el Diario Oficial el día 13 de agosto de 1990. </v>
      </c>
      <c r="F280" s="27" t="str">
        <f>VLOOKUP(A280,'BASE REGISTRO NOVIEMBRE'!$B$2:$V$890,6,FALSE)</f>
        <v xml:space="preserve">Certificado de vigencia, folio Nº 50038906023, de fecha 17 de mayo de 2021, del Servicio de Registro Civil e Identificación.
</v>
      </c>
      <c r="G280" s="27" t="str">
        <f>VLOOKUP(A280,'BASE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0" s="27" t="str">
        <f>VLOOKUP(A280,'BASE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0" s="27" t="str">
        <f>VLOOKUP(A280,'BASE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0" s="27" t="str">
        <f>VLOOKUP(A280,'BASE REGISTRO NOVIEMBRE'!$B$2:$V$890,10,FALSE)</f>
        <v>21 de marzo de 2019 a 21 de marzo de 2022</v>
      </c>
      <c r="K280" s="27" t="str">
        <f>VLOOKUP(A280,'BASE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0" s="27" t="str">
        <f>VLOOKUP(A280,'BASE REGISTRO NOVIEMBRE'!$B$2:$V$890,12,FALSE)</f>
        <v xml:space="preserve">Carlos Justiniano Nº 1123, comuna de Providencia, Región Metropolitana.
</v>
      </c>
      <c r="M280" s="27" t="str">
        <f>VLOOKUP(A280,'BASE REGISTRO NOVIEMBRE'!$B$2:$V$890,13,FALSE)</f>
        <v>XIII</v>
      </c>
      <c r="N280" s="27" t="str">
        <f>VLOOKUP(A280,'BASE REGISTRO NOVIEMBRE'!$B$2:$V$890,14,FALSE)</f>
        <v>Providencia</v>
      </c>
      <c r="O280" s="27" t="str">
        <f>VLOOKUP(A280,'BASE REGISTRO NOVIEMBRE'!$B$2:$V$890,15,FALSE)</f>
        <v>Fono 223393900- 223393901</v>
      </c>
      <c r="P280" s="27">
        <f>VLOOKUP(A280,'BASE REGISTRO NOVIEMBRE'!$B$2:$V$890,16,FALSE)</f>
        <v>0</v>
      </c>
      <c r="Q280" s="27">
        <f>VLOOKUP(A280,'BASE REGISTRO NOVIEMBRE'!$B$2:$V$890,17,FALSE)</f>
        <v>0</v>
      </c>
      <c r="R280" s="27" t="str">
        <f>VLOOKUP(A280,'BASE REGISTRO NOVIEMBRE'!$B$2:$V$890,18,FALSE)</f>
        <v>93401: Institución de Asistencia Social</v>
      </c>
      <c r="S280" s="27" t="str">
        <f>VLOOKUP(A280,'BASE REGISTRO NOVIEMBRE'!$B$2:$V$890,19,FALSE)</f>
        <v>Certificado Financiero, correspondiente al año 2020, arpobado por el Sub Departamento de Supervisión Financiera Nacional.</v>
      </c>
      <c r="T280" s="107">
        <f>VLOOKUP(A280,'BASE REGISTRO NOVIEMBRE'!$B$2:$V$890,20,FALSE)</f>
        <v>37970</v>
      </c>
      <c r="U280" s="41">
        <v>6570</v>
      </c>
      <c r="V280" s="44">
        <v>0</v>
      </c>
      <c r="W280" s="44">
        <v>7311139</v>
      </c>
      <c r="X280" s="45">
        <v>44561</v>
      </c>
      <c r="Y280" s="42" t="s">
        <v>40</v>
      </c>
      <c r="Z280" s="42" t="s">
        <v>9203</v>
      </c>
      <c r="AA280" s="42" t="s">
        <v>9568</v>
      </c>
    </row>
    <row r="281" spans="1:27" ht="15.75" customHeight="1" x14ac:dyDescent="0.2">
      <c r="A281" s="41">
        <v>6570</v>
      </c>
      <c r="B281" s="27" t="str">
        <f>VLOOKUP(A281,'BASE REGISTRO NOVIEMBRE'!$B$2:$V$890,2,FALSE)</f>
        <v>Corporación de Oportunidad y Acción Solidaria OPCIÓN</v>
      </c>
      <c r="C281" s="27" t="str">
        <f>VLOOKUP(A281,'BASE REGISTRO NOVIEMBRE'!$B$2:$V$890,3,FALSE)</f>
        <v>71715000-7</v>
      </c>
      <c r="D281" s="27" t="str">
        <f>VLOOKUP(A281,'BASE REGISTRO NOVIEMBRE'!$B$2:$V$890,4,FALSE)</f>
        <v>Corporación de Derecho Privado.</v>
      </c>
      <c r="E281" s="27" t="str">
        <f>VLOOKUP(A281,'BASE REGISTRO NOVIEMBRE'!$B$2:$V$890,5,FALSE)</f>
        <v xml:space="preserve">Otorgada por Decreto Supremo Nº 972, de fecha 25 de julio de  1990, del Ministerio de Justicia, publicado en el Diario Oficial el día 13 de agosto de 1990. </v>
      </c>
      <c r="F281" s="27" t="str">
        <f>VLOOKUP(A281,'BASE REGISTRO NOVIEMBRE'!$B$2:$V$890,6,FALSE)</f>
        <v xml:space="preserve">Certificado de vigencia, folio Nº 50038906023, de fecha 17 de mayo de 2021, del Servicio de Registro Civil e Identificación.
</v>
      </c>
      <c r="G281" s="27" t="str">
        <f>VLOOKUP(A281,'BASE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1" s="27" t="str">
        <f>VLOOKUP(A281,'BASE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1" s="27" t="str">
        <f>VLOOKUP(A281,'BASE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1" s="27" t="str">
        <f>VLOOKUP(A281,'BASE REGISTRO NOVIEMBRE'!$B$2:$V$890,10,FALSE)</f>
        <v>21 de marzo de 2019 a 21 de marzo de 2022</v>
      </c>
      <c r="K281" s="27" t="str">
        <f>VLOOKUP(A281,'BASE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1" s="27" t="str">
        <f>VLOOKUP(A281,'BASE REGISTRO NOVIEMBRE'!$B$2:$V$890,12,FALSE)</f>
        <v xml:space="preserve">Carlos Justiniano Nº 1123, comuna de Providencia, Región Metropolitana.
</v>
      </c>
      <c r="M281" s="27" t="str">
        <f>VLOOKUP(A281,'BASE REGISTRO NOVIEMBRE'!$B$2:$V$890,13,FALSE)</f>
        <v>XIII</v>
      </c>
      <c r="N281" s="27" t="str">
        <f>VLOOKUP(A281,'BASE REGISTRO NOVIEMBRE'!$B$2:$V$890,14,FALSE)</f>
        <v>Providencia</v>
      </c>
      <c r="O281" s="27" t="str">
        <f>VLOOKUP(A281,'BASE REGISTRO NOVIEMBRE'!$B$2:$V$890,15,FALSE)</f>
        <v>Fono 223393900- 223393901</v>
      </c>
      <c r="P281" s="27">
        <f>VLOOKUP(A281,'BASE REGISTRO NOVIEMBRE'!$B$2:$V$890,16,FALSE)</f>
        <v>0</v>
      </c>
      <c r="Q281" s="27">
        <f>VLOOKUP(A281,'BASE REGISTRO NOVIEMBRE'!$B$2:$V$890,17,FALSE)</f>
        <v>0</v>
      </c>
      <c r="R281" s="27" t="str">
        <f>VLOOKUP(A281,'BASE REGISTRO NOVIEMBRE'!$B$2:$V$890,18,FALSE)</f>
        <v>93401: Institución de Asistencia Social</v>
      </c>
      <c r="S281" s="27" t="str">
        <f>VLOOKUP(A281,'BASE REGISTRO NOVIEMBRE'!$B$2:$V$890,19,FALSE)</f>
        <v>Certificado Financiero, correspondiente al año 2020, arpobado por el Sub Departamento de Supervisión Financiera Nacional.</v>
      </c>
      <c r="T281" s="107">
        <f>VLOOKUP(A281,'BASE REGISTRO NOVIEMBRE'!$B$2:$V$890,20,FALSE)</f>
        <v>37970</v>
      </c>
      <c r="U281" s="41">
        <v>6570</v>
      </c>
      <c r="V281" s="44">
        <v>86837018</v>
      </c>
      <c r="W281" s="44">
        <v>122243668</v>
      </c>
      <c r="X281" s="45">
        <v>44561</v>
      </c>
      <c r="Y281" s="42" t="s">
        <v>40</v>
      </c>
      <c r="Z281" s="42" t="s">
        <v>9203</v>
      </c>
      <c r="AA281" s="42" t="s">
        <v>9569</v>
      </c>
    </row>
    <row r="282" spans="1:27" ht="15.75" customHeight="1" x14ac:dyDescent="0.2">
      <c r="A282" s="41">
        <v>6570</v>
      </c>
      <c r="B282" s="27" t="str">
        <f>VLOOKUP(A282,'BASE REGISTRO NOVIEMBRE'!$B$2:$V$890,2,FALSE)</f>
        <v>Corporación de Oportunidad y Acción Solidaria OPCIÓN</v>
      </c>
      <c r="C282" s="27" t="str">
        <f>VLOOKUP(A282,'BASE REGISTRO NOVIEMBRE'!$B$2:$V$890,3,FALSE)</f>
        <v>71715000-7</v>
      </c>
      <c r="D282" s="27" t="str">
        <f>VLOOKUP(A282,'BASE REGISTRO NOVIEMBRE'!$B$2:$V$890,4,FALSE)</f>
        <v>Corporación de Derecho Privado.</v>
      </c>
      <c r="E282" s="27" t="str">
        <f>VLOOKUP(A282,'BASE REGISTRO NOVIEMBRE'!$B$2:$V$890,5,FALSE)</f>
        <v xml:space="preserve">Otorgada por Decreto Supremo Nº 972, de fecha 25 de julio de  1990, del Ministerio de Justicia, publicado en el Diario Oficial el día 13 de agosto de 1990. </v>
      </c>
      <c r="F282" s="27" t="str">
        <f>VLOOKUP(A282,'BASE REGISTRO NOVIEMBRE'!$B$2:$V$890,6,FALSE)</f>
        <v xml:space="preserve">Certificado de vigencia, folio Nº 50038906023, de fecha 17 de mayo de 2021, del Servicio de Registro Civil e Identificación.
</v>
      </c>
      <c r="G282" s="27" t="str">
        <f>VLOOKUP(A282,'BASE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2" s="27" t="str">
        <f>VLOOKUP(A282,'BASE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2" s="27" t="str">
        <f>VLOOKUP(A282,'BASE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2" s="27" t="str">
        <f>VLOOKUP(A282,'BASE REGISTRO NOVIEMBRE'!$B$2:$V$890,10,FALSE)</f>
        <v>21 de marzo de 2019 a 21 de marzo de 2022</v>
      </c>
      <c r="K282" s="27" t="str">
        <f>VLOOKUP(A282,'BASE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2" s="27" t="str">
        <f>VLOOKUP(A282,'BASE REGISTRO NOVIEMBRE'!$B$2:$V$890,12,FALSE)</f>
        <v xml:space="preserve">Carlos Justiniano Nº 1123, comuna de Providencia, Región Metropolitana.
</v>
      </c>
      <c r="M282" s="27" t="str">
        <f>VLOOKUP(A282,'BASE REGISTRO NOVIEMBRE'!$B$2:$V$890,13,FALSE)</f>
        <v>XIII</v>
      </c>
      <c r="N282" s="27" t="str">
        <f>VLOOKUP(A282,'BASE REGISTRO NOVIEMBRE'!$B$2:$V$890,14,FALSE)</f>
        <v>Providencia</v>
      </c>
      <c r="O282" s="27" t="str">
        <f>VLOOKUP(A282,'BASE REGISTRO NOVIEMBRE'!$B$2:$V$890,15,FALSE)</f>
        <v>Fono 223393900- 223393901</v>
      </c>
      <c r="P282" s="27">
        <f>VLOOKUP(A282,'BASE REGISTRO NOVIEMBRE'!$B$2:$V$890,16,FALSE)</f>
        <v>0</v>
      </c>
      <c r="Q282" s="27">
        <f>VLOOKUP(A282,'BASE REGISTRO NOVIEMBRE'!$B$2:$V$890,17,FALSE)</f>
        <v>0</v>
      </c>
      <c r="R282" s="27" t="str">
        <f>VLOOKUP(A282,'BASE REGISTRO NOVIEMBRE'!$B$2:$V$890,18,FALSE)</f>
        <v>93401: Institución de Asistencia Social</v>
      </c>
      <c r="S282" s="27" t="str">
        <f>VLOOKUP(A282,'BASE REGISTRO NOVIEMBRE'!$B$2:$V$890,19,FALSE)</f>
        <v>Certificado Financiero, correspondiente al año 2020, arpobado por el Sub Departamento de Supervisión Financiera Nacional.</v>
      </c>
      <c r="T282" s="107">
        <f>VLOOKUP(A282,'BASE REGISTRO NOVIEMBRE'!$B$2:$V$890,20,FALSE)</f>
        <v>37970</v>
      </c>
      <c r="U282" s="41">
        <v>6570</v>
      </c>
      <c r="V282" s="44">
        <v>37490966</v>
      </c>
      <c r="W282" s="44">
        <v>72416620</v>
      </c>
      <c r="X282" s="45">
        <v>44561</v>
      </c>
      <c r="Y282" s="42" t="s">
        <v>40</v>
      </c>
      <c r="Z282" s="42" t="s">
        <v>9203</v>
      </c>
      <c r="AA282" s="42" t="s">
        <v>487</v>
      </c>
    </row>
    <row r="283" spans="1:27" ht="15.75" customHeight="1" x14ac:dyDescent="0.2">
      <c r="A283" s="41">
        <v>6570</v>
      </c>
      <c r="B283" s="27" t="str">
        <f>VLOOKUP(A283,'BASE REGISTRO NOVIEMBRE'!$B$2:$V$890,2,FALSE)</f>
        <v>Corporación de Oportunidad y Acción Solidaria OPCIÓN</v>
      </c>
      <c r="C283" s="27" t="str">
        <f>VLOOKUP(A283,'BASE REGISTRO NOVIEMBRE'!$B$2:$V$890,3,FALSE)</f>
        <v>71715000-7</v>
      </c>
      <c r="D283" s="27" t="str">
        <f>VLOOKUP(A283,'BASE REGISTRO NOVIEMBRE'!$B$2:$V$890,4,FALSE)</f>
        <v>Corporación de Derecho Privado.</v>
      </c>
      <c r="E283" s="27" t="str">
        <f>VLOOKUP(A283,'BASE REGISTRO NOVIEMBRE'!$B$2:$V$890,5,FALSE)</f>
        <v xml:space="preserve">Otorgada por Decreto Supremo Nº 972, de fecha 25 de julio de  1990, del Ministerio de Justicia, publicado en el Diario Oficial el día 13 de agosto de 1990. </v>
      </c>
      <c r="F283" s="27" t="str">
        <f>VLOOKUP(A283,'BASE REGISTRO NOVIEMBRE'!$B$2:$V$890,6,FALSE)</f>
        <v xml:space="preserve">Certificado de vigencia, folio Nº 50038906023, de fecha 17 de mayo de 2021, del Servicio de Registro Civil e Identificación.
</v>
      </c>
      <c r="G283" s="27" t="str">
        <f>VLOOKUP(A283,'BASE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3" s="27" t="str">
        <f>VLOOKUP(A283,'BASE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3" s="27" t="str">
        <f>VLOOKUP(A283,'BASE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3" s="27" t="str">
        <f>VLOOKUP(A283,'BASE REGISTRO NOVIEMBRE'!$B$2:$V$890,10,FALSE)</f>
        <v>21 de marzo de 2019 a 21 de marzo de 2022</v>
      </c>
      <c r="K283" s="27" t="str">
        <f>VLOOKUP(A283,'BASE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3" s="27" t="str">
        <f>VLOOKUP(A283,'BASE REGISTRO NOVIEMBRE'!$B$2:$V$890,12,FALSE)</f>
        <v xml:space="preserve">Carlos Justiniano Nº 1123, comuna de Providencia, Región Metropolitana.
</v>
      </c>
      <c r="M283" s="27" t="str">
        <f>VLOOKUP(A283,'BASE REGISTRO NOVIEMBRE'!$B$2:$V$890,13,FALSE)</f>
        <v>XIII</v>
      </c>
      <c r="N283" s="27" t="str">
        <f>VLOOKUP(A283,'BASE REGISTRO NOVIEMBRE'!$B$2:$V$890,14,FALSE)</f>
        <v>Providencia</v>
      </c>
      <c r="O283" s="27" t="str">
        <f>VLOOKUP(A283,'BASE REGISTRO NOVIEMBRE'!$B$2:$V$890,15,FALSE)</f>
        <v>Fono 223393900- 223393901</v>
      </c>
      <c r="P283" s="27">
        <f>VLOOKUP(A283,'BASE REGISTRO NOVIEMBRE'!$B$2:$V$890,16,FALSE)</f>
        <v>0</v>
      </c>
      <c r="Q283" s="27">
        <f>VLOOKUP(A283,'BASE REGISTRO NOVIEMBRE'!$B$2:$V$890,17,FALSE)</f>
        <v>0</v>
      </c>
      <c r="R283" s="27" t="str">
        <f>VLOOKUP(A283,'BASE REGISTRO NOVIEMBRE'!$B$2:$V$890,18,FALSE)</f>
        <v>93401: Institución de Asistencia Social</v>
      </c>
      <c r="S283" s="27" t="str">
        <f>VLOOKUP(A283,'BASE REGISTRO NOVIEMBRE'!$B$2:$V$890,19,FALSE)</f>
        <v>Certificado Financiero, correspondiente al año 2020, arpobado por el Sub Departamento de Supervisión Financiera Nacional.</v>
      </c>
      <c r="T283" s="107">
        <f>VLOOKUP(A283,'BASE REGISTRO NOVIEMBRE'!$B$2:$V$890,20,FALSE)</f>
        <v>37970</v>
      </c>
      <c r="U283" s="41">
        <v>6570</v>
      </c>
      <c r="V283" s="44">
        <v>27101280</v>
      </c>
      <c r="W283" s="44">
        <v>33566280</v>
      </c>
      <c r="X283" s="45">
        <v>44561</v>
      </c>
      <c r="Y283" s="42" t="s">
        <v>40</v>
      </c>
      <c r="Z283" s="42" t="s">
        <v>9203</v>
      </c>
      <c r="AA283" s="42" t="s">
        <v>9582</v>
      </c>
    </row>
    <row r="284" spans="1:27" ht="15.75" customHeight="1" x14ac:dyDescent="0.2">
      <c r="A284" s="41">
        <v>6570</v>
      </c>
      <c r="B284" s="27" t="str">
        <f>VLOOKUP(A284,'BASE REGISTRO NOVIEMBRE'!$B$2:$V$890,2,FALSE)</f>
        <v>Corporación de Oportunidad y Acción Solidaria OPCIÓN</v>
      </c>
      <c r="C284" s="27" t="str">
        <f>VLOOKUP(A284,'BASE REGISTRO NOVIEMBRE'!$B$2:$V$890,3,FALSE)</f>
        <v>71715000-7</v>
      </c>
      <c r="D284" s="27" t="str">
        <f>VLOOKUP(A284,'BASE REGISTRO NOVIEMBRE'!$B$2:$V$890,4,FALSE)</f>
        <v>Corporación de Derecho Privado.</v>
      </c>
      <c r="E284" s="27" t="str">
        <f>VLOOKUP(A284,'BASE REGISTRO NOVIEMBRE'!$B$2:$V$890,5,FALSE)</f>
        <v xml:space="preserve">Otorgada por Decreto Supremo Nº 972, de fecha 25 de julio de  1990, del Ministerio de Justicia, publicado en el Diario Oficial el día 13 de agosto de 1990. </v>
      </c>
      <c r="F284" s="27" t="str">
        <f>VLOOKUP(A284,'BASE REGISTRO NOVIEMBRE'!$B$2:$V$890,6,FALSE)</f>
        <v xml:space="preserve">Certificado de vigencia, folio Nº 50038906023, de fecha 17 de mayo de 2021, del Servicio de Registro Civil e Identificación.
</v>
      </c>
      <c r="G284" s="27" t="str">
        <f>VLOOKUP(A284,'BASE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4" s="27" t="str">
        <f>VLOOKUP(A284,'BASE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4" s="27" t="str">
        <f>VLOOKUP(A284,'BASE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4" s="27" t="str">
        <f>VLOOKUP(A284,'BASE REGISTRO NOVIEMBRE'!$B$2:$V$890,10,FALSE)</f>
        <v>21 de marzo de 2019 a 21 de marzo de 2022</v>
      </c>
      <c r="K284" s="27" t="str">
        <f>VLOOKUP(A284,'BASE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4" s="27" t="str">
        <f>VLOOKUP(A284,'BASE REGISTRO NOVIEMBRE'!$B$2:$V$890,12,FALSE)</f>
        <v xml:space="preserve">Carlos Justiniano Nº 1123, comuna de Providencia, Región Metropolitana.
</v>
      </c>
      <c r="M284" s="27" t="str">
        <f>VLOOKUP(A284,'BASE REGISTRO NOVIEMBRE'!$B$2:$V$890,13,FALSE)</f>
        <v>XIII</v>
      </c>
      <c r="N284" s="27" t="str">
        <f>VLOOKUP(A284,'BASE REGISTRO NOVIEMBRE'!$B$2:$V$890,14,FALSE)</f>
        <v>Providencia</v>
      </c>
      <c r="O284" s="27" t="str">
        <f>VLOOKUP(A284,'BASE REGISTRO NOVIEMBRE'!$B$2:$V$890,15,FALSE)</f>
        <v>Fono 223393900- 223393901</v>
      </c>
      <c r="P284" s="27">
        <f>VLOOKUP(A284,'BASE REGISTRO NOVIEMBRE'!$B$2:$V$890,16,FALSE)</f>
        <v>0</v>
      </c>
      <c r="Q284" s="27">
        <f>VLOOKUP(A284,'BASE REGISTRO NOVIEMBRE'!$B$2:$V$890,17,FALSE)</f>
        <v>0</v>
      </c>
      <c r="R284" s="27" t="str">
        <f>VLOOKUP(A284,'BASE REGISTRO NOVIEMBRE'!$B$2:$V$890,18,FALSE)</f>
        <v>93401: Institución de Asistencia Social</v>
      </c>
      <c r="S284" s="27" t="str">
        <f>VLOOKUP(A284,'BASE REGISTRO NOVIEMBRE'!$B$2:$V$890,19,FALSE)</f>
        <v>Certificado Financiero, correspondiente al año 2020, arpobado por el Sub Departamento de Supervisión Financiera Nacional.</v>
      </c>
      <c r="T284" s="107">
        <f>VLOOKUP(A284,'BASE REGISTRO NOVIEMBRE'!$B$2:$V$890,20,FALSE)</f>
        <v>37970</v>
      </c>
      <c r="U284" s="41">
        <v>6570</v>
      </c>
      <c r="V284" s="44">
        <v>97152572</v>
      </c>
      <c r="W284" s="44">
        <v>166934920</v>
      </c>
      <c r="X284" s="45">
        <v>44561</v>
      </c>
      <c r="Y284" s="42" t="s">
        <v>40</v>
      </c>
      <c r="Z284" s="42" t="s">
        <v>9203</v>
      </c>
      <c r="AA284" s="42" t="s">
        <v>94</v>
      </c>
    </row>
    <row r="285" spans="1:27" ht="15.75" customHeight="1" x14ac:dyDescent="0.2">
      <c r="A285" s="41">
        <v>6570</v>
      </c>
      <c r="B285" s="27" t="str">
        <f>VLOOKUP(A285,'BASE REGISTRO NOVIEMBRE'!$B$2:$V$890,2,FALSE)</f>
        <v>Corporación de Oportunidad y Acción Solidaria OPCIÓN</v>
      </c>
      <c r="C285" s="27" t="str">
        <f>VLOOKUP(A285,'BASE REGISTRO NOVIEMBRE'!$B$2:$V$890,3,FALSE)</f>
        <v>71715000-7</v>
      </c>
      <c r="D285" s="27" t="str">
        <f>VLOOKUP(A285,'BASE REGISTRO NOVIEMBRE'!$B$2:$V$890,4,FALSE)</f>
        <v>Corporación de Derecho Privado.</v>
      </c>
      <c r="E285" s="27" t="str">
        <f>VLOOKUP(A285,'BASE REGISTRO NOVIEMBRE'!$B$2:$V$890,5,FALSE)</f>
        <v xml:space="preserve">Otorgada por Decreto Supremo Nº 972, de fecha 25 de julio de  1990, del Ministerio de Justicia, publicado en el Diario Oficial el día 13 de agosto de 1990. </v>
      </c>
      <c r="F285" s="27" t="str">
        <f>VLOOKUP(A285,'BASE REGISTRO NOVIEMBRE'!$B$2:$V$890,6,FALSE)</f>
        <v xml:space="preserve">Certificado de vigencia, folio Nº 50038906023, de fecha 17 de mayo de 2021, del Servicio de Registro Civil e Identificación.
</v>
      </c>
      <c r="G285" s="27" t="str">
        <f>VLOOKUP(A285,'BASE REGISTRO NOVIEMBRE'!$B$2:$V$890,7,FALSE)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5" s="27" t="str">
        <f>VLOOKUP(A285,'BASE REGISTRO NOVIEMBRE'!$B$2:$V$890,8,FALSE)</f>
        <v xml:space="preserve">Presidente: Exequiel González Balbontín
Vicepresidenta: María Patricia Contreras Largo
Secretaria: María Francisca Concha Contreras
Tesorera: Sandra Cepeda Zepeda                                                        Consta en Certificado de directorio de persona jurídica folio Nº 50038906023, de fecha 17 de mayo de 2021, del Servicio de Registro Civil e Identificación.
</v>
      </c>
      <c r="I285" s="27" t="str">
        <f>VLOOKUP(A285,'BASE REGISTRO NOVIEMBRE'!$B$2:$V$890,9,FALSE)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5" s="27" t="str">
        <f>VLOOKUP(A285,'BASE REGISTRO NOVIEMBRE'!$B$2:$V$890,10,FALSE)</f>
        <v>21 de marzo de 2019 a 21 de marzo de 2022</v>
      </c>
      <c r="K285" s="27" t="str">
        <f>VLOOKUP(A285,'BASE REGISTRO NOVIEMBRE'!$B$2:$V$890,11,FALSE)</f>
        <v xml:space="preserve">Directora Ejecutiva: María Consuelo Contreras Largo
Sub Directora Ejecutiva: Milagros Isabel Neghme Cristi,                                 Podrán actuar conjunta o separadamente.
Presidente: Exequiel González Balbontín, 
Poderes especiales: 
Alejandro Andrés Astorga Arancibia, 
</v>
      </c>
      <c r="L285" s="27" t="str">
        <f>VLOOKUP(A285,'BASE REGISTRO NOVIEMBRE'!$B$2:$V$890,12,FALSE)</f>
        <v xml:space="preserve">Carlos Justiniano Nº 1123, comuna de Providencia, Región Metropolitana.
</v>
      </c>
      <c r="M285" s="27" t="str">
        <f>VLOOKUP(A285,'BASE REGISTRO NOVIEMBRE'!$B$2:$V$890,13,FALSE)</f>
        <v>XIII</v>
      </c>
      <c r="N285" s="27" t="str">
        <f>VLOOKUP(A285,'BASE REGISTRO NOVIEMBRE'!$B$2:$V$890,14,FALSE)</f>
        <v>Providencia</v>
      </c>
      <c r="O285" s="27" t="str">
        <f>VLOOKUP(A285,'BASE REGISTRO NOVIEMBRE'!$B$2:$V$890,15,FALSE)</f>
        <v>Fono 223393900- 223393901</v>
      </c>
      <c r="P285" s="27">
        <f>VLOOKUP(A285,'BASE REGISTRO NOVIEMBRE'!$B$2:$V$890,16,FALSE)</f>
        <v>0</v>
      </c>
      <c r="Q285" s="27">
        <f>VLOOKUP(A285,'BASE REGISTRO NOVIEMBRE'!$B$2:$V$890,17,FALSE)</f>
        <v>0</v>
      </c>
      <c r="R285" s="27" t="str">
        <f>VLOOKUP(A285,'BASE REGISTRO NOVIEMBRE'!$B$2:$V$890,18,FALSE)</f>
        <v>93401: Institución de Asistencia Social</v>
      </c>
      <c r="S285" s="27" t="str">
        <f>VLOOKUP(A285,'BASE REGISTRO NOVIEMBRE'!$B$2:$V$890,19,FALSE)</f>
        <v>Certificado Financiero, correspondiente al año 2020, arpobado por el Sub Departamento de Supervisión Financiera Nacional.</v>
      </c>
      <c r="T285" s="107">
        <f>VLOOKUP(A285,'BASE REGISTRO NOVIEMBRE'!$B$2:$V$890,20,FALSE)</f>
        <v>37970</v>
      </c>
      <c r="U285" s="41">
        <v>6570</v>
      </c>
      <c r="V285" s="44">
        <v>39254618</v>
      </c>
      <c r="W285" s="44">
        <v>78509236</v>
      </c>
      <c r="X285" s="45">
        <v>44561</v>
      </c>
      <c r="Y285" s="42" t="s">
        <v>40</v>
      </c>
      <c r="Z285" s="42" t="s">
        <v>9203</v>
      </c>
      <c r="AA285" s="42" t="s">
        <v>160</v>
      </c>
    </row>
    <row r="286" spans="1:27" ht="15.75" customHeight="1" x14ac:dyDescent="0.2">
      <c r="A286" s="41">
        <v>6580</v>
      </c>
      <c r="B286" s="27" t="str">
        <f>VLOOKUP(A286,'BASE REGISTRO NOVIEMBRE'!$B$2:$V$890,2,FALSE)</f>
        <v>Corporación Hogar de Menores Cardenal José María Caro</v>
      </c>
      <c r="C286" s="27" t="str">
        <f>VLOOKUP(A286,'BASE REGISTRO NOVIEMBRE'!$B$2:$V$890,3,FALSE)</f>
        <v>71452300-7</v>
      </c>
      <c r="D286" s="27" t="str">
        <f>VLOOKUP(A286,'BASE REGISTRO NOVIEMBRE'!$B$2:$V$890,4,FALSE)</f>
        <v>Corporación de Derecho Privado.</v>
      </c>
      <c r="E286" s="27" t="str">
        <f>VLOOKUP(A286,'BASE REGISTRO NOVIEMBRE'!$B$2:$V$890,5,FALSE)</f>
        <v xml:space="preserve">Decreto Supremo Nº1079, de 04 de noviembre de 1987, del Ministerio de Justicia. </v>
      </c>
      <c r="F286" s="27" t="str">
        <f>VLOOKUP(A286,'BASE REGISTRO NOVIEMBRE'!$B$2:$V$890,6,FALSE)</f>
        <v>Certificado de Vigencia folio Nº 500399136862, emitido por el SRCeI, con fecha 19 de julio de 2021.</v>
      </c>
      <c r="G286" s="27" t="str">
        <f>VLOOKUP(A286,'BASE REGISTRO NOVIEMBRE'!$B$2:$V$890,7,FALSE)</f>
        <v xml:space="preserve">Dar un hogar, cuidado, atención, educación y alimentación a menores en situación irregular.
</v>
      </c>
      <c r="H286" s="27" t="str">
        <f>VLOOKUP(A286,'BASE REGISTRO NOVIEMBRE'!$B$2:$V$890,8,FALSE)</f>
        <v>Presidente: Pilar Larraín Undurraga, 
Secretario: Ignacio Correa Munita, 
Tesorero: René Saavedra Contreras, 
Director: Rodrigo Eduardo Medina Gómez 
Director: Luisa Angélica Yevilaf Chancaqueo,</v>
      </c>
      <c r="I286" s="27" t="str">
        <f>VLOOKUP(A286,'BASE REGISTRO NOVIEMBRE'!$B$2:$V$890,9,FALSE)</f>
        <v>Durará un año en sus cargos</v>
      </c>
      <c r="J286" s="27" t="str">
        <f>VLOOKUP(A286,'BASE REGISTRO NOVIEMBRE'!$B$2:$V$890,10,FALSE)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286" s="27" t="str">
        <f>VLOOKUP(A286,'BASE REGISTRO NOVIEMBRE'!$B$2:$V$890,11,FALSE)</f>
        <v xml:space="preserve">
Presidente: Pilar Larraín Undurraga x
Se otorgan poderes a los directores René Saavedra Contreras, e Ignacio Correa Munita para que actuando conjuntamente dos cualquiera de ellos, representen a la Corporación con las más amplias facultades.
</v>
      </c>
      <c r="L286" s="27" t="str">
        <f>VLOOKUP(A286,'BASE REGISTRO NOVIEMBRE'!$B$2:$V$890,12,FALSE)</f>
        <v xml:space="preserve">Miguel Ángel N° 03420, comuna de La Pintana, Región Metropolitana
</v>
      </c>
      <c r="M286" s="27" t="str">
        <f>VLOOKUP(A286,'BASE REGISTRO NOVIEMBRE'!$B$2:$V$890,13,FALSE)</f>
        <v>XIII</v>
      </c>
      <c r="N286" s="27" t="str">
        <f>VLOOKUP(A286,'BASE REGISTRO NOVIEMBRE'!$B$2:$V$890,14,FALSE)</f>
        <v xml:space="preserve"> La Pintana</v>
      </c>
      <c r="O286" s="27" t="str">
        <f>VLOOKUP(A286,'BASE REGISTRO NOVIEMBRE'!$B$2:$V$890,15,FALSE)</f>
        <v xml:space="preserve">F. 2-25428116- 9-73322020
</v>
      </c>
      <c r="P286" s="27" t="str">
        <f>VLOOKUP(A286,'BASE REGISTRO NOVIEMBRE'!$B$2:$V$890,16,FALSE)</f>
        <v>Correo electrónico: mreyesgaldames@gmail.com</v>
      </c>
      <c r="Q286" s="27">
        <f>VLOOKUP(A286,'BASE REGISTRO NOVIEMBRE'!$B$2:$V$890,17,FALSE)</f>
        <v>0</v>
      </c>
      <c r="R286" s="27">
        <f>VLOOKUP(A286,'BASE REGISTRO NOVIEMBRE'!$B$2:$V$890,18,FALSE)</f>
        <v>93401</v>
      </c>
      <c r="S286" s="27" t="str">
        <f>VLOOKUP(A286,'BASE REGISTRO NOVIEMBRE'!$B$2:$V$890,19,FALSE)</f>
        <v xml:space="preserve">Se acompaña certificado financiero correspondiente al año 2020, aprobado por el Sub Departamento de Supervisión Financiera Nacional. </v>
      </c>
      <c r="T286" s="107">
        <f>VLOOKUP(A286,'BASE REGISTRO NOVIEMBRE'!$B$2:$V$890,20,FALSE)</f>
        <v>37970</v>
      </c>
      <c r="U286" s="41">
        <v>6580</v>
      </c>
      <c r="V286" s="44">
        <v>35238560</v>
      </c>
      <c r="W286" s="44">
        <v>103650328</v>
      </c>
      <c r="X286" s="45">
        <v>44561</v>
      </c>
      <c r="Y286" s="42" t="s">
        <v>40</v>
      </c>
      <c r="Z286" s="42" t="s">
        <v>9203</v>
      </c>
      <c r="AA286" s="42" t="s">
        <v>234</v>
      </c>
    </row>
    <row r="287" spans="1:27" ht="15.75" customHeight="1" x14ac:dyDescent="0.2">
      <c r="A287" s="41">
        <v>6650</v>
      </c>
      <c r="B287" s="27" t="str">
        <f>VLOOKUP(A287,'BASE REGISTRO NOVIEMBRE'!$B$2:$V$890,2,FALSE)</f>
        <v>Parroquia San Juan Bautista de Hualqui</v>
      </c>
      <c r="C287" s="27" t="str">
        <f>VLOOKUP(A287,'BASE REGISTRO NOVIEMBRE'!$B$2:$V$890,3,FALSE)</f>
        <v>80066523-K</v>
      </c>
      <c r="D287" s="27" t="str">
        <f>VLOOKUP(A287,'BASE REGISTRO NOVIEMBRE'!$B$2:$V$890,4,FALSE)</f>
        <v>Institución Eclesiástica</v>
      </c>
      <c r="E287" s="27" t="str">
        <f>VLOOKUP(A287,'BASE REGISTRO NOVIEMBRE'!$B$2:$V$890,5,FALSE)</f>
        <v>Erigida de acuerdo al Derecho Canónico, por el Arzobispado de Concepción.</v>
      </c>
      <c r="F287" s="27" t="str">
        <f>VLOOKUP(A287,'BASE REGISTRO NOVIEMBRE'!$B$2:$V$890,6,FALSE)</f>
        <v>Indefinida.                                Erigida de acuerdo al Derecho Canónico, por el Arzobispado de Concepción, según Certificado Prot. PDF 027/2020, de fecha 07 de julio de 2020, emanado del Arzobispado de la Santísima Concepción.</v>
      </c>
      <c r="G287" s="27" t="str">
        <f>VLOOKUP(A287,'BASE REGISTRO NOVIEMBRE'!$B$2:$V$890,7,FALSE)</f>
        <v>Actividad Religiosa</v>
      </c>
      <c r="H287" s="27" t="str">
        <f>VLOOKUP(A287,'BASE REGISTRO NOVIEMBRE'!$B$2:$V$890,8,FALSE)</f>
        <v>no tiene</v>
      </c>
      <c r="I287" s="27">
        <f>VLOOKUP(A287,'BASE REGISTRO NOVIEMBRE'!$B$2:$V$890,9,FALSE)</f>
        <v>0</v>
      </c>
      <c r="J287" s="27">
        <f>VLOOKUP(A287,'BASE REGISTRO NOVIEMBRE'!$B$2:$V$890,10,FALSE)</f>
        <v>0</v>
      </c>
      <c r="K287" s="27" t="str">
        <f>VLOOKUP(A287,'BASE REGISTRO NOVIEMBRE'!$B$2:$V$890,11,FALSE)</f>
        <v xml:space="preserve">Rvdo. Prbo. Bismarck de Jesús Valle Palacios,  </v>
      </c>
      <c r="L287" s="27" t="str">
        <f>VLOOKUP(A287,'BASE REGISTRO NOVIEMBRE'!$B$2:$V$890,12,FALSE)</f>
        <v>Manuel Bulnes Nº525, Hualqui</v>
      </c>
      <c r="M287" s="27" t="str">
        <f>VLOOKUP(A287,'BASE REGISTRO NOVIEMBRE'!$B$2:$V$890,13,FALSE)</f>
        <v>VIII</v>
      </c>
      <c r="N287" s="27" t="str">
        <f>VLOOKUP(A287,'BASE REGISTRO NOVIEMBRE'!$B$2:$V$890,14,FALSE)</f>
        <v>Hualqui</v>
      </c>
      <c r="O287" s="27" t="str">
        <f>VLOOKUP(A287,'BASE REGISTRO NOVIEMBRE'!$B$2:$V$890,15,FALSE)</f>
        <v xml:space="preserve">41-2780417
44-2896820
</v>
      </c>
      <c r="P287" s="27" t="str">
        <f>VLOOKUP(A287,'BASE REGISTRO NOVIEMBRE'!$B$2:$V$890,16,FALSE)</f>
        <v xml:space="preserve">parroquihualqui@gmail.com
pibaraucarioa@gmail.com
</v>
      </c>
      <c r="Q287" s="27">
        <f>VLOOKUP(A287,'BASE REGISTRO NOVIEMBRE'!$B$2:$V$890,17,FALSE)</f>
        <v>0</v>
      </c>
      <c r="R287" s="27" t="str">
        <f>VLOOKUP(A287,'BASE REGISTRO NOVIEMBRE'!$B$2:$V$890,18,FALSE)</f>
        <v>93910: Organizaciones Religiosas.</v>
      </c>
      <c r="S287" s="27" t="str">
        <f>VLOOKUP(A287,'BASE REGISTRO NOVIEMBRE'!$B$2:$V$890,19,FALSE)</f>
        <v>Certificado de la Institución, correspondiente a antecedentes financieros del año 2020, aprobados por el Subdepartamento de Supervisión Financiera.</v>
      </c>
      <c r="T287" s="107">
        <f>VLOOKUP(A287,'BASE REGISTRO NOVIEMBRE'!$B$2:$V$890,20,FALSE)</f>
        <v>37970</v>
      </c>
      <c r="U287" s="41">
        <v>6650</v>
      </c>
      <c r="V287" s="44">
        <v>6677311</v>
      </c>
      <c r="W287" s="44">
        <v>12204886</v>
      </c>
      <c r="X287" s="45">
        <v>44561</v>
      </c>
      <c r="Y287" s="42" t="s">
        <v>40</v>
      </c>
      <c r="Z287" s="42" t="s">
        <v>9203</v>
      </c>
      <c r="AA287" s="42" t="s">
        <v>9501</v>
      </c>
    </row>
    <row r="288" spans="1:27" ht="15.75" customHeight="1" x14ac:dyDescent="0.2">
      <c r="A288" s="41">
        <v>6740</v>
      </c>
      <c r="B288" s="27" t="str">
        <f>VLOOKUP(A288,'BASE REGISTRO NOVIEMBRE'!$B$2:$V$890,2,FALSE)</f>
        <v>Fundación Hogares de Menores Verbo Divino</v>
      </c>
      <c r="C288" s="27" t="str">
        <f>VLOOKUP(A288,'BASE REGISTRO NOVIEMBRE'!$B$2:$V$890,3,FALSE)</f>
        <v>71479200-8</v>
      </c>
      <c r="D288" s="27" t="str">
        <f>VLOOKUP(A288,'BASE REGISTRO NOVIEMBRE'!$B$2:$V$890,4,FALSE)</f>
        <v>Fundación de Derecho Privado.</v>
      </c>
      <c r="E288" s="27" t="str">
        <f>VLOOKUP(A288,'BASE REGISTRO NOVIEMBRE'!$B$2:$V$890,5,FALSE)</f>
        <v xml:space="preserve">Decreto Supremo Nº1302, de 22 de diciembre de 1987, del Ministerio de Justicia. </v>
      </c>
      <c r="F288" s="27" t="str">
        <f>VLOOKUP(A288,'BASE REGISTRO NOVIEMBRE'!$B$2:$V$890,6,FALSE)</f>
        <v>Certificado de Vigencia folio Nº 500396882015, de fecha 05 de julio de 2021, del Servicio de Registro Civil e Identificación.</v>
      </c>
      <c r="G288" s="27" t="str">
        <f>VLOOKUP(A288,'BASE REGISTRO NOVIEMBRE'!$B$2:$V$890,7,FALSE)</f>
        <v xml:space="preserve">Ayuda material y espiritual a las personas de escasos recursos.
</v>
      </c>
      <c r="H288" s="27" t="str">
        <f>VLOOKUP(A288,'BASE REGISTRO NOVIEMBRE'!$B$2:$V$890,8,FALSE)</f>
        <v xml:space="preserve">Presidente:
Oukate Kpandja. 
Vicepresidente
Bernardo Serrano Spoerer
Secretario
Jaime Solar Beazer. 
Directores
Juan Pablo Rodríguez Court. 
Ernesto Correa Elizalde. 
Matías Mackenna García Huidobro. 
Enrique Aguilar Castro. </v>
      </c>
      <c r="I288" s="27" t="str">
        <f>VLOOKUP(A288,'BASE REGISTRO NOVIEMBRE'!$B$2:$V$890,9,FALSE)</f>
        <v xml:space="preserve">Durarán 3 años en sus funciones. </v>
      </c>
      <c r="J288" s="27" t="str">
        <f>VLOOKUP(A288,'BASE REGISTRO NOVIEMBRE'!$B$2:$V$890,10,FALSE)</f>
        <v>17 de noviembre de 2020 al 17 de noviembre de 2023.</v>
      </c>
      <c r="K288" s="27" t="str">
        <f>VLOOKUP(A288,'BASE REGISTRO NOVIEMBRE'!$B$2:$V$890,11,FALSE)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288" s="27" t="str">
        <f>VLOOKUP(A288,'BASE REGISTRO NOVIEMBRE'!$B$2:$V$890,12,FALSE)</f>
        <v xml:space="preserve">San Ignacio N° 979, comuna de Puerto Varas, Décima Región.
</v>
      </c>
      <c r="M288" s="27" t="str">
        <f>VLOOKUP(A288,'BASE REGISTRO NOVIEMBRE'!$B$2:$V$890,13,FALSE)</f>
        <v>X</v>
      </c>
      <c r="N288" s="27" t="str">
        <f>VLOOKUP(A288,'BASE REGISTRO NOVIEMBRE'!$B$2:$V$890,14,FALSE)</f>
        <v>Puerto Varas</v>
      </c>
      <c r="O288" s="27" t="str">
        <f>VLOOKUP(A288,'BASE REGISTRO NOVIEMBRE'!$B$2:$V$890,15,FALSE)</f>
        <v>F. 65-232931, 065-233834</v>
      </c>
      <c r="P288" s="27" t="str">
        <f>VLOOKUP(A288,'BASE REGISTRO NOVIEMBRE'!$B$2:$V$890,16,FALSE)</f>
        <v>Correos electrónicos fvdcasacentral@gmail.com, fvdsocial@gmail.com</v>
      </c>
      <c r="Q288" s="27" t="str">
        <f>VLOOKUP(A288,'BASE REGISTRO NOVIEMBRE'!$B$2:$V$890,17,FALSE)</f>
        <v>Casilla 699</v>
      </c>
      <c r="R288" s="27" t="str">
        <f>VLOOKUP(A288,'BASE REGISTRO NOVIEMBRE'!$B$2:$V$890,18,FALSE)</f>
        <v>93401: Institución de Asistencia Social.</v>
      </c>
      <c r="S288" s="27" t="str">
        <f>VLOOKUP(A288,'BASE REGISTRO NOVIEMBRE'!$B$2:$V$890,19,FALSE)</f>
        <v>Certificado financiero correspondiente al año 2020, aprobados por por el Subdepartamento de Supervisión Financiera Nacional.</v>
      </c>
      <c r="T288" s="107">
        <f>VLOOKUP(A288,'BASE REGISTRO NOVIEMBRE'!$B$2:$V$890,20,FALSE)</f>
        <v>37970</v>
      </c>
      <c r="U288" s="41">
        <v>6740</v>
      </c>
      <c r="V288" s="44">
        <v>23625903</v>
      </c>
      <c r="W288" s="44">
        <v>47458169</v>
      </c>
      <c r="X288" s="45">
        <v>44561</v>
      </c>
      <c r="Y288" s="42" t="s">
        <v>40</v>
      </c>
      <c r="Z288" s="42" t="s">
        <v>9203</v>
      </c>
      <c r="AA288" s="42" t="s">
        <v>9480</v>
      </c>
    </row>
    <row r="289" spans="1:27" ht="15.75" customHeight="1" x14ac:dyDescent="0.2">
      <c r="A289" s="41">
        <v>6740</v>
      </c>
      <c r="B289" s="27" t="str">
        <f>VLOOKUP(A289,'BASE REGISTRO NOVIEMBRE'!$B$2:$V$890,2,FALSE)</f>
        <v>Fundación Hogares de Menores Verbo Divino</v>
      </c>
      <c r="C289" s="27" t="str">
        <f>VLOOKUP(A289,'BASE REGISTRO NOVIEMBRE'!$B$2:$V$890,3,FALSE)</f>
        <v>71479200-8</v>
      </c>
      <c r="D289" s="27" t="str">
        <f>VLOOKUP(A289,'BASE REGISTRO NOVIEMBRE'!$B$2:$V$890,4,FALSE)</f>
        <v>Fundación de Derecho Privado.</v>
      </c>
      <c r="E289" s="27" t="str">
        <f>VLOOKUP(A289,'BASE REGISTRO NOVIEMBRE'!$B$2:$V$890,5,FALSE)</f>
        <v xml:space="preserve">Decreto Supremo Nº1302, de 22 de diciembre de 1987, del Ministerio de Justicia. </v>
      </c>
      <c r="F289" s="27" t="str">
        <f>VLOOKUP(A289,'BASE REGISTRO NOVIEMBRE'!$B$2:$V$890,6,FALSE)</f>
        <v>Certificado de Vigencia folio Nº 500396882015, de fecha 05 de julio de 2021, del Servicio de Registro Civil e Identificación.</v>
      </c>
      <c r="G289" s="27" t="str">
        <f>VLOOKUP(A289,'BASE REGISTRO NOVIEMBRE'!$B$2:$V$890,7,FALSE)</f>
        <v xml:space="preserve">Ayuda material y espiritual a las personas de escasos recursos.
</v>
      </c>
      <c r="H289" s="27" t="str">
        <f>VLOOKUP(A289,'BASE REGISTRO NOVIEMBRE'!$B$2:$V$890,8,FALSE)</f>
        <v xml:space="preserve">Presidente:
Oukate Kpandja. 
Vicepresidente
Bernardo Serrano Spoerer
Secretario
Jaime Solar Beazer. 
Directores
Juan Pablo Rodríguez Court. 
Ernesto Correa Elizalde. 
Matías Mackenna García Huidobro. 
Enrique Aguilar Castro. </v>
      </c>
      <c r="I289" s="27" t="str">
        <f>VLOOKUP(A289,'BASE REGISTRO NOVIEMBRE'!$B$2:$V$890,9,FALSE)</f>
        <v xml:space="preserve">Durarán 3 años en sus funciones. </v>
      </c>
      <c r="J289" s="27" t="str">
        <f>VLOOKUP(A289,'BASE REGISTRO NOVIEMBRE'!$B$2:$V$890,10,FALSE)</f>
        <v>17 de noviembre de 2020 al 17 de noviembre de 2023.</v>
      </c>
      <c r="K289" s="27" t="str">
        <f>VLOOKUP(A289,'BASE REGISTRO NOVIEMBRE'!$B$2:$V$890,11,FALSE)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289" s="27" t="str">
        <f>VLOOKUP(A289,'BASE REGISTRO NOVIEMBRE'!$B$2:$V$890,12,FALSE)</f>
        <v xml:space="preserve">San Ignacio N° 979, comuna de Puerto Varas, Décima Región.
</v>
      </c>
      <c r="M289" s="27" t="str">
        <f>VLOOKUP(A289,'BASE REGISTRO NOVIEMBRE'!$B$2:$V$890,13,FALSE)</f>
        <v>X</v>
      </c>
      <c r="N289" s="27" t="str">
        <f>VLOOKUP(A289,'BASE REGISTRO NOVIEMBRE'!$B$2:$V$890,14,FALSE)</f>
        <v>Puerto Varas</v>
      </c>
      <c r="O289" s="27" t="str">
        <f>VLOOKUP(A289,'BASE REGISTRO NOVIEMBRE'!$B$2:$V$890,15,FALSE)</f>
        <v>F. 65-232931, 065-233834</v>
      </c>
      <c r="P289" s="27" t="str">
        <f>VLOOKUP(A289,'BASE REGISTRO NOVIEMBRE'!$B$2:$V$890,16,FALSE)</f>
        <v>Correos electrónicos fvdcasacentral@gmail.com, fvdsocial@gmail.com</v>
      </c>
      <c r="Q289" s="27" t="str">
        <f>VLOOKUP(A289,'BASE REGISTRO NOVIEMBRE'!$B$2:$V$890,17,FALSE)</f>
        <v>Casilla 699</v>
      </c>
      <c r="R289" s="27" t="str">
        <f>VLOOKUP(A289,'BASE REGISTRO NOVIEMBRE'!$B$2:$V$890,18,FALSE)</f>
        <v>93401: Institución de Asistencia Social.</v>
      </c>
      <c r="S289" s="27" t="str">
        <f>VLOOKUP(A289,'BASE REGISTRO NOVIEMBRE'!$B$2:$V$890,19,FALSE)</f>
        <v>Certificado financiero correspondiente al año 2020, aprobados por por el Subdepartamento de Supervisión Financiera Nacional.</v>
      </c>
      <c r="T289" s="107">
        <f>VLOOKUP(A289,'BASE REGISTRO NOVIEMBRE'!$B$2:$V$890,20,FALSE)</f>
        <v>37970</v>
      </c>
      <c r="U289" s="41">
        <v>6740</v>
      </c>
      <c r="V289" s="44">
        <v>21075694</v>
      </c>
      <c r="W289" s="44">
        <v>41844791</v>
      </c>
      <c r="X289" s="45">
        <v>44561</v>
      </c>
      <c r="Y289" s="42" t="s">
        <v>40</v>
      </c>
      <c r="Z289" s="42" t="s">
        <v>9203</v>
      </c>
      <c r="AA289" s="42" t="s">
        <v>9537</v>
      </c>
    </row>
    <row r="290" spans="1:27" ht="15.75" customHeight="1" x14ac:dyDescent="0.2">
      <c r="A290" s="41">
        <v>6740</v>
      </c>
      <c r="B290" s="27" t="str">
        <f>VLOOKUP(A290,'BASE REGISTRO NOVIEMBRE'!$B$2:$V$890,2,FALSE)</f>
        <v>Fundación Hogares de Menores Verbo Divino</v>
      </c>
      <c r="C290" s="27" t="str">
        <f>VLOOKUP(A290,'BASE REGISTRO NOVIEMBRE'!$B$2:$V$890,3,FALSE)</f>
        <v>71479200-8</v>
      </c>
      <c r="D290" s="27" t="str">
        <f>VLOOKUP(A290,'BASE REGISTRO NOVIEMBRE'!$B$2:$V$890,4,FALSE)</f>
        <v>Fundación de Derecho Privado.</v>
      </c>
      <c r="E290" s="27" t="str">
        <f>VLOOKUP(A290,'BASE REGISTRO NOVIEMBRE'!$B$2:$V$890,5,FALSE)</f>
        <v xml:space="preserve">Decreto Supremo Nº1302, de 22 de diciembre de 1987, del Ministerio de Justicia. </v>
      </c>
      <c r="F290" s="27" t="str">
        <f>VLOOKUP(A290,'BASE REGISTRO NOVIEMBRE'!$B$2:$V$890,6,FALSE)</f>
        <v>Certificado de Vigencia folio Nº 500396882015, de fecha 05 de julio de 2021, del Servicio de Registro Civil e Identificación.</v>
      </c>
      <c r="G290" s="27" t="str">
        <f>VLOOKUP(A290,'BASE REGISTRO NOVIEMBRE'!$B$2:$V$890,7,FALSE)</f>
        <v xml:space="preserve">Ayuda material y espiritual a las personas de escasos recursos.
</v>
      </c>
      <c r="H290" s="27" t="str">
        <f>VLOOKUP(A290,'BASE REGISTRO NOVIEMBRE'!$B$2:$V$890,8,FALSE)</f>
        <v xml:space="preserve">Presidente:
Oukate Kpandja. 
Vicepresidente
Bernardo Serrano Spoerer
Secretario
Jaime Solar Beazer. 
Directores
Juan Pablo Rodríguez Court. 
Ernesto Correa Elizalde. 
Matías Mackenna García Huidobro. 
Enrique Aguilar Castro. </v>
      </c>
      <c r="I290" s="27" t="str">
        <f>VLOOKUP(A290,'BASE REGISTRO NOVIEMBRE'!$B$2:$V$890,9,FALSE)</f>
        <v xml:space="preserve">Durarán 3 años en sus funciones. </v>
      </c>
      <c r="J290" s="27" t="str">
        <f>VLOOKUP(A290,'BASE REGISTRO NOVIEMBRE'!$B$2:$V$890,10,FALSE)</f>
        <v>17 de noviembre de 2020 al 17 de noviembre de 2023.</v>
      </c>
      <c r="K290" s="27" t="str">
        <f>VLOOKUP(A290,'BASE REGISTRO NOVIEMBRE'!$B$2:$V$890,11,FALSE)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290" s="27" t="str">
        <f>VLOOKUP(A290,'BASE REGISTRO NOVIEMBRE'!$B$2:$V$890,12,FALSE)</f>
        <v xml:space="preserve">San Ignacio N° 979, comuna de Puerto Varas, Décima Región.
</v>
      </c>
      <c r="M290" s="27" t="str">
        <f>VLOOKUP(A290,'BASE REGISTRO NOVIEMBRE'!$B$2:$V$890,13,FALSE)</f>
        <v>X</v>
      </c>
      <c r="N290" s="27" t="str">
        <f>VLOOKUP(A290,'BASE REGISTRO NOVIEMBRE'!$B$2:$V$890,14,FALSE)</f>
        <v>Puerto Varas</v>
      </c>
      <c r="O290" s="27" t="str">
        <f>VLOOKUP(A290,'BASE REGISTRO NOVIEMBRE'!$B$2:$V$890,15,FALSE)</f>
        <v>F. 65-232931, 065-233834</v>
      </c>
      <c r="P290" s="27" t="str">
        <f>VLOOKUP(A290,'BASE REGISTRO NOVIEMBRE'!$B$2:$V$890,16,FALSE)</f>
        <v>Correos electrónicos fvdcasacentral@gmail.com, fvdsocial@gmail.com</v>
      </c>
      <c r="Q290" s="27" t="str">
        <f>VLOOKUP(A290,'BASE REGISTRO NOVIEMBRE'!$B$2:$V$890,17,FALSE)</f>
        <v>Casilla 699</v>
      </c>
      <c r="R290" s="27" t="str">
        <f>VLOOKUP(A290,'BASE REGISTRO NOVIEMBRE'!$B$2:$V$890,18,FALSE)</f>
        <v>93401: Institución de Asistencia Social.</v>
      </c>
      <c r="S290" s="27" t="str">
        <f>VLOOKUP(A290,'BASE REGISTRO NOVIEMBRE'!$B$2:$V$890,19,FALSE)</f>
        <v>Certificado financiero correspondiente al año 2020, aprobados por por el Subdepartamento de Supervisión Financiera Nacional.</v>
      </c>
      <c r="T290" s="107">
        <f>VLOOKUP(A290,'BASE REGISTRO NOVIEMBRE'!$B$2:$V$890,20,FALSE)</f>
        <v>37970</v>
      </c>
      <c r="U290" s="41">
        <v>6740</v>
      </c>
      <c r="V290" s="44">
        <v>25588573</v>
      </c>
      <c r="W290" s="44">
        <v>51576051</v>
      </c>
      <c r="X290" s="45">
        <v>44561</v>
      </c>
      <c r="Y290" s="42" t="s">
        <v>40</v>
      </c>
      <c r="Z290" s="42" t="s">
        <v>9203</v>
      </c>
      <c r="AA290" s="42" t="s">
        <v>9549</v>
      </c>
    </row>
    <row r="291" spans="1:27" ht="15.75" customHeight="1" x14ac:dyDescent="0.2">
      <c r="A291" s="41">
        <v>6740</v>
      </c>
      <c r="B291" s="27" t="str">
        <f>VLOOKUP(A291,'BASE REGISTRO NOVIEMBRE'!$B$2:$V$890,2,FALSE)</f>
        <v>Fundación Hogares de Menores Verbo Divino</v>
      </c>
      <c r="C291" s="27" t="str">
        <f>VLOOKUP(A291,'BASE REGISTRO NOVIEMBRE'!$B$2:$V$890,3,FALSE)</f>
        <v>71479200-8</v>
      </c>
      <c r="D291" s="27" t="str">
        <f>VLOOKUP(A291,'BASE REGISTRO NOVIEMBRE'!$B$2:$V$890,4,FALSE)</f>
        <v>Fundación de Derecho Privado.</v>
      </c>
      <c r="E291" s="27" t="str">
        <f>VLOOKUP(A291,'BASE REGISTRO NOVIEMBRE'!$B$2:$V$890,5,FALSE)</f>
        <v xml:space="preserve">Decreto Supremo Nº1302, de 22 de diciembre de 1987, del Ministerio de Justicia. </v>
      </c>
      <c r="F291" s="27" t="str">
        <f>VLOOKUP(A291,'BASE REGISTRO NOVIEMBRE'!$B$2:$V$890,6,FALSE)</f>
        <v>Certificado de Vigencia folio Nº 500396882015, de fecha 05 de julio de 2021, del Servicio de Registro Civil e Identificación.</v>
      </c>
      <c r="G291" s="27" t="str">
        <f>VLOOKUP(A291,'BASE REGISTRO NOVIEMBRE'!$B$2:$V$890,7,FALSE)</f>
        <v xml:space="preserve">Ayuda material y espiritual a las personas de escasos recursos.
</v>
      </c>
      <c r="H291" s="27" t="str">
        <f>VLOOKUP(A291,'BASE REGISTRO NOVIEMBRE'!$B$2:$V$890,8,FALSE)</f>
        <v xml:space="preserve">Presidente:
Oukate Kpandja. 
Vicepresidente
Bernardo Serrano Spoerer
Secretario
Jaime Solar Beazer. 
Directores
Juan Pablo Rodríguez Court. 
Ernesto Correa Elizalde. 
Matías Mackenna García Huidobro. 
Enrique Aguilar Castro. </v>
      </c>
      <c r="I291" s="27" t="str">
        <f>VLOOKUP(A291,'BASE REGISTRO NOVIEMBRE'!$B$2:$V$890,9,FALSE)</f>
        <v xml:space="preserve">Durarán 3 años en sus funciones. </v>
      </c>
      <c r="J291" s="27" t="str">
        <f>VLOOKUP(A291,'BASE REGISTRO NOVIEMBRE'!$B$2:$V$890,10,FALSE)</f>
        <v>17 de noviembre de 2020 al 17 de noviembre de 2023.</v>
      </c>
      <c r="K291" s="27" t="str">
        <f>VLOOKUP(A291,'BASE REGISTRO NOVIEMBRE'!$B$2:$V$890,11,FALSE)</f>
        <v>Oukate Kpandja.
Además, podrán actuar en representación legal de la institución don Oukate Kpandja; Bernardo Serrano Spoerer; Jaime Solar Beaze; Juan Pablo Rodríguez Court; Ernesto Correa Elizalde; dos cualquiera de ellos actuando de manera conjunta para celebrar los actos y contratos señalado en última acta de Directorio.
Además, podrán actuar en representación legal de la institución don Oukate Kpandja; Bernardo Serrano Spoerer; Jaime Solar Beaze; Juan Pablo Rodríguez Court; Ernesto Correa Elizalde; y Paola Cárdenas Navarrete; dos cualquiera de ellos actuando de manera conjunta para celebrar los actos y contratos señalado en última acta de Directorio.</v>
      </c>
      <c r="L291" s="27" t="str">
        <f>VLOOKUP(A291,'BASE REGISTRO NOVIEMBRE'!$B$2:$V$890,12,FALSE)</f>
        <v xml:space="preserve">San Ignacio N° 979, comuna de Puerto Varas, Décima Región.
</v>
      </c>
      <c r="M291" s="27" t="str">
        <f>VLOOKUP(A291,'BASE REGISTRO NOVIEMBRE'!$B$2:$V$890,13,FALSE)</f>
        <v>X</v>
      </c>
      <c r="N291" s="27" t="str">
        <f>VLOOKUP(A291,'BASE REGISTRO NOVIEMBRE'!$B$2:$V$890,14,FALSE)</f>
        <v>Puerto Varas</v>
      </c>
      <c r="O291" s="27" t="str">
        <f>VLOOKUP(A291,'BASE REGISTRO NOVIEMBRE'!$B$2:$V$890,15,FALSE)</f>
        <v>F. 65-232931, 065-233834</v>
      </c>
      <c r="P291" s="27" t="str">
        <f>VLOOKUP(A291,'BASE REGISTRO NOVIEMBRE'!$B$2:$V$890,16,FALSE)</f>
        <v>Correos electrónicos fvdcasacentral@gmail.com, fvdsocial@gmail.com</v>
      </c>
      <c r="Q291" s="27" t="str">
        <f>VLOOKUP(A291,'BASE REGISTRO NOVIEMBRE'!$B$2:$V$890,17,FALSE)</f>
        <v>Casilla 699</v>
      </c>
      <c r="R291" s="27" t="str">
        <f>VLOOKUP(A291,'BASE REGISTRO NOVIEMBRE'!$B$2:$V$890,18,FALSE)</f>
        <v>93401: Institución de Asistencia Social.</v>
      </c>
      <c r="S291" s="27" t="str">
        <f>VLOOKUP(A291,'BASE REGISTRO NOVIEMBRE'!$B$2:$V$890,19,FALSE)</f>
        <v>Certificado financiero correspondiente al año 2020, aprobados por por el Subdepartamento de Supervisión Financiera Nacional.</v>
      </c>
      <c r="T291" s="107">
        <f>VLOOKUP(A291,'BASE REGISTRO NOVIEMBRE'!$B$2:$V$890,20,FALSE)</f>
        <v>37970</v>
      </c>
      <c r="U291" s="41">
        <v>6740</v>
      </c>
      <c r="V291" s="44">
        <v>83008791</v>
      </c>
      <c r="W291" s="44">
        <v>182042355</v>
      </c>
      <c r="X291" s="45">
        <v>44561</v>
      </c>
      <c r="Y291" s="42" t="s">
        <v>40</v>
      </c>
      <c r="Z291" s="42" t="s">
        <v>9203</v>
      </c>
      <c r="AA291" s="42" t="s">
        <v>9550</v>
      </c>
    </row>
    <row r="292" spans="1:27" ht="15.75" customHeight="1" x14ac:dyDescent="0.2">
      <c r="A292" s="41">
        <v>6760</v>
      </c>
      <c r="B292" s="27" t="str">
        <f>VLOOKUP(A292,'BASE REGISTRO NOVIEMBRE'!$B$2:$V$890,2,FALSE)</f>
        <v>Comunidad La Roca</v>
      </c>
      <c r="C292" s="27" t="str">
        <f>VLOOKUP(A292,'BASE REGISTRO NOVIEMBRE'!$B$2:$V$890,3,FALSE)</f>
        <v>71836200-8</v>
      </c>
      <c r="D292" s="27" t="str">
        <f>VLOOKUP(A292,'BASE REGISTRO NOVIEMBRE'!$B$2:$V$890,4,FALSE)</f>
        <v>Corporación de Derecho Privado.</v>
      </c>
      <c r="E292" s="27" t="str">
        <f>VLOOKUP(A292,'BASE REGISTRO NOVIEMBRE'!$B$2:$V$890,5,FALSE)</f>
        <v>Otorgado por Decreto Supremo Nº65, 22 de enero de 1991, por el Ministerio de Justicia.</v>
      </c>
      <c r="F292" s="27" t="str">
        <f>VLOOKUP(A292,'BASE REGISTRO NOVIEMBRE'!$B$2:$V$890,6,FALSE)</f>
        <v>Certificado de Vigencia de persona jurídica sin fines de lucro, Folio N° 500394403291, emitido con fecha 18 de junio de 2021, por el Servicio de Registro Civil e Identificación</v>
      </c>
      <c r="G292" s="27" t="str">
        <f>VLOOKUP(A292,'BASE REGISTRO NOVIEMBRE'!$B$2:$V$890,7,FALSE)</f>
        <v>Ayudar a aquellas personas que, ya sea a consecuencia de una psicopatología, dependencia de drogas y/o alcohol; nivel deficitario de salud, económico, social, educativo u otro, estén siendo afectadas en su integridad como personas.</v>
      </c>
      <c r="H292" s="27" t="str">
        <f>VLOOKUP(A292,'BASE REGISTRO NOVIEMBRE'!$B$2:$V$890,8,FALSE)</f>
        <v xml:space="preserve">Presidente: 
Juan Enrique Vargas Roa,
Vicepresidente: 
Hernán Eduardo Erba Gallinato,
Secretaria: Inés Herminia Correa Zamora 
Tesorero: 
José Gustavo Concha Concha, 
Director Ejecutivo:
Fernando Iván Alvarado Vega, 
</v>
      </c>
      <c r="I292" s="27" t="str">
        <f>VLOOKUP(A292,'BASE REGISTRO NOVIEMBRE'!$B$2:$V$890,9,FALSE)</f>
        <v>Durarán 3 años en sus cargos.</v>
      </c>
      <c r="J292" s="27" t="str">
        <f>VLOOKUP(A292,'BASE REGISTRO NOVIEMBRE'!$B$2:$V$890,10,FALSE)</f>
        <v>28 de mayo de 2018 al 28 de mayo de 2021.Directorio y mandato prorrogado en virtud de la Ley N° 21.239. Escritura vigente señala en el numeral tercero “Vigencia actual Directorio” - “Se informa que de acuerdo a la Ley, el Directorio actual sigue vigente hasta tres meses después de que se termine el estado de catástrofe en el país. Cuando corresponda, se hará la elección del nuevo Directorio en forma presencial”. 
Duración del mandato conferido a don Fernando Iván Alvarado Vega: 31 de diciembre de 2021</v>
      </c>
      <c r="K292" s="27" t="str">
        <f>VLOOKUP(A292,'BASE REGISTRO NOVIEMBRE'!$B$2:$V$890,11,FALSE)</f>
        <v xml:space="preserve">Juan Enrique Vargas Roa, 
Fernando Iván Alvarado Vega, 
</v>
      </c>
      <c r="L292" s="27" t="str">
        <f>VLOOKUP(A292,'BASE REGISTRO NOVIEMBRE'!$B$2:$V$890,12,FALSE)</f>
        <v xml:space="preserve">Avenida Errázuriz N° 2710, Valparaíso
</v>
      </c>
      <c r="M292" s="27" t="str">
        <f>VLOOKUP(A292,'BASE REGISTRO NOVIEMBRE'!$B$2:$V$890,13,FALSE)</f>
        <v>V</v>
      </c>
      <c r="N292" s="27" t="str">
        <f>VLOOKUP(A292,'BASE REGISTRO NOVIEMBRE'!$B$2:$V$890,14,FALSE)</f>
        <v>Valparaíso</v>
      </c>
      <c r="O292" s="27" t="str">
        <f>VLOOKUP(A292,'BASE REGISTRO NOVIEMBRE'!$B$2:$V$890,15,FALSE)</f>
        <v xml:space="preserve">Teléfono: 2626924
</v>
      </c>
      <c r="P292" s="27" t="str">
        <f>VLOOKUP(A292,'BASE REGISTRO NOVIEMBRE'!$B$2:$V$890,16,FALSE)</f>
        <v>Correo: comunidadlaroca@yahoo.com</v>
      </c>
      <c r="Q292" s="27">
        <f>VLOOKUP(A292,'BASE REGISTRO NOVIEMBRE'!$B$2:$V$890,17,FALSE)</f>
        <v>0</v>
      </c>
      <c r="R292" s="27" t="str">
        <f>VLOOKUP(A292,'BASE REGISTRO NOVIEMBRE'!$B$2:$V$890,18,FALSE)</f>
        <v>93401: Instituciones de Asistencia Social.</v>
      </c>
      <c r="S292" s="27" t="str">
        <f>VLOOKUP(A292,'BASE REGISTRO NOVIEMBRE'!$B$2:$V$890,19,FALSE)</f>
        <v>Antecedentes financieros correspondientes al año 2020, aprobados por el Subdepartamento de Supervisión Financiera</v>
      </c>
      <c r="T292" s="107">
        <f>VLOOKUP(A292,'BASE REGISTRO NOVIEMBRE'!$B$2:$V$890,20,FALSE)</f>
        <v>37970</v>
      </c>
      <c r="U292" s="41">
        <v>6760</v>
      </c>
      <c r="V292" s="44">
        <v>18619200</v>
      </c>
      <c r="W292" s="44">
        <v>26377200</v>
      </c>
      <c r="X292" s="45">
        <v>44561</v>
      </c>
      <c r="Y292" s="42" t="s">
        <v>40</v>
      </c>
      <c r="Z292" s="42" t="s">
        <v>9203</v>
      </c>
      <c r="AA292" s="42" t="s">
        <v>72</v>
      </c>
    </row>
    <row r="293" spans="1:27" ht="15.75" customHeight="1" x14ac:dyDescent="0.2">
      <c r="A293" s="41">
        <v>6830</v>
      </c>
      <c r="B293" s="27" t="str">
        <f>VLOOKUP(A293,'BASE REGISTRO NOVIEMBRE'!$B$2:$V$890,2,FALSE)</f>
        <v>Corporación de Formación Laboral al Adolescente- CORFAL.</v>
      </c>
      <c r="C293" s="27" t="str">
        <f>VLOOKUP(A293,'BASE REGISTRO NOVIEMBRE'!$B$2:$V$890,3,FALSE)</f>
        <v>71744900-2</v>
      </c>
      <c r="D293" s="27" t="str">
        <f>VLOOKUP(A293,'BASE REGISTRO NOVIEMBRE'!$B$2:$V$890,4,FALSE)</f>
        <v>Corporación de Derecho Privado.</v>
      </c>
      <c r="E293" s="27" t="str">
        <f>VLOOKUP(A293,'BASE REGISTRO NOVIEMBRE'!$B$2:$V$890,5,FALSE)</f>
        <v xml:space="preserve">Otorgada por Decreto Supremo Nº 248, de fecha 07 de febrero de 1990. </v>
      </c>
      <c r="F293" s="27" t="str">
        <f>VLOOKUP(A293,'BASE REGISTRO NOVIEMBRE'!$B$2:$V$890,6,FALSE)</f>
        <v xml:space="preserve">Certificado de vigencia, folio Nº500396922889, de 05 de julio de 2021, del Servicio de Registro Civil e Identificación. 
</v>
      </c>
      <c r="G293" s="27" t="str">
        <f>VLOOKUP(A293,'BASE REGISTRO NOVIEMBRE'!$B$2:$V$890,7,FALSE)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293" s="27" t="str">
        <f>VLOOKUP(A293,'BASE REGISTRO NOVIEMBRE'!$B$2:$V$890,8,FALSE)</f>
        <v>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500396922853, de fecha 05 de julio de 2021, emitido por el Servicio de Registro Civil e Identificación.</v>
      </c>
      <c r="I293" s="27" t="str">
        <f>VLOOKUP(A293,'BASE REGISTRO NOVIEMBRE'!$B$2:$V$890,9,FALSE)</f>
        <v>Dos años</v>
      </c>
      <c r="J293" s="27" t="str">
        <f>VLOOKUP(A293,'BASE REGISTRO NOVIEMBRE'!$B$2:$V$890,10,FALSE)</f>
        <v>24 de noviembre de 2020 al mes de noviembre del año 2021 (se prórroga directorio vigente hasta la celebración de la próxima Asamblea General Ordinaria de Socios, fijada para el mes de noviembre de 2021 (artículo vigésimo tercero de los Estatutos).</v>
      </c>
      <c r="K293" s="27" t="str">
        <f>VLOOKUP(A293,'BASE REGISTRO NOVIEMBRE'!$B$2:$V$890,11,FALSE)</f>
        <v xml:space="preserve">Rosa Icarte Muñoz, , María Nicolasa Rodríguez Roco, , y Juan Gabriel Lecaros Trincado, K, quienes pueden actuar de forma conjunta, separada e indistintamente para representar a la Corporación.
</v>
      </c>
      <c r="L293" s="27" t="str">
        <f>VLOOKUP(A293,'BASE REGISTRO NOVIEMBRE'!$B$2:$V$890,12,FALSE)</f>
        <v xml:space="preserve">Población Carlos Condell, Avenida Alejandro Azola Nº 1635, comuna de Arica.
</v>
      </c>
      <c r="M293" s="27" t="str">
        <f>VLOOKUP(A293,'BASE REGISTRO NOVIEMBRE'!$B$2:$V$890,13,FALSE)</f>
        <v>XV</v>
      </c>
      <c r="N293" s="27" t="str">
        <f>VLOOKUP(A293,'BASE REGISTRO NOVIEMBRE'!$B$2:$V$890,14,FALSE)</f>
        <v>arica</v>
      </c>
      <c r="O293" s="27" t="str">
        <f>VLOOKUP(A293,'BASE REGISTRO NOVIEMBRE'!$B$2:$V$890,15,FALSE)</f>
        <v>Fono (58) 2- 246387 - +56966559270</v>
      </c>
      <c r="P293" s="27" t="str">
        <f>VLOOKUP(A293,'BASE REGISTRO NOVIEMBRE'!$B$2:$V$890,16,FALSE)</f>
        <v>directorio@corfal.com</v>
      </c>
      <c r="Q293" s="27">
        <f>VLOOKUP(A293,'BASE REGISTRO NOVIEMBRE'!$B$2:$V$890,17,FALSE)</f>
        <v>0</v>
      </c>
      <c r="R293" s="27" t="str">
        <f>VLOOKUP(A293,'BASE REGISTRO NOVIEMBRE'!$B$2:$V$890,18,FALSE)</f>
        <v>93401: Institución de Asistencia Social</v>
      </c>
      <c r="S293" s="27" t="str">
        <f>VLOOKUP(A293,'BASE REGISTRO NOVIEMBRE'!$B$2:$V$890,19,FALSE)</f>
        <v>Certificado financiero firmado ante notario público correspondiente al año 2020 y balance general consolidado al 31 de diciembre de 2020 aprobados por el Subdepartamento de Supervisión Financiera Nacional.</v>
      </c>
      <c r="T293" s="107">
        <f>VLOOKUP(A293,'BASE REGISTRO NOVIEMBRE'!$B$2:$V$890,20,FALSE)</f>
        <v>37970</v>
      </c>
      <c r="U293" s="41">
        <v>6830</v>
      </c>
      <c r="V293" s="44">
        <v>6909240</v>
      </c>
      <c r="W293" s="44">
        <v>12997580</v>
      </c>
      <c r="X293" s="45">
        <v>44561</v>
      </c>
      <c r="Y293" s="42" t="s">
        <v>40</v>
      </c>
      <c r="Z293" s="42" t="s">
        <v>9203</v>
      </c>
      <c r="AA293" s="42" t="s">
        <v>184</v>
      </c>
    </row>
    <row r="294" spans="1:27" ht="15.75" customHeight="1" x14ac:dyDescent="0.2">
      <c r="A294" s="41">
        <v>6864</v>
      </c>
      <c r="B294" s="27" t="str">
        <f>VLOOKUP(A294,'BASE REGISTRO NOVIEMBRE'!$B$2:$V$890,2,FALSE)</f>
        <v>Fundación Esperanza</v>
      </c>
      <c r="C294" s="27" t="str">
        <f>VLOOKUP(A294,'BASE REGISTRO NOVIEMBRE'!$B$2:$V$890,3,FALSE)</f>
        <v>72147600-6</v>
      </c>
      <c r="D294" s="27" t="str">
        <f>VLOOKUP(A294,'BASE REGISTRO NOVIEMBRE'!$B$2:$V$890,4,FALSE)</f>
        <v>Fundación de Derecho Público.</v>
      </c>
      <c r="E294" s="27" t="str">
        <f>VLOOKUP(A294,'BASE REGISTRO NOVIEMBRE'!$B$2:$V$890,5,FALSE)</f>
        <v>Erigida de acuerdo al Derecho Canónico, por el Decreto Episcopal N° 041/92, del Obispado de Punta Arenas.</v>
      </c>
      <c r="F294" s="27" t="str">
        <f>VLOOKUP(A294,'BASE REGISTRO NOVIEMBRE'!$B$2:$V$890,6,FALSE)</f>
        <v>Certificado Nº 01/2021, de fecha 03 de febrero de 2021, del Obispado de Punta Arenas.</v>
      </c>
      <c r="G294" s="27" t="str">
        <f>VLOOKUP(A294,'BASE REGISTRO NOVIEMBRE'!$B$2:$V$890,7,FALSE)</f>
        <v>Certificado Nº 06/2017, de fecha 18 de agosto de 2017 , del Obispado de Punta Arenas.</v>
      </c>
      <c r="H294" s="27" t="str">
        <f>VLOOKUP(A294,'BASE REGISTRO NOVIEMBRE'!$B$2:$V$890,8,FALSE)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294" s="27" t="str">
        <f>VLOOKUP(A294,'BASE REGISTRO NOVIEMBRE'!$B$2:$V$890,9,FALSE)</f>
        <v>Duran dos años en sus funciones.</v>
      </c>
      <c r="J294" s="27" t="str">
        <f>VLOOKUP(A294,'BASE REGISTRO NOVIEMBRE'!$B$2:$V$890,10,FALSE)</f>
        <v xml:space="preserve"> Última elección (ratificación) es de fecha 17 de marzo de 2021.</v>
      </c>
      <c r="K294" s="27" t="str">
        <f>VLOOKUP(A294,'BASE REGISTRO NOVIEMBRE'!$B$2:$V$890,11,FALSE)</f>
        <v xml:space="preserve">Ángelo Humberto Gamín Salas, en su calidad de Vice-Presidente, conforme al artículo 15 de los Estatutos. 
Asterio Andrade Gallardo, 
</v>
      </c>
      <c r="L294" s="27" t="str">
        <f>VLOOKUP(A294,'BASE REGISTRO NOVIEMBRE'!$B$2:$V$890,12,FALSE)</f>
        <v xml:space="preserve">Chiloé  N° 1156, comuna de Punta Arenas, Duodécima Región.
</v>
      </c>
      <c r="M294" s="27" t="str">
        <f>VLOOKUP(A294,'BASE REGISTRO NOVIEMBRE'!$B$2:$V$890,13,FALSE)</f>
        <v>XII</v>
      </c>
      <c r="N294" s="27" t="str">
        <f>VLOOKUP(A294,'BASE REGISTRO NOVIEMBRE'!$B$2:$V$890,14,FALSE)</f>
        <v>Punta Arenas</v>
      </c>
      <c r="O294" s="27" t="str">
        <f>VLOOKUP(A294,'BASE REGISTRO NOVIEMBRE'!$B$2:$V$890,15,FALSE)</f>
        <v>Teléfonos: 61-613474 y 61-613479</v>
      </c>
      <c r="P294" s="27" t="str">
        <f>VLOOKUP(A294,'BASE REGISTRO NOVIEMBRE'!$B$2:$V$890,16,FALSE)</f>
        <v>administracion@fundacionesperanza.cl</v>
      </c>
      <c r="Q294" s="27">
        <f>VLOOKUP(A294,'BASE REGISTRO NOVIEMBRE'!$B$2:$V$890,17,FALSE)</f>
        <v>0</v>
      </c>
      <c r="R294" s="27">
        <f>VLOOKUP(A294,'BASE REGISTRO NOVIEMBRE'!$B$2:$V$890,18,FALSE)</f>
        <v>93910</v>
      </c>
      <c r="S294" s="27" t="str">
        <f>VLOOKUP(A294,'BASE REGISTRO NOVIEMBRE'!$B$2:$V$890,19,FALSE)</f>
        <v xml:space="preserve">Certificado de antecedentes financieros del año 2020, aprobados por el Subdepartamento de Supervisión Financiera.
</v>
      </c>
      <c r="T294" s="107">
        <f>VLOOKUP(A294,'BASE REGISTRO NOVIEMBRE'!$B$2:$V$890,20,FALSE)</f>
        <v>37970</v>
      </c>
      <c r="U294" s="41">
        <v>6864</v>
      </c>
      <c r="V294" s="44">
        <v>4388155</v>
      </c>
      <c r="W294" s="44">
        <v>14042096</v>
      </c>
      <c r="X294" s="45">
        <v>44561</v>
      </c>
      <c r="Y294" s="42" t="s">
        <v>40</v>
      </c>
      <c r="Z294" s="42" t="s">
        <v>9203</v>
      </c>
      <c r="AA294" s="42" t="s">
        <v>459</v>
      </c>
    </row>
    <row r="295" spans="1:27" ht="15.75" customHeight="1" x14ac:dyDescent="0.2">
      <c r="A295" s="41">
        <v>6864</v>
      </c>
      <c r="B295" s="27" t="str">
        <f>VLOOKUP(A295,'BASE REGISTRO NOVIEMBRE'!$B$2:$V$890,2,FALSE)</f>
        <v>Fundación Esperanza</v>
      </c>
      <c r="C295" s="27" t="str">
        <f>VLOOKUP(A295,'BASE REGISTRO NOVIEMBRE'!$B$2:$V$890,3,FALSE)</f>
        <v>72147600-6</v>
      </c>
      <c r="D295" s="27" t="str">
        <f>VLOOKUP(A295,'BASE REGISTRO NOVIEMBRE'!$B$2:$V$890,4,FALSE)</f>
        <v>Fundación de Derecho Público.</v>
      </c>
      <c r="E295" s="27" t="str">
        <f>VLOOKUP(A295,'BASE REGISTRO NOVIEMBRE'!$B$2:$V$890,5,FALSE)</f>
        <v>Erigida de acuerdo al Derecho Canónico, por el Decreto Episcopal N° 041/92, del Obispado de Punta Arenas.</v>
      </c>
      <c r="F295" s="27" t="str">
        <f>VLOOKUP(A295,'BASE REGISTRO NOVIEMBRE'!$B$2:$V$890,6,FALSE)</f>
        <v>Certificado Nº 01/2021, de fecha 03 de febrero de 2021, del Obispado de Punta Arenas.</v>
      </c>
      <c r="G295" s="27" t="str">
        <f>VLOOKUP(A295,'BASE REGISTRO NOVIEMBRE'!$B$2:$V$890,7,FALSE)</f>
        <v>Certificado Nº 06/2017, de fecha 18 de agosto de 2017 , del Obispado de Punta Arenas.</v>
      </c>
      <c r="H295" s="27" t="str">
        <f>VLOOKUP(A295,'BASE REGISTRO NOVIEMBRE'!$B$2:$V$890,8,FALSE)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295" s="27" t="str">
        <f>VLOOKUP(A295,'BASE REGISTRO NOVIEMBRE'!$B$2:$V$890,9,FALSE)</f>
        <v>Duran dos años en sus funciones.</v>
      </c>
      <c r="J295" s="27" t="str">
        <f>VLOOKUP(A295,'BASE REGISTRO NOVIEMBRE'!$B$2:$V$890,10,FALSE)</f>
        <v xml:space="preserve"> Última elección (ratificación) es de fecha 17 de marzo de 2021.</v>
      </c>
      <c r="K295" s="27" t="str">
        <f>VLOOKUP(A295,'BASE REGISTRO NOVIEMBRE'!$B$2:$V$890,11,FALSE)</f>
        <v xml:space="preserve">Ángelo Humberto Gamín Salas, en su calidad de Vice-Presidente, conforme al artículo 15 de los Estatutos. 
Asterio Andrade Gallardo, 
</v>
      </c>
      <c r="L295" s="27" t="str">
        <f>VLOOKUP(A295,'BASE REGISTRO NOVIEMBRE'!$B$2:$V$890,12,FALSE)</f>
        <v xml:space="preserve">Chiloé  N° 1156, comuna de Punta Arenas, Duodécima Región.
</v>
      </c>
      <c r="M295" s="27" t="str">
        <f>VLOOKUP(A295,'BASE REGISTRO NOVIEMBRE'!$B$2:$V$890,13,FALSE)</f>
        <v>XII</v>
      </c>
      <c r="N295" s="27" t="str">
        <f>VLOOKUP(A295,'BASE REGISTRO NOVIEMBRE'!$B$2:$V$890,14,FALSE)</f>
        <v>Punta Arenas</v>
      </c>
      <c r="O295" s="27" t="str">
        <f>VLOOKUP(A295,'BASE REGISTRO NOVIEMBRE'!$B$2:$V$890,15,FALSE)</f>
        <v>Teléfonos: 61-613474 y 61-613479</v>
      </c>
      <c r="P295" s="27" t="str">
        <f>VLOOKUP(A295,'BASE REGISTRO NOVIEMBRE'!$B$2:$V$890,16,FALSE)</f>
        <v>administracion@fundacionesperanza.cl</v>
      </c>
      <c r="Q295" s="27">
        <f>VLOOKUP(A295,'BASE REGISTRO NOVIEMBRE'!$B$2:$V$890,17,FALSE)</f>
        <v>0</v>
      </c>
      <c r="R295" s="27">
        <f>VLOOKUP(A295,'BASE REGISTRO NOVIEMBRE'!$B$2:$V$890,18,FALSE)</f>
        <v>93910</v>
      </c>
      <c r="S295" s="27" t="str">
        <f>VLOOKUP(A295,'BASE REGISTRO NOVIEMBRE'!$B$2:$V$890,19,FALSE)</f>
        <v xml:space="preserve">Certificado de antecedentes financieros del año 2020, aprobados por el Subdepartamento de Supervisión Financiera.
</v>
      </c>
      <c r="T295" s="107">
        <f>VLOOKUP(A295,'BASE REGISTRO NOVIEMBRE'!$B$2:$V$890,20,FALSE)</f>
        <v>37970</v>
      </c>
      <c r="U295" s="41">
        <v>6864</v>
      </c>
      <c r="V295" s="44">
        <v>0</v>
      </c>
      <c r="W295" s="44">
        <v>8993074</v>
      </c>
      <c r="X295" s="45">
        <v>44561</v>
      </c>
      <c r="Y295" s="42" t="s">
        <v>40</v>
      </c>
      <c r="Z295" s="42" t="s">
        <v>9203</v>
      </c>
      <c r="AA295" s="42" t="s">
        <v>746</v>
      </c>
    </row>
    <row r="296" spans="1:27" ht="15.75" customHeight="1" x14ac:dyDescent="0.2">
      <c r="A296" s="41">
        <v>6864</v>
      </c>
      <c r="B296" s="27" t="str">
        <f>VLOOKUP(A296,'BASE REGISTRO NOVIEMBRE'!$B$2:$V$890,2,FALSE)</f>
        <v>Fundación Esperanza</v>
      </c>
      <c r="C296" s="27" t="str">
        <f>VLOOKUP(A296,'BASE REGISTRO NOVIEMBRE'!$B$2:$V$890,3,FALSE)</f>
        <v>72147600-6</v>
      </c>
      <c r="D296" s="27" t="str">
        <f>VLOOKUP(A296,'BASE REGISTRO NOVIEMBRE'!$B$2:$V$890,4,FALSE)</f>
        <v>Fundación de Derecho Público.</v>
      </c>
      <c r="E296" s="27" t="str">
        <f>VLOOKUP(A296,'BASE REGISTRO NOVIEMBRE'!$B$2:$V$890,5,FALSE)</f>
        <v>Erigida de acuerdo al Derecho Canónico, por el Decreto Episcopal N° 041/92, del Obispado de Punta Arenas.</v>
      </c>
      <c r="F296" s="27" t="str">
        <f>VLOOKUP(A296,'BASE REGISTRO NOVIEMBRE'!$B$2:$V$890,6,FALSE)</f>
        <v>Certificado Nº 01/2021, de fecha 03 de febrero de 2021, del Obispado de Punta Arenas.</v>
      </c>
      <c r="G296" s="27" t="str">
        <f>VLOOKUP(A296,'BASE REGISTRO NOVIEMBRE'!$B$2:$V$890,7,FALSE)</f>
        <v>Certificado Nº 06/2017, de fecha 18 de agosto de 2017 , del Obispado de Punta Arenas.</v>
      </c>
      <c r="H296" s="27" t="str">
        <f>VLOOKUP(A296,'BASE REGISTRO NOVIEMBRE'!$B$2:$V$890,8,FALSE)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296" s="27" t="str">
        <f>VLOOKUP(A296,'BASE REGISTRO NOVIEMBRE'!$B$2:$V$890,9,FALSE)</f>
        <v>Duran dos años en sus funciones.</v>
      </c>
      <c r="J296" s="27" t="str">
        <f>VLOOKUP(A296,'BASE REGISTRO NOVIEMBRE'!$B$2:$V$890,10,FALSE)</f>
        <v xml:space="preserve"> Última elección (ratificación) es de fecha 17 de marzo de 2021.</v>
      </c>
      <c r="K296" s="27" t="str">
        <f>VLOOKUP(A296,'BASE REGISTRO NOVIEMBRE'!$B$2:$V$890,11,FALSE)</f>
        <v xml:space="preserve">Ángelo Humberto Gamín Salas, en su calidad de Vice-Presidente, conforme al artículo 15 de los Estatutos. 
Asterio Andrade Gallardo, 
</v>
      </c>
      <c r="L296" s="27" t="str">
        <f>VLOOKUP(A296,'BASE REGISTRO NOVIEMBRE'!$B$2:$V$890,12,FALSE)</f>
        <v xml:space="preserve">Chiloé  N° 1156, comuna de Punta Arenas, Duodécima Región.
</v>
      </c>
      <c r="M296" s="27" t="str">
        <f>VLOOKUP(A296,'BASE REGISTRO NOVIEMBRE'!$B$2:$V$890,13,FALSE)</f>
        <v>XII</v>
      </c>
      <c r="N296" s="27" t="str">
        <f>VLOOKUP(A296,'BASE REGISTRO NOVIEMBRE'!$B$2:$V$890,14,FALSE)</f>
        <v>Punta Arenas</v>
      </c>
      <c r="O296" s="27" t="str">
        <f>VLOOKUP(A296,'BASE REGISTRO NOVIEMBRE'!$B$2:$V$890,15,FALSE)</f>
        <v>Teléfonos: 61-613474 y 61-613479</v>
      </c>
      <c r="P296" s="27" t="str">
        <f>VLOOKUP(A296,'BASE REGISTRO NOVIEMBRE'!$B$2:$V$890,16,FALSE)</f>
        <v>administracion@fundacionesperanza.cl</v>
      </c>
      <c r="Q296" s="27">
        <f>VLOOKUP(A296,'BASE REGISTRO NOVIEMBRE'!$B$2:$V$890,17,FALSE)</f>
        <v>0</v>
      </c>
      <c r="R296" s="27">
        <f>VLOOKUP(A296,'BASE REGISTRO NOVIEMBRE'!$B$2:$V$890,18,FALSE)</f>
        <v>93910</v>
      </c>
      <c r="S296" s="27" t="str">
        <f>VLOOKUP(A296,'BASE REGISTRO NOVIEMBRE'!$B$2:$V$890,19,FALSE)</f>
        <v xml:space="preserve">Certificado de antecedentes financieros del año 2020, aprobados por el Subdepartamento de Supervisión Financiera.
</v>
      </c>
      <c r="T296" s="107">
        <f>VLOOKUP(A296,'BASE REGISTRO NOVIEMBRE'!$B$2:$V$890,20,FALSE)</f>
        <v>37970</v>
      </c>
      <c r="U296" s="41">
        <v>6864</v>
      </c>
      <c r="V296" s="44">
        <v>85582537</v>
      </c>
      <c r="W296" s="44">
        <v>148302243</v>
      </c>
      <c r="X296" s="45">
        <v>44561</v>
      </c>
      <c r="Y296" s="42" t="s">
        <v>40</v>
      </c>
      <c r="Z296" s="42" t="s">
        <v>9203</v>
      </c>
      <c r="AA296" s="42" t="s">
        <v>298</v>
      </c>
    </row>
    <row r="297" spans="1:27" ht="15.75" customHeight="1" x14ac:dyDescent="0.2">
      <c r="A297" s="41">
        <v>6866</v>
      </c>
      <c r="B297" s="27" t="str">
        <f>VLOOKUP(A297,'BASE REGISTRO NOVIEMBRE'!$B$2:$V$890,2,FALSE)</f>
        <v>Corporación de Apoyo a la Niñez y Juventud en Riesgo Social “Corporación Llequén”.</v>
      </c>
      <c r="C297" s="27" t="str">
        <f>VLOOKUP(A297,'BASE REGISTRO NOVIEMBRE'!$B$2:$V$890,3,FALSE)</f>
        <v>71992600-2</v>
      </c>
      <c r="D297" s="27" t="str">
        <f>VLOOKUP(A297,'BASE REGISTRO NOVIEMBRE'!$B$2:$V$890,4,FALSE)</f>
        <v>Corporación de Derecho Privado</v>
      </c>
      <c r="E297" s="27" t="str">
        <f>VLOOKUP(A297,'BASE REGISTRO NOVIEMBRE'!$B$2:$V$890,5,FALSE)</f>
        <v>Otorgada por Decreto Supremo Nº 1429, de fecha 27 de noviembre  de 1991, del Ministerio de Justicia, publicado en el Diario Oficial el día 16 de enero de 1992.</v>
      </c>
      <c r="F297" s="27" t="str">
        <f>VLOOKUP(A297,'BASE REGISTRO NOVIEMBRE'!$B$2:$V$890,6,FALSE)</f>
        <v xml:space="preserve">Certificado de Vigencia de Persona Jurídica sin Fines de Lucro Folio N° 500382827673, de 14 de abril de 2021, emitido por el Servicio de Registro Civil e Identificación. </v>
      </c>
      <c r="G297" s="27" t="str">
        <f>VLOOKUP(A297,'BASE REGISTRO NOVIEMBRE'!$B$2:$V$890,7,FALSE)</f>
        <v>Atender a los jóvenes en citación de riesgo social, proponiendo dar atención integral, con miras a prevenir conductas desadaptativas que los lleven a involucrase posteriormente en actos delictivos.</v>
      </c>
      <c r="H297" s="27" t="str">
        <f>VLOOKUP(A297,'BASE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297" s="27" t="str">
        <f>VLOOKUP(A297,'BASE REGISTRO NOVIEMBRE'!$B$2:$V$890,9,FALSE)</f>
        <v>Se elegirán cada dos años.</v>
      </c>
      <c r="J297" s="27" t="str">
        <f>VLOOKUP(A297,'BASE REGISTRO NOVIEMBRE'!$B$2:$V$890,10,FALSE)</f>
        <v xml:space="preserve">desde el 07 de abril de 2021 al 07 de abril del 2023.  </v>
      </c>
      <c r="K297" s="27" t="str">
        <f>VLOOKUP(A297,'BASE REGISTRO NOVIEMBRE'!$B$2:$V$890,11,FALSE)</f>
        <v xml:space="preserve">Presidente: Luis Antonio Ruíz Sumaret, 
Directora Ejecutiva: Yerka Aguilera Olivares, 
</v>
      </c>
      <c r="L297" s="27" t="str">
        <f>VLOOKUP(A297,'BASE REGISTRO NOVIEMBRE'!$B$2:$V$890,12,FALSE)</f>
        <v xml:space="preserve">Avenida O´Higgins N° 1271, Chillan. 
</v>
      </c>
      <c r="M297" s="27" t="str">
        <f>VLOOKUP(A297,'BASE REGISTRO NOVIEMBRE'!$B$2:$V$890,13,FALSE)</f>
        <v>XVI</v>
      </c>
      <c r="N297" s="27" t="str">
        <f>VLOOKUP(A297,'BASE REGISTRO NOVIEMBRE'!$B$2:$V$890,14,FALSE)</f>
        <v>chillán</v>
      </c>
      <c r="O297" s="27" t="str">
        <f>VLOOKUP(A297,'BASE REGISTRO NOVIEMBRE'!$B$2:$V$890,15,FALSE)</f>
        <v xml:space="preserve"> 42-2426627 y 42-2426628-    Celular: 978072945</v>
      </c>
      <c r="P297" s="27" t="str">
        <f>VLOOKUP(A297,'BASE REGISTRO NOVIEMBRE'!$B$2:$V$890,16,FALSE)</f>
        <v xml:space="preserve"> Correo electrónico: directorio@corporacionllequen.cl, llequencentral4@gmail.com             yerkaguileracorporacionllequen@gmail.com</v>
      </c>
      <c r="Q297" s="27">
        <f>VLOOKUP(A297,'BASE REGISTRO NOVIEMBRE'!$B$2:$V$890,17,FALSE)</f>
        <v>0</v>
      </c>
      <c r="R297" s="27" t="str">
        <f>VLOOKUP(A297,'BASE REGISTRO NOVIEMBRE'!$B$2:$V$890,18,FALSE)</f>
        <v>93401: Institución de Asistencia Social</v>
      </c>
      <c r="S297" s="27" t="str">
        <f>VLOOKUP(A297,'BASE REGISTRO NOVIEMBRE'!$B$2:$V$890,19,FALSE)</f>
        <v xml:space="preserve">Se acompañan antecedentes financieros correspondientes al año 2020,  aprobados por el Subdepartamento de Supervisión Financiera Nacional. </v>
      </c>
      <c r="T297" s="107">
        <f>VLOOKUP(A297,'BASE REGISTRO NOVIEMBRE'!$B$2:$V$890,20,FALSE)</f>
        <v>37970</v>
      </c>
      <c r="U297" s="41">
        <v>6866</v>
      </c>
      <c r="V297" s="44">
        <v>22189949</v>
      </c>
      <c r="W297" s="44">
        <v>74586861</v>
      </c>
      <c r="X297" s="45">
        <v>44561</v>
      </c>
      <c r="Y297" s="42" t="s">
        <v>40</v>
      </c>
      <c r="Z297" s="42" t="s">
        <v>9203</v>
      </c>
      <c r="AA297" s="42" t="s">
        <v>761</v>
      </c>
    </row>
    <row r="298" spans="1:27" ht="15.75" customHeight="1" x14ac:dyDescent="0.2">
      <c r="A298" s="41">
        <v>6866</v>
      </c>
      <c r="B298" s="27" t="str">
        <f>VLOOKUP(A298,'BASE REGISTRO NOVIEMBRE'!$B$2:$V$890,2,FALSE)</f>
        <v>Corporación de Apoyo a la Niñez y Juventud en Riesgo Social “Corporación Llequén”.</v>
      </c>
      <c r="C298" s="27" t="str">
        <f>VLOOKUP(A298,'BASE REGISTRO NOVIEMBRE'!$B$2:$V$890,3,FALSE)</f>
        <v>71992600-2</v>
      </c>
      <c r="D298" s="27" t="str">
        <f>VLOOKUP(A298,'BASE REGISTRO NOVIEMBRE'!$B$2:$V$890,4,FALSE)</f>
        <v>Corporación de Derecho Privado</v>
      </c>
      <c r="E298" s="27" t="str">
        <f>VLOOKUP(A298,'BASE REGISTRO NOVIEMBRE'!$B$2:$V$890,5,FALSE)</f>
        <v>Otorgada por Decreto Supremo Nº 1429, de fecha 27 de noviembre  de 1991, del Ministerio de Justicia, publicado en el Diario Oficial el día 16 de enero de 1992.</v>
      </c>
      <c r="F298" s="27" t="str">
        <f>VLOOKUP(A298,'BASE REGISTRO NOVIEMBRE'!$B$2:$V$890,6,FALSE)</f>
        <v xml:space="preserve">Certificado de Vigencia de Persona Jurídica sin Fines de Lucro Folio N° 500382827673, de 14 de abril de 2021, emitido por el Servicio de Registro Civil e Identificación. </v>
      </c>
      <c r="G298" s="27" t="str">
        <f>VLOOKUP(A298,'BASE REGISTRO NOVIEMBRE'!$B$2:$V$890,7,FALSE)</f>
        <v>Atender a los jóvenes en citación de riesgo social, proponiendo dar atención integral, con miras a prevenir conductas desadaptativas que los lleven a involucrase posteriormente en actos delictivos.</v>
      </c>
      <c r="H298" s="27" t="str">
        <f>VLOOKUP(A298,'BASE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298" s="27" t="str">
        <f>VLOOKUP(A298,'BASE REGISTRO NOVIEMBRE'!$B$2:$V$890,9,FALSE)</f>
        <v>Se elegirán cada dos años.</v>
      </c>
      <c r="J298" s="27" t="str">
        <f>VLOOKUP(A298,'BASE REGISTRO NOVIEMBRE'!$B$2:$V$890,10,FALSE)</f>
        <v xml:space="preserve">desde el 07 de abril de 2021 al 07 de abril del 2023.  </v>
      </c>
      <c r="K298" s="27" t="str">
        <f>VLOOKUP(A298,'BASE REGISTRO NOVIEMBRE'!$B$2:$V$890,11,FALSE)</f>
        <v xml:space="preserve">Presidente: Luis Antonio Ruíz Sumaret, 
Directora Ejecutiva: Yerka Aguilera Olivares, 
</v>
      </c>
      <c r="L298" s="27" t="str">
        <f>VLOOKUP(A298,'BASE REGISTRO NOVIEMBRE'!$B$2:$V$890,12,FALSE)</f>
        <v xml:space="preserve">Avenida O´Higgins N° 1271, Chillan. 
</v>
      </c>
      <c r="M298" s="27" t="str">
        <f>VLOOKUP(A298,'BASE REGISTRO NOVIEMBRE'!$B$2:$V$890,13,FALSE)</f>
        <v>XVI</v>
      </c>
      <c r="N298" s="27" t="str">
        <f>VLOOKUP(A298,'BASE REGISTRO NOVIEMBRE'!$B$2:$V$890,14,FALSE)</f>
        <v>chillán</v>
      </c>
      <c r="O298" s="27" t="str">
        <f>VLOOKUP(A298,'BASE REGISTRO NOVIEMBRE'!$B$2:$V$890,15,FALSE)</f>
        <v xml:space="preserve"> 42-2426627 y 42-2426628-    Celular: 978072945</v>
      </c>
      <c r="P298" s="27" t="str">
        <f>VLOOKUP(A298,'BASE REGISTRO NOVIEMBRE'!$B$2:$V$890,16,FALSE)</f>
        <v xml:space="preserve"> Correo electrónico: directorio@corporacionllequen.cl, llequencentral4@gmail.com             yerkaguileracorporacionllequen@gmail.com</v>
      </c>
      <c r="Q298" s="27">
        <f>VLOOKUP(A298,'BASE REGISTRO NOVIEMBRE'!$B$2:$V$890,17,FALSE)</f>
        <v>0</v>
      </c>
      <c r="R298" s="27" t="str">
        <f>VLOOKUP(A298,'BASE REGISTRO NOVIEMBRE'!$B$2:$V$890,18,FALSE)</f>
        <v>93401: Institución de Asistencia Social</v>
      </c>
      <c r="S298" s="27" t="str">
        <f>VLOOKUP(A298,'BASE REGISTRO NOVIEMBRE'!$B$2:$V$890,19,FALSE)</f>
        <v xml:space="preserve">Se acompañan antecedentes financieros correspondientes al año 2020,  aprobados por el Subdepartamento de Supervisión Financiera Nacional. </v>
      </c>
      <c r="T298" s="107">
        <f>VLOOKUP(A298,'BASE REGISTRO NOVIEMBRE'!$B$2:$V$890,20,FALSE)</f>
        <v>37970</v>
      </c>
      <c r="U298" s="41">
        <v>6866</v>
      </c>
      <c r="V298" s="44">
        <v>30009808</v>
      </c>
      <c r="W298" s="44">
        <v>30009808</v>
      </c>
      <c r="X298" s="45">
        <v>44561</v>
      </c>
      <c r="Y298" s="42" t="s">
        <v>40</v>
      </c>
      <c r="Z298" s="42" t="s">
        <v>9203</v>
      </c>
      <c r="AA298" s="42" t="s">
        <v>9462</v>
      </c>
    </row>
    <row r="299" spans="1:27" ht="15.75" customHeight="1" x14ac:dyDescent="0.2">
      <c r="A299" s="41">
        <v>6866</v>
      </c>
      <c r="B299" s="27" t="str">
        <f>VLOOKUP(A299,'BASE REGISTRO NOVIEMBRE'!$B$2:$V$890,2,FALSE)</f>
        <v>Corporación de Apoyo a la Niñez y Juventud en Riesgo Social “Corporación Llequén”.</v>
      </c>
      <c r="C299" s="27" t="str">
        <f>VLOOKUP(A299,'BASE REGISTRO NOVIEMBRE'!$B$2:$V$890,3,FALSE)</f>
        <v>71992600-2</v>
      </c>
      <c r="D299" s="27" t="str">
        <f>VLOOKUP(A299,'BASE REGISTRO NOVIEMBRE'!$B$2:$V$890,4,FALSE)</f>
        <v>Corporación de Derecho Privado</v>
      </c>
      <c r="E299" s="27" t="str">
        <f>VLOOKUP(A299,'BASE REGISTRO NOVIEMBRE'!$B$2:$V$890,5,FALSE)</f>
        <v>Otorgada por Decreto Supremo Nº 1429, de fecha 27 de noviembre  de 1991, del Ministerio de Justicia, publicado en el Diario Oficial el día 16 de enero de 1992.</v>
      </c>
      <c r="F299" s="27" t="str">
        <f>VLOOKUP(A299,'BASE REGISTRO NOVIEMBRE'!$B$2:$V$890,6,FALSE)</f>
        <v xml:space="preserve">Certificado de Vigencia de Persona Jurídica sin Fines de Lucro Folio N° 500382827673, de 14 de abril de 2021, emitido por el Servicio de Registro Civil e Identificación. </v>
      </c>
      <c r="G299" s="27" t="str">
        <f>VLOOKUP(A299,'BASE REGISTRO NOVIEMBRE'!$B$2:$V$890,7,FALSE)</f>
        <v>Atender a los jóvenes en citación de riesgo social, proponiendo dar atención integral, con miras a prevenir conductas desadaptativas que los lleven a involucrase posteriormente en actos delictivos.</v>
      </c>
      <c r="H299" s="27" t="str">
        <f>VLOOKUP(A299,'BASE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299" s="27" t="str">
        <f>VLOOKUP(A299,'BASE REGISTRO NOVIEMBRE'!$B$2:$V$890,9,FALSE)</f>
        <v>Se elegirán cada dos años.</v>
      </c>
      <c r="J299" s="27" t="str">
        <f>VLOOKUP(A299,'BASE REGISTRO NOVIEMBRE'!$B$2:$V$890,10,FALSE)</f>
        <v xml:space="preserve">desde el 07 de abril de 2021 al 07 de abril del 2023.  </v>
      </c>
      <c r="K299" s="27" t="str">
        <f>VLOOKUP(A299,'BASE REGISTRO NOVIEMBRE'!$B$2:$V$890,11,FALSE)</f>
        <v xml:space="preserve">Presidente: Luis Antonio Ruíz Sumaret, 
Directora Ejecutiva: Yerka Aguilera Olivares, 
</v>
      </c>
      <c r="L299" s="27" t="str">
        <f>VLOOKUP(A299,'BASE REGISTRO NOVIEMBRE'!$B$2:$V$890,12,FALSE)</f>
        <v xml:space="preserve">Avenida O´Higgins N° 1271, Chillan. 
</v>
      </c>
      <c r="M299" s="27" t="str">
        <f>VLOOKUP(A299,'BASE REGISTRO NOVIEMBRE'!$B$2:$V$890,13,FALSE)</f>
        <v>XVI</v>
      </c>
      <c r="N299" s="27" t="str">
        <f>VLOOKUP(A299,'BASE REGISTRO NOVIEMBRE'!$B$2:$V$890,14,FALSE)</f>
        <v>chillán</v>
      </c>
      <c r="O299" s="27" t="str">
        <f>VLOOKUP(A299,'BASE REGISTRO NOVIEMBRE'!$B$2:$V$890,15,FALSE)</f>
        <v xml:space="preserve"> 42-2426627 y 42-2426628-    Celular: 978072945</v>
      </c>
      <c r="P299" s="27" t="str">
        <f>VLOOKUP(A299,'BASE REGISTRO NOVIEMBRE'!$B$2:$V$890,16,FALSE)</f>
        <v xml:space="preserve"> Correo electrónico: directorio@corporacionllequen.cl, llequencentral4@gmail.com             yerkaguileracorporacionllequen@gmail.com</v>
      </c>
      <c r="Q299" s="27">
        <f>VLOOKUP(A299,'BASE REGISTRO NOVIEMBRE'!$B$2:$V$890,17,FALSE)</f>
        <v>0</v>
      </c>
      <c r="R299" s="27" t="str">
        <f>VLOOKUP(A299,'BASE REGISTRO NOVIEMBRE'!$B$2:$V$890,18,FALSE)</f>
        <v>93401: Institución de Asistencia Social</v>
      </c>
      <c r="S299" s="27" t="str">
        <f>VLOOKUP(A299,'BASE REGISTRO NOVIEMBRE'!$B$2:$V$890,19,FALSE)</f>
        <v xml:space="preserve">Se acompañan antecedentes financieros correspondientes al año 2020,  aprobados por el Subdepartamento de Supervisión Financiera Nacional. </v>
      </c>
      <c r="T299" s="107">
        <f>VLOOKUP(A299,'BASE REGISTRO NOVIEMBRE'!$B$2:$V$890,20,FALSE)</f>
        <v>37970</v>
      </c>
      <c r="U299" s="41">
        <v>6866</v>
      </c>
      <c r="V299" s="44">
        <v>231630038</v>
      </c>
      <c r="W299" s="44">
        <v>345033948</v>
      </c>
      <c r="X299" s="45">
        <v>44561</v>
      </c>
      <c r="Y299" s="42" t="s">
        <v>40</v>
      </c>
      <c r="Z299" s="42" t="s">
        <v>9203</v>
      </c>
      <c r="AA299" s="42" t="s">
        <v>206</v>
      </c>
    </row>
    <row r="300" spans="1:27" ht="15.75" customHeight="1" x14ac:dyDescent="0.2">
      <c r="A300" s="41">
        <v>6866</v>
      </c>
      <c r="B300" s="27" t="str">
        <f>VLOOKUP(A300,'BASE REGISTRO NOVIEMBRE'!$B$2:$V$890,2,FALSE)</f>
        <v>Corporación de Apoyo a la Niñez y Juventud en Riesgo Social “Corporación Llequén”.</v>
      </c>
      <c r="C300" s="27" t="str">
        <f>VLOOKUP(A300,'BASE REGISTRO NOVIEMBRE'!$B$2:$V$890,3,FALSE)</f>
        <v>71992600-2</v>
      </c>
      <c r="D300" s="27" t="str">
        <f>VLOOKUP(A300,'BASE REGISTRO NOVIEMBRE'!$B$2:$V$890,4,FALSE)</f>
        <v>Corporación de Derecho Privado</v>
      </c>
      <c r="E300" s="27" t="str">
        <f>VLOOKUP(A300,'BASE REGISTRO NOVIEMBRE'!$B$2:$V$890,5,FALSE)</f>
        <v>Otorgada por Decreto Supremo Nº 1429, de fecha 27 de noviembre  de 1991, del Ministerio de Justicia, publicado en el Diario Oficial el día 16 de enero de 1992.</v>
      </c>
      <c r="F300" s="27" t="str">
        <f>VLOOKUP(A300,'BASE REGISTRO NOVIEMBRE'!$B$2:$V$890,6,FALSE)</f>
        <v xml:space="preserve">Certificado de Vigencia de Persona Jurídica sin Fines de Lucro Folio N° 500382827673, de 14 de abril de 2021, emitido por el Servicio de Registro Civil e Identificación. </v>
      </c>
      <c r="G300" s="27" t="str">
        <f>VLOOKUP(A300,'BASE REGISTRO NOVIEMBRE'!$B$2:$V$890,7,FALSE)</f>
        <v>Atender a los jóvenes en citación de riesgo social, proponiendo dar atención integral, con miras a prevenir conductas desadaptativas que los lleven a involucrase posteriormente en actos delictivos.</v>
      </c>
      <c r="H300" s="27" t="str">
        <f>VLOOKUP(A300,'BASE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0" s="27" t="str">
        <f>VLOOKUP(A300,'BASE REGISTRO NOVIEMBRE'!$B$2:$V$890,9,FALSE)</f>
        <v>Se elegirán cada dos años.</v>
      </c>
      <c r="J300" s="27" t="str">
        <f>VLOOKUP(A300,'BASE REGISTRO NOVIEMBRE'!$B$2:$V$890,10,FALSE)</f>
        <v xml:space="preserve">desde el 07 de abril de 2021 al 07 de abril del 2023.  </v>
      </c>
      <c r="K300" s="27" t="str">
        <f>VLOOKUP(A300,'BASE REGISTRO NOVIEMBRE'!$B$2:$V$890,11,FALSE)</f>
        <v xml:space="preserve">Presidente: Luis Antonio Ruíz Sumaret, 
Directora Ejecutiva: Yerka Aguilera Olivares, 
</v>
      </c>
      <c r="L300" s="27" t="str">
        <f>VLOOKUP(A300,'BASE REGISTRO NOVIEMBRE'!$B$2:$V$890,12,FALSE)</f>
        <v xml:space="preserve">Avenida O´Higgins N° 1271, Chillan. 
</v>
      </c>
      <c r="M300" s="27" t="str">
        <f>VLOOKUP(A300,'BASE REGISTRO NOVIEMBRE'!$B$2:$V$890,13,FALSE)</f>
        <v>XVI</v>
      </c>
      <c r="N300" s="27" t="str">
        <f>VLOOKUP(A300,'BASE REGISTRO NOVIEMBRE'!$B$2:$V$890,14,FALSE)</f>
        <v>chillán</v>
      </c>
      <c r="O300" s="27" t="str">
        <f>VLOOKUP(A300,'BASE REGISTRO NOVIEMBRE'!$B$2:$V$890,15,FALSE)</f>
        <v xml:space="preserve"> 42-2426627 y 42-2426628-    Celular: 978072945</v>
      </c>
      <c r="P300" s="27" t="str">
        <f>VLOOKUP(A300,'BASE REGISTRO NOVIEMBRE'!$B$2:$V$890,16,FALSE)</f>
        <v xml:space="preserve"> Correo electrónico: directorio@corporacionllequen.cl, llequencentral4@gmail.com             yerkaguileracorporacionllequen@gmail.com</v>
      </c>
      <c r="Q300" s="27">
        <f>VLOOKUP(A300,'BASE REGISTRO NOVIEMBRE'!$B$2:$V$890,17,FALSE)</f>
        <v>0</v>
      </c>
      <c r="R300" s="27" t="str">
        <f>VLOOKUP(A300,'BASE REGISTRO NOVIEMBRE'!$B$2:$V$890,18,FALSE)</f>
        <v>93401: Institución de Asistencia Social</v>
      </c>
      <c r="S300" s="27" t="str">
        <f>VLOOKUP(A300,'BASE REGISTRO NOVIEMBRE'!$B$2:$V$890,19,FALSE)</f>
        <v xml:space="preserve">Se acompañan antecedentes financieros correspondientes al año 2020,  aprobados por el Subdepartamento de Supervisión Financiera Nacional. </v>
      </c>
      <c r="T300" s="107">
        <f>VLOOKUP(A300,'BASE REGISTRO NOVIEMBRE'!$B$2:$V$890,20,FALSE)</f>
        <v>37970</v>
      </c>
      <c r="U300" s="41">
        <v>6866</v>
      </c>
      <c r="V300" s="44">
        <v>845105</v>
      </c>
      <c r="W300" s="44">
        <v>845105</v>
      </c>
      <c r="X300" s="45">
        <v>44561</v>
      </c>
      <c r="Y300" s="42" t="s">
        <v>40</v>
      </c>
      <c r="Z300" s="42" t="s">
        <v>9203</v>
      </c>
      <c r="AA300" s="42" t="s">
        <v>100</v>
      </c>
    </row>
    <row r="301" spans="1:27" ht="15.75" customHeight="1" x14ac:dyDescent="0.2">
      <c r="A301" s="41">
        <v>6866</v>
      </c>
      <c r="B301" s="27" t="str">
        <f>VLOOKUP(A301,'BASE REGISTRO NOVIEMBRE'!$B$2:$V$890,2,FALSE)</f>
        <v>Corporación de Apoyo a la Niñez y Juventud en Riesgo Social “Corporación Llequén”.</v>
      </c>
      <c r="C301" s="27" t="str">
        <f>VLOOKUP(A301,'BASE REGISTRO NOVIEMBRE'!$B$2:$V$890,3,FALSE)</f>
        <v>71992600-2</v>
      </c>
      <c r="D301" s="27" t="str">
        <f>VLOOKUP(A301,'BASE REGISTRO NOVIEMBRE'!$B$2:$V$890,4,FALSE)</f>
        <v>Corporación de Derecho Privado</v>
      </c>
      <c r="E301" s="27" t="str">
        <f>VLOOKUP(A301,'BASE REGISTRO NOVIEMBRE'!$B$2:$V$890,5,FALSE)</f>
        <v>Otorgada por Decreto Supremo Nº 1429, de fecha 27 de noviembre  de 1991, del Ministerio de Justicia, publicado en el Diario Oficial el día 16 de enero de 1992.</v>
      </c>
      <c r="F301" s="27" t="str">
        <f>VLOOKUP(A301,'BASE REGISTRO NOVIEMBRE'!$B$2:$V$890,6,FALSE)</f>
        <v xml:space="preserve">Certificado de Vigencia de Persona Jurídica sin Fines de Lucro Folio N° 500382827673, de 14 de abril de 2021, emitido por el Servicio de Registro Civil e Identificación. </v>
      </c>
      <c r="G301" s="27" t="str">
        <f>VLOOKUP(A301,'BASE REGISTRO NOVIEMBRE'!$B$2:$V$890,7,FALSE)</f>
        <v>Atender a los jóvenes en citación de riesgo social, proponiendo dar atención integral, con miras a prevenir conductas desadaptativas que los lleven a involucrase posteriormente en actos delictivos.</v>
      </c>
      <c r="H301" s="27" t="str">
        <f>VLOOKUP(A301,'BASE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1" s="27" t="str">
        <f>VLOOKUP(A301,'BASE REGISTRO NOVIEMBRE'!$B$2:$V$890,9,FALSE)</f>
        <v>Se elegirán cada dos años.</v>
      </c>
      <c r="J301" s="27" t="str">
        <f>VLOOKUP(A301,'BASE REGISTRO NOVIEMBRE'!$B$2:$V$890,10,FALSE)</f>
        <v xml:space="preserve">desde el 07 de abril de 2021 al 07 de abril del 2023.  </v>
      </c>
      <c r="K301" s="27" t="str">
        <f>VLOOKUP(A301,'BASE REGISTRO NOVIEMBRE'!$B$2:$V$890,11,FALSE)</f>
        <v xml:space="preserve">Presidente: Luis Antonio Ruíz Sumaret, 
Directora Ejecutiva: Yerka Aguilera Olivares, 
</v>
      </c>
      <c r="L301" s="27" t="str">
        <f>VLOOKUP(A301,'BASE REGISTRO NOVIEMBRE'!$B$2:$V$890,12,FALSE)</f>
        <v xml:space="preserve">Avenida O´Higgins N° 1271, Chillan. 
</v>
      </c>
      <c r="M301" s="27" t="str">
        <f>VLOOKUP(A301,'BASE REGISTRO NOVIEMBRE'!$B$2:$V$890,13,FALSE)</f>
        <v>XVI</v>
      </c>
      <c r="N301" s="27" t="str">
        <f>VLOOKUP(A301,'BASE REGISTRO NOVIEMBRE'!$B$2:$V$890,14,FALSE)</f>
        <v>chillán</v>
      </c>
      <c r="O301" s="27" t="str">
        <f>VLOOKUP(A301,'BASE REGISTRO NOVIEMBRE'!$B$2:$V$890,15,FALSE)</f>
        <v xml:space="preserve"> 42-2426627 y 42-2426628-    Celular: 978072945</v>
      </c>
      <c r="P301" s="27" t="str">
        <f>VLOOKUP(A301,'BASE REGISTRO NOVIEMBRE'!$B$2:$V$890,16,FALSE)</f>
        <v xml:space="preserve"> Correo electrónico: directorio@corporacionllequen.cl, llequencentral4@gmail.com             yerkaguileracorporacionllequen@gmail.com</v>
      </c>
      <c r="Q301" s="27">
        <f>VLOOKUP(A301,'BASE REGISTRO NOVIEMBRE'!$B$2:$V$890,17,FALSE)</f>
        <v>0</v>
      </c>
      <c r="R301" s="27" t="str">
        <f>VLOOKUP(A301,'BASE REGISTRO NOVIEMBRE'!$B$2:$V$890,18,FALSE)</f>
        <v>93401: Institución de Asistencia Social</v>
      </c>
      <c r="S301" s="27" t="str">
        <f>VLOOKUP(A301,'BASE REGISTRO NOVIEMBRE'!$B$2:$V$890,19,FALSE)</f>
        <v xml:space="preserve">Se acompañan antecedentes financieros correspondientes al año 2020,  aprobados por el Subdepartamento de Supervisión Financiera Nacional. </v>
      </c>
      <c r="T301" s="107">
        <f>VLOOKUP(A301,'BASE REGISTRO NOVIEMBRE'!$B$2:$V$890,20,FALSE)</f>
        <v>37970</v>
      </c>
      <c r="U301" s="41">
        <v>6866</v>
      </c>
      <c r="V301" s="44">
        <v>42006984</v>
      </c>
      <c r="W301" s="44">
        <v>55154208</v>
      </c>
      <c r="X301" s="45">
        <v>44561</v>
      </c>
      <c r="Y301" s="42" t="s">
        <v>40</v>
      </c>
      <c r="Z301" s="42" t="s">
        <v>9203</v>
      </c>
      <c r="AA301" s="42" t="s">
        <v>9498</v>
      </c>
    </row>
    <row r="302" spans="1:27" ht="15.75" customHeight="1" x14ac:dyDescent="0.2">
      <c r="A302" s="41">
        <v>6866</v>
      </c>
      <c r="B302" s="27" t="str">
        <f>VLOOKUP(A302,'BASE REGISTRO NOVIEMBRE'!$B$2:$V$890,2,FALSE)</f>
        <v>Corporación de Apoyo a la Niñez y Juventud en Riesgo Social “Corporación Llequén”.</v>
      </c>
      <c r="C302" s="27" t="str">
        <f>VLOOKUP(A302,'BASE REGISTRO NOVIEMBRE'!$B$2:$V$890,3,FALSE)</f>
        <v>71992600-2</v>
      </c>
      <c r="D302" s="27" t="str">
        <f>VLOOKUP(A302,'BASE REGISTRO NOVIEMBRE'!$B$2:$V$890,4,FALSE)</f>
        <v>Corporación de Derecho Privado</v>
      </c>
      <c r="E302" s="27" t="str">
        <f>VLOOKUP(A302,'BASE REGISTRO NOVIEMBRE'!$B$2:$V$890,5,FALSE)</f>
        <v>Otorgada por Decreto Supremo Nº 1429, de fecha 27 de noviembre  de 1991, del Ministerio de Justicia, publicado en el Diario Oficial el día 16 de enero de 1992.</v>
      </c>
      <c r="F302" s="27" t="str">
        <f>VLOOKUP(A302,'BASE REGISTRO NOVIEMBRE'!$B$2:$V$890,6,FALSE)</f>
        <v xml:space="preserve">Certificado de Vigencia de Persona Jurídica sin Fines de Lucro Folio N° 500382827673, de 14 de abril de 2021, emitido por el Servicio de Registro Civil e Identificación. </v>
      </c>
      <c r="G302" s="27" t="str">
        <f>VLOOKUP(A302,'BASE REGISTRO NOVIEMBRE'!$B$2:$V$890,7,FALSE)</f>
        <v>Atender a los jóvenes en citación de riesgo social, proponiendo dar atención integral, con miras a prevenir conductas desadaptativas que los lleven a involucrase posteriormente en actos delictivos.</v>
      </c>
      <c r="H302" s="27" t="str">
        <f>VLOOKUP(A302,'BASE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2" s="27" t="str">
        <f>VLOOKUP(A302,'BASE REGISTRO NOVIEMBRE'!$B$2:$V$890,9,FALSE)</f>
        <v>Se elegirán cada dos años.</v>
      </c>
      <c r="J302" s="27" t="str">
        <f>VLOOKUP(A302,'BASE REGISTRO NOVIEMBRE'!$B$2:$V$890,10,FALSE)</f>
        <v xml:space="preserve">desde el 07 de abril de 2021 al 07 de abril del 2023.  </v>
      </c>
      <c r="K302" s="27" t="str">
        <f>VLOOKUP(A302,'BASE REGISTRO NOVIEMBRE'!$B$2:$V$890,11,FALSE)</f>
        <v xml:space="preserve">Presidente: Luis Antonio Ruíz Sumaret, 
Directora Ejecutiva: Yerka Aguilera Olivares, 
</v>
      </c>
      <c r="L302" s="27" t="str">
        <f>VLOOKUP(A302,'BASE REGISTRO NOVIEMBRE'!$B$2:$V$890,12,FALSE)</f>
        <v xml:space="preserve">Avenida O´Higgins N° 1271, Chillan. 
</v>
      </c>
      <c r="M302" s="27" t="str">
        <f>VLOOKUP(A302,'BASE REGISTRO NOVIEMBRE'!$B$2:$V$890,13,FALSE)</f>
        <v>XVI</v>
      </c>
      <c r="N302" s="27" t="str">
        <f>VLOOKUP(A302,'BASE REGISTRO NOVIEMBRE'!$B$2:$V$890,14,FALSE)</f>
        <v>chillán</v>
      </c>
      <c r="O302" s="27" t="str">
        <f>VLOOKUP(A302,'BASE REGISTRO NOVIEMBRE'!$B$2:$V$890,15,FALSE)</f>
        <v xml:space="preserve"> 42-2426627 y 42-2426628-    Celular: 978072945</v>
      </c>
      <c r="P302" s="27" t="str">
        <f>VLOOKUP(A302,'BASE REGISTRO NOVIEMBRE'!$B$2:$V$890,16,FALSE)</f>
        <v xml:space="preserve"> Correo electrónico: directorio@corporacionllequen.cl, llequencentral4@gmail.com             yerkaguileracorporacionllequen@gmail.com</v>
      </c>
      <c r="Q302" s="27">
        <f>VLOOKUP(A302,'BASE REGISTRO NOVIEMBRE'!$B$2:$V$890,17,FALSE)</f>
        <v>0</v>
      </c>
      <c r="R302" s="27" t="str">
        <f>VLOOKUP(A302,'BASE REGISTRO NOVIEMBRE'!$B$2:$V$890,18,FALSE)</f>
        <v>93401: Institución de Asistencia Social</v>
      </c>
      <c r="S302" s="27" t="str">
        <f>VLOOKUP(A302,'BASE REGISTRO NOVIEMBRE'!$B$2:$V$890,19,FALSE)</f>
        <v xml:space="preserve">Se acompañan antecedentes financieros correspondientes al año 2020,  aprobados por el Subdepartamento de Supervisión Financiera Nacional. </v>
      </c>
      <c r="T302" s="107">
        <f>VLOOKUP(A302,'BASE REGISTRO NOVIEMBRE'!$B$2:$V$890,20,FALSE)</f>
        <v>37970</v>
      </c>
      <c r="U302" s="41">
        <v>6866</v>
      </c>
      <c r="V302" s="44">
        <v>220506568</v>
      </c>
      <c r="W302" s="44">
        <v>306946451</v>
      </c>
      <c r="X302" s="45">
        <v>44561</v>
      </c>
      <c r="Y302" s="42" t="s">
        <v>40</v>
      </c>
      <c r="Z302" s="42" t="s">
        <v>9203</v>
      </c>
      <c r="AA302" s="42" t="s">
        <v>9518</v>
      </c>
    </row>
    <row r="303" spans="1:27" ht="15.75" customHeight="1" x14ac:dyDescent="0.2">
      <c r="A303" s="41">
        <v>6866</v>
      </c>
      <c r="B303" s="27" t="str">
        <f>VLOOKUP(A303,'BASE REGISTRO NOVIEMBRE'!$B$2:$V$890,2,FALSE)</f>
        <v>Corporación de Apoyo a la Niñez y Juventud en Riesgo Social “Corporación Llequén”.</v>
      </c>
      <c r="C303" s="27" t="str">
        <f>VLOOKUP(A303,'BASE REGISTRO NOVIEMBRE'!$B$2:$V$890,3,FALSE)</f>
        <v>71992600-2</v>
      </c>
      <c r="D303" s="27" t="str">
        <f>VLOOKUP(A303,'BASE REGISTRO NOVIEMBRE'!$B$2:$V$890,4,FALSE)</f>
        <v>Corporación de Derecho Privado</v>
      </c>
      <c r="E303" s="27" t="str">
        <f>VLOOKUP(A303,'BASE REGISTRO NOVIEMBRE'!$B$2:$V$890,5,FALSE)</f>
        <v>Otorgada por Decreto Supremo Nº 1429, de fecha 27 de noviembre  de 1991, del Ministerio de Justicia, publicado en el Diario Oficial el día 16 de enero de 1992.</v>
      </c>
      <c r="F303" s="27" t="str">
        <f>VLOOKUP(A303,'BASE REGISTRO NOVIEMBRE'!$B$2:$V$890,6,FALSE)</f>
        <v xml:space="preserve">Certificado de Vigencia de Persona Jurídica sin Fines de Lucro Folio N° 500382827673, de 14 de abril de 2021, emitido por el Servicio de Registro Civil e Identificación. </v>
      </c>
      <c r="G303" s="27" t="str">
        <f>VLOOKUP(A303,'BASE REGISTRO NOVIEMBRE'!$B$2:$V$890,7,FALSE)</f>
        <v>Atender a los jóvenes en citación de riesgo social, proponiendo dar atención integral, con miras a prevenir conductas desadaptativas que los lleven a involucrase posteriormente en actos delictivos.</v>
      </c>
      <c r="H303" s="27" t="str">
        <f>VLOOKUP(A303,'BASE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3" s="27" t="str">
        <f>VLOOKUP(A303,'BASE REGISTRO NOVIEMBRE'!$B$2:$V$890,9,FALSE)</f>
        <v>Se elegirán cada dos años.</v>
      </c>
      <c r="J303" s="27" t="str">
        <f>VLOOKUP(A303,'BASE REGISTRO NOVIEMBRE'!$B$2:$V$890,10,FALSE)</f>
        <v xml:space="preserve">desde el 07 de abril de 2021 al 07 de abril del 2023.  </v>
      </c>
      <c r="K303" s="27" t="str">
        <f>VLOOKUP(A303,'BASE REGISTRO NOVIEMBRE'!$B$2:$V$890,11,FALSE)</f>
        <v xml:space="preserve">Presidente: Luis Antonio Ruíz Sumaret, 
Directora Ejecutiva: Yerka Aguilera Olivares, 
</v>
      </c>
      <c r="L303" s="27" t="str">
        <f>VLOOKUP(A303,'BASE REGISTRO NOVIEMBRE'!$B$2:$V$890,12,FALSE)</f>
        <v xml:space="preserve">Avenida O´Higgins N° 1271, Chillan. 
</v>
      </c>
      <c r="M303" s="27" t="str">
        <f>VLOOKUP(A303,'BASE REGISTRO NOVIEMBRE'!$B$2:$V$890,13,FALSE)</f>
        <v>XVI</v>
      </c>
      <c r="N303" s="27" t="str">
        <f>VLOOKUP(A303,'BASE REGISTRO NOVIEMBRE'!$B$2:$V$890,14,FALSE)</f>
        <v>chillán</v>
      </c>
      <c r="O303" s="27" t="str">
        <f>VLOOKUP(A303,'BASE REGISTRO NOVIEMBRE'!$B$2:$V$890,15,FALSE)</f>
        <v xml:space="preserve"> 42-2426627 y 42-2426628-    Celular: 978072945</v>
      </c>
      <c r="P303" s="27" t="str">
        <f>VLOOKUP(A303,'BASE REGISTRO NOVIEMBRE'!$B$2:$V$890,16,FALSE)</f>
        <v xml:space="preserve"> Correo electrónico: directorio@corporacionllequen.cl, llequencentral4@gmail.com             yerkaguileracorporacionllequen@gmail.com</v>
      </c>
      <c r="Q303" s="27">
        <f>VLOOKUP(A303,'BASE REGISTRO NOVIEMBRE'!$B$2:$V$890,17,FALSE)</f>
        <v>0</v>
      </c>
      <c r="R303" s="27" t="str">
        <f>VLOOKUP(A303,'BASE REGISTRO NOVIEMBRE'!$B$2:$V$890,18,FALSE)</f>
        <v>93401: Institución de Asistencia Social</v>
      </c>
      <c r="S303" s="27" t="str">
        <f>VLOOKUP(A303,'BASE REGISTRO NOVIEMBRE'!$B$2:$V$890,19,FALSE)</f>
        <v xml:space="preserve">Se acompañan antecedentes financieros correspondientes al año 2020,  aprobados por el Subdepartamento de Supervisión Financiera Nacional. </v>
      </c>
      <c r="T303" s="107">
        <f>VLOOKUP(A303,'BASE REGISTRO NOVIEMBRE'!$B$2:$V$890,20,FALSE)</f>
        <v>37970</v>
      </c>
      <c r="U303" s="41">
        <v>6866</v>
      </c>
      <c r="V303" s="44">
        <v>21324156</v>
      </c>
      <c r="W303" s="44">
        <v>41205324</v>
      </c>
      <c r="X303" s="45">
        <v>44561</v>
      </c>
      <c r="Y303" s="42" t="s">
        <v>40</v>
      </c>
      <c r="Z303" s="42" t="s">
        <v>9203</v>
      </c>
      <c r="AA303" s="42" t="s">
        <v>485</v>
      </c>
    </row>
    <row r="304" spans="1:27" ht="15.75" customHeight="1" x14ac:dyDescent="0.2">
      <c r="A304" s="41">
        <v>6866</v>
      </c>
      <c r="B304" s="27" t="str">
        <f>VLOOKUP(A304,'BASE REGISTRO NOVIEMBRE'!$B$2:$V$890,2,FALSE)</f>
        <v>Corporación de Apoyo a la Niñez y Juventud en Riesgo Social “Corporación Llequén”.</v>
      </c>
      <c r="C304" s="27" t="str">
        <f>VLOOKUP(A304,'BASE REGISTRO NOVIEMBRE'!$B$2:$V$890,3,FALSE)</f>
        <v>71992600-2</v>
      </c>
      <c r="D304" s="27" t="str">
        <f>VLOOKUP(A304,'BASE REGISTRO NOVIEMBRE'!$B$2:$V$890,4,FALSE)</f>
        <v>Corporación de Derecho Privado</v>
      </c>
      <c r="E304" s="27" t="str">
        <f>VLOOKUP(A304,'BASE REGISTRO NOVIEMBRE'!$B$2:$V$890,5,FALSE)</f>
        <v>Otorgada por Decreto Supremo Nº 1429, de fecha 27 de noviembre  de 1991, del Ministerio de Justicia, publicado en el Diario Oficial el día 16 de enero de 1992.</v>
      </c>
      <c r="F304" s="27" t="str">
        <f>VLOOKUP(A304,'BASE REGISTRO NOVIEMBRE'!$B$2:$V$890,6,FALSE)</f>
        <v xml:space="preserve">Certificado de Vigencia de Persona Jurídica sin Fines de Lucro Folio N° 500382827673, de 14 de abril de 2021, emitido por el Servicio de Registro Civil e Identificación. </v>
      </c>
      <c r="G304" s="27" t="str">
        <f>VLOOKUP(A304,'BASE REGISTRO NOVIEMBRE'!$B$2:$V$890,7,FALSE)</f>
        <v>Atender a los jóvenes en citación de riesgo social, proponiendo dar atención integral, con miras a prevenir conductas desadaptativas que los lleven a involucrase posteriormente en actos delictivos.</v>
      </c>
      <c r="H304" s="27" t="str">
        <f>VLOOKUP(A304,'BASE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4" s="27" t="str">
        <f>VLOOKUP(A304,'BASE REGISTRO NOVIEMBRE'!$B$2:$V$890,9,FALSE)</f>
        <v>Se elegirán cada dos años.</v>
      </c>
      <c r="J304" s="27" t="str">
        <f>VLOOKUP(A304,'BASE REGISTRO NOVIEMBRE'!$B$2:$V$890,10,FALSE)</f>
        <v xml:space="preserve">desde el 07 de abril de 2021 al 07 de abril del 2023.  </v>
      </c>
      <c r="K304" s="27" t="str">
        <f>VLOOKUP(A304,'BASE REGISTRO NOVIEMBRE'!$B$2:$V$890,11,FALSE)</f>
        <v xml:space="preserve">Presidente: Luis Antonio Ruíz Sumaret, 
Directora Ejecutiva: Yerka Aguilera Olivares, 
</v>
      </c>
      <c r="L304" s="27" t="str">
        <f>VLOOKUP(A304,'BASE REGISTRO NOVIEMBRE'!$B$2:$V$890,12,FALSE)</f>
        <v xml:space="preserve">Avenida O´Higgins N° 1271, Chillan. 
</v>
      </c>
      <c r="M304" s="27" t="str">
        <f>VLOOKUP(A304,'BASE REGISTRO NOVIEMBRE'!$B$2:$V$890,13,FALSE)</f>
        <v>XVI</v>
      </c>
      <c r="N304" s="27" t="str">
        <f>VLOOKUP(A304,'BASE REGISTRO NOVIEMBRE'!$B$2:$V$890,14,FALSE)</f>
        <v>chillán</v>
      </c>
      <c r="O304" s="27" t="str">
        <f>VLOOKUP(A304,'BASE REGISTRO NOVIEMBRE'!$B$2:$V$890,15,FALSE)</f>
        <v xml:space="preserve"> 42-2426627 y 42-2426628-    Celular: 978072945</v>
      </c>
      <c r="P304" s="27" t="str">
        <f>VLOOKUP(A304,'BASE REGISTRO NOVIEMBRE'!$B$2:$V$890,16,FALSE)</f>
        <v xml:space="preserve"> Correo electrónico: directorio@corporacionllequen.cl, llequencentral4@gmail.com             yerkaguileracorporacionllequen@gmail.com</v>
      </c>
      <c r="Q304" s="27">
        <f>VLOOKUP(A304,'BASE REGISTRO NOVIEMBRE'!$B$2:$V$890,17,FALSE)</f>
        <v>0</v>
      </c>
      <c r="R304" s="27" t="str">
        <f>VLOOKUP(A304,'BASE REGISTRO NOVIEMBRE'!$B$2:$V$890,18,FALSE)</f>
        <v>93401: Institución de Asistencia Social</v>
      </c>
      <c r="S304" s="27" t="str">
        <f>VLOOKUP(A304,'BASE REGISTRO NOVIEMBRE'!$B$2:$V$890,19,FALSE)</f>
        <v xml:space="preserve">Se acompañan antecedentes financieros correspondientes al año 2020,  aprobados por el Subdepartamento de Supervisión Financiera Nacional. </v>
      </c>
      <c r="T304" s="107">
        <f>VLOOKUP(A304,'BASE REGISTRO NOVIEMBRE'!$B$2:$V$890,20,FALSE)</f>
        <v>37970</v>
      </c>
      <c r="U304" s="41">
        <v>6866</v>
      </c>
      <c r="V304" s="44">
        <v>25045976</v>
      </c>
      <c r="W304" s="44">
        <v>32740360</v>
      </c>
      <c r="X304" s="45">
        <v>44561</v>
      </c>
      <c r="Y304" s="42" t="s">
        <v>40</v>
      </c>
      <c r="Z304" s="42" t="s">
        <v>9203</v>
      </c>
      <c r="AA304" s="42" t="s">
        <v>762</v>
      </c>
    </row>
    <row r="305" spans="1:27" ht="15.75" customHeight="1" x14ac:dyDescent="0.2">
      <c r="A305" s="41">
        <v>6866</v>
      </c>
      <c r="B305" s="27" t="str">
        <f>VLOOKUP(A305,'BASE REGISTRO NOVIEMBRE'!$B$2:$V$890,2,FALSE)</f>
        <v>Corporación de Apoyo a la Niñez y Juventud en Riesgo Social “Corporación Llequén”.</v>
      </c>
      <c r="C305" s="27" t="str">
        <f>VLOOKUP(A305,'BASE REGISTRO NOVIEMBRE'!$B$2:$V$890,3,FALSE)</f>
        <v>71992600-2</v>
      </c>
      <c r="D305" s="27" t="str">
        <f>VLOOKUP(A305,'BASE REGISTRO NOVIEMBRE'!$B$2:$V$890,4,FALSE)</f>
        <v>Corporación de Derecho Privado</v>
      </c>
      <c r="E305" s="27" t="str">
        <f>VLOOKUP(A305,'BASE REGISTRO NOVIEMBRE'!$B$2:$V$890,5,FALSE)</f>
        <v>Otorgada por Decreto Supremo Nº 1429, de fecha 27 de noviembre  de 1991, del Ministerio de Justicia, publicado en el Diario Oficial el día 16 de enero de 1992.</v>
      </c>
      <c r="F305" s="27" t="str">
        <f>VLOOKUP(A305,'BASE REGISTRO NOVIEMBRE'!$B$2:$V$890,6,FALSE)</f>
        <v xml:space="preserve">Certificado de Vigencia de Persona Jurídica sin Fines de Lucro Folio N° 500382827673, de 14 de abril de 2021, emitido por el Servicio de Registro Civil e Identificación. </v>
      </c>
      <c r="G305" s="27" t="str">
        <f>VLOOKUP(A305,'BASE REGISTRO NOVIEMBRE'!$B$2:$V$890,7,FALSE)</f>
        <v>Atender a los jóvenes en citación de riesgo social, proponiendo dar atención integral, con miras a prevenir conductas desadaptativas que los lleven a involucrase posteriormente en actos delictivos.</v>
      </c>
      <c r="H305" s="27" t="str">
        <f>VLOOKUP(A305,'BASE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5" s="27" t="str">
        <f>VLOOKUP(A305,'BASE REGISTRO NOVIEMBRE'!$B$2:$V$890,9,FALSE)</f>
        <v>Se elegirán cada dos años.</v>
      </c>
      <c r="J305" s="27" t="str">
        <f>VLOOKUP(A305,'BASE REGISTRO NOVIEMBRE'!$B$2:$V$890,10,FALSE)</f>
        <v xml:space="preserve">desde el 07 de abril de 2021 al 07 de abril del 2023.  </v>
      </c>
      <c r="K305" s="27" t="str">
        <f>VLOOKUP(A305,'BASE REGISTRO NOVIEMBRE'!$B$2:$V$890,11,FALSE)</f>
        <v xml:space="preserve">Presidente: Luis Antonio Ruíz Sumaret, 
Directora Ejecutiva: Yerka Aguilera Olivares, 
</v>
      </c>
      <c r="L305" s="27" t="str">
        <f>VLOOKUP(A305,'BASE REGISTRO NOVIEMBRE'!$B$2:$V$890,12,FALSE)</f>
        <v xml:space="preserve">Avenida O´Higgins N° 1271, Chillan. 
</v>
      </c>
      <c r="M305" s="27" t="str">
        <f>VLOOKUP(A305,'BASE REGISTRO NOVIEMBRE'!$B$2:$V$890,13,FALSE)</f>
        <v>XVI</v>
      </c>
      <c r="N305" s="27" t="str">
        <f>VLOOKUP(A305,'BASE REGISTRO NOVIEMBRE'!$B$2:$V$890,14,FALSE)</f>
        <v>chillán</v>
      </c>
      <c r="O305" s="27" t="str">
        <f>VLOOKUP(A305,'BASE REGISTRO NOVIEMBRE'!$B$2:$V$890,15,FALSE)</f>
        <v xml:space="preserve"> 42-2426627 y 42-2426628-    Celular: 978072945</v>
      </c>
      <c r="P305" s="27" t="str">
        <f>VLOOKUP(A305,'BASE REGISTRO NOVIEMBRE'!$B$2:$V$890,16,FALSE)</f>
        <v xml:space="preserve"> Correo electrónico: directorio@corporacionllequen.cl, llequencentral4@gmail.com             yerkaguileracorporacionllequen@gmail.com</v>
      </c>
      <c r="Q305" s="27">
        <f>VLOOKUP(A305,'BASE REGISTRO NOVIEMBRE'!$B$2:$V$890,17,FALSE)</f>
        <v>0</v>
      </c>
      <c r="R305" s="27" t="str">
        <f>VLOOKUP(A305,'BASE REGISTRO NOVIEMBRE'!$B$2:$V$890,18,FALSE)</f>
        <v>93401: Institución de Asistencia Social</v>
      </c>
      <c r="S305" s="27" t="str">
        <f>VLOOKUP(A305,'BASE REGISTRO NOVIEMBRE'!$B$2:$V$890,19,FALSE)</f>
        <v xml:space="preserve">Se acompañan antecedentes financieros correspondientes al año 2020,  aprobados por el Subdepartamento de Supervisión Financiera Nacional. </v>
      </c>
      <c r="T305" s="107">
        <f>VLOOKUP(A305,'BASE REGISTRO NOVIEMBRE'!$B$2:$V$890,20,FALSE)</f>
        <v>37970</v>
      </c>
      <c r="U305" s="41">
        <v>6866</v>
      </c>
      <c r="V305" s="44">
        <v>190675090</v>
      </c>
      <c r="W305" s="44">
        <v>225048202</v>
      </c>
      <c r="X305" s="45">
        <v>44561</v>
      </c>
      <c r="Y305" s="42" t="s">
        <v>40</v>
      </c>
      <c r="Z305" s="42" t="s">
        <v>9203</v>
      </c>
      <c r="AA305" s="42" t="s">
        <v>9562</v>
      </c>
    </row>
    <row r="306" spans="1:27" ht="15.75" customHeight="1" x14ac:dyDescent="0.2">
      <c r="A306" s="41">
        <v>6866</v>
      </c>
      <c r="B306" s="27" t="str">
        <f>VLOOKUP(A306,'BASE REGISTRO NOVIEMBRE'!$B$2:$V$890,2,FALSE)</f>
        <v>Corporación de Apoyo a la Niñez y Juventud en Riesgo Social “Corporación Llequén”.</v>
      </c>
      <c r="C306" s="27" t="str">
        <f>VLOOKUP(A306,'BASE REGISTRO NOVIEMBRE'!$B$2:$V$890,3,FALSE)</f>
        <v>71992600-2</v>
      </c>
      <c r="D306" s="27" t="str">
        <f>VLOOKUP(A306,'BASE REGISTRO NOVIEMBRE'!$B$2:$V$890,4,FALSE)</f>
        <v>Corporación de Derecho Privado</v>
      </c>
      <c r="E306" s="27" t="str">
        <f>VLOOKUP(A306,'BASE REGISTRO NOVIEMBRE'!$B$2:$V$890,5,FALSE)</f>
        <v>Otorgada por Decreto Supremo Nº 1429, de fecha 27 de noviembre  de 1991, del Ministerio de Justicia, publicado en el Diario Oficial el día 16 de enero de 1992.</v>
      </c>
      <c r="F306" s="27" t="str">
        <f>VLOOKUP(A306,'BASE REGISTRO NOVIEMBRE'!$B$2:$V$890,6,FALSE)</f>
        <v xml:space="preserve">Certificado de Vigencia de Persona Jurídica sin Fines de Lucro Folio N° 500382827673, de 14 de abril de 2021, emitido por el Servicio de Registro Civil e Identificación. </v>
      </c>
      <c r="G306" s="27" t="str">
        <f>VLOOKUP(A306,'BASE REGISTRO NOVIEMBRE'!$B$2:$V$890,7,FALSE)</f>
        <v>Atender a los jóvenes en citación de riesgo social, proponiendo dar atención integral, con miras a prevenir conductas desadaptativas que los lleven a involucrase posteriormente en actos delictivos.</v>
      </c>
      <c r="H306" s="27" t="str">
        <f>VLOOKUP(A306,'BASE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6" s="27" t="str">
        <f>VLOOKUP(A306,'BASE REGISTRO NOVIEMBRE'!$B$2:$V$890,9,FALSE)</f>
        <v>Se elegirán cada dos años.</v>
      </c>
      <c r="J306" s="27" t="str">
        <f>VLOOKUP(A306,'BASE REGISTRO NOVIEMBRE'!$B$2:$V$890,10,FALSE)</f>
        <v xml:space="preserve">desde el 07 de abril de 2021 al 07 de abril del 2023.  </v>
      </c>
      <c r="K306" s="27" t="str">
        <f>VLOOKUP(A306,'BASE REGISTRO NOVIEMBRE'!$B$2:$V$890,11,FALSE)</f>
        <v xml:space="preserve">Presidente: Luis Antonio Ruíz Sumaret, 
Directora Ejecutiva: Yerka Aguilera Olivares, 
</v>
      </c>
      <c r="L306" s="27" t="str">
        <f>VLOOKUP(A306,'BASE REGISTRO NOVIEMBRE'!$B$2:$V$890,12,FALSE)</f>
        <v xml:space="preserve">Avenida O´Higgins N° 1271, Chillan. 
</v>
      </c>
      <c r="M306" s="27" t="str">
        <f>VLOOKUP(A306,'BASE REGISTRO NOVIEMBRE'!$B$2:$V$890,13,FALSE)</f>
        <v>XVI</v>
      </c>
      <c r="N306" s="27" t="str">
        <f>VLOOKUP(A306,'BASE REGISTRO NOVIEMBRE'!$B$2:$V$890,14,FALSE)</f>
        <v>chillán</v>
      </c>
      <c r="O306" s="27" t="str">
        <f>VLOOKUP(A306,'BASE REGISTRO NOVIEMBRE'!$B$2:$V$890,15,FALSE)</f>
        <v xml:space="preserve"> 42-2426627 y 42-2426628-    Celular: 978072945</v>
      </c>
      <c r="P306" s="27" t="str">
        <f>VLOOKUP(A306,'BASE REGISTRO NOVIEMBRE'!$B$2:$V$890,16,FALSE)</f>
        <v xml:space="preserve"> Correo electrónico: directorio@corporacionllequen.cl, llequencentral4@gmail.com             yerkaguileracorporacionllequen@gmail.com</v>
      </c>
      <c r="Q306" s="27">
        <f>VLOOKUP(A306,'BASE REGISTRO NOVIEMBRE'!$B$2:$V$890,17,FALSE)</f>
        <v>0</v>
      </c>
      <c r="R306" s="27" t="str">
        <f>VLOOKUP(A306,'BASE REGISTRO NOVIEMBRE'!$B$2:$V$890,18,FALSE)</f>
        <v>93401: Institución de Asistencia Social</v>
      </c>
      <c r="S306" s="27" t="str">
        <f>VLOOKUP(A306,'BASE REGISTRO NOVIEMBRE'!$B$2:$V$890,19,FALSE)</f>
        <v xml:space="preserve">Se acompañan antecedentes financieros correspondientes al año 2020,  aprobados por el Subdepartamento de Supervisión Financiera Nacional. </v>
      </c>
      <c r="T306" s="107">
        <f>VLOOKUP(A306,'BASE REGISTRO NOVIEMBRE'!$B$2:$V$890,20,FALSE)</f>
        <v>37970</v>
      </c>
      <c r="U306" s="41">
        <v>6866</v>
      </c>
      <c r="V306" s="44">
        <v>54886988</v>
      </c>
      <c r="W306" s="44">
        <v>92939116</v>
      </c>
      <c r="X306" s="45">
        <v>44561</v>
      </c>
      <c r="Y306" s="42" t="s">
        <v>40</v>
      </c>
      <c r="Z306" s="42" t="s">
        <v>9203</v>
      </c>
      <c r="AA306" s="42" t="s">
        <v>160</v>
      </c>
    </row>
    <row r="307" spans="1:27" ht="15.75" customHeight="1" x14ac:dyDescent="0.2">
      <c r="A307" s="41">
        <v>6866</v>
      </c>
      <c r="B307" s="27" t="str">
        <f>VLOOKUP(A307,'BASE REGISTRO NOVIEMBRE'!$B$2:$V$890,2,FALSE)</f>
        <v>Corporación de Apoyo a la Niñez y Juventud en Riesgo Social “Corporación Llequén”.</v>
      </c>
      <c r="C307" s="27" t="str">
        <f>VLOOKUP(A307,'BASE REGISTRO NOVIEMBRE'!$B$2:$V$890,3,FALSE)</f>
        <v>71992600-2</v>
      </c>
      <c r="D307" s="27" t="str">
        <f>VLOOKUP(A307,'BASE REGISTRO NOVIEMBRE'!$B$2:$V$890,4,FALSE)</f>
        <v>Corporación de Derecho Privado</v>
      </c>
      <c r="E307" s="27" t="str">
        <f>VLOOKUP(A307,'BASE REGISTRO NOVIEMBRE'!$B$2:$V$890,5,FALSE)</f>
        <v>Otorgada por Decreto Supremo Nº 1429, de fecha 27 de noviembre  de 1991, del Ministerio de Justicia, publicado en el Diario Oficial el día 16 de enero de 1992.</v>
      </c>
      <c r="F307" s="27" t="str">
        <f>VLOOKUP(A307,'BASE REGISTRO NOVIEMBRE'!$B$2:$V$890,6,FALSE)</f>
        <v xml:space="preserve">Certificado de Vigencia de Persona Jurídica sin Fines de Lucro Folio N° 500382827673, de 14 de abril de 2021, emitido por el Servicio de Registro Civil e Identificación. </v>
      </c>
      <c r="G307" s="27" t="str">
        <f>VLOOKUP(A307,'BASE REGISTRO NOVIEMBRE'!$B$2:$V$890,7,FALSE)</f>
        <v>Atender a los jóvenes en citación de riesgo social, proponiendo dar atención integral, con miras a prevenir conductas desadaptativas que los lleven a involucrase posteriormente en actos delictivos.</v>
      </c>
      <c r="H307" s="27" t="str">
        <f>VLOOKUP(A307,'BASE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7" s="27" t="str">
        <f>VLOOKUP(A307,'BASE REGISTRO NOVIEMBRE'!$B$2:$V$890,9,FALSE)</f>
        <v>Se elegirán cada dos años.</v>
      </c>
      <c r="J307" s="27" t="str">
        <f>VLOOKUP(A307,'BASE REGISTRO NOVIEMBRE'!$B$2:$V$890,10,FALSE)</f>
        <v xml:space="preserve">desde el 07 de abril de 2021 al 07 de abril del 2023.  </v>
      </c>
      <c r="K307" s="27" t="str">
        <f>VLOOKUP(A307,'BASE REGISTRO NOVIEMBRE'!$B$2:$V$890,11,FALSE)</f>
        <v xml:space="preserve">Presidente: Luis Antonio Ruíz Sumaret, 
Directora Ejecutiva: Yerka Aguilera Olivares, 
</v>
      </c>
      <c r="L307" s="27" t="str">
        <f>VLOOKUP(A307,'BASE REGISTRO NOVIEMBRE'!$B$2:$V$890,12,FALSE)</f>
        <v xml:space="preserve">Avenida O´Higgins N° 1271, Chillan. 
</v>
      </c>
      <c r="M307" s="27" t="str">
        <f>VLOOKUP(A307,'BASE REGISTRO NOVIEMBRE'!$B$2:$V$890,13,FALSE)</f>
        <v>XVI</v>
      </c>
      <c r="N307" s="27" t="str">
        <f>VLOOKUP(A307,'BASE REGISTRO NOVIEMBRE'!$B$2:$V$890,14,FALSE)</f>
        <v>chillán</v>
      </c>
      <c r="O307" s="27" t="str">
        <f>VLOOKUP(A307,'BASE REGISTRO NOVIEMBRE'!$B$2:$V$890,15,FALSE)</f>
        <v xml:space="preserve"> 42-2426627 y 42-2426628-    Celular: 978072945</v>
      </c>
      <c r="P307" s="27" t="str">
        <f>VLOOKUP(A307,'BASE REGISTRO NOVIEMBRE'!$B$2:$V$890,16,FALSE)</f>
        <v xml:space="preserve"> Correo electrónico: directorio@corporacionllequen.cl, llequencentral4@gmail.com             yerkaguileracorporacionllequen@gmail.com</v>
      </c>
      <c r="Q307" s="27">
        <f>VLOOKUP(A307,'BASE REGISTRO NOVIEMBRE'!$B$2:$V$890,17,FALSE)</f>
        <v>0</v>
      </c>
      <c r="R307" s="27" t="str">
        <f>VLOOKUP(A307,'BASE REGISTRO NOVIEMBRE'!$B$2:$V$890,18,FALSE)</f>
        <v>93401: Institución de Asistencia Social</v>
      </c>
      <c r="S307" s="27" t="str">
        <f>VLOOKUP(A307,'BASE REGISTRO NOVIEMBRE'!$B$2:$V$890,19,FALSE)</f>
        <v xml:space="preserve">Se acompañan antecedentes financieros correspondientes al año 2020,  aprobados por el Subdepartamento de Supervisión Financiera Nacional. </v>
      </c>
      <c r="T307" s="107">
        <f>VLOOKUP(A307,'BASE REGISTRO NOVIEMBRE'!$B$2:$V$890,20,FALSE)</f>
        <v>37970</v>
      </c>
      <c r="U307" s="41">
        <v>6866</v>
      </c>
      <c r="V307" s="44">
        <v>95345202</v>
      </c>
      <c r="W307" s="44">
        <v>114671932</v>
      </c>
      <c r="X307" s="45">
        <v>44561</v>
      </c>
      <c r="Y307" s="42" t="s">
        <v>40</v>
      </c>
      <c r="Z307" s="42" t="s">
        <v>9203</v>
      </c>
      <c r="AA307" s="42" t="s">
        <v>219</v>
      </c>
    </row>
    <row r="308" spans="1:27" ht="15.75" customHeight="1" x14ac:dyDescent="0.2">
      <c r="A308" s="41">
        <v>6866</v>
      </c>
      <c r="B308" s="27" t="str">
        <f>VLOOKUP(A308,'BASE REGISTRO NOVIEMBRE'!$B$2:$V$890,2,FALSE)</f>
        <v>Corporación de Apoyo a la Niñez y Juventud en Riesgo Social “Corporación Llequén”.</v>
      </c>
      <c r="C308" s="27" t="str">
        <f>VLOOKUP(A308,'BASE REGISTRO NOVIEMBRE'!$B$2:$V$890,3,FALSE)</f>
        <v>71992600-2</v>
      </c>
      <c r="D308" s="27" t="str">
        <f>VLOOKUP(A308,'BASE REGISTRO NOVIEMBRE'!$B$2:$V$890,4,FALSE)</f>
        <v>Corporación de Derecho Privado</v>
      </c>
      <c r="E308" s="27" t="str">
        <f>VLOOKUP(A308,'BASE REGISTRO NOVIEMBRE'!$B$2:$V$890,5,FALSE)</f>
        <v>Otorgada por Decreto Supremo Nº 1429, de fecha 27 de noviembre  de 1991, del Ministerio de Justicia, publicado en el Diario Oficial el día 16 de enero de 1992.</v>
      </c>
      <c r="F308" s="27" t="str">
        <f>VLOOKUP(A308,'BASE REGISTRO NOVIEMBRE'!$B$2:$V$890,6,FALSE)</f>
        <v xml:space="preserve">Certificado de Vigencia de Persona Jurídica sin Fines de Lucro Folio N° 500382827673, de 14 de abril de 2021, emitido por el Servicio de Registro Civil e Identificación. </v>
      </c>
      <c r="G308" s="27" t="str">
        <f>VLOOKUP(A308,'BASE REGISTRO NOVIEMBRE'!$B$2:$V$890,7,FALSE)</f>
        <v>Atender a los jóvenes en citación de riesgo social, proponiendo dar atención integral, con miras a prevenir conductas desadaptativas que los lleven a involucrase posteriormente en actos delictivos.</v>
      </c>
      <c r="H308" s="27" t="str">
        <f>VLOOKUP(A308,'BASE REGISTRO NOVIEMBRE'!$B$2:$V$890,8,FALSE)</f>
        <v xml:space="preserve">Presidente: 
Luis Antonio Ruíz Sumaret
Vicepresidente: 
Nelson Roberto García Araneda
Secretario General: 
Silma Aguilera Olivares
Secretario de Actas: 
Daniela Cabrera Aguilera
Tesorero: 
Víctor Castro Campos
Directores:
Patrick Jaque Azola, RUT N° 
Doris de la Fuente Riveros
</v>
      </c>
      <c r="I308" s="27" t="str">
        <f>VLOOKUP(A308,'BASE REGISTRO NOVIEMBRE'!$B$2:$V$890,9,FALSE)</f>
        <v>Se elegirán cada dos años.</v>
      </c>
      <c r="J308" s="27" t="str">
        <f>VLOOKUP(A308,'BASE REGISTRO NOVIEMBRE'!$B$2:$V$890,10,FALSE)</f>
        <v xml:space="preserve">desde el 07 de abril de 2021 al 07 de abril del 2023.  </v>
      </c>
      <c r="K308" s="27" t="str">
        <f>VLOOKUP(A308,'BASE REGISTRO NOVIEMBRE'!$B$2:$V$890,11,FALSE)</f>
        <v xml:space="preserve">Presidente: Luis Antonio Ruíz Sumaret, 
Directora Ejecutiva: Yerka Aguilera Olivares, 
</v>
      </c>
      <c r="L308" s="27" t="str">
        <f>VLOOKUP(A308,'BASE REGISTRO NOVIEMBRE'!$B$2:$V$890,12,FALSE)</f>
        <v xml:space="preserve">Avenida O´Higgins N° 1271, Chillan. 
</v>
      </c>
      <c r="M308" s="27" t="str">
        <f>VLOOKUP(A308,'BASE REGISTRO NOVIEMBRE'!$B$2:$V$890,13,FALSE)</f>
        <v>XVI</v>
      </c>
      <c r="N308" s="27" t="str">
        <f>VLOOKUP(A308,'BASE REGISTRO NOVIEMBRE'!$B$2:$V$890,14,FALSE)</f>
        <v>chillán</v>
      </c>
      <c r="O308" s="27" t="str">
        <f>VLOOKUP(A308,'BASE REGISTRO NOVIEMBRE'!$B$2:$V$890,15,FALSE)</f>
        <v xml:space="preserve"> 42-2426627 y 42-2426628-    Celular: 978072945</v>
      </c>
      <c r="P308" s="27" t="str">
        <f>VLOOKUP(A308,'BASE REGISTRO NOVIEMBRE'!$B$2:$V$890,16,FALSE)</f>
        <v xml:space="preserve"> Correo electrónico: directorio@corporacionllequen.cl, llequencentral4@gmail.com             yerkaguileracorporacionllequen@gmail.com</v>
      </c>
      <c r="Q308" s="27">
        <f>VLOOKUP(A308,'BASE REGISTRO NOVIEMBRE'!$B$2:$V$890,17,FALSE)</f>
        <v>0</v>
      </c>
      <c r="R308" s="27" t="str">
        <f>VLOOKUP(A308,'BASE REGISTRO NOVIEMBRE'!$B$2:$V$890,18,FALSE)</f>
        <v>93401: Institución de Asistencia Social</v>
      </c>
      <c r="S308" s="27" t="str">
        <f>VLOOKUP(A308,'BASE REGISTRO NOVIEMBRE'!$B$2:$V$890,19,FALSE)</f>
        <v xml:space="preserve">Se acompañan antecedentes financieros correspondientes al año 2020,  aprobados por el Subdepartamento de Supervisión Financiera Nacional. </v>
      </c>
      <c r="T308" s="107">
        <f>VLOOKUP(A308,'BASE REGISTRO NOVIEMBRE'!$B$2:$V$890,20,FALSE)</f>
        <v>37970</v>
      </c>
      <c r="U308" s="41">
        <v>6866</v>
      </c>
      <c r="V308" s="44">
        <v>18758844</v>
      </c>
      <c r="W308" s="44">
        <v>36716028</v>
      </c>
      <c r="X308" s="45">
        <v>44561</v>
      </c>
      <c r="Y308" s="42" t="s">
        <v>40</v>
      </c>
      <c r="Z308" s="42" t="s">
        <v>9203</v>
      </c>
      <c r="AA308" s="42" t="s">
        <v>71</v>
      </c>
    </row>
    <row r="309" spans="1:27" ht="15.75" customHeight="1" x14ac:dyDescent="0.2">
      <c r="A309" s="41">
        <v>6872</v>
      </c>
      <c r="B309" s="27" t="str">
        <f>VLOOKUP(A309,'BASE REGISTRO NOVIEMBRE'!$B$2:$V$890,2,FALSE)</f>
        <v xml:space="preserve">I. Municipalidad de San Antonio
</v>
      </c>
      <c r="C309" s="27" t="str">
        <f>VLOOKUP(A309,'BASE REGISTRO NOVIEMBRE'!$B$2:$V$890,3,FALSE)</f>
        <v>69073400-1</v>
      </c>
      <c r="D309" s="27" t="str">
        <f>VLOOKUP(A309,'BASE REGISTRO NOVIEMBRE'!$B$2:$V$890,4,FALSE)</f>
        <v>Municipalidad</v>
      </c>
      <c r="E309" s="27" t="str">
        <f>VLOOKUP(A309,'BASE REGISTRO NOVIEMBRE'!$B$2:$V$890,5,FALSE)</f>
        <v>Constitución Política de la República, art. 107.</v>
      </c>
      <c r="F309" s="27" t="str">
        <f>VLOOKUP(A309,'BASE REGISTRO NOVIEMBRE'!$B$2:$V$890,6,FALSE)</f>
        <v>Indefinida.</v>
      </c>
      <c r="G309" s="27" t="str">
        <f>VLOOKUP(A309,'BASE REGISTRO NOVIEMBRE'!$B$2:$V$890,7,FALSE)</f>
        <v>Según Ley Orgánica Nº 18.695, arts. 1º al 4º.</v>
      </c>
      <c r="H309" s="27">
        <f>VLOOKUP(A309,'BASE REGISTRO NOVIEMBRE'!$B$2:$V$890,8,FALSE)</f>
        <v>0</v>
      </c>
      <c r="I309" s="27">
        <f>VLOOKUP(A309,'BASE REGISTRO NOVIEMBRE'!$B$2:$V$890,9,FALSE)</f>
        <v>0</v>
      </c>
      <c r="J309" s="27">
        <f>VLOOKUP(A309,'BASE REGISTRO NOVIEMBRE'!$B$2:$V$890,10,FALSE)</f>
        <v>0</v>
      </c>
      <c r="K309" s="27" t="str">
        <f>VLOOKUP(A309,'BASE REGISTRO NOVIEMBRE'!$B$2:$V$890,11,FALSE)</f>
        <v xml:space="preserve">Luis Omar Vera Castro    </v>
      </c>
      <c r="L309" s="27" t="str">
        <f>VLOOKUP(A309,'BASE REGISTRO NOVIEMBRE'!$B$2:$V$890,12,FALSE)</f>
        <v>Avenida Ramón Barros Luco Nº1881, Barrancas, San Antonio, Quinta Región.</v>
      </c>
      <c r="M309" s="27" t="str">
        <f>VLOOKUP(A309,'BASE REGISTRO NOVIEMBRE'!$B$2:$V$890,13,FALSE)</f>
        <v>V</v>
      </c>
      <c r="N309" s="27" t="str">
        <f>VLOOKUP(A309,'BASE REGISTRO NOVIEMBRE'!$B$2:$V$890,14,FALSE)</f>
        <v>San Antonio</v>
      </c>
      <c r="O309" s="27">
        <f>VLOOKUP(A309,'BASE REGISTRO NOVIEMBRE'!$B$2:$V$890,15,FALSE)</f>
        <v>0</v>
      </c>
      <c r="P309" s="27">
        <f>VLOOKUP(A309,'BASE REGISTRO NOVIEMBRE'!$B$2:$V$890,16,FALSE)</f>
        <v>0</v>
      </c>
      <c r="Q309" s="27">
        <f>VLOOKUP(A309,'BASE REGISTRO NOVIEMBRE'!$B$2:$V$890,17,FALSE)</f>
        <v>0</v>
      </c>
      <c r="R309" s="27">
        <f>VLOOKUP(A309,'BASE REGISTRO NOVIEMBRE'!$B$2:$V$890,18,FALSE)</f>
        <v>91001</v>
      </c>
      <c r="S309" s="27" t="str">
        <f>VLOOKUP(A309,'BASE REGISTRO NOVIEMBRE'!$B$2:$V$890,19,FALSE)</f>
        <v xml:space="preserve">No se acompañan. Aplica Informe Jurídico Nº 09, de  fecha 14 de marzo de 2011 del Departamento Jurídico y Dictamen Nº 070791, de 2009, de la Contraloría General de la República.  
.
</v>
      </c>
      <c r="T309" s="107">
        <f>VLOOKUP(A309,'BASE REGISTRO NOVIEMBRE'!$B$2:$V$890,20,FALSE)</f>
        <v>38159</v>
      </c>
      <c r="U309" s="41">
        <v>6872</v>
      </c>
      <c r="V309" s="44">
        <v>12878280</v>
      </c>
      <c r="W309" s="44">
        <v>19317420</v>
      </c>
      <c r="X309" s="45">
        <v>44561</v>
      </c>
      <c r="Y309" s="42" t="s">
        <v>40</v>
      </c>
      <c r="Z309" s="42" t="s">
        <v>9203</v>
      </c>
      <c r="AA309" s="42" t="s">
        <v>217</v>
      </c>
    </row>
    <row r="310" spans="1:27" ht="15.75" customHeight="1" x14ac:dyDescent="0.2">
      <c r="A310" s="41">
        <v>6876</v>
      </c>
      <c r="B310" s="27" t="str">
        <f>VLOOKUP(A310,'BASE REGISTRO NOVIEMBRE'!$B$2:$V$890,2,FALSE)</f>
        <v xml:space="preserve">I. Municipalidad de Constitución
</v>
      </c>
      <c r="C310" s="27" t="str">
        <f>VLOOKUP(A310,'BASE REGISTRO NOVIEMBRE'!$B$2:$V$890,3,FALSE)</f>
        <v>69120100-7</v>
      </c>
      <c r="D310" s="27" t="str">
        <f>VLOOKUP(A310,'BASE REGISTRO NOVIEMBRE'!$B$2:$V$890,4,FALSE)</f>
        <v>Municipalidad</v>
      </c>
      <c r="E310" s="27" t="str">
        <f>VLOOKUP(A310,'BASE REGISTRO NOVIEMBRE'!$B$2:$V$890,5,FALSE)</f>
        <v>Constitución Política de la República, art. 107.</v>
      </c>
      <c r="F310" s="27" t="str">
        <f>VLOOKUP(A310,'BASE REGISTRO NOVIEMBRE'!$B$2:$V$890,6,FALSE)</f>
        <v>Indefinida.</v>
      </c>
      <c r="G310" s="27" t="str">
        <f>VLOOKUP(A310,'BASE REGISTRO NOVIEMBRE'!$B$2:$V$890,7,FALSE)</f>
        <v>Según Ley Orgánica Nº 18.695, arts. 1º al 4º.</v>
      </c>
      <c r="H310" s="27" t="str">
        <f>VLOOKUP(A310,'BASE REGISTRO NOVIEMBRE'!$B$2:$V$890,8,FALSE)</f>
        <v>no tiene</v>
      </c>
      <c r="I310" s="27">
        <f>VLOOKUP(A310,'BASE REGISTRO NOVIEMBRE'!$B$2:$V$890,9,FALSE)</f>
        <v>0</v>
      </c>
      <c r="J310" s="27">
        <f>VLOOKUP(A310,'BASE REGISTRO NOVIEMBRE'!$B$2:$V$890,10,FALSE)</f>
        <v>0</v>
      </c>
      <c r="K310" s="27" t="str">
        <f>VLOOKUP(A310,'BASE REGISTRO NOVIEMBRE'!$B$2:$V$890,11,FALSE)</f>
        <v xml:space="preserve">Carlos Moisés Valenzuela Gajardo, </v>
      </c>
      <c r="L310" s="27" t="str">
        <f>VLOOKUP(A310,'BASE REGISTRO NOVIEMBRE'!$B$2:$V$890,12,FALSE)</f>
        <v>Portales Nº450, Constitución, Séptima Región.</v>
      </c>
      <c r="M310" s="27" t="str">
        <f>VLOOKUP(A310,'BASE REGISTRO NOVIEMBRE'!$B$2:$V$890,13,FALSE)</f>
        <v>VII</v>
      </c>
      <c r="N310" s="27" t="str">
        <f>VLOOKUP(A310,'BASE REGISTRO NOVIEMBRE'!$B$2:$V$890,14,FALSE)</f>
        <v>Constitución</v>
      </c>
      <c r="O310" s="27">
        <f>VLOOKUP(A310,'BASE REGISTRO NOVIEMBRE'!$B$2:$V$890,15,FALSE)</f>
        <v>0</v>
      </c>
      <c r="P310" s="27">
        <f>VLOOKUP(A310,'BASE REGISTRO NOVIEMBRE'!$B$2:$V$890,16,FALSE)</f>
        <v>0</v>
      </c>
      <c r="Q310" s="27">
        <f>VLOOKUP(A310,'BASE REGISTRO NOVIEMBRE'!$B$2:$V$890,17,FALSE)</f>
        <v>0</v>
      </c>
      <c r="R310" s="27">
        <f>VLOOKUP(A310,'BASE REGISTRO NOVIEMBRE'!$B$2:$V$890,18,FALSE)</f>
        <v>91001</v>
      </c>
      <c r="S310" s="27" t="str">
        <f>VLOOKUP(A310,'BASE REGISTRO NOVIEMBRE'!$B$2:$V$890,19,FALSE)</f>
        <v xml:space="preserve">Se acompaña certificado financiero correspondiente al año 2013, aprobado por el departamento de administración y finanzas. 
</v>
      </c>
      <c r="T310" s="107">
        <f>VLOOKUP(A310,'BASE REGISTRO NOVIEMBRE'!$B$2:$V$890,20,FALSE)</f>
        <v>37970</v>
      </c>
      <c r="U310" s="41">
        <v>6876</v>
      </c>
      <c r="V310" s="44">
        <v>15899590</v>
      </c>
      <c r="W310" s="44">
        <v>40865523</v>
      </c>
      <c r="X310" s="45">
        <v>44561</v>
      </c>
      <c r="Y310" s="42" t="s">
        <v>40</v>
      </c>
      <c r="Z310" s="42" t="s">
        <v>9203</v>
      </c>
      <c r="AA310" s="42" t="s">
        <v>9479</v>
      </c>
    </row>
    <row r="311" spans="1:27" ht="15.75" customHeight="1" x14ac:dyDescent="0.2">
      <c r="A311" s="41">
        <v>6880</v>
      </c>
      <c r="B311" s="27" t="str">
        <f>VLOOKUP(A311,'BASE REGISTRO NOVIEMBRE'!$B$2:$V$890,2,FALSE)</f>
        <v>Fundación Centro Regional de Asistencia Técnica y Empresarial o Fundación CRATE</v>
      </c>
      <c r="C311" s="27" t="str">
        <f>VLOOKUP(A311,'BASE REGISTRO NOVIEMBRE'!$B$2:$V$890,3,FALSE)</f>
        <v>70552800-4</v>
      </c>
      <c r="D311" s="27" t="str">
        <f>VLOOKUP(A311,'BASE REGISTRO NOVIEMBRE'!$B$2:$V$890,4,FALSE)</f>
        <v>Fundación de Derecho Privado.</v>
      </c>
      <c r="E311" s="27" t="str">
        <f>VLOOKUP(A311,'BASE REGISTRO NOVIEMBRE'!$B$2:$V$890,5,FALSE)</f>
        <v xml:space="preserve">Otorgada por Decreto Supremo Nº 668, de 03  de mayo de 1979, del Ministerio de Justicia. </v>
      </c>
      <c r="F311" s="27" t="str">
        <f>VLOOKUP(A311,'BASE REGISTRO NOVIEMBRE'!$B$2:$V$890,6,FALSE)</f>
        <v>Certificado de Vigencia Folio Nº 500402665102, de 09-08-2021, otorgado por el Servicio de Registro Civil e Identificación.</v>
      </c>
      <c r="G311" s="27" t="str">
        <f>VLOOKUP(A311,'BASE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1" s="27" t="str">
        <f>VLOOKUP(A311,'BASE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1" s="27" t="str">
        <f>VLOOKUP(A311,'BASE REGISTRO NOVIEMBRE'!$B$2:$V$890,9,FALSE)</f>
        <v>Tres  años</v>
      </c>
      <c r="J311" s="27" t="str">
        <f>VLOOKUP(A311,'BASE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1" s="27" t="str">
        <f>VLOOKUP(A311,'BASE REGISTRO NOVIEMBRE'!$B$2:$V$890,11,FALSE)</f>
        <v xml:space="preserve">Gerente: Jorge Miguel Brito Obreque, 
</v>
      </c>
      <c r="L311" s="27" t="str">
        <f>VLOOKUP(A311,'BASE REGISTRO NOVIEMBRE'!$B$2:$V$890,12,FALSE)</f>
        <v xml:space="preserve">1 norte n° 550, 4to piso, Talca, Región del Maule
</v>
      </c>
      <c r="M311" s="27" t="str">
        <f>VLOOKUP(A311,'BASE REGISTRO NOVIEMBRE'!$B$2:$V$890,13,FALSE)</f>
        <v>VII</v>
      </c>
      <c r="N311" s="27" t="str">
        <f>VLOOKUP(A311,'BASE REGISTRO NOVIEMBRE'!$B$2:$V$890,14,FALSE)</f>
        <v>Talca</v>
      </c>
      <c r="O311" s="27" t="str">
        <f>VLOOKUP(A311,'BASE REGISTRO NOVIEMBRE'!$B$2:$V$890,15,FALSE)</f>
        <v>Fonos: 71-2231052 71-2210857
71-2231065</v>
      </c>
      <c r="P311" s="27" t="str">
        <f>VLOOKUP(A311,'BASE REGISTRO NOVIEMBRE'!$B$2:$V$890,16,FALSE)</f>
        <v>dirección@crate.cl</v>
      </c>
      <c r="Q311" s="27">
        <f>VLOOKUP(A311,'BASE REGISTRO NOVIEMBRE'!$B$2:$V$890,17,FALSE)</f>
        <v>0</v>
      </c>
      <c r="R311" s="27">
        <f>VLOOKUP(A311,'BASE REGISTRO NOVIEMBRE'!$B$2:$V$890,18,FALSE)</f>
        <v>93401</v>
      </c>
      <c r="S311" s="27" t="str">
        <f>VLOOKUP(A311,'BASE REGISTRO NOVIEMBRE'!$B$2:$V$890,19,FALSE)</f>
        <v>Se acompaña Certificado de la Institución, correspondiente a antecedentes financieros del año 2020, aprobados por USUFI</v>
      </c>
      <c r="T311" s="107">
        <f>VLOOKUP(A311,'BASE REGISTRO NOVIEMBRE'!$B$2:$V$890,20,FALSE)</f>
        <v>37970</v>
      </c>
      <c r="U311" s="41">
        <v>6880</v>
      </c>
      <c r="V311" s="44">
        <v>9352700</v>
      </c>
      <c r="W311" s="44">
        <v>18705400</v>
      </c>
      <c r="X311" s="45">
        <v>44561</v>
      </c>
      <c r="Y311" s="42" t="s">
        <v>40</v>
      </c>
      <c r="Z311" s="42" t="s">
        <v>9203</v>
      </c>
      <c r="AA311" s="42" t="s">
        <v>9476</v>
      </c>
    </row>
    <row r="312" spans="1:27" ht="15.75" customHeight="1" x14ac:dyDescent="0.2">
      <c r="A312" s="41">
        <v>6880</v>
      </c>
      <c r="B312" s="27" t="str">
        <f>VLOOKUP(A312,'BASE REGISTRO NOVIEMBRE'!$B$2:$V$890,2,FALSE)</f>
        <v>Fundación Centro Regional de Asistencia Técnica y Empresarial o Fundación CRATE</v>
      </c>
      <c r="C312" s="27" t="str">
        <f>VLOOKUP(A312,'BASE REGISTRO NOVIEMBRE'!$B$2:$V$890,3,FALSE)</f>
        <v>70552800-4</v>
      </c>
      <c r="D312" s="27" t="str">
        <f>VLOOKUP(A312,'BASE REGISTRO NOVIEMBRE'!$B$2:$V$890,4,FALSE)</f>
        <v>Fundación de Derecho Privado.</v>
      </c>
      <c r="E312" s="27" t="str">
        <f>VLOOKUP(A312,'BASE REGISTRO NOVIEMBRE'!$B$2:$V$890,5,FALSE)</f>
        <v xml:space="preserve">Otorgada por Decreto Supremo Nº 668, de 03  de mayo de 1979, del Ministerio de Justicia. </v>
      </c>
      <c r="F312" s="27" t="str">
        <f>VLOOKUP(A312,'BASE REGISTRO NOVIEMBRE'!$B$2:$V$890,6,FALSE)</f>
        <v>Certificado de Vigencia Folio Nº 500402665102, de 09-08-2021, otorgado por el Servicio de Registro Civil e Identificación.</v>
      </c>
      <c r="G312" s="27" t="str">
        <f>VLOOKUP(A312,'BASE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2" s="27" t="str">
        <f>VLOOKUP(A312,'BASE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2" s="27" t="str">
        <f>VLOOKUP(A312,'BASE REGISTRO NOVIEMBRE'!$B$2:$V$890,9,FALSE)</f>
        <v>Tres  años</v>
      </c>
      <c r="J312" s="27" t="str">
        <f>VLOOKUP(A312,'BASE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2" s="27" t="str">
        <f>VLOOKUP(A312,'BASE REGISTRO NOVIEMBRE'!$B$2:$V$890,11,FALSE)</f>
        <v xml:space="preserve">Gerente: Jorge Miguel Brito Obreque, 
</v>
      </c>
      <c r="L312" s="27" t="str">
        <f>VLOOKUP(A312,'BASE REGISTRO NOVIEMBRE'!$B$2:$V$890,12,FALSE)</f>
        <v xml:space="preserve">1 norte n° 550, 4to piso, Talca, Región del Maule
</v>
      </c>
      <c r="M312" s="27" t="str">
        <f>VLOOKUP(A312,'BASE REGISTRO NOVIEMBRE'!$B$2:$V$890,13,FALSE)</f>
        <v>VII</v>
      </c>
      <c r="N312" s="27" t="str">
        <f>VLOOKUP(A312,'BASE REGISTRO NOVIEMBRE'!$B$2:$V$890,14,FALSE)</f>
        <v>Talca</v>
      </c>
      <c r="O312" s="27" t="str">
        <f>VLOOKUP(A312,'BASE REGISTRO NOVIEMBRE'!$B$2:$V$890,15,FALSE)</f>
        <v>Fonos: 71-2231052 71-2210857
71-2231065</v>
      </c>
      <c r="P312" s="27" t="str">
        <f>VLOOKUP(A312,'BASE REGISTRO NOVIEMBRE'!$B$2:$V$890,16,FALSE)</f>
        <v>dirección@crate.cl</v>
      </c>
      <c r="Q312" s="27">
        <f>VLOOKUP(A312,'BASE REGISTRO NOVIEMBRE'!$B$2:$V$890,17,FALSE)</f>
        <v>0</v>
      </c>
      <c r="R312" s="27">
        <f>VLOOKUP(A312,'BASE REGISTRO NOVIEMBRE'!$B$2:$V$890,18,FALSE)</f>
        <v>93401</v>
      </c>
      <c r="S312" s="27" t="str">
        <f>VLOOKUP(A312,'BASE REGISTRO NOVIEMBRE'!$B$2:$V$890,19,FALSE)</f>
        <v>Se acompaña Certificado de la Institución, correspondiente a antecedentes financieros del año 2020, aprobados por USUFI</v>
      </c>
      <c r="T312" s="107">
        <f>VLOOKUP(A312,'BASE REGISTRO NOVIEMBRE'!$B$2:$V$890,20,FALSE)</f>
        <v>37970</v>
      </c>
      <c r="U312" s="41">
        <v>6880</v>
      </c>
      <c r="V312" s="44">
        <v>106513892</v>
      </c>
      <c r="W312" s="44">
        <v>145688344</v>
      </c>
      <c r="X312" s="45">
        <v>44561</v>
      </c>
      <c r="Y312" s="42" t="s">
        <v>40</v>
      </c>
      <c r="Z312" s="42" t="s">
        <v>9203</v>
      </c>
      <c r="AA312" s="42" t="s">
        <v>207</v>
      </c>
    </row>
    <row r="313" spans="1:27" ht="15.75" customHeight="1" x14ac:dyDescent="0.2">
      <c r="A313" s="41">
        <v>6880</v>
      </c>
      <c r="B313" s="27" t="str">
        <f>VLOOKUP(A313,'BASE REGISTRO NOVIEMBRE'!$B$2:$V$890,2,FALSE)</f>
        <v>Fundación Centro Regional de Asistencia Técnica y Empresarial o Fundación CRATE</v>
      </c>
      <c r="C313" s="27" t="str">
        <f>VLOOKUP(A313,'BASE REGISTRO NOVIEMBRE'!$B$2:$V$890,3,FALSE)</f>
        <v>70552800-4</v>
      </c>
      <c r="D313" s="27" t="str">
        <f>VLOOKUP(A313,'BASE REGISTRO NOVIEMBRE'!$B$2:$V$890,4,FALSE)</f>
        <v>Fundación de Derecho Privado.</v>
      </c>
      <c r="E313" s="27" t="str">
        <f>VLOOKUP(A313,'BASE REGISTRO NOVIEMBRE'!$B$2:$V$890,5,FALSE)</f>
        <v xml:space="preserve">Otorgada por Decreto Supremo Nº 668, de 03  de mayo de 1979, del Ministerio de Justicia. </v>
      </c>
      <c r="F313" s="27" t="str">
        <f>VLOOKUP(A313,'BASE REGISTRO NOVIEMBRE'!$B$2:$V$890,6,FALSE)</f>
        <v>Certificado de Vigencia Folio Nº 500402665102, de 09-08-2021, otorgado por el Servicio de Registro Civil e Identificación.</v>
      </c>
      <c r="G313" s="27" t="str">
        <f>VLOOKUP(A313,'BASE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3" s="27" t="str">
        <f>VLOOKUP(A313,'BASE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3" s="27" t="str">
        <f>VLOOKUP(A313,'BASE REGISTRO NOVIEMBRE'!$B$2:$V$890,9,FALSE)</f>
        <v>Tres  años</v>
      </c>
      <c r="J313" s="27" t="str">
        <f>VLOOKUP(A313,'BASE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3" s="27" t="str">
        <f>VLOOKUP(A313,'BASE REGISTRO NOVIEMBRE'!$B$2:$V$890,11,FALSE)</f>
        <v xml:space="preserve">Gerente: Jorge Miguel Brito Obreque, 
</v>
      </c>
      <c r="L313" s="27" t="str">
        <f>VLOOKUP(A313,'BASE REGISTRO NOVIEMBRE'!$B$2:$V$890,12,FALSE)</f>
        <v xml:space="preserve">1 norte n° 550, 4to piso, Talca, Región del Maule
</v>
      </c>
      <c r="M313" s="27" t="str">
        <f>VLOOKUP(A313,'BASE REGISTRO NOVIEMBRE'!$B$2:$V$890,13,FALSE)</f>
        <v>VII</v>
      </c>
      <c r="N313" s="27" t="str">
        <f>VLOOKUP(A313,'BASE REGISTRO NOVIEMBRE'!$B$2:$V$890,14,FALSE)</f>
        <v>Talca</v>
      </c>
      <c r="O313" s="27" t="str">
        <f>VLOOKUP(A313,'BASE REGISTRO NOVIEMBRE'!$B$2:$V$890,15,FALSE)</f>
        <v>Fonos: 71-2231052 71-2210857
71-2231065</v>
      </c>
      <c r="P313" s="27" t="str">
        <f>VLOOKUP(A313,'BASE REGISTRO NOVIEMBRE'!$B$2:$V$890,16,FALSE)</f>
        <v>dirección@crate.cl</v>
      </c>
      <c r="Q313" s="27">
        <f>VLOOKUP(A313,'BASE REGISTRO NOVIEMBRE'!$B$2:$V$890,17,FALSE)</f>
        <v>0</v>
      </c>
      <c r="R313" s="27">
        <f>VLOOKUP(A313,'BASE REGISTRO NOVIEMBRE'!$B$2:$V$890,18,FALSE)</f>
        <v>93401</v>
      </c>
      <c r="S313" s="27" t="str">
        <f>VLOOKUP(A313,'BASE REGISTRO NOVIEMBRE'!$B$2:$V$890,19,FALSE)</f>
        <v>Se acompaña Certificado de la Institución, correspondiente a antecedentes financieros del año 2020, aprobados por USUFI</v>
      </c>
      <c r="T313" s="107">
        <f>VLOOKUP(A313,'BASE REGISTRO NOVIEMBRE'!$B$2:$V$890,20,FALSE)</f>
        <v>37970</v>
      </c>
      <c r="U313" s="41">
        <v>6880</v>
      </c>
      <c r="V313" s="44">
        <v>136602864</v>
      </c>
      <c r="W313" s="44">
        <v>196246368</v>
      </c>
      <c r="X313" s="45">
        <v>44561</v>
      </c>
      <c r="Y313" s="42" t="s">
        <v>40</v>
      </c>
      <c r="Z313" s="42" t="s">
        <v>9203</v>
      </c>
      <c r="AA313" s="42" t="s">
        <v>484</v>
      </c>
    </row>
    <row r="314" spans="1:27" ht="15.75" customHeight="1" x14ac:dyDescent="0.2">
      <c r="A314" s="41">
        <v>6880</v>
      </c>
      <c r="B314" s="27" t="str">
        <f>VLOOKUP(A314,'BASE REGISTRO NOVIEMBRE'!$B$2:$V$890,2,FALSE)</f>
        <v>Fundación Centro Regional de Asistencia Técnica y Empresarial o Fundación CRATE</v>
      </c>
      <c r="C314" s="27" t="str">
        <f>VLOOKUP(A314,'BASE REGISTRO NOVIEMBRE'!$B$2:$V$890,3,FALSE)</f>
        <v>70552800-4</v>
      </c>
      <c r="D314" s="27" t="str">
        <f>VLOOKUP(A314,'BASE REGISTRO NOVIEMBRE'!$B$2:$V$890,4,FALSE)</f>
        <v>Fundación de Derecho Privado.</v>
      </c>
      <c r="E314" s="27" t="str">
        <f>VLOOKUP(A314,'BASE REGISTRO NOVIEMBRE'!$B$2:$V$890,5,FALSE)</f>
        <v xml:space="preserve">Otorgada por Decreto Supremo Nº 668, de 03  de mayo de 1979, del Ministerio de Justicia. </v>
      </c>
      <c r="F314" s="27" t="str">
        <f>VLOOKUP(A314,'BASE REGISTRO NOVIEMBRE'!$B$2:$V$890,6,FALSE)</f>
        <v>Certificado de Vigencia Folio Nº 500402665102, de 09-08-2021, otorgado por el Servicio de Registro Civil e Identificación.</v>
      </c>
      <c r="G314" s="27" t="str">
        <f>VLOOKUP(A314,'BASE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4" s="27" t="str">
        <f>VLOOKUP(A314,'BASE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4" s="27" t="str">
        <f>VLOOKUP(A314,'BASE REGISTRO NOVIEMBRE'!$B$2:$V$890,9,FALSE)</f>
        <v>Tres  años</v>
      </c>
      <c r="J314" s="27" t="str">
        <f>VLOOKUP(A314,'BASE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4" s="27" t="str">
        <f>VLOOKUP(A314,'BASE REGISTRO NOVIEMBRE'!$B$2:$V$890,11,FALSE)</f>
        <v xml:space="preserve">Gerente: Jorge Miguel Brito Obreque, 
</v>
      </c>
      <c r="L314" s="27" t="str">
        <f>VLOOKUP(A314,'BASE REGISTRO NOVIEMBRE'!$B$2:$V$890,12,FALSE)</f>
        <v xml:space="preserve">1 norte n° 550, 4to piso, Talca, Región del Maule
</v>
      </c>
      <c r="M314" s="27" t="str">
        <f>VLOOKUP(A314,'BASE REGISTRO NOVIEMBRE'!$B$2:$V$890,13,FALSE)</f>
        <v>VII</v>
      </c>
      <c r="N314" s="27" t="str">
        <f>VLOOKUP(A314,'BASE REGISTRO NOVIEMBRE'!$B$2:$V$890,14,FALSE)</f>
        <v>Talca</v>
      </c>
      <c r="O314" s="27" t="str">
        <f>VLOOKUP(A314,'BASE REGISTRO NOVIEMBRE'!$B$2:$V$890,15,FALSE)</f>
        <v>Fonos: 71-2231052 71-2210857
71-2231065</v>
      </c>
      <c r="P314" s="27" t="str">
        <f>VLOOKUP(A314,'BASE REGISTRO NOVIEMBRE'!$B$2:$V$890,16,FALSE)</f>
        <v>dirección@crate.cl</v>
      </c>
      <c r="Q314" s="27">
        <f>VLOOKUP(A314,'BASE REGISTRO NOVIEMBRE'!$B$2:$V$890,17,FALSE)</f>
        <v>0</v>
      </c>
      <c r="R314" s="27">
        <f>VLOOKUP(A314,'BASE REGISTRO NOVIEMBRE'!$B$2:$V$890,18,FALSE)</f>
        <v>93401</v>
      </c>
      <c r="S314" s="27" t="str">
        <f>VLOOKUP(A314,'BASE REGISTRO NOVIEMBRE'!$B$2:$V$890,19,FALSE)</f>
        <v>Se acompaña Certificado de la Institución, correspondiente a antecedentes financieros del año 2020, aprobados por USUFI</v>
      </c>
      <c r="T314" s="107">
        <f>VLOOKUP(A314,'BASE REGISTRO NOVIEMBRE'!$B$2:$V$890,20,FALSE)</f>
        <v>37970</v>
      </c>
      <c r="U314" s="41">
        <v>6880</v>
      </c>
      <c r="V314" s="44">
        <v>111272132</v>
      </c>
      <c r="W314" s="44">
        <v>151984614</v>
      </c>
      <c r="X314" s="45">
        <v>44561</v>
      </c>
      <c r="Y314" s="42" t="s">
        <v>40</v>
      </c>
      <c r="Z314" s="42" t="s">
        <v>9203</v>
      </c>
      <c r="AA314" s="42" t="s">
        <v>9532</v>
      </c>
    </row>
    <row r="315" spans="1:27" ht="15.75" customHeight="1" x14ac:dyDescent="0.2">
      <c r="A315" s="41">
        <v>6880</v>
      </c>
      <c r="B315" s="27" t="str">
        <f>VLOOKUP(A315,'BASE REGISTRO NOVIEMBRE'!$B$2:$V$890,2,FALSE)</f>
        <v>Fundación Centro Regional de Asistencia Técnica y Empresarial o Fundación CRATE</v>
      </c>
      <c r="C315" s="27" t="str">
        <f>VLOOKUP(A315,'BASE REGISTRO NOVIEMBRE'!$B$2:$V$890,3,FALSE)</f>
        <v>70552800-4</v>
      </c>
      <c r="D315" s="27" t="str">
        <f>VLOOKUP(A315,'BASE REGISTRO NOVIEMBRE'!$B$2:$V$890,4,FALSE)</f>
        <v>Fundación de Derecho Privado.</v>
      </c>
      <c r="E315" s="27" t="str">
        <f>VLOOKUP(A315,'BASE REGISTRO NOVIEMBRE'!$B$2:$V$890,5,FALSE)</f>
        <v xml:space="preserve">Otorgada por Decreto Supremo Nº 668, de 03  de mayo de 1979, del Ministerio de Justicia. </v>
      </c>
      <c r="F315" s="27" t="str">
        <f>VLOOKUP(A315,'BASE REGISTRO NOVIEMBRE'!$B$2:$V$890,6,FALSE)</f>
        <v>Certificado de Vigencia Folio Nº 500402665102, de 09-08-2021, otorgado por el Servicio de Registro Civil e Identificación.</v>
      </c>
      <c r="G315" s="27" t="str">
        <f>VLOOKUP(A315,'BASE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5" s="27" t="str">
        <f>VLOOKUP(A315,'BASE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5" s="27" t="str">
        <f>VLOOKUP(A315,'BASE REGISTRO NOVIEMBRE'!$B$2:$V$890,9,FALSE)</f>
        <v>Tres  años</v>
      </c>
      <c r="J315" s="27" t="str">
        <f>VLOOKUP(A315,'BASE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5" s="27" t="str">
        <f>VLOOKUP(A315,'BASE REGISTRO NOVIEMBRE'!$B$2:$V$890,11,FALSE)</f>
        <v xml:space="preserve">Gerente: Jorge Miguel Brito Obreque, 
</v>
      </c>
      <c r="L315" s="27" t="str">
        <f>VLOOKUP(A315,'BASE REGISTRO NOVIEMBRE'!$B$2:$V$890,12,FALSE)</f>
        <v xml:space="preserve">1 norte n° 550, 4to piso, Talca, Región del Maule
</v>
      </c>
      <c r="M315" s="27" t="str">
        <f>VLOOKUP(A315,'BASE REGISTRO NOVIEMBRE'!$B$2:$V$890,13,FALSE)</f>
        <v>VII</v>
      </c>
      <c r="N315" s="27" t="str">
        <f>VLOOKUP(A315,'BASE REGISTRO NOVIEMBRE'!$B$2:$V$890,14,FALSE)</f>
        <v>Talca</v>
      </c>
      <c r="O315" s="27" t="str">
        <f>VLOOKUP(A315,'BASE REGISTRO NOVIEMBRE'!$B$2:$V$890,15,FALSE)</f>
        <v>Fonos: 71-2231052 71-2210857
71-2231065</v>
      </c>
      <c r="P315" s="27" t="str">
        <f>VLOOKUP(A315,'BASE REGISTRO NOVIEMBRE'!$B$2:$V$890,16,FALSE)</f>
        <v>dirección@crate.cl</v>
      </c>
      <c r="Q315" s="27">
        <f>VLOOKUP(A315,'BASE REGISTRO NOVIEMBRE'!$B$2:$V$890,17,FALSE)</f>
        <v>0</v>
      </c>
      <c r="R315" s="27">
        <f>VLOOKUP(A315,'BASE REGISTRO NOVIEMBRE'!$B$2:$V$890,18,FALSE)</f>
        <v>93401</v>
      </c>
      <c r="S315" s="27" t="str">
        <f>VLOOKUP(A315,'BASE REGISTRO NOVIEMBRE'!$B$2:$V$890,19,FALSE)</f>
        <v>Se acompaña Certificado de la Institución, correspondiente a antecedentes financieros del año 2020, aprobados por USUFI</v>
      </c>
      <c r="T315" s="107">
        <f>VLOOKUP(A315,'BASE REGISTRO NOVIEMBRE'!$B$2:$V$890,20,FALSE)</f>
        <v>37970</v>
      </c>
      <c r="U315" s="41">
        <v>6880</v>
      </c>
      <c r="V315" s="44">
        <v>82276176</v>
      </c>
      <c r="W315" s="44">
        <v>94301076</v>
      </c>
      <c r="X315" s="45">
        <v>44561</v>
      </c>
      <c r="Y315" s="42" t="s">
        <v>40</v>
      </c>
      <c r="Z315" s="42" t="s">
        <v>9203</v>
      </c>
      <c r="AA315" s="42" t="s">
        <v>9571</v>
      </c>
    </row>
    <row r="316" spans="1:27" ht="15.75" customHeight="1" x14ac:dyDescent="0.2">
      <c r="A316" s="41">
        <v>6880</v>
      </c>
      <c r="B316" s="27" t="str">
        <f>VLOOKUP(A316,'BASE REGISTRO NOVIEMBRE'!$B$2:$V$890,2,FALSE)</f>
        <v>Fundación Centro Regional de Asistencia Técnica y Empresarial o Fundación CRATE</v>
      </c>
      <c r="C316" s="27" t="str">
        <f>VLOOKUP(A316,'BASE REGISTRO NOVIEMBRE'!$B$2:$V$890,3,FALSE)</f>
        <v>70552800-4</v>
      </c>
      <c r="D316" s="27" t="str">
        <f>VLOOKUP(A316,'BASE REGISTRO NOVIEMBRE'!$B$2:$V$890,4,FALSE)</f>
        <v>Fundación de Derecho Privado.</v>
      </c>
      <c r="E316" s="27" t="str">
        <f>VLOOKUP(A316,'BASE REGISTRO NOVIEMBRE'!$B$2:$V$890,5,FALSE)</f>
        <v xml:space="preserve">Otorgada por Decreto Supremo Nº 668, de 03  de mayo de 1979, del Ministerio de Justicia. </v>
      </c>
      <c r="F316" s="27" t="str">
        <f>VLOOKUP(A316,'BASE REGISTRO NOVIEMBRE'!$B$2:$V$890,6,FALSE)</f>
        <v>Certificado de Vigencia Folio Nº 500402665102, de 09-08-2021, otorgado por el Servicio de Registro Civil e Identificación.</v>
      </c>
      <c r="G316" s="27" t="str">
        <f>VLOOKUP(A316,'BASE REGISTRO NOVIEMBRE'!$B$2:$V$890,7,FALSE)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16" s="27" t="str">
        <f>VLOOKUP(A316,'BASE REGISTRO NOVIEMBRE'!$B$2:$V$890,8,FALSE)</f>
        <v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v>
      </c>
      <c r="I316" s="27" t="str">
        <f>VLOOKUP(A316,'BASE REGISTRO NOVIEMBRE'!$B$2:$V$890,9,FALSE)</f>
        <v>Tres  años</v>
      </c>
      <c r="J316" s="27" t="str">
        <f>VLOOKUP(A316,'BASE REGISTRO NOVIEMBRE'!$B$2:$V$890,10,FALSE)</f>
        <v>Del 6 de julio de 2018 al 6 de julio de 2021.
Según consta en Certificado de vigencia de directorio de persona jurídica sin fines de lucro, folio N° 500350553467, de 15 de octubre de 2020, emitido por el Servicio de Registro Civil e Identificación.</v>
      </c>
      <c r="K316" s="27" t="str">
        <f>VLOOKUP(A316,'BASE REGISTRO NOVIEMBRE'!$B$2:$V$890,11,FALSE)</f>
        <v xml:space="preserve">Gerente: Jorge Miguel Brito Obreque, 
</v>
      </c>
      <c r="L316" s="27" t="str">
        <f>VLOOKUP(A316,'BASE REGISTRO NOVIEMBRE'!$B$2:$V$890,12,FALSE)</f>
        <v xml:space="preserve">1 norte n° 550, 4to piso, Talca, Región del Maule
</v>
      </c>
      <c r="M316" s="27" t="str">
        <f>VLOOKUP(A316,'BASE REGISTRO NOVIEMBRE'!$B$2:$V$890,13,FALSE)</f>
        <v>VII</v>
      </c>
      <c r="N316" s="27" t="str">
        <f>VLOOKUP(A316,'BASE REGISTRO NOVIEMBRE'!$B$2:$V$890,14,FALSE)</f>
        <v>Talca</v>
      </c>
      <c r="O316" s="27" t="str">
        <f>VLOOKUP(A316,'BASE REGISTRO NOVIEMBRE'!$B$2:$V$890,15,FALSE)</f>
        <v>Fonos: 71-2231052 71-2210857
71-2231065</v>
      </c>
      <c r="P316" s="27" t="str">
        <f>VLOOKUP(A316,'BASE REGISTRO NOVIEMBRE'!$B$2:$V$890,16,FALSE)</f>
        <v>dirección@crate.cl</v>
      </c>
      <c r="Q316" s="27">
        <f>VLOOKUP(A316,'BASE REGISTRO NOVIEMBRE'!$B$2:$V$890,17,FALSE)</f>
        <v>0</v>
      </c>
      <c r="R316" s="27">
        <f>VLOOKUP(A316,'BASE REGISTRO NOVIEMBRE'!$B$2:$V$890,18,FALSE)</f>
        <v>93401</v>
      </c>
      <c r="S316" s="27" t="str">
        <f>VLOOKUP(A316,'BASE REGISTRO NOVIEMBRE'!$B$2:$V$890,19,FALSE)</f>
        <v>Se acompaña Certificado de la Institución, correspondiente a antecedentes financieros del año 2020, aprobados por USUFI</v>
      </c>
      <c r="T316" s="107">
        <f>VLOOKUP(A316,'BASE REGISTRO NOVIEMBRE'!$B$2:$V$890,20,FALSE)</f>
        <v>37970</v>
      </c>
      <c r="U316" s="41">
        <v>6880</v>
      </c>
      <c r="V316" s="44">
        <v>40582098</v>
      </c>
      <c r="W316" s="44">
        <v>50602848</v>
      </c>
      <c r="X316" s="45">
        <v>44561</v>
      </c>
      <c r="Y316" s="42" t="s">
        <v>40</v>
      </c>
      <c r="Z316" s="42" t="s">
        <v>9203</v>
      </c>
      <c r="AA316" s="42" t="s">
        <v>160</v>
      </c>
    </row>
    <row r="317" spans="1:27" ht="15.75" customHeight="1" x14ac:dyDescent="0.2">
      <c r="A317" s="41">
        <v>6897</v>
      </c>
      <c r="B317" s="27" t="str">
        <f>VLOOKUP(A317,'BASE REGISTRO NOVIEMBRE'!$B$2:$V$890,2,FALSE)</f>
        <v xml:space="preserve">Instituto para el Desarrollo Comunitario IDECO Miguel de Pujadas Vergara. </v>
      </c>
      <c r="C317" s="27" t="str">
        <f>VLOOKUP(A317,'BASE REGISTRO NOVIEMBRE'!$B$2:$V$890,3,FALSE)</f>
        <v>71877800-K</v>
      </c>
      <c r="D317" s="27" t="str">
        <f>VLOOKUP(A317,'BASE REGISTRO NOVIEMBRE'!$B$2:$V$890,4,FALSE)</f>
        <v>Corporación de Derecho Privado.</v>
      </c>
      <c r="E317" s="27" t="str">
        <f>VLOOKUP(A317,'BASE REGISTRO NOVIEMBRE'!$B$2:$V$890,5,FALSE)</f>
        <v xml:space="preserve">Otorgado por Decreto Supremo Nº 81, del 24 de enero de 1991, del Ministerio de Justicia. </v>
      </c>
      <c r="F317" s="27" t="str">
        <f>VLOOKUP(A317,'BASE REGISTRO NOVIEMBRE'!$B$2:$V$890,6,FALSE)</f>
        <v xml:space="preserve">Certificado de Vigencia, folio N°500399852901, de 23 de julio de 2021, del Servicio de Registro Civil e Identificación.
</v>
      </c>
      <c r="G317" s="27" t="str">
        <f>VLOOKUP(A317,'BASE REGISTRO NOVIEMBRE'!$B$2:$V$890,7,FALSE)</f>
        <v xml:space="preserve">Promover y recuperar las líneas de formación, organización y producción entre los pobladores del sector urbano.  </v>
      </c>
      <c r="H317" s="27" t="str">
        <f>VLOOKUP(A317,'BASE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17" s="27" t="str">
        <f>VLOOKUP(A317,'BASE REGISTRO NOVIEMBRE'!$B$2:$V$890,9,FALSE)</f>
        <v>Durarán dos años en los cargos</v>
      </c>
      <c r="J317" s="27" t="str">
        <f>VLOOKUP(A317,'BASE REGISTRO NOVIEMBRE'!$B$2:$V$890,10,FALSE)</f>
        <v>9 de septiembre de 2020 al 9 de septiembre del 2022.</v>
      </c>
      <c r="K317" s="27" t="str">
        <f>VLOOKUP(A317,'BASE REGISTRO NOVIEMBRE'!$B$2:$V$890,11,FALSE)</f>
        <v xml:space="preserve">Presidente: Manuel Alejandro Vega Alarcón, RUT: 15.671.215-9
</v>
      </c>
      <c r="L317" s="27" t="str">
        <f>VLOOKUP(A317,'BASE REGISTRO NOVIEMBRE'!$B$2:$V$890,12,FALSE)</f>
        <v>Avenida Primera Transversal Nº 2630, Maipú.</v>
      </c>
      <c r="M317" s="27" t="str">
        <f>VLOOKUP(A317,'BASE REGISTRO NOVIEMBRE'!$B$2:$V$890,13,FALSE)</f>
        <v>XIII</v>
      </c>
      <c r="N317" s="27" t="str">
        <f>VLOOKUP(A317,'BASE REGISTRO NOVIEMBRE'!$B$2:$V$890,14,FALSE)</f>
        <v>Maipú</v>
      </c>
      <c r="O317" s="27" t="str">
        <f>VLOOKUP(A317,'BASE REGISTRO NOVIEMBRE'!$B$2:$V$890,15,FALSE)</f>
        <v>02-24196882</v>
      </c>
      <c r="P317" s="27" t="str">
        <f>VLOOKUP(A317,'BASE REGISTRO NOVIEMBRE'!$B$2:$V$890,16,FALSE)</f>
        <v>ideco@corporacionideco.cl</v>
      </c>
      <c r="Q317" s="27">
        <f>VLOOKUP(A317,'BASE REGISTRO NOVIEMBRE'!$B$2:$V$890,17,FALSE)</f>
        <v>0</v>
      </c>
      <c r="R317" s="27" t="str">
        <f>VLOOKUP(A317,'BASE REGISTRO NOVIEMBRE'!$B$2:$V$890,18,FALSE)</f>
        <v>93401: Institución de Asistencia Social</v>
      </c>
      <c r="S317" s="27" t="str">
        <f>VLOOKUP(A317,'BASE REGISTRO NOVIEMBRE'!$B$2:$V$890,19,FALSE)</f>
        <v>Se acompañan antecedentes Financieros correspondientes al año 2020, aprobados por el Subdepartamento de  Supervisión Financiera Nacional</v>
      </c>
      <c r="T317" s="107">
        <f>VLOOKUP(A317,'BASE REGISTRO NOVIEMBRE'!$B$2:$V$890,20,FALSE)</f>
        <v>37970</v>
      </c>
      <c r="U317" s="41">
        <v>6897</v>
      </c>
      <c r="V317" s="44">
        <v>7214940</v>
      </c>
      <c r="W317" s="44">
        <v>13421340</v>
      </c>
      <c r="X317" s="45">
        <v>44561</v>
      </c>
      <c r="Y317" s="42" t="s">
        <v>40</v>
      </c>
      <c r="Z317" s="42" t="s">
        <v>9203</v>
      </c>
      <c r="AA317" s="42" t="s">
        <v>659</v>
      </c>
    </row>
    <row r="318" spans="1:27" ht="15.75" customHeight="1" x14ac:dyDescent="0.2">
      <c r="A318" s="41">
        <v>6897</v>
      </c>
      <c r="B318" s="27" t="str">
        <f>VLOOKUP(A318,'BASE REGISTRO NOVIEMBRE'!$B$2:$V$890,2,FALSE)</f>
        <v xml:space="preserve">Instituto para el Desarrollo Comunitario IDECO Miguel de Pujadas Vergara. </v>
      </c>
      <c r="C318" s="27" t="str">
        <f>VLOOKUP(A318,'BASE REGISTRO NOVIEMBRE'!$B$2:$V$890,3,FALSE)</f>
        <v>71877800-K</v>
      </c>
      <c r="D318" s="27" t="str">
        <f>VLOOKUP(A318,'BASE REGISTRO NOVIEMBRE'!$B$2:$V$890,4,FALSE)</f>
        <v>Corporación de Derecho Privado.</v>
      </c>
      <c r="E318" s="27" t="str">
        <f>VLOOKUP(A318,'BASE REGISTRO NOVIEMBRE'!$B$2:$V$890,5,FALSE)</f>
        <v xml:space="preserve">Otorgado por Decreto Supremo Nº 81, del 24 de enero de 1991, del Ministerio de Justicia. </v>
      </c>
      <c r="F318" s="27" t="str">
        <f>VLOOKUP(A318,'BASE REGISTRO NOVIEMBRE'!$B$2:$V$890,6,FALSE)</f>
        <v xml:space="preserve">Certificado de Vigencia, folio N°500399852901, de 23 de julio de 2021, del Servicio de Registro Civil e Identificación.
</v>
      </c>
      <c r="G318" s="27" t="str">
        <f>VLOOKUP(A318,'BASE REGISTRO NOVIEMBRE'!$B$2:$V$890,7,FALSE)</f>
        <v xml:space="preserve">Promover y recuperar las líneas de formación, organización y producción entre los pobladores del sector urbano.  </v>
      </c>
      <c r="H318" s="27" t="str">
        <f>VLOOKUP(A318,'BASE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18" s="27" t="str">
        <f>VLOOKUP(A318,'BASE REGISTRO NOVIEMBRE'!$B$2:$V$890,9,FALSE)</f>
        <v>Durarán dos años en los cargos</v>
      </c>
      <c r="J318" s="27" t="str">
        <f>VLOOKUP(A318,'BASE REGISTRO NOVIEMBRE'!$B$2:$V$890,10,FALSE)</f>
        <v>9 de septiembre de 2020 al 9 de septiembre del 2022.</v>
      </c>
      <c r="K318" s="27" t="str">
        <f>VLOOKUP(A318,'BASE REGISTRO NOVIEMBRE'!$B$2:$V$890,11,FALSE)</f>
        <v xml:space="preserve">Presidente: Manuel Alejandro Vega Alarcón, RUT: 15.671.215-9
</v>
      </c>
      <c r="L318" s="27" t="str">
        <f>VLOOKUP(A318,'BASE REGISTRO NOVIEMBRE'!$B$2:$V$890,12,FALSE)</f>
        <v>Avenida Primera Transversal Nº 2630, Maipú.</v>
      </c>
      <c r="M318" s="27" t="str">
        <f>VLOOKUP(A318,'BASE REGISTRO NOVIEMBRE'!$B$2:$V$890,13,FALSE)</f>
        <v>XIII</v>
      </c>
      <c r="N318" s="27" t="str">
        <f>VLOOKUP(A318,'BASE REGISTRO NOVIEMBRE'!$B$2:$V$890,14,FALSE)</f>
        <v>Maipú</v>
      </c>
      <c r="O318" s="27" t="str">
        <f>VLOOKUP(A318,'BASE REGISTRO NOVIEMBRE'!$B$2:$V$890,15,FALSE)</f>
        <v>02-24196882</v>
      </c>
      <c r="P318" s="27" t="str">
        <f>VLOOKUP(A318,'BASE REGISTRO NOVIEMBRE'!$B$2:$V$890,16,FALSE)</f>
        <v>ideco@corporacionideco.cl</v>
      </c>
      <c r="Q318" s="27">
        <f>VLOOKUP(A318,'BASE REGISTRO NOVIEMBRE'!$B$2:$V$890,17,FALSE)</f>
        <v>0</v>
      </c>
      <c r="R318" s="27" t="str">
        <f>VLOOKUP(A318,'BASE REGISTRO NOVIEMBRE'!$B$2:$V$890,18,FALSE)</f>
        <v>93401: Institución de Asistencia Social</v>
      </c>
      <c r="S318" s="27" t="str">
        <f>VLOOKUP(A318,'BASE REGISTRO NOVIEMBRE'!$B$2:$V$890,19,FALSE)</f>
        <v>Se acompañan antecedentes Financieros correspondientes al año 2020, aprobados por el Subdepartamento de  Supervisión Financiera Nacional</v>
      </c>
      <c r="T318" s="107">
        <f>VLOOKUP(A318,'BASE REGISTRO NOVIEMBRE'!$B$2:$V$890,20,FALSE)</f>
        <v>37970</v>
      </c>
      <c r="U318" s="41">
        <v>6897</v>
      </c>
      <c r="V318" s="44">
        <v>9387180</v>
      </c>
      <c r="W318" s="44">
        <v>15903900</v>
      </c>
      <c r="X318" s="45">
        <v>44561</v>
      </c>
      <c r="Y318" s="42" t="s">
        <v>40</v>
      </c>
      <c r="Z318" s="42" t="s">
        <v>9203</v>
      </c>
      <c r="AA318" s="42" t="s">
        <v>116</v>
      </c>
    </row>
    <row r="319" spans="1:27" ht="15.75" customHeight="1" x14ac:dyDescent="0.2">
      <c r="A319" s="41">
        <v>6897</v>
      </c>
      <c r="B319" s="27" t="str">
        <f>VLOOKUP(A319,'BASE REGISTRO NOVIEMBRE'!$B$2:$V$890,2,FALSE)</f>
        <v xml:space="preserve">Instituto para el Desarrollo Comunitario IDECO Miguel de Pujadas Vergara. </v>
      </c>
      <c r="C319" s="27" t="str">
        <f>VLOOKUP(A319,'BASE REGISTRO NOVIEMBRE'!$B$2:$V$890,3,FALSE)</f>
        <v>71877800-K</v>
      </c>
      <c r="D319" s="27" t="str">
        <f>VLOOKUP(A319,'BASE REGISTRO NOVIEMBRE'!$B$2:$V$890,4,FALSE)</f>
        <v>Corporación de Derecho Privado.</v>
      </c>
      <c r="E319" s="27" t="str">
        <f>VLOOKUP(A319,'BASE REGISTRO NOVIEMBRE'!$B$2:$V$890,5,FALSE)</f>
        <v xml:space="preserve">Otorgado por Decreto Supremo Nº 81, del 24 de enero de 1991, del Ministerio de Justicia. </v>
      </c>
      <c r="F319" s="27" t="str">
        <f>VLOOKUP(A319,'BASE REGISTRO NOVIEMBRE'!$B$2:$V$890,6,FALSE)</f>
        <v xml:space="preserve">Certificado de Vigencia, folio N°500399852901, de 23 de julio de 2021, del Servicio de Registro Civil e Identificación.
</v>
      </c>
      <c r="G319" s="27" t="str">
        <f>VLOOKUP(A319,'BASE REGISTRO NOVIEMBRE'!$B$2:$V$890,7,FALSE)</f>
        <v xml:space="preserve">Promover y recuperar las líneas de formación, organización y producción entre los pobladores del sector urbano.  </v>
      </c>
      <c r="H319" s="27" t="str">
        <f>VLOOKUP(A319,'BASE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19" s="27" t="str">
        <f>VLOOKUP(A319,'BASE REGISTRO NOVIEMBRE'!$B$2:$V$890,9,FALSE)</f>
        <v>Durarán dos años en los cargos</v>
      </c>
      <c r="J319" s="27" t="str">
        <f>VLOOKUP(A319,'BASE REGISTRO NOVIEMBRE'!$B$2:$V$890,10,FALSE)</f>
        <v>9 de septiembre de 2020 al 9 de septiembre del 2022.</v>
      </c>
      <c r="K319" s="27" t="str">
        <f>VLOOKUP(A319,'BASE REGISTRO NOVIEMBRE'!$B$2:$V$890,11,FALSE)</f>
        <v xml:space="preserve">Presidente: Manuel Alejandro Vega Alarcón, RUT: 15.671.215-9
</v>
      </c>
      <c r="L319" s="27" t="str">
        <f>VLOOKUP(A319,'BASE REGISTRO NOVIEMBRE'!$B$2:$V$890,12,FALSE)</f>
        <v>Avenida Primera Transversal Nº 2630, Maipú.</v>
      </c>
      <c r="M319" s="27" t="str">
        <f>VLOOKUP(A319,'BASE REGISTRO NOVIEMBRE'!$B$2:$V$890,13,FALSE)</f>
        <v>XIII</v>
      </c>
      <c r="N319" s="27" t="str">
        <f>VLOOKUP(A319,'BASE REGISTRO NOVIEMBRE'!$B$2:$V$890,14,FALSE)</f>
        <v>Maipú</v>
      </c>
      <c r="O319" s="27" t="str">
        <f>VLOOKUP(A319,'BASE REGISTRO NOVIEMBRE'!$B$2:$V$890,15,FALSE)</f>
        <v>02-24196882</v>
      </c>
      <c r="P319" s="27" t="str">
        <f>VLOOKUP(A319,'BASE REGISTRO NOVIEMBRE'!$B$2:$V$890,16,FALSE)</f>
        <v>ideco@corporacionideco.cl</v>
      </c>
      <c r="Q319" s="27">
        <f>VLOOKUP(A319,'BASE REGISTRO NOVIEMBRE'!$B$2:$V$890,17,FALSE)</f>
        <v>0</v>
      </c>
      <c r="R319" s="27" t="str">
        <f>VLOOKUP(A319,'BASE REGISTRO NOVIEMBRE'!$B$2:$V$890,18,FALSE)</f>
        <v>93401: Institución de Asistencia Social</v>
      </c>
      <c r="S319" s="27" t="str">
        <f>VLOOKUP(A319,'BASE REGISTRO NOVIEMBRE'!$B$2:$V$890,19,FALSE)</f>
        <v>Se acompañan antecedentes Financieros correspondientes al año 2020, aprobados por el Subdepartamento de  Supervisión Financiera Nacional</v>
      </c>
      <c r="T319" s="107">
        <f>VLOOKUP(A319,'BASE REGISTRO NOVIEMBRE'!$B$2:$V$890,20,FALSE)</f>
        <v>37970</v>
      </c>
      <c r="U319" s="41">
        <v>6897</v>
      </c>
      <c r="V319" s="44">
        <v>26351340</v>
      </c>
      <c r="W319" s="44">
        <v>45255000</v>
      </c>
      <c r="X319" s="45">
        <v>44561</v>
      </c>
      <c r="Y319" s="42" t="s">
        <v>40</v>
      </c>
      <c r="Z319" s="42" t="s">
        <v>9203</v>
      </c>
      <c r="AA319" s="42" t="s">
        <v>9506</v>
      </c>
    </row>
    <row r="320" spans="1:27" ht="15.75" customHeight="1" x14ac:dyDescent="0.2">
      <c r="A320" s="41">
        <v>6897</v>
      </c>
      <c r="B320" s="27" t="str">
        <f>VLOOKUP(A320,'BASE REGISTRO NOVIEMBRE'!$B$2:$V$890,2,FALSE)</f>
        <v xml:space="preserve">Instituto para el Desarrollo Comunitario IDECO Miguel de Pujadas Vergara. </v>
      </c>
      <c r="C320" s="27" t="str">
        <f>VLOOKUP(A320,'BASE REGISTRO NOVIEMBRE'!$B$2:$V$890,3,FALSE)</f>
        <v>71877800-K</v>
      </c>
      <c r="D320" s="27" t="str">
        <f>VLOOKUP(A320,'BASE REGISTRO NOVIEMBRE'!$B$2:$V$890,4,FALSE)</f>
        <v>Corporación de Derecho Privado.</v>
      </c>
      <c r="E320" s="27" t="str">
        <f>VLOOKUP(A320,'BASE REGISTRO NOVIEMBRE'!$B$2:$V$890,5,FALSE)</f>
        <v xml:space="preserve">Otorgado por Decreto Supremo Nº 81, del 24 de enero de 1991, del Ministerio de Justicia. </v>
      </c>
      <c r="F320" s="27" t="str">
        <f>VLOOKUP(A320,'BASE REGISTRO NOVIEMBRE'!$B$2:$V$890,6,FALSE)</f>
        <v xml:space="preserve">Certificado de Vigencia, folio N°500399852901, de 23 de julio de 2021, del Servicio de Registro Civil e Identificación.
</v>
      </c>
      <c r="G320" s="27" t="str">
        <f>VLOOKUP(A320,'BASE REGISTRO NOVIEMBRE'!$B$2:$V$890,7,FALSE)</f>
        <v xml:space="preserve">Promover y recuperar las líneas de formación, organización y producción entre los pobladores del sector urbano.  </v>
      </c>
      <c r="H320" s="27" t="str">
        <f>VLOOKUP(A320,'BASE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0" s="27" t="str">
        <f>VLOOKUP(A320,'BASE REGISTRO NOVIEMBRE'!$B$2:$V$890,9,FALSE)</f>
        <v>Durarán dos años en los cargos</v>
      </c>
      <c r="J320" s="27" t="str">
        <f>VLOOKUP(A320,'BASE REGISTRO NOVIEMBRE'!$B$2:$V$890,10,FALSE)</f>
        <v>9 de septiembre de 2020 al 9 de septiembre del 2022.</v>
      </c>
      <c r="K320" s="27" t="str">
        <f>VLOOKUP(A320,'BASE REGISTRO NOVIEMBRE'!$B$2:$V$890,11,FALSE)</f>
        <v xml:space="preserve">Presidente: Manuel Alejandro Vega Alarcón, RUT: 15.671.215-9
</v>
      </c>
      <c r="L320" s="27" t="str">
        <f>VLOOKUP(A320,'BASE REGISTRO NOVIEMBRE'!$B$2:$V$890,12,FALSE)</f>
        <v>Avenida Primera Transversal Nº 2630, Maipú.</v>
      </c>
      <c r="M320" s="27" t="str">
        <f>VLOOKUP(A320,'BASE REGISTRO NOVIEMBRE'!$B$2:$V$890,13,FALSE)</f>
        <v>XIII</v>
      </c>
      <c r="N320" s="27" t="str">
        <f>VLOOKUP(A320,'BASE REGISTRO NOVIEMBRE'!$B$2:$V$890,14,FALSE)</f>
        <v>Maipú</v>
      </c>
      <c r="O320" s="27" t="str">
        <f>VLOOKUP(A320,'BASE REGISTRO NOVIEMBRE'!$B$2:$V$890,15,FALSE)</f>
        <v>02-24196882</v>
      </c>
      <c r="P320" s="27" t="str">
        <f>VLOOKUP(A320,'BASE REGISTRO NOVIEMBRE'!$B$2:$V$890,16,FALSE)</f>
        <v>ideco@corporacionideco.cl</v>
      </c>
      <c r="Q320" s="27">
        <f>VLOOKUP(A320,'BASE REGISTRO NOVIEMBRE'!$B$2:$V$890,17,FALSE)</f>
        <v>0</v>
      </c>
      <c r="R320" s="27" t="str">
        <f>VLOOKUP(A320,'BASE REGISTRO NOVIEMBRE'!$B$2:$V$890,18,FALSE)</f>
        <v>93401: Institución de Asistencia Social</v>
      </c>
      <c r="S320" s="27" t="str">
        <f>VLOOKUP(A320,'BASE REGISTRO NOVIEMBRE'!$B$2:$V$890,19,FALSE)</f>
        <v>Se acompañan antecedentes Financieros correspondientes al año 2020, aprobados por el Subdepartamento de  Supervisión Financiera Nacional</v>
      </c>
      <c r="T320" s="107">
        <f>VLOOKUP(A320,'BASE REGISTRO NOVIEMBRE'!$B$2:$V$890,20,FALSE)</f>
        <v>37970</v>
      </c>
      <c r="U320" s="41">
        <v>6897</v>
      </c>
      <c r="V320" s="44">
        <v>12723120</v>
      </c>
      <c r="W320" s="44">
        <v>20791440</v>
      </c>
      <c r="X320" s="45">
        <v>44561</v>
      </c>
      <c r="Y320" s="42" t="s">
        <v>40</v>
      </c>
      <c r="Z320" s="42" t="s">
        <v>9203</v>
      </c>
      <c r="AA320" s="42" t="s">
        <v>234</v>
      </c>
    </row>
    <row r="321" spans="1:27" ht="15.75" customHeight="1" x14ac:dyDescent="0.2">
      <c r="A321" s="41">
        <v>6897</v>
      </c>
      <c r="B321" s="27" t="str">
        <f>VLOOKUP(A321,'BASE REGISTRO NOVIEMBRE'!$B$2:$V$890,2,FALSE)</f>
        <v xml:space="preserve">Instituto para el Desarrollo Comunitario IDECO Miguel de Pujadas Vergara. </v>
      </c>
      <c r="C321" s="27" t="str">
        <f>VLOOKUP(A321,'BASE REGISTRO NOVIEMBRE'!$B$2:$V$890,3,FALSE)</f>
        <v>71877800-K</v>
      </c>
      <c r="D321" s="27" t="str">
        <f>VLOOKUP(A321,'BASE REGISTRO NOVIEMBRE'!$B$2:$V$890,4,FALSE)</f>
        <v>Corporación de Derecho Privado.</v>
      </c>
      <c r="E321" s="27" t="str">
        <f>VLOOKUP(A321,'BASE REGISTRO NOVIEMBRE'!$B$2:$V$890,5,FALSE)</f>
        <v xml:space="preserve">Otorgado por Decreto Supremo Nº 81, del 24 de enero de 1991, del Ministerio de Justicia. </v>
      </c>
      <c r="F321" s="27" t="str">
        <f>VLOOKUP(A321,'BASE REGISTRO NOVIEMBRE'!$B$2:$V$890,6,FALSE)</f>
        <v xml:space="preserve">Certificado de Vigencia, folio N°500399852901, de 23 de julio de 2021, del Servicio de Registro Civil e Identificación.
</v>
      </c>
      <c r="G321" s="27" t="str">
        <f>VLOOKUP(A321,'BASE REGISTRO NOVIEMBRE'!$B$2:$V$890,7,FALSE)</f>
        <v xml:space="preserve">Promover y recuperar las líneas de formación, organización y producción entre los pobladores del sector urbano.  </v>
      </c>
      <c r="H321" s="27" t="str">
        <f>VLOOKUP(A321,'BASE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1" s="27" t="str">
        <f>VLOOKUP(A321,'BASE REGISTRO NOVIEMBRE'!$B$2:$V$890,9,FALSE)</f>
        <v>Durarán dos años en los cargos</v>
      </c>
      <c r="J321" s="27" t="str">
        <f>VLOOKUP(A321,'BASE REGISTRO NOVIEMBRE'!$B$2:$V$890,10,FALSE)</f>
        <v>9 de septiembre de 2020 al 9 de septiembre del 2022.</v>
      </c>
      <c r="K321" s="27" t="str">
        <f>VLOOKUP(A321,'BASE REGISTRO NOVIEMBRE'!$B$2:$V$890,11,FALSE)</f>
        <v xml:space="preserve">Presidente: Manuel Alejandro Vega Alarcón, RUT: 15.671.215-9
</v>
      </c>
      <c r="L321" s="27" t="str">
        <f>VLOOKUP(A321,'BASE REGISTRO NOVIEMBRE'!$B$2:$V$890,12,FALSE)</f>
        <v>Avenida Primera Transversal Nº 2630, Maipú.</v>
      </c>
      <c r="M321" s="27" t="str">
        <f>VLOOKUP(A321,'BASE REGISTRO NOVIEMBRE'!$B$2:$V$890,13,FALSE)</f>
        <v>XIII</v>
      </c>
      <c r="N321" s="27" t="str">
        <f>VLOOKUP(A321,'BASE REGISTRO NOVIEMBRE'!$B$2:$V$890,14,FALSE)</f>
        <v>Maipú</v>
      </c>
      <c r="O321" s="27" t="str">
        <f>VLOOKUP(A321,'BASE REGISTRO NOVIEMBRE'!$B$2:$V$890,15,FALSE)</f>
        <v>02-24196882</v>
      </c>
      <c r="P321" s="27" t="str">
        <f>VLOOKUP(A321,'BASE REGISTRO NOVIEMBRE'!$B$2:$V$890,16,FALSE)</f>
        <v>ideco@corporacionideco.cl</v>
      </c>
      <c r="Q321" s="27">
        <f>VLOOKUP(A321,'BASE REGISTRO NOVIEMBRE'!$B$2:$V$890,17,FALSE)</f>
        <v>0</v>
      </c>
      <c r="R321" s="27" t="str">
        <f>VLOOKUP(A321,'BASE REGISTRO NOVIEMBRE'!$B$2:$V$890,18,FALSE)</f>
        <v>93401: Institución de Asistencia Social</v>
      </c>
      <c r="S321" s="27" t="str">
        <f>VLOOKUP(A321,'BASE REGISTRO NOVIEMBRE'!$B$2:$V$890,19,FALSE)</f>
        <v>Se acompañan antecedentes Financieros correspondientes al año 2020, aprobados por el Subdepartamento de  Supervisión Financiera Nacional</v>
      </c>
      <c r="T321" s="107">
        <f>VLOOKUP(A321,'BASE REGISTRO NOVIEMBRE'!$B$2:$V$890,20,FALSE)</f>
        <v>37970</v>
      </c>
      <c r="U321" s="41">
        <v>6897</v>
      </c>
      <c r="V321" s="44">
        <v>6852900</v>
      </c>
      <c r="W321" s="44">
        <v>13317900</v>
      </c>
      <c r="X321" s="45">
        <v>44561</v>
      </c>
      <c r="Y321" s="42" t="s">
        <v>40</v>
      </c>
      <c r="Z321" s="42" t="s">
        <v>9203</v>
      </c>
      <c r="AA321" s="42" t="s">
        <v>9516</v>
      </c>
    </row>
    <row r="322" spans="1:27" ht="15.75" customHeight="1" x14ac:dyDescent="0.2">
      <c r="A322" s="41">
        <v>6897</v>
      </c>
      <c r="B322" s="27" t="str">
        <f>VLOOKUP(A322,'BASE REGISTRO NOVIEMBRE'!$B$2:$V$890,2,FALSE)</f>
        <v xml:space="preserve">Instituto para el Desarrollo Comunitario IDECO Miguel de Pujadas Vergara. </v>
      </c>
      <c r="C322" s="27" t="str">
        <f>VLOOKUP(A322,'BASE REGISTRO NOVIEMBRE'!$B$2:$V$890,3,FALSE)</f>
        <v>71877800-K</v>
      </c>
      <c r="D322" s="27" t="str">
        <f>VLOOKUP(A322,'BASE REGISTRO NOVIEMBRE'!$B$2:$V$890,4,FALSE)</f>
        <v>Corporación de Derecho Privado.</v>
      </c>
      <c r="E322" s="27" t="str">
        <f>VLOOKUP(A322,'BASE REGISTRO NOVIEMBRE'!$B$2:$V$890,5,FALSE)</f>
        <v xml:space="preserve">Otorgado por Decreto Supremo Nº 81, del 24 de enero de 1991, del Ministerio de Justicia. </v>
      </c>
      <c r="F322" s="27" t="str">
        <f>VLOOKUP(A322,'BASE REGISTRO NOVIEMBRE'!$B$2:$V$890,6,FALSE)</f>
        <v xml:space="preserve">Certificado de Vigencia, folio N°500399852901, de 23 de julio de 2021, del Servicio de Registro Civil e Identificación.
</v>
      </c>
      <c r="G322" s="27" t="str">
        <f>VLOOKUP(A322,'BASE REGISTRO NOVIEMBRE'!$B$2:$V$890,7,FALSE)</f>
        <v xml:space="preserve">Promover y recuperar las líneas de formación, organización y producción entre los pobladores del sector urbano.  </v>
      </c>
      <c r="H322" s="27" t="str">
        <f>VLOOKUP(A322,'BASE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2" s="27" t="str">
        <f>VLOOKUP(A322,'BASE REGISTRO NOVIEMBRE'!$B$2:$V$890,9,FALSE)</f>
        <v>Durarán dos años en los cargos</v>
      </c>
      <c r="J322" s="27" t="str">
        <f>VLOOKUP(A322,'BASE REGISTRO NOVIEMBRE'!$B$2:$V$890,10,FALSE)</f>
        <v>9 de septiembre de 2020 al 9 de septiembre del 2022.</v>
      </c>
      <c r="K322" s="27" t="str">
        <f>VLOOKUP(A322,'BASE REGISTRO NOVIEMBRE'!$B$2:$V$890,11,FALSE)</f>
        <v xml:space="preserve">Presidente: Manuel Alejandro Vega Alarcón, RUT: 15.671.215-9
</v>
      </c>
      <c r="L322" s="27" t="str">
        <f>VLOOKUP(A322,'BASE REGISTRO NOVIEMBRE'!$B$2:$V$890,12,FALSE)</f>
        <v>Avenida Primera Transversal Nº 2630, Maipú.</v>
      </c>
      <c r="M322" s="27" t="str">
        <f>VLOOKUP(A322,'BASE REGISTRO NOVIEMBRE'!$B$2:$V$890,13,FALSE)</f>
        <v>XIII</v>
      </c>
      <c r="N322" s="27" t="str">
        <f>VLOOKUP(A322,'BASE REGISTRO NOVIEMBRE'!$B$2:$V$890,14,FALSE)</f>
        <v>Maipú</v>
      </c>
      <c r="O322" s="27" t="str">
        <f>VLOOKUP(A322,'BASE REGISTRO NOVIEMBRE'!$B$2:$V$890,15,FALSE)</f>
        <v>02-24196882</v>
      </c>
      <c r="P322" s="27" t="str">
        <f>VLOOKUP(A322,'BASE REGISTRO NOVIEMBRE'!$B$2:$V$890,16,FALSE)</f>
        <v>ideco@corporacionideco.cl</v>
      </c>
      <c r="Q322" s="27">
        <f>VLOOKUP(A322,'BASE REGISTRO NOVIEMBRE'!$B$2:$V$890,17,FALSE)</f>
        <v>0</v>
      </c>
      <c r="R322" s="27" t="str">
        <f>VLOOKUP(A322,'BASE REGISTRO NOVIEMBRE'!$B$2:$V$890,18,FALSE)</f>
        <v>93401: Institución de Asistencia Social</v>
      </c>
      <c r="S322" s="27" t="str">
        <f>VLOOKUP(A322,'BASE REGISTRO NOVIEMBRE'!$B$2:$V$890,19,FALSE)</f>
        <v>Se acompañan antecedentes Financieros correspondientes al año 2020, aprobados por el Subdepartamento de  Supervisión Financiera Nacional</v>
      </c>
      <c r="T322" s="107">
        <f>VLOOKUP(A322,'BASE REGISTRO NOVIEMBRE'!$B$2:$V$890,20,FALSE)</f>
        <v>37970</v>
      </c>
      <c r="U322" s="41">
        <v>6897</v>
      </c>
      <c r="V322" s="44">
        <v>7163220</v>
      </c>
      <c r="W322" s="44">
        <v>21386220</v>
      </c>
      <c r="X322" s="45">
        <v>44561</v>
      </c>
      <c r="Y322" s="42" t="s">
        <v>40</v>
      </c>
      <c r="Z322" s="42" t="s">
        <v>9203</v>
      </c>
      <c r="AA322" s="42" t="s">
        <v>265</v>
      </c>
    </row>
    <row r="323" spans="1:27" ht="15.75" customHeight="1" x14ac:dyDescent="0.2">
      <c r="A323" s="41">
        <v>6897</v>
      </c>
      <c r="B323" s="27" t="str">
        <f>VLOOKUP(A323,'BASE REGISTRO NOVIEMBRE'!$B$2:$V$890,2,FALSE)</f>
        <v xml:space="preserve">Instituto para el Desarrollo Comunitario IDECO Miguel de Pujadas Vergara. </v>
      </c>
      <c r="C323" s="27" t="str">
        <f>VLOOKUP(A323,'BASE REGISTRO NOVIEMBRE'!$B$2:$V$890,3,FALSE)</f>
        <v>71877800-K</v>
      </c>
      <c r="D323" s="27" t="str">
        <f>VLOOKUP(A323,'BASE REGISTRO NOVIEMBRE'!$B$2:$V$890,4,FALSE)</f>
        <v>Corporación de Derecho Privado.</v>
      </c>
      <c r="E323" s="27" t="str">
        <f>VLOOKUP(A323,'BASE REGISTRO NOVIEMBRE'!$B$2:$V$890,5,FALSE)</f>
        <v xml:space="preserve">Otorgado por Decreto Supremo Nº 81, del 24 de enero de 1991, del Ministerio de Justicia. </v>
      </c>
      <c r="F323" s="27" t="str">
        <f>VLOOKUP(A323,'BASE REGISTRO NOVIEMBRE'!$B$2:$V$890,6,FALSE)</f>
        <v xml:space="preserve">Certificado de Vigencia, folio N°500399852901, de 23 de julio de 2021, del Servicio de Registro Civil e Identificación.
</v>
      </c>
      <c r="G323" s="27" t="str">
        <f>VLOOKUP(A323,'BASE REGISTRO NOVIEMBRE'!$B$2:$V$890,7,FALSE)</f>
        <v xml:space="preserve">Promover y recuperar las líneas de formación, organización y producción entre los pobladores del sector urbano.  </v>
      </c>
      <c r="H323" s="27" t="str">
        <f>VLOOKUP(A323,'BASE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3" s="27" t="str">
        <f>VLOOKUP(A323,'BASE REGISTRO NOVIEMBRE'!$B$2:$V$890,9,FALSE)</f>
        <v>Durarán dos años en los cargos</v>
      </c>
      <c r="J323" s="27" t="str">
        <f>VLOOKUP(A323,'BASE REGISTRO NOVIEMBRE'!$B$2:$V$890,10,FALSE)</f>
        <v>9 de septiembre de 2020 al 9 de septiembre del 2022.</v>
      </c>
      <c r="K323" s="27" t="str">
        <f>VLOOKUP(A323,'BASE REGISTRO NOVIEMBRE'!$B$2:$V$890,11,FALSE)</f>
        <v xml:space="preserve">Presidente: Manuel Alejandro Vega Alarcón, RUT: 15.671.215-9
</v>
      </c>
      <c r="L323" s="27" t="str">
        <f>VLOOKUP(A323,'BASE REGISTRO NOVIEMBRE'!$B$2:$V$890,12,FALSE)</f>
        <v>Avenida Primera Transversal Nº 2630, Maipú.</v>
      </c>
      <c r="M323" s="27" t="str">
        <f>VLOOKUP(A323,'BASE REGISTRO NOVIEMBRE'!$B$2:$V$890,13,FALSE)</f>
        <v>XIII</v>
      </c>
      <c r="N323" s="27" t="str">
        <f>VLOOKUP(A323,'BASE REGISTRO NOVIEMBRE'!$B$2:$V$890,14,FALSE)</f>
        <v>Maipú</v>
      </c>
      <c r="O323" s="27" t="str">
        <f>VLOOKUP(A323,'BASE REGISTRO NOVIEMBRE'!$B$2:$V$890,15,FALSE)</f>
        <v>02-24196882</v>
      </c>
      <c r="P323" s="27" t="str">
        <f>VLOOKUP(A323,'BASE REGISTRO NOVIEMBRE'!$B$2:$V$890,16,FALSE)</f>
        <v>ideco@corporacionideco.cl</v>
      </c>
      <c r="Q323" s="27">
        <f>VLOOKUP(A323,'BASE REGISTRO NOVIEMBRE'!$B$2:$V$890,17,FALSE)</f>
        <v>0</v>
      </c>
      <c r="R323" s="27" t="str">
        <f>VLOOKUP(A323,'BASE REGISTRO NOVIEMBRE'!$B$2:$V$890,18,FALSE)</f>
        <v>93401: Institución de Asistencia Social</v>
      </c>
      <c r="S323" s="27" t="str">
        <f>VLOOKUP(A323,'BASE REGISTRO NOVIEMBRE'!$B$2:$V$890,19,FALSE)</f>
        <v>Se acompañan antecedentes Financieros correspondientes al año 2020, aprobados por el Subdepartamento de  Supervisión Financiera Nacional</v>
      </c>
      <c r="T323" s="107">
        <f>VLOOKUP(A323,'BASE REGISTRO NOVIEMBRE'!$B$2:$V$890,20,FALSE)</f>
        <v>37970</v>
      </c>
      <c r="U323" s="41">
        <v>6897</v>
      </c>
      <c r="V323" s="44">
        <v>15205680</v>
      </c>
      <c r="W323" s="44">
        <v>27230580</v>
      </c>
      <c r="X323" s="45">
        <v>44561</v>
      </c>
      <c r="Y323" s="42" t="s">
        <v>40</v>
      </c>
      <c r="Z323" s="42" t="s">
        <v>9203</v>
      </c>
      <c r="AA323" s="42" t="s">
        <v>266</v>
      </c>
    </row>
    <row r="324" spans="1:27" ht="15.75" customHeight="1" x14ac:dyDescent="0.2">
      <c r="A324" s="41">
        <v>6897</v>
      </c>
      <c r="B324" s="27" t="str">
        <f>VLOOKUP(A324,'BASE REGISTRO NOVIEMBRE'!$B$2:$V$890,2,FALSE)</f>
        <v xml:space="preserve">Instituto para el Desarrollo Comunitario IDECO Miguel de Pujadas Vergara. </v>
      </c>
      <c r="C324" s="27" t="str">
        <f>VLOOKUP(A324,'BASE REGISTRO NOVIEMBRE'!$B$2:$V$890,3,FALSE)</f>
        <v>71877800-K</v>
      </c>
      <c r="D324" s="27" t="str">
        <f>VLOOKUP(A324,'BASE REGISTRO NOVIEMBRE'!$B$2:$V$890,4,FALSE)</f>
        <v>Corporación de Derecho Privado.</v>
      </c>
      <c r="E324" s="27" t="str">
        <f>VLOOKUP(A324,'BASE REGISTRO NOVIEMBRE'!$B$2:$V$890,5,FALSE)</f>
        <v xml:space="preserve">Otorgado por Decreto Supremo Nº 81, del 24 de enero de 1991, del Ministerio de Justicia. </v>
      </c>
      <c r="F324" s="27" t="str">
        <f>VLOOKUP(A324,'BASE REGISTRO NOVIEMBRE'!$B$2:$V$890,6,FALSE)</f>
        <v xml:space="preserve">Certificado de Vigencia, folio N°500399852901, de 23 de julio de 2021, del Servicio de Registro Civil e Identificación.
</v>
      </c>
      <c r="G324" s="27" t="str">
        <f>VLOOKUP(A324,'BASE REGISTRO NOVIEMBRE'!$B$2:$V$890,7,FALSE)</f>
        <v xml:space="preserve">Promover y recuperar las líneas de formación, organización y producción entre los pobladores del sector urbano.  </v>
      </c>
      <c r="H324" s="27" t="str">
        <f>VLOOKUP(A324,'BASE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4" s="27" t="str">
        <f>VLOOKUP(A324,'BASE REGISTRO NOVIEMBRE'!$B$2:$V$890,9,FALSE)</f>
        <v>Durarán dos años en los cargos</v>
      </c>
      <c r="J324" s="27" t="str">
        <f>VLOOKUP(A324,'BASE REGISTRO NOVIEMBRE'!$B$2:$V$890,10,FALSE)</f>
        <v>9 de septiembre de 2020 al 9 de septiembre del 2022.</v>
      </c>
      <c r="K324" s="27" t="str">
        <f>VLOOKUP(A324,'BASE REGISTRO NOVIEMBRE'!$B$2:$V$890,11,FALSE)</f>
        <v xml:space="preserve">Presidente: Manuel Alejandro Vega Alarcón, RUT: 15.671.215-9
</v>
      </c>
      <c r="L324" s="27" t="str">
        <f>VLOOKUP(A324,'BASE REGISTRO NOVIEMBRE'!$B$2:$V$890,12,FALSE)</f>
        <v>Avenida Primera Transversal Nº 2630, Maipú.</v>
      </c>
      <c r="M324" s="27" t="str">
        <f>VLOOKUP(A324,'BASE REGISTRO NOVIEMBRE'!$B$2:$V$890,13,FALSE)</f>
        <v>XIII</v>
      </c>
      <c r="N324" s="27" t="str">
        <f>VLOOKUP(A324,'BASE REGISTRO NOVIEMBRE'!$B$2:$V$890,14,FALSE)</f>
        <v>Maipú</v>
      </c>
      <c r="O324" s="27" t="str">
        <f>VLOOKUP(A324,'BASE REGISTRO NOVIEMBRE'!$B$2:$V$890,15,FALSE)</f>
        <v>02-24196882</v>
      </c>
      <c r="P324" s="27" t="str">
        <f>VLOOKUP(A324,'BASE REGISTRO NOVIEMBRE'!$B$2:$V$890,16,FALSE)</f>
        <v>ideco@corporacionideco.cl</v>
      </c>
      <c r="Q324" s="27">
        <f>VLOOKUP(A324,'BASE REGISTRO NOVIEMBRE'!$B$2:$V$890,17,FALSE)</f>
        <v>0</v>
      </c>
      <c r="R324" s="27" t="str">
        <f>VLOOKUP(A324,'BASE REGISTRO NOVIEMBRE'!$B$2:$V$890,18,FALSE)</f>
        <v>93401: Institución de Asistencia Social</v>
      </c>
      <c r="S324" s="27" t="str">
        <f>VLOOKUP(A324,'BASE REGISTRO NOVIEMBRE'!$B$2:$V$890,19,FALSE)</f>
        <v>Se acompañan antecedentes Financieros correspondientes al año 2020, aprobados por el Subdepartamento de  Supervisión Financiera Nacional</v>
      </c>
      <c r="T324" s="107">
        <f>VLOOKUP(A324,'BASE REGISTRO NOVIEMBRE'!$B$2:$V$890,20,FALSE)</f>
        <v>37970</v>
      </c>
      <c r="U324" s="41">
        <v>6897</v>
      </c>
      <c r="V324" s="44">
        <v>16744350</v>
      </c>
      <c r="W324" s="44">
        <v>49886443</v>
      </c>
      <c r="X324" s="45">
        <v>44561</v>
      </c>
      <c r="Y324" s="42" t="s">
        <v>40</v>
      </c>
      <c r="Z324" s="42" t="s">
        <v>9203</v>
      </c>
      <c r="AA324" s="42" t="s">
        <v>323</v>
      </c>
    </row>
    <row r="325" spans="1:27" ht="15.75" customHeight="1" x14ac:dyDescent="0.2">
      <c r="A325" s="41">
        <v>6897</v>
      </c>
      <c r="B325" s="27" t="str">
        <f>VLOOKUP(A325,'BASE REGISTRO NOVIEMBRE'!$B$2:$V$890,2,FALSE)</f>
        <v xml:space="preserve">Instituto para el Desarrollo Comunitario IDECO Miguel de Pujadas Vergara. </v>
      </c>
      <c r="C325" s="27" t="str">
        <f>VLOOKUP(A325,'BASE REGISTRO NOVIEMBRE'!$B$2:$V$890,3,FALSE)</f>
        <v>71877800-K</v>
      </c>
      <c r="D325" s="27" t="str">
        <f>VLOOKUP(A325,'BASE REGISTRO NOVIEMBRE'!$B$2:$V$890,4,FALSE)</f>
        <v>Corporación de Derecho Privado.</v>
      </c>
      <c r="E325" s="27" t="str">
        <f>VLOOKUP(A325,'BASE REGISTRO NOVIEMBRE'!$B$2:$V$890,5,FALSE)</f>
        <v xml:space="preserve">Otorgado por Decreto Supremo Nº 81, del 24 de enero de 1991, del Ministerio de Justicia. </v>
      </c>
      <c r="F325" s="27" t="str">
        <f>VLOOKUP(A325,'BASE REGISTRO NOVIEMBRE'!$B$2:$V$890,6,FALSE)</f>
        <v xml:space="preserve">Certificado de Vigencia, folio N°500399852901, de 23 de julio de 2021, del Servicio de Registro Civil e Identificación.
</v>
      </c>
      <c r="G325" s="27" t="str">
        <f>VLOOKUP(A325,'BASE REGISTRO NOVIEMBRE'!$B$2:$V$890,7,FALSE)</f>
        <v xml:space="preserve">Promover y recuperar las líneas de formación, organización y producción entre los pobladores del sector urbano.  </v>
      </c>
      <c r="H325" s="27" t="str">
        <f>VLOOKUP(A325,'BASE REGISTRO NOVIEMBRE'!$B$2:$V$890,8,FALSE)</f>
        <v>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v>
      </c>
      <c r="I325" s="27" t="str">
        <f>VLOOKUP(A325,'BASE REGISTRO NOVIEMBRE'!$B$2:$V$890,9,FALSE)</f>
        <v>Durarán dos años en los cargos</v>
      </c>
      <c r="J325" s="27" t="str">
        <f>VLOOKUP(A325,'BASE REGISTRO NOVIEMBRE'!$B$2:$V$890,10,FALSE)</f>
        <v>9 de septiembre de 2020 al 9 de septiembre del 2022.</v>
      </c>
      <c r="K325" s="27" t="str">
        <f>VLOOKUP(A325,'BASE REGISTRO NOVIEMBRE'!$B$2:$V$890,11,FALSE)</f>
        <v xml:space="preserve">Presidente: Manuel Alejandro Vega Alarcón, RUT: 15.671.215-9
</v>
      </c>
      <c r="L325" s="27" t="str">
        <f>VLOOKUP(A325,'BASE REGISTRO NOVIEMBRE'!$B$2:$V$890,12,FALSE)</f>
        <v>Avenida Primera Transversal Nº 2630, Maipú.</v>
      </c>
      <c r="M325" s="27" t="str">
        <f>VLOOKUP(A325,'BASE REGISTRO NOVIEMBRE'!$B$2:$V$890,13,FALSE)</f>
        <v>XIII</v>
      </c>
      <c r="N325" s="27" t="str">
        <f>VLOOKUP(A325,'BASE REGISTRO NOVIEMBRE'!$B$2:$V$890,14,FALSE)</f>
        <v>Maipú</v>
      </c>
      <c r="O325" s="27" t="str">
        <f>VLOOKUP(A325,'BASE REGISTRO NOVIEMBRE'!$B$2:$V$890,15,FALSE)</f>
        <v>02-24196882</v>
      </c>
      <c r="P325" s="27" t="str">
        <f>VLOOKUP(A325,'BASE REGISTRO NOVIEMBRE'!$B$2:$V$890,16,FALSE)</f>
        <v>ideco@corporacionideco.cl</v>
      </c>
      <c r="Q325" s="27">
        <f>VLOOKUP(A325,'BASE REGISTRO NOVIEMBRE'!$B$2:$V$890,17,FALSE)</f>
        <v>0</v>
      </c>
      <c r="R325" s="27" t="str">
        <f>VLOOKUP(A325,'BASE REGISTRO NOVIEMBRE'!$B$2:$V$890,18,FALSE)</f>
        <v>93401: Institución de Asistencia Social</v>
      </c>
      <c r="S325" s="27" t="str">
        <f>VLOOKUP(A325,'BASE REGISTRO NOVIEMBRE'!$B$2:$V$890,19,FALSE)</f>
        <v>Se acompañan antecedentes Financieros correspondientes al año 2020, aprobados por el Subdepartamento de  Supervisión Financiera Nacional</v>
      </c>
      <c r="T325" s="107">
        <f>VLOOKUP(A325,'BASE REGISTRO NOVIEMBRE'!$B$2:$V$890,20,FALSE)</f>
        <v>37970</v>
      </c>
      <c r="U325" s="41">
        <v>6897</v>
      </c>
      <c r="V325" s="44">
        <v>12205920</v>
      </c>
      <c r="W325" s="44">
        <v>24411840</v>
      </c>
      <c r="X325" s="45">
        <v>44561</v>
      </c>
      <c r="Y325" s="42" t="s">
        <v>40</v>
      </c>
      <c r="Z325" s="42" t="s">
        <v>9203</v>
      </c>
      <c r="AA325" s="42" t="s">
        <v>9580</v>
      </c>
    </row>
    <row r="326" spans="1:27" ht="15.75" customHeight="1" x14ac:dyDescent="0.2">
      <c r="A326" s="41">
        <v>6898</v>
      </c>
      <c r="B326" s="27" t="str">
        <f>VLOOKUP(A326,'BASE REGISTRO NOVIEMBRE'!$B$2:$V$890,2,FALSE)</f>
        <v>Corporación Municipal de Melipilla para la Educación, Salud., Atención de Menores y Deportes y Recreación</v>
      </c>
      <c r="C326" s="27" t="str">
        <f>VLOOKUP(A326,'BASE REGISTRO NOVIEMBRE'!$B$2:$V$890,3,FALSE)</f>
        <v>71293900-1</v>
      </c>
      <c r="D326" s="27" t="str">
        <f>VLOOKUP(A326,'BASE REGISTRO NOVIEMBRE'!$B$2:$V$890,4,FALSE)</f>
        <v>Corporación de Derecho Privado.</v>
      </c>
      <c r="E326" s="27" t="str">
        <f>VLOOKUP(A326,'BASE REGISTRO NOVIEMBRE'!$B$2:$V$890,5,FALSE)</f>
        <v xml:space="preserve">Decreto Supremo Nº 772, de 4 de agosto de 1982, del Ministerio de Justicia. </v>
      </c>
      <c r="F326" s="27" t="str">
        <f>VLOOKUP(A326,'BASE REGISTRO NOVIEMBRE'!$B$2:$V$890,6,FALSE)</f>
        <v>Certificado de Vigencia Folio Nº 500395515709, de 25 de junio de 2021, del Servicio de Registro Civil e Identificación.</v>
      </c>
      <c r="G326" s="27" t="str">
        <f>VLOOKUP(A326,'BASE REGISTRO NOVIEMBRE'!$B$2:$V$890,7,FALSE)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26" s="27" t="str">
        <f>VLOOKUP(A326,'BASE REGISTRO NOVIEMBRE'!$B$2:$V$890,8,FALSE)</f>
        <v>Presidente: Mario Rodolfo Gebauer Bringas, 
Directores:
Jorge Paulo Ariztía Benoit, 
Juan Eduardo González Dölz,  
Enrique Tobar Reyes, 
Rolando Terra Yañez, 
Consta en certificado de directorio de persona jurídica sin fines de lucro Folio Nº 500395515697, de 25 de junio de 2021, del Servicio de Registro Civil e Identificación.</v>
      </c>
      <c r="I326" s="27" t="str">
        <f>VLOOKUP(A326,'BASE REGISTRO NOVIEMBRE'!$B$2:$V$890,9,FALSE)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26" s="27" t="str">
        <f>VLOOKUP(A326,'BASE REGISTRO NOVIEMBRE'!$B$2:$V$890,10,FALSE)</f>
        <v xml:space="preserve">De 28 de Abril de 2010 hasta el 28 de Abril de 2012.
Última designación Gerente General: 28 de junio de 2018. 
</v>
      </c>
      <c r="K326" s="27" t="str">
        <f>VLOOKUP(A326,'BASE REGISTRO NOVIEMBRE'!$B$2:$V$890,11,FALSE)</f>
        <v xml:space="preserve">Presidente: Mario Rodolfo Gebauer Bringas, 
Gerente General: César José Araos Aguirre,
</v>
      </c>
      <c r="L326" s="27" t="str">
        <f>VLOOKUP(A326,'BASE REGISTRO NOVIEMBRE'!$B$2:$V$890,12,FALSE)</f>
        <v xml:space="preserve">Eleuterio Ramírez s/n, Población Manuel Rodríguez, comuna de Melipilla, Región Metropolitana
</v>
      </c>
      <c r="M326" s="27" t="str">
        <f>VLOOKUP(A326,'BASE REGISTRO NOVIEMBRE'!$B$2:$V$890,13,FALSE)</f>
        <v>XIII</v>
      </c>
      <c r="N326" s="27" t="str">
        <f>VLOOKUP(A326,'BASE REGISTRO NOVIEMBRE'!$B$2:$V$890,14,FALSE)</f>
        <v>Melipilla,</v>
      </c>
      <c r="O326" s="27" t="str">
        <f>VLOOKUP(A326,'BASE REGISTRO NOVIEMBRE'!$B$2:$V$890,15,FALSE)</f>
        <v xml:space="preserve">Fono: 224897900- 224897901
</v>
      </c>
      <c r="P326" s="27" t="str">
        <f>VLOOKUP(A326,'BASE REGISTRO NOVIEMBRE'!$B$2:$V$890,16,FALSE)</f>
        <v xml:space="preserve">E mail: gerencia@cormumel.cl </v>
      </c>
      <c r="Q326" s="27">
        <f>VLOOKUP(A326,'BASE REGISTRO NOVIEMBRE'!$B$2:$V$890,17,FALSE)</f>
        <v>0</v>
      </c>
      <c r="R326" s="27">
        <f>VLOOKUP(A326,'BASE REGISTRO NOVIEMBRE'!$B$2:$V$890,18,FALSE)</f>
        <v>93401</v>
      </c>
      <c r="S326" s="27" t="str">
        <f>VLOOKUP(A326,'BASE REGISTRO NOVIEMBRE'!$B$2:$V$890,19,FALSE)</f>
        <v>Se acompaña Certificado de la Institución, correspondiente a antecedentes financieros del año 2020, aprobado por el Sub Departamento de Supervisión Financiera Nacional.</v>
      </c>
      <c r="T326" s="107">
        <f>VLOOKUP(A326,'BASE REGISTRO NOVIEMBRE'!$B$2:$V$890,20,FALSE)</f>
        <v>37970</v>
      </c>
      <c r="U326" s="41">
        <v>6898</v>
      </c>
      <c r="V326" s="44">
        <v>6439140</v>
      </c>
      <c r="W326" s="44">
        <v>12878280</v>
      </c>
      <c r="X326" s="45">
        <v>44561</v>
      </c>
      <c r="Y326" s="42" t="s">
        <v>40</v>
      </c>
      <c r="Z326" s="42" t="s">
        <v>9203</v>
      </c>
      <c r="AA326" s="42" t="s">
        <v>9531</v>
      </c>
    </row>
    <row r="327" spans="1:27" ht="15.75" customHeight="1" x14ac:dyDescent="0.2">
      <c r="A327" s="41">
        <v>6899</v>
      </c>
      <c r="B327" s="27" t="str">
        <f>VLOOKUP(A327,'BASE REGISTRO NOVIEMBRE'!$B$2:$V$890,2,FALSE)</f>
        <v>Corporación Crecer Mejor (ex Corporación Demos una Oportunidad al Menor- Crédito al Menor)</v>
      </c>
      <c r="C327" s="27" t="str">
        <f>VLOOKUP(A327,'BASE REGISTRO NOVIEMBRE'!$B$2:$V$890,3,FALSE)</f>
        <v>71936500-0</v>
      </c>
      <c r="D327" s="27" t="str">
        <f>VLOOKUP(A327,'BASE REGISTRO NOVIEMBRE'!$B$2:$V$890,4,FALSE)</f>
        <v>Corporación de Derecho Privado.</v>
      </c>
      <c r="E327" s="27" t="str">
        <f>VLOOKUP(A327,'BASE REGISTRO NOVIEMBRE'!$B$2:$V$890,5,FALSE)</f>
        <v xml:space="preserve">Otorgada por Decreto Supremo Nº 1392, de fecha 19 de noviembre de 1991, del Ministerio de Justicia. </v>
      </c>
      <c r="F327" s="27" t="str">
        <f>VLOOKUP(A327,'BASE REGISTRO NOVIEMBRE'!$B$2:$V$890,6,FALSE)</f>
        <v>Certificado de vigencia de persona jurídica sin fines de lucro, folio Nº 500401467711, de fecha 02 de agosto de 2021, emitido por el Servicio de Registro Civil e Identificación.</v>
      </c>
      <c r="G327" s="27" t="str">
        <f>VLOOKUP(A327,'BASE REGISTRO NOVIEMBRE'!$B$2:$V$890,7,FALSE)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27" s="27" t="str">
        <f>VLOOKUP(A327,'BASE REGISTRO NOVIEMBRE'!$B$2:$V$890,8,FALSE)</f>
        <v xml:space="preserve">Presidente: Álvaro Pezoa Bissieres, 
Secretaria: Vivian Nazal Zedan, 
Tesorera: Mº Inés Nilo Guerrero, 
Directores: 
Luis Orellana Covarrubias, 
Jorge Javier Obregón Kuhn, 
Paola Silvana Alvano Contador, 
Sergio Andrés Bianchi Echeñique, </v>
      </c>
      <c r="I327" s="27" t="str">
        <f>VLOOKUP(A327,'BASE REGISTRO NOVIEMBRE'!$B$2:$V$890,9,FALSE)</f>
        <v>Durarán 03 años en sus cargos.</v>
      </c>
      <c r="J327" s="27" t="str">
        <f>VLOOKUP(A327,'BASE REGISTRO NOVIEMBRE'!$B$2:$V$890,10,FALSE)</f>
        <v>28 de abril de 2021 al 28 de abril de 2024.</v>
      </c>
      <c r="K327" s="27" t="str">
        <f>VLOOKUP(A327,'BASE REGISTRO NOVIEMBRE'!$B$2:$V$890,11,FALSE)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27" s="27" t="str">
        <f>VLOOKUP(A327,'BASE REGISTRO NOVIEMBRE'!$B$2:$V$890,12,FALSE)</f>
        <v xml:space="preserve">Lautaro Nº 2755, comuna de La Pintana, Villa Jorge Yarur Banna, Región Metropolitana.
</v>
      </c>
      <c r="M327" s="27" t="str">
        <f>VLOOKUP(A327,'BASE REGISTRO NOVIEMBRE'!$B$2:$V$890,13,FALSE)</f>
        <v>XIII</v>
      </c>
      <c r="N327" s="27" t="str">
        <f>VLOOKUP(A327,'BASE REGISTRO NOVIEMBRE'!$B$2:$V$890,14,FALSE)</f>
        <v>La Pintana</v>
      </c>
      <c r="O327" s="27" t="str">
        <f>VLOOKUP(A327,'BASE REGISTRO NOVIEMBRE'!$B$2:$V$890,15,FALSE)</f>
        <v>225451947-96645763</v>
      </c>
      <c r="P327" s="27" t="str">
        <f>VLOOKUP(A327,'BASE REGISTRO NOVIEMBRE'!$B$2:$V$890,16,FALSE)</f>
        <v xml:space="preserve">contacto@corporacionccm.cl
</v>
      </c>
      <c r="Q327" s="27">
        <f>VLOOKUP(A327,'BASE REGISTRO NOVIEMBRE'!$B$2:$V$890,17,FALSE)</f>
        <v>0</v>
      </c>
      <c r="R327" s="27" t="str">
        <f>VLOOKUP(A327,'BASE REGISTRO NOVIEMBRE'!$B$2:$V$890,18,FALSE)</f>
        <v>93401: Institución de Asistencia Social</v>
      </c>
      <c r="S327" s="27" t="str">
        <f>VLOOKUP(A327,'BASE REGISTRO NOVIEMBRE'!$B$2:$V$890,19,FALSE)</f>
        <v>Se acompañan antecedentes financieros, correspondientes al año 2020, aprobados por el  Sub Departamento de Supervisión Financiera Nacional.</v>
      </c>
      <c r="T327" s="107">
        <f>VLOOKUP(A327,'BASE REGISTRO NOVIEMBRE'!$B$2:$V$890,20,FALSE)</f>
        <v>37970</v>
      </c>
      <c r="U327" s="41">
        <v>6899</v>
      </c>
      <c r="V327" s="44">
        <v>41284628</v>
      </c>
      <c r="W327" s="44">
        <v>81720659</v>
      </c>
      <c r="X327" s="45">
        <v>44561</v>
      </c>
      <c r="Y327" s="42" t="s">
        <v>40</v>
      </c>
      <c r="Z327" s="42" t="s">
        <v>9203</v>
      </c>
      <c r="AA327" s="42" t="s">
        <v>234</v>
      </c>
    </row>
    <row r="328" spans="1:27" ht="15.75" customHeight="1" x14ac:dyDescent="0.2">
      <c r="A328" s="41">
        <v>6900</v>
      </c>
      <c r="B328" s="27" t="str">
        <f>VLOOKUP(A328,'BASE REGISTRO NOVIEMBRE'!$B$2:$V$890,2,FALSE)</f>
        <v>Corporación de Educación, Rehabilitación, Capacitación, Atención de Menores y Perfeccionamiento ( C.E.R.C.A.P.)</v>
      </c>
      <c r="C328" s="27" t="str">
        <f>VLOOKUP(A328,'BASE REGISTRO NOVIEMBRE'!$B$2:$V$890,3,FALSE)</f>
        <v>72363900-K</v>
      </c>
      <c r="D328" s="27" t="str">
        <f>VLOOKUP(A328,'BASE REGISTRO NOVIEMBRE'!$B$2:$V$890,4,FALSE)</f>
        <v>Corporación de Derecho Privado</v>
      </c>
      <c r="E328" s="27" t="str">
        <f>VLOOKUP(A328,'BASE REGISTRO NOVIEMBRE'!$B$2:$V$890,5,FALSE)</f>
        <v>Otorgada por Decreto Supremo Nº 1109, de 19 de diciembre de 1984, del Ministerio de Justicia.</v>
      </c>
      <c r="F328" s="27" t="str">
        <f>VLOOKUP(A328,'BASE REGISTRO NOVIEMBRE'!$B$2:$V$890,6,FALSE)</f>
        <v>Certificado de vigencia de persona jurídica sin fines de lucro, folio Nº 500401095562, de fecha 30 de julio de 2021, del Servicio de Registro Civil e Identificación.</v>
      </c>
      <c r="G328" s="27" t="str">
        <f>VLOOKUP(A328,'BASE REGISTRO NOVIEMBRE'!$B$2:$V$890,7,FALSE)</f>
        <v>Administrar y operar servicios en las áreas de educación y de atención de menores, elaborar y ejecutar programas de educación, formación profesional, capacitación, rehabilitación y perfeccionamiento.</v>
      </c>
      <c r="H328" s="27" t="str">
        <f>VLOOKUP(A328,'BASE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28" s="27" t="str">
        <f>VLOOKUP(A328,'BASE REGISTRO NOVIEMBRE'!$B$2:$V$890,9,FALSE)</f>
        <v xml:space="preserve">5 años
</v>
      </c>
      <c r="J328" s="27" t="str">
        <f>VLOOKUP(A328,'BASE REGISTRO NOVIEMBRE'!$B$2:$V$890,10,FALSE)</f>
        <v xml:space="preserve">30 de septiembre de 2017 a 30 de septiembre de 2022.
</v>
      </c>
      <c r="K328" s="27" t="str">
        <f>VLOOKUP(A328,'BASE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28" s="27" t="str">
        <f>VLOOKUP(A328,'BASE REGISTRO NOVIEMBRE'!$B$2:$V$890,12,FALSE)</f>
        <v>El Overo N° 175, Villa Alemana. Región de Valparaíso</v>
      </c>
      <c r="M328" s="27" t="str">
        <f>VLOOKUP(A328,'BASE REGISTRO NOVIEMBRE'!$B$2:$V$890,13,FALSE)</f>
        <v>V</v>
      </c>
      <c r="N328" s="27" t="str">
        <f>VLOOKUP(A328,'BASE REGISTRO NOVIEMBRE'!$B$2:$V$890,14,FALSE)</f>
        <v>Villa Alemana</v>
      </c>
      <c r="O328" s="27" t="str">
        <f>VLOOKUP(A328,'BASE REGISTRO NOVIEMBRE'!$B$2:$V$890,15,FALSE)</f>
        <v>32-2532283</v>
      </c>
      <c r="P328" s="27" t="str">
        <f>VLOOKUP(A328,'BASE REGISTRO NOVIEMBRE'!$B$2:$V$890,16,FALSE)</f>
        <v>cercap@cercap.cl</v>
      </c>
      <c r="Q328" s="27">
        <f>VLOOKUP(A328,'BASE REGISTRO NOVIEMBRE'!$B$2:$V$890,17,FALSE)</f>
        <v>0</v>
      </c>
      <c r="R328" s="27">
        <f>VLOOKUP(A328,'BASE REGISTRO NOVIEMBRE'!$B$2:$V$890,18,FALSE)</f>
        <v>93401</v>
      </c>
      <c r="S328" s="27" t="str">
        <f>VLOOKUP(A328,'BASE REGISTRO NOVIEMBRE'!$B$2:$V$890,19,FALSE)</f>
        <v>Certificado financiero firmado ante notario público correspondiente al año 2019 y balance general al 31 de diciembre de 2020, aprobado por el Subdepartamento de Supervisión Financiera Nacional.</v>
      </c>
      <c r="T328" s="107">
        <f>VLOOKUP(A328,'BASE REGISTRO NOVIEMBRE'!$B$2:$V$890,20,FALSE)</f>
        <v>37970</v>
      </c>
      <c r="U328" s="41">
        <v>6900</v>
      </c>
      <c r="V328" s="44">
        <v>4266900</v>
      </c>
      <c r="W328" s="44">
        <v>8766540</v>
      </c>
      <c r="X328" s="45">
        <v>44561</v>
      </c>
      <c r="Y328" s="42" t="s">
        <v>40</v>
      </c>
      <c r="Z328" s="42" t="s">
        <v>9203</v>
      </c>
      <c r="AA328" s="42" t="s">
        <v>9455</v>
      </c>
    </row>
    <row r="329" spans="1:27" ht="15.75" customHeight="1" x14ac:dyDescent="0.2">
      <c r="A329" s="41">
        <v>6900</v>
      </c>
      <c r="B329" s="27" t="str">
        <f>VLOOKUP(A329,'BASE REGISTRO NOVIEMBRE'!$B$2:$V$890,2,FALSE)</f>
        <v>Corporación de Educación, Rehabilitación, Capacitación, Atención de Menores y Perfeccionamiento ( C.E.R.C.A.P.)</v>
      </c>
      <c r="C329" s="27" t="str">
        <f>VLOOKUP(A329,'BASE REGISTRO NOVIEMBRE'!$B$2:$V$890,3,FALSE)</f>
        <v>72363900-K</v>
      </c>
      <c r="D329" s="27" t="str">
        <f>VLOOKUP(A329,'BASE REGISTRO NOVIEMBRE'!$B$2:$V$890,4,FALSE)</f>
        <v>Corporación de Derecho Privado</v>
      </c>
      <c r="E329" s="27" t="str">
        <f>VLOOKUP(A329,'BASE REGISTRO NOVIEMBRE'!$B$2:$V$890,5,FALSE)</f>
        <v>Otorgada por Decreto Supremo Nº 1109, de 19 de diciembre de 1984, del Ministerio de Justicia.</v>
      </c>
      <c r="F329" s="27" t="str">
        <f>VLOOKUP(A329,'BASE REGISTRO NOVIEMBRE'!$B$2:$V$890,6,FALSE)</f>
        <v>Certificado de vigencia de persona jurídica sin fines de lucro, folio Nº 500401095562, de fecha 30 de julio de 2021, del Servicio de Registro Civil e Identificación.</v>
      </c>
      <c r="G329" s="27" t="str">
        <f>VLOOKUP(A329,'BASE REGISTRO NOVIEMBRE'!$B$2:$V$890,7,FALSE)</f>
        <v>Administrar y operar servicios en las áreas de educación y de atención de menores, elaborar y ejecutar programas de educación, formación profesional, capacitación, rehabilitación y perfeccionamiento.</v>
      </c>
      <c r="H329" s="27" t="str">
        <f>VLOOKUP(A329,'BASE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29" s="27" t="str">
        <f>VLOOKUP(A329,'BASE REGISTRO NOVIEMBRE'!$B$2:$V$890,9,FALSE)</f>
        <v xml:space="preserve">5 años
</v>
      </c>
      <c r="J329" s="27" t="str">
        <f>VLOOKUP(A329,'BASE REGISTRO NOVIEMBRE'!$B$2:$V$890,10,FALSE)</f>
        <v xml:space="preserve">30 de septiembre de 2017 a 30 de septiembre de 2022.
</v>
      </c>
      <c r="K329" s="27" t="str">
        <f>VLOOKUP(A329,'BASE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29" s="27" t="str">
        <f>VLOOKUP(A329,'BASE REGISTRO NOVIEMBRE'!$B$2:$V$890,12,FALSE)</f>
        <v>El Overo N° 175, Villa Alemana. Región de Valparaíso</v>
      </c>
      <c r="M329" s="27" t="str">
        <f>VLOOKUP(A329,'BASE REGISTRO NOVIEMBRE'!$B$2:$V$890,13,FALSE)</f>
        <v>V</v>
      </c>
      <c r="N329" s="27" t="str">
        <f>VLOOKUP(A329,'BASE REGISTRO NOVIEMBRE'!$B$2:$V$890,14,FALSE)</f>
        <v>Villa Alemana</v>
      </c>
      <c r="O329" s="27" t="str">
        <f>VLOOKUP(A329,'BASE REGISTRO NOVIEMBRE'!$B$2:$V$890,15,FALSE)</f>
        <v>32-2532283</v>
      </c>
      <c r="P329" s="27" t="str">
        <f>VLOOKUP(A329,'BASE REGISTRO NOVIEMBRE'!$B$2:$V$890,16,FALSE)</f>
        <v>cercap@cercap.cl</v>
      </c>
      <c r="Q329" s="27">
        <f>VLOOKUP(A329,'BASE REGISTRO NOVIEMBRE'!$B$2:$V$890,17,FALSE)</f>
        <v>0</v>
      </c>
      <c r="R329" s="27">
        <f>VLOOKUP(A329,'BASE REGISTRO NOVIEMBRE'!$B$2:$V$890,18,FALSE)</f>
        <v>93401</v>
      </c>
      <c r="S329" s="27" t="str">
        <f>VLOOKUP(A329,'BASE REGISTRO NOVIEMBRE'!$B$2:$V$890,19,FALSE)</f>
        <v>Certificado financiero firmado ante notario público correspondiente al año 2019 y balance general al 31 de diciembre de 2020, aprobado por el Subdepartamento de Supervisión Financiera Nacional.</v>
      </c>
      <c r="T329" s="107">
        <f>VLOOKUP(A329,'BASE REGISTRO NOVIEMBRE'!$B$2:$V$890,20,FALSE)</f>
        <v>37970</v>
      </c>
      <c r="U329" s="41">
        <v>6900</v>
      </c>
      <c r="V329" s="44">
        <v>6516720</v>
      </c>
      <c r="W329" s="44">
        <v>13033440</v>
      </c>
      <c r="X329" s="45">
        <v>44561</v>
      </c>
      <c r="Y329" s="42" t="s">
        <v>40</v>
      </c>
      <c r="Z329" s="42" t="s">
        <v>9203</v>
      </c>
      <c r="AA329" s="42" t="s">
        <v>9464</v>
      </c>
    </row>
    <row r="330" spans="1:27" ht="15.75" customHeight="1" x14ac:dyDescent="0.2">
      <c r="A330" s="41">
        <v>6900</v>
      </c>
      <c r="B330" s="27" t="str">
        <f>VLOOKUP(A330,'BASE REGISTRO NOVIEMBRE'!$B$2:$V$890,2,FALSE)</f>
        <v>Corporación de Educación, Rehabilitación, Capacitación, Atención de Menores y Perfeccionamiento ( C.E.R.C.A.P.)</v>
      </c>
      <c r="C330" s="27" t="str">
        <f>VLOOKUP(A330,'BASE REGISTRO NOVIEMBRE'!$B$2:$V$890,3,FALSE)</f>
        <v>72363900-K</v>
      </c>
      <c r="D330" s="27" t="str">
        <f>VLOOKUP(A330,'BASE REGISTRO NOVIEMBRE'!$B$2:$V$890,4,FALSE)</f>
        <v>Corporación de Derecho Privado</v>
      </c>
      <c r="E330" s="27" t="str">
        <f>VLOOKUP(A330,'BASE REGISTRO NOVIEMBRE'!$B$2:$V$890,5,FALSE)</f>
        <v>Otorgada por Decreto Supremo Nº 1109, de 19 de diciembre de 1984, del Ministerio de Justicia.</v>
      </c>
      <c r="F330" s="27" t="str">
        <f>VLOOKUP(A330,'BASE REGISTRO NOVIEMBRE'!$B$2:$V$890,6,FALSE)</f>
        <v>Certificado de vigencia de persona jurídica sin fines de lucro, folio Nº 500401095562, de fecha 30 de julio de 2021, del Servicio de Registro Civil e Identificación.</v>
      </c>
      <c r="G330" s="27" t="str">
        <f>VLOOKUP(A330,'BASE REGISTRO NOVIEMBRE'!$B$2:$V$890,7,FALSE)</f>
        <v>Administrar y operar servicios en las áreas de educación y de atención de menores, elaborar y ejecutar programas de educación, formación profesional, capacitación, rehabilitación y perfeccionamiento.</v>
      </c>
      <c r="H330" s="27" t="str">
        <f>VLOOKUP(A330,'BASE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0" s="27" t="str">
        <f>VLOOKUP(A330,'BASE REGISTRO NOVIEMBRE'!$B$2:$V$890,9,FALSE)</f>
        <v xml:space="preserve">5 años
</v>
      </c>
      <c r="J330" s="27" t="str">
        <f>VLOOKUP(A330,'BASE REGISTRO NOVIEMBRE'!$B$2:$V$890,10,FALSE)</f>
        <v xml:space="preserve">30 de septiembre de 2017 a 30 de septiembre de 2022.
</v>
      </c>
      <c r="K330" s="27" t="str">
        <f>VLOOKUP(A330,'BASE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0" s="27" t="str">
        <f>VLOOKUP(A330,'BASE REGISTRO NOVIEMBRE'!$B$2:$V$890,12,FALSE)</f>
        <v>El Overo N° 175, Villa Alemana. Región de Valparaíso</v>
      </c>
      <c r="M330" s="27" t="str">
        <f>VLOOKUP(A330,'BASE REGISTRO NOVIEMBRE'!$B$2:$V$890,13,FALSE)</f>
        <v>V</v>
      </c>
      <c r="N330" s="27" t="str">
        <f>VLOOKUP(A330,'BASE REGISTRO NOVIEMBRE'!$B$2:$V$890,14,FALSE)</f>
        <v>Villa Alemana</v>
      </c>
      <c r="O330" s="27" t="str">
        <f>VLOOKUP(A330,'BASE REGISTRO NOVIEMBRE'!$B$2:$V$890,15,FALSE)</f>
        <v>32-2532283</v>
      </c>
      <c r="P330" s="27" t="str">
        <f>VLOOKUP(A330,'BASE REGISTRO NOVIEMBRE'!$B$2:$V$890,16,FALSE)</f>
        <v>cercap@cercap.cl</v>
      </c>
      <c r="Q330" s="27">
        <f>VLOOKUP(A330,'BASE REGISTRO NOVIEMBRE'!$B$2:$V$890,17,FALSE)</f>
        <v>0</v>
      </c>
      <c r="R330" s="27">
        <f>VLOOKUP(A330,'BASE REGISTRO NOVIEMBRE'!$B$2:$V$890,18,FALSE)</f>
        <v>93401</v>
      </c>
      <c r="S330" s="27" t="str">
        <f>VLOOKUP(A330,'BASE REGISTRO NOVIEMBRE'!$B$2:$V$890,19,FALSE)</f>
        <v>Certificado financiero firmado ante notario público correspondiente al año 2019 y balance general al 31 de diciembre de 2020, aprobado por el Subdepartamento de Supervisión Financiera Nacional.</v>
      </c>
      <c r="T330" s="107">
        <f>VLOOKUP(A330,'BASE REGISTRO NOVIEMBRE'!$B$2:$V$890,20,FALSE)</f>
        <v>37970</v>
      </c>
      <c r="U330" s="41">
        <v>6900</v>
      </c>
      <c r="V330" s="44">
        <v>8048149</v>
      </c>
      <c r="W330" s="44">
        <v>15123445</v>
      </c>
      <c r="X330" s="45">
        <v>44561</v>
      </c>
      <c r="Y330" s="42" t="s">
        <v>40</v>
      </c>
      <c r="Z330" s="42" t="s">
        <v>9203</v>
      </c>
      <c r="AA330" s="42" t="s">
        <v>9466</v>
      </c>
    </row>
    <row r="331" spans="1:27" ht="15.75" customHeight="1" x14ac:dyDescent="0.2">
      <c r="A331" s="41">
        <v>6900</v>
      </c>
      <c r="B331" s="27" t="str">
        <f>VLOOKUP(A331,'BASE REGISTRO NOVIEMBRE'!$B$2:$V$890,2,FALSE)</f>
        <v>Corporación de Educación, Rehabilitación, Capacitación, Atención de Menores y Perfeccionamiento ( C.E.R.C.A.P.)</v>
      </c>
      <c r="C331" s="27" t="str">
        <f>VLOOKUP(A331,'BASE REGISTRO NOVIEMBRE'!$B$2:$V$890,3,FALSE)</f>
        <v>72363900-K</v>
      </c>
      <c r="D331" s="27" t="str">
        <f>VLOOKUP(A331,'BASE REGISTRO NOVIEMBRE'!$B$2:$V$890,4,FALSE)</f>
        <v>Corporación de Derecho Privado</v>
      </c>
      <c r="E331" s="27" t="str">
        <f>VLOOKUP(A331,'BASE REGISTRO NOVIEMBRE'!$B$2:$V$890,5,FALSE)</f>
        <v>Otorgada por Decreto Supremo Nº 1109, de 19 de diciembre de 1984, del Ministerio de Justicia.</v>
      </c>
      <c r="F331" s="27" t="str">
        <f>VLOOKUP(A331,'BASE REGISTRO NOVIEMBRE'!$B$2:$V$890,6,FALSE)</f>
        <v>Certificado de vigencia de persona jurídica sin fines de lucro, folio Nº 500401095562, de fecha 30 de julio de 2021, del Servicio de Registro Civil e Identificación.</v>
      </c>
      <c r="G331" s="27" t="str">
        <f>VLOOKUP(A331,'BASE REGISTRO NOVIEMBRE'!$B$2:$V$890,7,FALSE)</f>
        <v>Administrar y operar servicios en las áreas de educación y de atención de menores, elaborar y ejecutar programas de educación, formación profesional, capacitación, rehabilitación y perfeccionamiento.</v>
      </c>
      <c r="H331" s="27" t="str">
        <f>VLOOKUP(A331,'BASE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1" s="27" t="str">
        <f>VLOOKUP(A331,'BASE REGISTRO NOVIEMBRE'!$B$2:$V$890,9,FALSE)</f>
        <v xml:space="preserve">5 años
</v>
      </c>
      <c r="J331" s="27" t="str">
        <f>VLOOKUP(A331,'BASE REGISTRO NOVIEMBRE'!$B$2:$V$890,10,FALSE)</f>
        <v xml:space="preserve">30 de septiembre de 2017 a 30 de septiembre de 2022.
</v>
      </c>
      <c r="K331" s="27" t="str">
        <f>VLOOKUP(A331,'BASE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1" s="27" t="str">
        <f>VLOOKUP(A331,'BASE REGISTRO NOVIEMBRE'!$B$2:$V$890,12,FALSE)</f>
        <v>El Overo N° 175, Villa Alemana. Región de Valparaíso</v>
      </c>
      <c r="M331" s="27" t="str">
        <f>VLOOKUP(A331,'BASE REGISTRO NOVIEMBRE'!$B$2:$V$890,13,FALSE)</f>
        <v>V</v>
      </c>
      <c r="N331" s="27" t="str">
        <f>VLOOKUP(A331,'BASE REGISTRO NOVIEMBRE'!$B$2:$V$890,14,FALSE)</f>
        <v>Villa Alemana</v>
      </c>
      <c r="O331" s="27" t="str">
        <f>VLOOKUP(A331,'BASE REGISTRO NOVIEMBRE'!$B$2:$V$890,15,FALSE)</f>
        <v>32-2532283</v>
      </c>
      <c r="P331" s="27" t="str">
        <f>VLOOKUP(A331,'BASE REGISTRO NOVIEMBRE'!$B$2:$V$890,16,FALSE)</f>
        <v>cercap@cercap.cl</v>
      </c>
      <c r="Q331" s="27">
        <f>VLOOKUP(A331,'BASE REGISTRO NOVIEMBRE'!$B$2:$V$890,17,FALSE)</f>
        <v>0</v>
      </c>
      <c r="R331" s="27">
        <f>VLOOKUP(A331,'BASE REGISTRO NOVIEMBRE'!$B$2:$V$890,18,FALSE)</f>
        <v>93401</v>
      </c>
      <c r="S331" s="27" t="str">
        <f>VLOOKUP(A331,'BASE REGISTRO NOVIEMBRE'!$B$2:$V$890,19,FALSE)</f>
        <v>Certificado financiero firmado ante notario público correspondiente al año 2019 y balance general al 31 de diciembre de 2020, aprobado por el Subdepartamento de Supervisión Financiera Nacional.</v>
      </c>
      <c r="T331" s="107">
        <f>VLOOKUP(A331,'BASE REGISTRO NOVIEMBRE'!$B$2:$V$890,20,FALSE)</f>
        <v>37970</v>
      </c>
      <c r="U331" s="41">
        <v>6900</v>
      </c>
      <c r="V331" s="44">
        <v>18076140</v>
      </c>
      <c r="W331" s="44">
        <v>26609940</v>
      </c>
      <c r="X331" s="45">
        <v>44561</v>
      </c>
      <c r="Y331" s="42" t="s">
        <v>40</v>
      </c>
      <c r="Z331" s="42" t="s">
        <v>9203</v>
      </c>
      <c r="AA331" s="42" t="s">
        <v>9509</v>
      </c>
    </row>
    <row r="332" spans="1:27" ht="15.75" customHeight="1" x14ac:dyDescent="0.2">
      <c r="A332" s="41">
        <v>6900</v>
      </c>
      <c r="B332" s="27" t="str">
        <f>VLOOKUP(A332,'BASE REGISTRO NOVIEMBRE'!$B$2:$V$890,2,FALSE)</f>
        <v>Corporación de Educación, Rehabilitación, Capacitación, Atención de Menores y Perfeccionamiento ( C.E.R.C.A.P.)</v>
      </c>
      <c r="C332" s="27" t="str">
        <f>VLOOKUP(A332,'BASE REGISTRO NOVIEMBRE'!$B$2:$V$890,3,FALSE)</f>
        <v>72363900-K</v>
      </c>
      <c r="D332" s="27" t="str">
        <f>VLOOKUP(A332,'BASE REGISTRO NOVIEMBRE'!$B$2:$V$890,4,FALSE)</f>
        <v>Corporación de Derecho Privado</v>
      </c>
      <c r="E332" s="27" t="str">
        <f>VLOOKUP(A332,'BASE REGISTRO NOVIEMBRE'!$B$2:$V$890,5,FALSE)</f>
        <v>Otorgada por Decreto Supremo Nº 1109, de 19 de diciembre de 1984, del Ministerio de Justicia.</v>
      </c>
      <c r="F332" s="27" t="str">
        <f>VLOOKUP(A332,'BASE REGISTRO NOVIEMBRE'!$B$2:$V$890,6,FALSE)</f>
        <v>Certificado de vigencia de persona jurídica sin fines de lucro, folio Nº 500401095562, de fecha 30 de julio de 2021, del Servicio de Registro Civil e Identificación.</v>
      </c>
      <c r="G332" s="27" t="str">
        <f>VLOOKUP(A332,'BASE REGISTRO NOVIEMBRE'!$B$2:$V$890,7,FALSE)</f>
        <v>Administrar y operar servicios en las áreas de educación y de atención de menores, elaborar y ejecutar programas de educación, formación profesional, capacitación, rehabilitación y perfeccionamiento.</v>
      </c>
      <c r="H332" s="27" t="str">
        <f>VLOOKUP(A332,'BASE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2" s="27" t="str">
        <f>VLOOKUP(A332,'BASE REGISTRO NOVIEMBRE'!$B$2:$V$890,9,FALSE)</f>
        <v xml:space="preserve">5 años
</v>
      </c>
      <c r="J332" s="27" t="str">
        <f>VLOOKUP(A332,'BASE REGISTRO NOVIEMBRE'!$B$2:$V$890,10,FALSE)</f>
        <v xml:space="preserve">30 de septiembre de 2017 a 30 de septiembre de 2022.
</v>
      </c>
      <c r="K332" s="27" t="str">
        <f>VLOOKUP(A332,'BASE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2" s="27" t="str">
        <f>VLOOKUP(A332,'BASE REGISTRO NOVIEMBRE'!$B$2:$V$890,12,FALSE)</f>
        <v>El Overo N° 175, Villa Alemana. Región de Valparaíso</v>
      </c>
      <c r="M332" s="27" t="str">
        <f>VLOOKUP(A332,'BASE REGISTRO NOVIEMBRE'!$B$2:$V$890,13,FALSE)</f>
        <v>V</v>
      </c>
      <c r="N332" s="27" t="str">
        <f>VLOOKUP(A332,'BASE REGISTRO NOVIEMBRE'!$B$2:$V$890,14,FALSE)</f>
        <v>Villa Alemana</v>
      </c>
      <c r="O332" s="27" t="str">
        <f>VLOOKUP(A332,'BASE REGISTRO NOVIEMBRE'!$B$2:$V$890,15,FALSE)</f>
        <v>32-2532283</v>
      </c>
      <c r="P332" s="27" t="str">
        <f>VLOOKUP(A332,'BASE REGISTRO NOVIEMBRE'!$B$2:$V$890,16,FALSE)</f>
        <v>cercap@cercap.cl</v>
      </c>
      <c r="Q332" s="27">
        <f>VLOOKUP(A332,'BASE REGISTRO NOVIEMBRE'!$B$2:$V$890,17,FALSE)</f>
        <v>0</v>
      </c>
      <c r="R332" s="27">
        <f>VLOOKUP(A332,'BASE REGISTRO NOVIEMBRE'!$B$2:$V$890,18,FALSE)</f>
        <v>93401</v>
      </c>
      <c r="S332" s="27" t="str">
        <f>VLOOKUP(A332,'BASE REGISTRO NOVIEMBRE'!$B$2:$V$890,19,FALSE)</f>
        <v>Certificado financiero firmado ante notario público correspondiente al año 2019 y balance general al 31 de diciembre de 2020, aprobado por el Subdepartamento de Supervisión Financiera Nacional.</v>
      </c>
      <c r="T332" s="107">
        <f>VLOOKUP(A332,'BASE REGISTRO NOVIEMBRE'!$B$2:$V$890,20,FALSE)</f>
        <v>37970</v>
      </c>
      <c r="U332" s="41">
        <v>6900</v>
      </c>
      <c r="V332" s="44">
        <v>24753192</v>
      </c>
      <c r="W332" s="44">
        <v>48999528</v>
      </c>
      <c r="X332" s="45">
        <v>44561</v>
      </c>
      <c r="Y332" s="42" t="s">
        <v>40</v>
      </c>
      <c r="Z332" s="42" t="s">
        <v>9203</v>
      </c>
      <c r="AA332" s="42" t="s">
        <v>501</v>
      </c>
    </row>
    <row r="333" spans="1:27" ht="15.75" customHeight="1" x14ac:dyDescent="0.2">
      <c r="A333" s="41">
        <v>6900</v>
      </c>
      <c r="B333" s="27" t="str">
        <f>VLOOKUP(A333,'BASE REGISTRO NOVIEMBRE'!$B$2:$V$890,2,FALSE)</f>
        <v>Corporación de Educación, Rehabilitación, Capacitación, Atención de Menores y Perfeccionamiento ( C.E.R.C.A.P.)</v>
      </c>
      <c r="C333" s="27" t="str">
        <f>VLOOKUP(A333,'BASE REGISTRO NOVIEMBRE'!$B$2:$V$890,3,FALSE)</f>
        <v>72363900-K</v>
      </c>
      <c r="D333" s="27" t="str">
        <f>VLOOKUP(A333,'BASE REGISTRO NOVIEMBRE'!$B$2:$V$890,4,FALSE)</f>
        <v>Corporación de Derecho Privado</v>
      </c>
      <c r="E333" s="27" t="str">
        <f>VLOOKUP(A333,'BASE REGISTRO NOVIEMBRE'!$B$2:$V$890,5,FALSE)</f>
        <v>Otorgada por Decreto Supremo Nº 1109, de 19 de diciembre de 1984, del Ministerio de Justicia.</v>
      </c>
      <c r="F333" s="27" t="str">
        <f>VLOOKUP(A333,'BASE REGISTRO NOVIEMBRE'!$B$2:$V$890,6,FALSE)</f>
        <v>Certificado de vigencia de persona jurídica sin fines de lucro, folio Nº 500401095562, de fecha 30 de julio de 2021, del Servicio de Registro Civil e Identificación.</v>
      </c>
      <c r="G333" s="27" t="str">
        <f>VLOOKUP(A333,'BASE REGISTRO NOVIEMBRE'!$B$2:$V$890,7,FALSE)</f>
        <v>Administrar y operar servicios en las áreas de educación y de atención de menores, elaborar y ejecutar programas de educación, formación profesional, capacitación, rehabilitación y perfeccionamiento.</v>
      </c>
      <c r="H333" s="27" t="str">
        <f>VLOOKUP(A333,'BASE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3" s="27" t="str">
        <f>VLOOKUP(A333,'BASE REGISTRO NOVIEMBRE'!$B$2:$V$890,9,FALSE)</f>
        <v xml:space="preserve">5 años
</v>
      </c>
      <c r="J333" s="27" t="str">
        <f>VLOOKUP(A333,'BASE REGISTRO NOVIEMBRE'!$B$2:$V$890,10,FALSE)</f>
        <v xml:space="preserve">30 de septiembre de 2017 a 30 de septiembre de 2022.
</v>
      </c>
      <c r="K333" s="27" t="str">
        <f>VLOOKUP(A333,'BASE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3" s="27" t="str">
        <f>VLOOKUP(A333,'BASE REGISTRO NOVIEMBRE'!$B$2:$V$890,12,FALSE)</f>
        <v>El Overo N° 175, Villa Alemana. Región de Valparaíso</v>
      </c>
      <c r="M333" s="27" t="str">
        <f>VLOOKUP(A333,'BASE REGISTRO NOVIEMBRE'!$B$2:$V$890,13,FALSE)</f>
        <v>V</v>
      </c>
      <c r="N333" s="27" t="str">
        <f>VLOOKUP(A333,'BASE REGISTRO NOVIEMBRE'!$B$2:$V$890,14,FALSE)</f>
        <v>Villa Alemana</v>
      </c>
      <c r="O333" s="27" t="str">
        <f>VLOOKUP(A333,'BASE REGISTRO NOVIEMBRE'!$B$2:$V$890,15,FALSE)</f>
        <v>32-2532283</v>
      </c>
      <c r="P333" s="27" t="str">
        <f>VLOOKUP(A333,'BASE REGISTRO NOVIEMBRE'!$B$2:$V$890,16,FALSE)</f>
        <v>cercap@cercap.cl</v>
      </c>
      <c r="Q333" s="27">
        <f>VLOOKUP(A333,'BASE REGISTRO NOVIEMBRE'!$B$2:$V$890,17,FALSE)</f>
        <v>0</v>
      </c>
      <c r="R333" s="27">
        <f>VLOOKUP(A333,'BASE REGISTRO NOVIEMBRE'!$B$2:$V$890,18,FALSE)</f>
        <v>93401</v>
      </c>
      <c r="S333" s="27" t="str">
        <f>VLOOKUP(A333,'BASE REGISTRO NOVIEMBRE'!$B$2:$V$890,19,FALSE)</f>
        <v>Certificado financiero firmado ante notario público correspondiente al año 2019 y balance general al 31 de diciembre de 2020, aprobado por el Subdepartamento de Supervisión Financiera Nacional.</v>
      </c>
      <c r="T333" s="107">
        <f>VLOOKUP(A333,'BASE REGISTRO NOVIEMBRE'!$B$2:$V$890,20,FALSE)</f>
        <v>37970</v>
      </c>
      <c r="U333" s="41">
        <v>6900</v>
      </c>
      <c r="V333" s="44">
        <v>8667238</v>
      </c>
      <c r="W333" s="44">
        <v>15742534</v>
      </c>
      <c r="X333" s="45">
        <v>44561</v>
      </c>
      <c r="Y333" s="42" t="s">
        <v>40</v>
      </c>
      <c r="Z333" s="42" t="s">
        <v>9203</v>
      </c>
      <c r="AA333" s="42" t="s">
        <v>7908</v>
      </c>
    </row>
    <row r="334" spans="1:27" ht="15.75" customHeight="1" x14ac:dyDescent="0.2">
      <c r="A334" s="41">
        <v>6900</v>
      </c>
      <c r="B334" s="27" t="str">
        <f>VLOOKUP(A334,'BASE REGISTRO NOVIEMBRE'!$B$2:$V$890,2,FALSE)</f>
        <v>Corporación de Educación, Rehabilitación, Capacitación, Atención de Menores y Perfeccionamiento ( C.E.R.C.A.P.)</v>
      </c>
      <c r="C334" s="27" t="str">
        <f>VLOOKUP(A334,'BASE REGISTRO NOVIEMBRE'!$B$2:$V$890,3,FALSE)</f>
        <v>72363900-K</v>
      </c>
      <c r="D334" s="27" t="str">
        <f>VLOOKUP(A334,'BASE REGISTRO NOVIEMBRE'!$B$2:$V$890,4,FALSE)</f>
        <v>Corporación de Derecho Privado</v>
      </c>
      <c r="E334" s="27" t="str">
        <f>VLOOKUP(A334,'BASE REGISTRO NOVIEMBRE'!$B$2:$V$890,5,FALSE)</f>
        <v>Otorgada por Decreto Supremo Nº 1109, de 19 de diciembre de 1984, del Ministerio de Justicia.</v>
      </c>
      <c r="F334" s="27" t="str">
        <f>VLOOKUP(A334,'BASE REGISTRO NOVIEMBRE'!$B$2:$V$890,6,FALSE)</f>
        <v>Certificado de vigencia de persona jurídica sin fines de lucro, folio Nº 500401095562, de fecha 30 de julio de 2021, del Servicio de Registro Civil e Identificación.</v>
      </c>
      <c r="G334" s="27" t="str">
        <f>VLOOKUP(A334,'BASE REGISTRO NOVIEMBRE'!$B$2:$V$890,7,FALSE)</f>
        <v>Administrar y operar servicios en las áreas de educación y de atención de menores, elaborar y ejecutar programas de educación, formación profesional, capacitación, rehabilitación y perfeccionamiento.</v>
      </c>
      <c r="H334" s="27" t="str">
        <f>VLOOKUP(A334,'BASE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4" s="27" t="str">
        <f>VLOOKUP(A334,'BASE REGISTRO NOVIEMBRE'!$B$2:$V$890,9,FALSE)</f>
        <v xml:space="preserve">5 años
</v>
      </c>
      <c r="J334" s="27" t="str">
        <f>VLOOKUP(A334,'BASE REGISTRO NOVIEMBRE'!$B$2:$V$890,10,FALSE)</f>
        <v xml:space="preserve">30 de septiembre de 2017 a 30 de septiembre de 2022.
</v>
      </c>
      <c r="K334" s="27" t="str">
        <f>VLOOKUP(A334,'BASE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4" s="27" t="str">
        <f>VLOOKUP(A334,'BASE REGISTRO NOVIEMBRE'!$B$2:$V$890,12,FALSE)</f>
        <v>El Overo N° 175, Villa Alemana. Región de Valparaíso</v>
      </c>
      <c r="M334" s="27" t="str">
        <f>VLOOKUP(A334,'BASE REGISTRO NOVIEMBRE'!$B$2:$V$890,13,FALSE)</f>
        <v>V</v>
      </c>
      <c r="N334" s="27" t="str">
        <f>VLOOKUP(A334,'BASE REGISTRO NOVIEMBRE'!$B$2:$V$890,14,FALSE)</f>
        <v>Villa Alemana</v>
      </c>
      <c r="O334" s="27" t="str">
        <f>VLOOKUP(A334,'BASE REGISTRO NOVIEMBRE'!$B$2:$V$890,15,FALSE)</f>
        <v>32-2532283</v>
      </c>
      <c r="P334" s="27" t="str">
        <f>VLOOKUP(A334,'BASE REGISTRO NOVIEMBRE'!$B$2:$V$890,16,FALSE)</f>
        <v>cercap@cercap.cl</v>
      </c>
      <c r="Q334" s="27">
        <f>VLOOKUP(A334,'BASE REGISTRO NOVIEMBRE'!$B$2:$V$890,17,FALSE)</f>
        <v>0</v>
      </c>
      <c r="R334" s="27">
        <f>VLOOKUP(A334,'BASE REGISTRO NOVIEMBRE'!$B$2:$V$890,18,FALSE)</f>
        <v>93401</v>
      </c>
      <c r="S334" s="27" t="str">
        <f>VLOOKUP(A334,'BASE REGISTRO NOVIEMBRE'!$B$2:$V$890,19,FALSE)</f>
        <v>Certificado financiero firmado ante notario público correspondiente al año 2019 y balance general al 31 de diciembre de 2020, aprobado por el Subdepartamento de Supervisión Financiera Nacional.</v>
      </c>
      <c r="T334" s="107">
        <f>VLOOKUP(A334,'BASE REGISTRO NOVIEMBRE'!$B$2:$V$890,20,FALSE)</f>
        <v>37970</v>
      </c>
      <c r="U334" s="41">
        <v>6900</v>
      </c>
      <c r="V334" s="44">
        <v>7292520</v>
      </c>
      <c r="W334" s="44">
        <v>13498920</v>
      </c>
      <c r="X334" s="45">
        <v>44561</v>
      </c>
      <c r="Y334" s="42" t="s">
        <v>40</v>
      </c>
      <c r="Z334" s="42" t="s">
        <v>9203</v>
      </c>
      <c r="AA334" s="42" t="s">
        <v>9536</v>
      </c>
    </row>
    <row r="335" spans="1:27" ht="15.75" customHeight="1" x14ac:dyDescent="0.2">
      <c r="A335" s="41">
        <v>6900</v>
      </c>
      <c r="B335" s="27" t="str">
        <f>VLOOKUP(A335,'BASE REGISTRO NOVIEMBRE'!$B$2:$V$890,2,FALSE)</f>
        <v>Corporación de Educación, Rehabilitación, Capacitación, Atención de Menores y Perfeccionamiento ( C.E.R.C.A.P.)</v>
      </c>
      <c r="C335" s="27" t="str">
        <f>VLOOKUP(A335,'BASE REGISTRO NOVIEMBRE'!$B$2:$V$890,3,FALSE)</f>
        <v>72363900-K</v>
      </c>
      <c r="D335" s="27" t="str">
        <f>VLOOKUP(A335,'BASE REGISTRO NOVIEMBRE'!$B$2:$V$890,4,FALSE)</f>
        <v>Corporación de Derecho Privado</v>
      </c>
      <c r="E335" s="27" t="str">
        <f>VLOOKUP(A335,'BASE REGISTRO NOVIEMBRE'!$B$2:$V$890,5,FALSE)</f>
        <v>Otorgada por Decreto Supremo Nº 1109, de 19 de diciembre de 1984, del Ministerio de Justicia.</v>
      </c>
      <c r="F335" s="27" t="str">
        <f>VLOOKUP(A335,'BASE REGISTRO NOVIEMBRE'!$B$2:$V$890,6,FALSE)</f>
        <v>Certificado de vigencia de persona jurídica sin fines de lucro, folio Nº 500401095562, de fecha 30 de julio de 2021, del Servicio de Registro Civil e Identificación.</v>
      </c>
      <c r="G335" s="27" t="str">
        <f>VLOOKUP(A335,'BASE REGISTRO NOVIEMBRE'!$B$2:$V$890,7,FALSE)</f>
        <v>Administrar y operar servicios en las áreas de educación y de atención de menores, elaborar y ejecutar programas de educación, formación profesional, capacitación, rehabilitación y perfeccionamiento.</v>
      </c>
      <c r="H335" s="27" t="str">
        <f>VLOOKUP(A335,'BASE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5" s="27" t="str">
        <f>VLOOKUP(A335,'BASE REGISTRO NOVIEMBRE'!$B$2:$V$890,9,FALSE)</f>
        <v xml:space="preserve">5 años
</v>
      </c>
      <c r="J335" s="27" t="str">
        <f>VLOOKUP(A335,'BASE REGISTRO NOVIEMBRE'!$B$2:$V$890,10,FALSE)</f>
        <v xml:space="preserve">30 de septiembre de 2017 a 30 de septiembre de 2022.
</v>
      </c>
      <c r="K335" s="27" t="str">
        <f>VLOOKUP(A335,'BASE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5" s="27" t="str">
        <f>VLOOKUP(A335,'BASE REGISTRO NOVIEMBRE'!$B$2:$V$890,12,FALSE)</f>
        <v>El Overo N° 175, Villa Alemana. Región de Valparaíso</v>
      </c>
      <c r="M335" s="27" t="str">
        <f>VLOOKUP(A335,'BASE REGISTRO NOVIEMBRE'!$B$2:$V$890,13,FALSE)</f>
        <v>V</v>
      </c>
      <c r="N335" s="27" t="str">
        <f>VLOOKUP(A335,'BASE REGISTRO NOVIEMBRE'!$B$2:$V$890,14,FALSE)</f>
        <v>Villa Alemana</v>
      </c>
      <c r="O335" s="27" t="str">
        <f>VLOOKUP(A335,'BASE REGISTRO NOVIEMBRE'!$B$2:$V$890,15,FALSE)</f>
        <v>32-2532283</v>
      </c>
      <c r="P335" s="27" t="str">
        <f>VLOOKUP(A335,'BASE REGISTRO NOVIEMBRE'!$B$2:$V$890,16,FALSE)</f>
        <v>cercap@cercap.cl</v>
      </c>
      <c r="Q335" s="27">
        <f>VLOOKUP(A335,'BASE REGISTRO NOVIEMBRE'!$B$2:$V$890,17,FALSE)</f>
        <v>0</v>
      </c>
      <c r="R335" s="27">
        <f>VLOOKUP(A335,'BASE REGISTRO NOVIEMBRE'!$B$2:$V$890,18,FALSE)</f>
        <v>93401</v>
      </c>
      <c r="S335" s="27" t="str">
        <f>VLOOKUP(A335,'BASE REGISTRO NOVIEMBRE'!$B$2:$V$890,19,FALSE)</f>
        <v>Certificado financiero firmado ante notario público correspondiente al año 2019 y balance general al 31 de diciembre de 2020, aprobado por el Subdepartamento de Supervisión Financiera Nacional.</v>
      </c>
      <c r="T335" s="107">
        <f>VLOOKUP(A335,'BASE REGISTRO NOVIEMBRE'!$B$2:$V$890,20,FALSE)</f>
        <v>37970</v>
      </c>
      <c r="U335" s="41">
        <v>6900</v>
      </c>
      <c r="V335" s="44">
        <v>35841960</v>
      </c>
      <c r="W335" s="44">
        <v>43367220</v>
      </c>
      <c r="X335" s="45">
        <v>44561</v>
      </c>
      <c r="Y335" s="42" t="s">
        <v>40</v>
      </c>
      <c r="Z335" s="42" t="s">
        <v>9203</v>
      </c>
      <c r="AA335" s="42" t="s">
        <v>832</v>
      </c>
    </row>
    <row r="336" spans="1:27" ht="15.75" customHeight="1" x14ac:dyDescent="0.2">
      <c r="A336" s="41">
        <v>6900</v>
      </c>
      <c r="B336" s="27" t="str">
        <f>VLOOKUP(A336,'BASE REGISTRO NOVIEMBRE'!$B$2:$V$890,2,FALSE)</f>
        <v>Corporación de Educación, Rehabilitación, Capacitación, Atención de Menores y Perfeccionamiento ( C.E.R.C.A.P.)</v>
      </c>
      <c r="C336" s="27" t="str">
        <f>VLOOKUP(A336,'BASE REGISTRO NOVIEMBRE'!$B$2:$V$890,3,FALSE)</f>
        <v>72363900-K</v>
      </c>
      <c r="D336" s="27" t="str">
        <f>VLOOKUP(A336,'BASE REGISTRO NOVIEMBRE'!$B$2:$V$890,4,FALSE)</f>
        <v>Corporación de Derecho Privado</v>
      </c>
      <c r="E336" s="27" t="str">
        <f>VLOOKUP(A336,'BASE REGISTRO NOVIEMBRE'!$B$2:$V$890,5,FALSE)</f>
        <v>Otorgada por Decreto Supremo Nº 1109, de 19 de diciembre de 1984, del Ministerio de Justicia.</v>
      </c>
      <c r="F336" s="27" t="str">
        <f>VLOOKUP(A336,'BASE REGISTRO NOVIEMBRE'!$B$2:$V$890,6,FALSE)</f>
        <v>Certificado de vigencia de persona jurídica sin fines de lucro, folio Nº 500401095562, de fecha 30 de julio de 2021, del Servicio de Registro Civil e Identificación.</v>
      </c>
      <c r="G336" s="27" t="str">
        <f>VLOOKUP(A336,'BASE REGISTRO NOVIEMBRE'!$B$2:$V$890,7,FALSE)</f>
        <v>Administrar y operar servicios en las áreas de educación y de atención de menores, elaborar y ejecutar programas de educación, formación profesional, capacitación, rehabilitación y perfeccionamiento.</v>
      </c>
      <c r="H336" s="27" t="str">
        <f>VLOOKUP(A336,'BASE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6" s="27" t="str">
        <f>VLOOKUP(A336,'BASE REGISTRO NOVIEMBRE'!$B$2:$V$890,9,FALSE)</f>
        <v xml:space="preserve">5 años
</v>
      </c>
      <c r="J336" s="27" t="str">
        <f>VLOOKUP(A336,'BASE REGISTRO NOVIEMBRE'!$B$2:$V$890,10,FALSE)</f>
        <v xml:space="preserve">30 de septiembre de 2017 a 30 de septiembre de 2022.
</v>
      </c>
      <c r="K336" s="27" t="str">
        <f>VLOOKUP(A336,'BASE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6" s="27" t="str">
        <f>VLOOKUP(A336,'BASE REGISTRO NOVIEMBRE'!$B$2:$V$890,12,FALSE)</f>
        <v>El Overo N° 175, Villa Alemana. Región de Valparaíso</v>
      </c>
      <c r="M336" s="27" t="str">
        <f>VLOOKUP(A336,'BASE REGISTRO NOVIEMBRE'!$B$2:$V$890,13,FALSE)</f>
        <v>V</v>
      </c>
      <c r="N336" s="27" t="str">
        <f>VLOOKUP(A336,'BASE REGISTRO NOVIEMBRE'!$B$2:$V$890,14,FALSE)</f>
        <v>Villa Alemana</v>
      </c>
      <c r="O336" s="27" t="str">
        <f>VLOOKUP(A336,'BASE REGISTRO NOVIEMBRE'!$B$2:$V$890,15,FALSE)</f>
        <v>32-2532283</v>
      </c>
      <c r="P336" s="27" t="str">
        <f>VLOOKUP(A336,'BASE REGISTRO NOVIEMBRE'!$B$2:$V$890,16,FALSE)</f>
        <v>cercap@cercap.cl</v>
      </c>
      <c r="Q336" s="27">
        <f>VLOOKUP(A336,'BASE REGISTRO NOVIEMBRE'!$B$2:$V$890,17,FALSE)</f>
        <v>0</v>
      </c>
      <c r="R336" s="27">
        <f>VLOOKUP(A336,'BASE REGISTRO NOVIEMBRE'!$B$2:$V$890,18,FALSE)</f>
        <v>93401</v>
      </c>
      <c r="S336" s="27" t="str">
        <f>VLOOKUP(A336,'BASE REGISTRO NOVIEMBRE'!$B$2:$V$890,19,FALSE)</f>
        <v>Certificado financiero firmado ante notario público correspondiente al año 2019 y balance general al 31 de diciembre de 2020, aprobado por el Subdepartamento de Supervisión Financiera Nacional.</v>
      </c>
      <c r="T336" s="107">
        <f>VLOOKUP(A336,'BASE REGISTRO NOVIEMBRE'!$B$2:$V$890,20,FALSE)</f>
        <v>37970</v>
      </c>
      <c r="U336" s="41">
        <v>6900</v>
      </c>
      <c r="V336" s="44">
        <v>6904620</v>
      </c>
      <c r="W336" s="44">
        <v>13343760</v>
      </c>
      <c r="X336" s="45">
        <v>44561</v>
      </c>
      <c r="Y336" s="42" t="s">
        <v>40</v>
      </c>
      <c r="Z336" s="42" t="s">
        <v>9203</v>
      </c>
      <c r="AA336" s="42" t="s">
        <v>833</v>
      </c>
    </row>
    <row r="337" spans="1:27" ht="15.75" customHeight="1" x14ac:dyDescent="0.2">
      <c r="A337" s="41">
        <v>6900</v>
      </c>
      <c r="B337" s="27" t="str">
        <f>VLOOKUP(A337,'BASE REGISTRO NOVIEMBRE'!$B$2:$V$890,2,FALSE)</f>
        <v>Corporación de Educación, Rehabilitación, Capacitación, Atención de Menores y Perfeccionamiento ( C.E.R.C.A.P.)</v>
      </c>
      <c r="C337" s="27" t="str">
        <f>VLOOKUP(A337,'BASE REGISTRO NOVIEMBRE'!$B$2:$V$890,3,FALSE)</f>
        <v>72363900-K</v>
      </c>
      <c r="D337" s="27" t="str">
        <f>VLOOKUP(A337,'BASE REGISTRO NOVIEMBRE'!$B$2:$V$890,4,FALSE)</f>
        <v>Corporación de Derecho Privado</v>
      </c>
      <c r="E337" s="27" t="str">
        <f>VLOOKUP(A337,'BASE REGISTRO NOVIEMBRE'!$B$2:$V$890,5,FALSE)</f>
        <v>Otorgada por Decreto Supremo Nº 1109, de 19 de diciembre de 1984, del Ministerio de Justicia.</v>
      </c>
      <c r="F337" s="27" t="str">
        <f>VLOOKUP(A337,'BASE REGISTRO NOVIEMBRE'!$B$2:$V$890,6,FALSE)</f>
        <v>Certificado de vigencia de persona jurídica sin fines de lucro, folio Nº 500401095562, de fecha 30 de julio de 2021, del Servicio de Registro Civil e Identificación.</v>
      </c>
      <c r="G337" s="27" t="str">
        <f>VLOOKUP(A337,'BASE REGISTRO NOVIEMBRE'!$B$2:$V$890,7,FALSE)</f>
        <v>Administrar y operar servicios en las áreas de educación y de atención de menores, elaborar y ejecutar programas de educación, formación profesional, capacitación, rehabilitación y perfeccionamiento.</v>
      </c>
      <c r="H337" s="27" t="str">
        <f>VLOOKUP(A337,'BASE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7" s="27" t="str">
        <f>VLOOKUP(A337,'BASE REGISTRO NOVIEMBRE'!$B$2:$V$890,9,FALSE)</f>
        <v xml:space="preserve">5 años
</v>
      </c>
      <c r="J337" s="27" t="str">
        <f>VLOOKUP(A337,'BASE REGISTRO NOVIEMBRE'!$B$2:$V$890,10,FALSE)</f>
        <v xml:space="preserve">30 de septiembre de 2017 a 30 de septiembre de 2022.
</v>
      </c>
      <c r="K337" s="27" t="str">
        <f>VLOOKUP(A337,'BASE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7" s="27" t="str">
        <f>VLOOKUP(A337,'BASE REGISTRO NOVIEMBRE'!$B$2:$V$890,12,FALSE)</f>
        <v>El Overo N° 175, Villa Alemana. Región de Valparaíso</v>
      </c>
      <c r="M337" s="27" t="str">
        <f>VLOOKUP(A337,'BASE REGISTRO NOVIEMBRE'!$B$2:$V$890,13,FALSE)</f>
        <v>V</v>
      </c>
      <c r="N337" s="27" t="str">
        <f>VLOOKUP(A337,'BASE REGISTRO NOVIEMBRE'!$B$2:$V$890,14,FALSE)</f>
        <v>Villa Alemana</v>
      </c>
      <c r="O337" s="27" t="str">
        <f>VLOOKUP(A337,'BASE REGISTRO NOVIEMBRE'!$B$2:$V$890,15,FALSE)</f>
        <v>32-2532283</v>
      </c>
      <c r="P337" s="27" t="str">
        <f>VLOOKUP(A337,'BASE REGISTRO NOVIEMBRE'!$B$2:$V$890,16,FALSE)</f>
        <v>cercap@cercap.cl</v>
      </c>
      <c r="Q337" s="27">
        <f>VLOOKUP(A337,'BASE REGISTRO NOVIEMBRE'!$B$2:$V$890,17,FALSE)</f>
        <v>0</v>
      </c>
      <c r="R337" s="27">
        <f>VLOOKUP(A337,'BASE REGISTRO NOVIEMBRE'!$B$2:$V$890,18,FALSE)</f>
        <v>93401</v>
      </c>
      <c r="S337" s="27" t="str">
        <f>VLOOKUP(A337,'BASE REGISTRO NOVIEMBRE'!$B$2:$V$890,19,FALSE)</f>
        <v>Certificado financiero firmado ante notario público correspondiente al año 2019 y balance general al 31 de diciembre de 2020, aprobado por el Subdepartamento de Supervisión Financiera Nacional.</v>
      </c>
      <c r="T337" s="107">
        <f>VLOOKUP(A337,'BASE REGISTRO NOVIEMBRE'!$B$2:$V$890,20,FALSE)</f>
        <v>37970</v>
      </c>
      <c r="U337" s="41">
        <v>6900</v>
      </c>
      <c r="V337" s="44">
        <v>32428440</v>
      </c>
      <c r="W337" s="44">
        <v>53918100</v>
      </c>
      <c r="X337" s="45">
        <v>44561</v>
      </c>
      <c r="Y337" s="42" t="s">
        <v>40</v>
      </c>
      <c r="Z337" s="42" t="s">
        <v>9203</v>
      </c>
      <c r="AA337" s="42" t="s">
        <v>69</v>
      </c>
    </row>
    <row r="338" spans="1:27" ht="15.75" customHeight="1" x14ac:dyDescent="0.2">
      <c r="A338" s="41">
        <v>6900</v>
      </c>
      <c r="B338" s="27" t="str">
        <f>VLOOKUP(A338,'BASE REGISTRO NOVIEMBRE'!$B$2:$V$890,2,FALSE)</f>
        <v>Corporación de Educación, Rehabilitación, Capacitación, Atención de Menores y Perfeccionamiento ( C.E.R.C.A.P.)</v>
      </c>
      <c r="C338" s="27" t="str">
        <f>VLOOKUP(A338,'BASE REGISTRO NOVIEMBRE'!$B$2:$V$890,3,FALSE)</f>
        <v>72363900-K</v>
      </c>
      <c r="D338" s="27" t="str">
        <f>VLOOKUP(A338,'BASE REGISTRO NOVIEMBRE'!$B$2:$V$890,4,FALSE)</f>
        <v>Corporación de Derecho Privado</v>
      </c>
      <c r="E338" s="27" t="str">
        <f>VLOOKUP(A338,'BASE REGISTRO NOVIEMBRE'!$B$2:$V$890,5,FALSE)</f>
        <v>Otorgada por Decreto Supremo Nº 1109, de 19 de diciembre de 1984, del Ministerio de Justicia.</v>
      </c>
      <c r="F338" s="27" t="str">
        <f>VLOOKUP(A338,'BASE REGISTRO NOVIEMBRE'!$B$2:$V$890,6,FALSE)</f>
        <v>Certificado de vigencia de persona jurídica sin fines de lucro, folio Nº 500401095562, de fecha 30 de julio de 2021, del Servicio de Registro Civil e Identificación.</v>
      </c>
      <c r="G338" s="27" t="str">
        <f>VLOOKUP(A338,'BASE REGISTRO NOVIEMBRE'!$B$2:$V$890,7,FALSE)</f>
        <v>Administrar y operar servicios en las áreas de educación y de atención de menores, elaborar y ejecutar programas de educación, formación profesional, capacitación, rehabilitación y perfeccionamiento.</v>
      </c>
      <c r="H338" s="27" t="str">
        <f>VLOOKUP(A338,'BASE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8" s="27" t="str">
        <f>VLOOKUP(A338,'BASE REGISTRO NOVIEMBRE'!$B$2:$V$890,9,FALSE)</f>
        <v xml:space="preserve">5 años
</v>
      </c>
      <c r="J338" s="27" t="str">
        <f>VLOOKUP(A338,'BASE REGISTRO NOVIEMBRE'!$B$2:$V$890,10,FALSE)</f>
        <v xml:space="preserve">30 de septiembre de 2017 a 30 de septiembre de 2022.
</v>
      </c>
      <c r="K338" s="27" t="str">
        <f>VLOOKUP(A338,'BASE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8" s="27" t="str">
        <f>VLOOKUP(A338,'BASE REGISTRO NOVIEMBRE'!$B$2:$V$890,12,FALSE)</f>
        <v>El Overo N° 175, Villa Alemana. Región de Valparaíso</v>
      </c>
      <c r="M338" s="27" t="str">
        <f>VLOOKUP(A338,'BASE REGISTRO NOVIEMBRE'!$B$2:$V$890,13,FALSE)</f>
        <v>V</v>
      </c>
      <c r="N338" s="27" t="str">
        <f>VLOOKUP(A338,'BASE REGISTRO NOVIEMBRE'!$B$2:$V$890,14,FALSE)</f>
        <v>Villa Alemana</v>
      </c>
      <c r="O338" s="27" t="str">
        <f>VLOOKUP(A338,'BASE REGISTRO NOVIEMBRE'!$B$2:$V$890,15,FALSE)</f>
        <v>32-2532283</v>
      </c>
      <c r="P338" s="27" t="str">
        <f>VLOOKUP(A338,'BASE REGISTRO NOVIEMBRE'!$B$2:$V$890,16,FALSE)</f>
        <v>cercap@cercap.cl</v>
      </c>
      <c r="Q338" s="27">
        <f>VLOOKUP(A338,'BASE REGISTRO NOVIEMBRE'!$B$2:$V$890,17,FALSE)</f>
        <v>0</v>
      </c>
      <c r="R338" s="27">
        <f>VLOOKUP(A338,'BASE REGISTRO NOVIEMBRE'!$B$2:$V$890,18,FALSE)</f>
        <v>93401</v>
      </c>
      <c r="S338" s="27" t="str">
        <f>VLOOKUP(A338,'BASE REGISTRO NOVIEMBRE'!$B$2:$V$890,19,FALSE)</f>
        <v>Certificado financiero firmado ante notario público correspondiente al año 2019 y balance general al 31 de diciembre de 2020, aprobado por el Subdepartamento de Supervisión Financiera Nacional.</v>
      </c>
      <c r="T338" s="107">
        <f>VLOOKUP(A338,'BASE REGISTRO NOVIEMBRE'!$B$2:$V$890,20,FALSE)</f>
        <v>37970</v>
      </c>
      <c r="U338" s="41">
        <v>6900</v>
      </c>
      <c r="V338" s="44">
        <v>47996160</v>
      </c>
      <c r="W338" s="44">
        <v>94901028</v>
      </c>
      <c r="X338" s="45">
        <v>44561</v>
      </c>
      <c r="Y338" s="42" t="s">
        <v>40</v>
      </c>
      <c r="Z338" s="42" t="s">
        <v>9203</v>
      </c>
      <c r="AA338" s="42" t="s">
        <v>9556</v>
      </c>
    </row>
    <row r="339" spans="1:27" ht="15.75" customHeight="1" x14ac:dyDescent="0.2">
      <c r="A339" s="41">
        <v>6900</v>
      </c>
      <c r="B339" s="27" t="str">
        <f>VLOOKUP(A339,'BASE REGISTRO NOVIEMBRE'!$B$2:$V$890,2,FALSE)</f>
        <v>Corporación de Educación, Rehabilitación, Capacitación, Atención de Menores y Perfeccionamiento ( C.E.R.C.A.P.)</v>
      </c>
      <c r="C339" s="27" t="str">
        <f>VLOOKUP(A339,'BASE REGISTRO NOVIEMBRE'!$B$2:$V$890,3,FALSE)</f>
        <v>72363900-K</v>
      </c>
      <c r="D339" s="27" t="str">
        <f>VLOOKUP(A339,'BASE REGISTRO NOVIEMBRE'!$B$2:$V$890,4,FALSE)</f>
        <v>Corporación de Derecho Privado</v>
      </c>
      <c r="E339" s="27" t="str">
        <f>VLOOKUP(A339,'BASE REGISTRO NOVIEMBRE'!$B$2:$V$890,5,FALSE)</f>
        <v>Otorgada por Decreto Supremo Nº 1109, de 19 de diciembre de 1984, del Ministerio de Justicia.</v>
      </c>
      <c r="F339" s="27" t="str">
        <f>VLOOKUP(A339,'BASE REGISTRO NOVIEMBRE'!$B$2:$V$890,6,FALSE)</f>
        <v>Certificado de vigencia de persona jurídica sin fines de lucro, folio Nº 500401095562, de fecha 30 de julio de 2021, del Servicio de Registro Civil e Identificación.</v>
      </c>
      <c r="G339" s="27" t="str">
        <f>VLOOKUP(A339,'BASE REGISTRO NOVIEMBRE'!$B$2:$V$890,7,FALSE)</f>
        <v>Administrar y operar servicios en las áreas de educación y de atención de menores, elaborar y ejecutar programas de educación, formación profesional, capacitación, rehabilitación y perfeccionamiento.</v>
      </c>
      <c r="H339" s="27" t="str">
        <f>VLOOKUP(A339,'BASE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39" s="27" t="str">
        <f>VLOOKUP(A339,'BASE REGISTRO NOVIEMBRE'!$B$2:$V$890,9,FALSE)</f>
        <v xml:space="preserve">5 años
</v>
      </c>
      <c r="J339" s="27" t="str">
        <f>VLOOKUP(A339,'BASE REGISTRO NOVIEMBRE'!$B$2:$V$890,10,FALSE)</f>
        <v xml:space="preserve">30 de septiembre de 2017 a 30 de septiembre de 2022.
</v>
      </c>
      <c r="K339" s="27" t="str">
        <f>VLOOKUP(A339,'BASE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39" s="27" t="str">
        <f>VLOOKUP(A339,'BASE REGISTRO NOVIEMBRE'!$B$2:$V$890,12,FALSE)</f>
        <v>El Overo N° 175, Villa Alemana. Región de Valparaíso</v>
      </c>
      <c r="M339" s="27" t="str">
        <f>VLOOKUP(A339,'BASE REGISTRO NOVIEMBRE'!$B$2:$V$890,13,FALSE)</f>
        <v>V</v>
      </c>
      <c r="N339" s="27" t="str">
        <f>VLOOKUP(A339,'BASE REGISTRO NOVIEMBRE'!$B$2:$V$890,14,FALSE)</f>
        <v>Villa Alemana</v>
      </c>
      <c r="O339" s="27" t="str">
        <f>VLOOKUP(A339,'BASE REGISTRO NOVIEMBRE'!$B$2:$V$890,15,FALSE)</f>
        <v>32-2532283</v>
      </c>
      <c r="P339" s="27" t="str">
        <f>VLOOKUP(A339,'BASE REGISTRO NOVIEMBRE'!$B$2:$V$890,16,FALSE)</f>
        <v>cercap@cercap.cl</v>
      </c>
      <c r="Q339" s="27">
        <f>VLOOKUP(A339,'BASE REGISTRO NOVIEMBRE'!$B$2:$V$890,17,FALSE)</f>
        <v>0</v>
      </c>
      <c r="R339" s="27">
        <f>VLOOKUP(A339,'BASE REGISTRO NOVIEMBRE'!$B$2:$V$890,18,FALSE)</f>
        <v>93401</v>
      </c>
      <c r="S339" s="27" t="str">
        <f>VLOOKUP(A339,'BASE REGISTRO NOVIEMBRE'!$B$2:$V$890,19,FALSE)</f>
        <v>Certificado financiero firmado ante notario público correspondiente al año 2019 y balance general al 31 de diciembre de 2020, aprobado por el Subdepartamento de Supervisión Financiera Nacional.</v>
      </c>
      <c r="T339" s="107">
        <f>VLOOKUP(A339,'BASE REGISTRO NOVIEMBRE'!$B$2:$V$890,20,FALSE)</f>
        <v>37970</v>
      </c>
      <c r="U339" s="41">
        <v>6900</v>
      </c>
      <c r="V339" s="44">
        <v>34057620</v>
      </c>
      <c r="W339" s="44">
        <v>41582880</v>
      </c>
      <c r="X339" s="45">
        <v>44561</v>
      </c>
      <c r="Y339" s="42" t="s">
        <v>40</v>
      </c>
      <c r="Z339" s="42" t="s">
        <v>9203</v>
      </c>
      <c r="AA339" s="42" t="s">
        <v>9560</v>
      </c>
    </row>
    <row r="340" spans="1:27" ht="15.75" customHeight="1" x14ac:dyDescent="0.2">
      <c r="A340" s="41">
        <v>6900</v>
      </c>
      <c r="B340" s="27" t="str">
        <f>VLOOKUP(A340,'BASE REGISTRO NOVIEMBRE'!$B$2:$V$890,2,FALSE)</f>
        <v>Corporación de Educación, Rehabilitación, Capacitación, Atención de Menores y Perfeccionamiento ( C.E.R.C.A.P.)</v>
      </c>
      <c r="C340" s="27" t="str">
        <f>VLOOKUP(A340,'BASE REGISTRO NOVIEMBRE'!$B$2:$V$890,3,FALSE)</f>
        <v>72363900-K</v>
      </c>
      <c r="D340" s="27" t="str">
        <f>VLOOKUP(A340,'BASE REGISTRO NOVIEMBRE'!$B$2:$V$890,4,FALSE)</f>
        <v>Corporación de Derecho Privado</v>
      </c>
      <c r="E340" s="27" t="str">
        <f>VLOOKUP(A340,'BASE REGISTRO NOVIEMBRE'!$B$2:$V$890,5,FALSE)</f>
        <v>Otorgada por Decreto Supremo Nº 1109, de 19 de diciembre de 1984, del Ministerio de Justicia.</v>
      </c>
      <c r="F340" s="27" t="str">
        <f>VLOOKUP(A340,'BASE REGISTRO NOVIEMBRE'!$B$2:$V$890,6,FALSE)</f>
        <v>Certificado de vigencia de persona jurídica sin fines de lucro, folio Nº 500401095562, de fecha 30 de julio de 2021, del Servicio de Registro Civil e Identificación.</v>
      </c>
      <c r="G340" s="27" t="str">
        <f>VLOOKUP(A340,'BASE REGISTRO NOVIEMBRE'!$B$2:$V$890,7,FALSE)</f>
        <v>Administrar y operar servicios en las áreas de educación y de atención de menores, elaborar y ejecutar programas de educación, formación profesional, capacitación, rehabilitación y perfeccionamiento.</v>
      </c>
      <c r="H340" s="27" t="str">
        <f>VLOOKUP(A340,'BASE REGISTRO NOVIEMBRE'!$B$2:$V$890,8,FALSE)</f>
        <v xml:space="preserve">Mesa Directiva: 
Presidente: Armando Marco González Moreno, 
Secretaria: Marta Ordenes Córdova, 
Tesorero: Pedro Román Bernal,  
Certificado de directorio de persona jurídica sin fines de lucro, folio Nº 500400456969, de fecha 29 de julio de 2021, del Servicio de Registro Civil e Identificación.
</v>
      </c>
      <c r="I340" s="27" t="str">
        <f>VLOOKUP(A340,'BASE REGISTRO NOVIEMBRE'!$B$2:$V$890,9,FALSE)</f>
        <v xml:space="preserve">5 años
</v>
      </c>
      <c r="J340" s="27" t="str">
        <f>VLOOKUP(A340,'BASE REGISTRO NOVIEMBRE'!$B$2:$V$890,10,FALSE)</f>
        <v xml:space="preserve">30 de septiembre de 2017 a 30 de septiembre de 2022.
</v>
      </c>
      <c r="K340" s="27" t="str">
        <f>VLOOKUP(A340,'BASE REGISTRO NOVIEMBRE'!$B$2:$V$890,11,FALSE)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40" s="27" t="str">
        <f>VLOOKUP(A340,'BASE REGISTRO NOVIEMBRE'!$B$2:$V$890,12,FALSE)</f>
        <v>El Overo N° 175, Villa Alemana. Región de Valparaíso</v>
      </c>
      <c r="M340" s="27" t="str">
        <f>VLOOKUP(A340,'BASE REGISTRO NOVIEMBRE'!$B$2:$V$890,13,FALSE)</f>
        <v>V</v>
      </c>
      <c r="N340" s="27" t="str">
        <f>VLOOKUP(A340,'BASE REGISTRO NOVIEMBRE'!$B$2:$V$890,14,FALSE)</f>
        <v>Villa Alemana</v>
      </c>
      <c r="O340" s="27" t="str">
        <f>VLOOKUP(A340,'BASE REGISTRO NOVIEMBRE'!$B$2:$V$890,15,FALSE)</f>
        <v>32-2532283</v>
      </c>
      <c r="P340" s="27" t="str">
        <f>VLOOKUP(A340,'BASE REGISTRO NOVIEMBRE'!$B$2:$V$890,16,FALSE)</f>
        <v>cercap@cercap.cl</v>
      </c>
      <c r="Q340" s="27">
        <f>VLOOKUP(A340,'BASE REGISTRO NOVIEMBRE'!$B$2:$V$890,17,FALSE)</f>
        <v>0</v>
      </c>
      <c r="R340" s="27">
        <f>VLOOKUP(A340,'BASE REGISTRO NOVIEMBRE'!$B$2:$V$890,18,FALSE)</f>
        <v>93401</v>
      </c>
      <c r="S340" s="27" t="str">
        <f>VLOOKUP(A340,'BASE REGISTRO NOVIEMBRE'!$B$2:$V$890,19,FALSE)</f>
        <v>Certificado financiero firmado ante notario público correspondiente al año 2019 y balance general al 31 de diciembre de 2020, aprobado por el Subdepartamento de Supervisión Financiera Nacional.</v>
      </c>
      <c r="T340" s="107">
        <f>VLOOKUP(A340,'BASE REGISTRO NOVIEMBRE'!$B$2:$V$890,20,FALSE)</f>
        <v>37970</v>
      </c>
      <c r="U340" s="41">
        <v>6900</v>
      </c>
      <c r="V340" s="44">
        <v>42358680</v>
      </c>
      <c r="W340" s="44">
        <v>57874680</v>
      </c>
      <c r="X340" s="45">
        <v>44561</v>
      </c>
      <c r="Y340" s="42" t="s">
        <v>40</v>
      </c>
      <c r="Z340" s="42" t="s">
        <v>9203</v>
      </c>
      <c r="AA340" s="42" t="s">
        <v>221</v>
      </c>
    </row>
    <row r="341" spans="1:27" ht="15.75" customHeight="1" x14ac:dyDescent="0.2">
      <c r="A341" s="41">
        <v>6902</v>
      </c>
      <c r="B341" s="27" t="str">
        <f>VLOOKUP(A341,'BASE REGISTRO NOVIEMBRE'!$B$2:$V$890,2,FALSE)</f>
        <v>Corporación Agencia Adventista de Desarrollo y Recursos Asistenciales (ADRA-CHILE)</v>
      </c>
      <c r="C341" s="27" t="str">
        <f>VLOOKUP(A341,'BASE REGISTRO NOVIEMBRE'!$B$2:$V$890,3,FALSE)</f>
        <v>70051600-8</v>
      </c>
      <c r="D341" s="27" t="str">
        <f>VLOOKUP(A341,'BASE REGISTRO NOVIEMBRE'!$B$2:$V$890,4,FALSE)</f>
        <v>Corporación de Derecho Privado</v>
      </c>
      <c r="E341" s="27" t="str">
        <f>VLOOKUP(A341,'BASE REGISTRO NOVIEMBRE'!$B$2:$V$890,5,FALSE)</f>
        <v>Otorgado por Decreto Supremo Nº 727, de fecha 23 de mayo de 1990, por el Ministerio de Justicia.</v>
      </c>
      <c r="F341" s="27" t="str">
        <f>VLOOKUP(A341,'BASE REGISTRO NOVIEMBRE'!$B$2:$V$890,6,FALSE)</f>
        <v xml:space="preserve">Certificado de Vigencia de Persona Jurídica sin Fines de Lucro, Folio N°500400878148, emitido con fecha 29 de julio de 2021, por el Servicio de Registro Civil e Identificación. </v>
      </c>
      <c r="G341" s="27" t="str">
        <f>VLOOKUP(A341,'BASE REGISTRO NOVIEMBRE'!$B$2:$V$890,7,FALSE)</f>
        <v xml:space="preserve">Atender y proteger física y mentalmente a menores en situación irregular, discapacitados, ancianos u otros grupos necesitados. </v>
      </c>
      <c r="H341" s="27" t="str">
        <f>VLOOKUP(A341,'BASE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1" s="27" t="str">
        <f>VLOOKUP(A341,'BASE REGISTRO NOVIEMBRE'!$B$2:$V$890,9,FALSE)</f>
        <v>Cada dos años.</v>
      </c>
      <c r="J341" s="27" t="str">
        <f>VLOOKUP(A341,'BASE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1" s="27" t="str">
        <f>VLOOKUP(A341,'BASE REGISTRO NOVIEMBRE'!$B$2:$V$890,11,FALSE)</f>
        <v xml:space="preserve">Presidente: 
Aldo Arely Muñoz Perrin, 
Mandato General de Administración y Facultades:
Diego Trincado Araya, 
Aarón Baruc Castillo Rodríguez, </v>
      </c>
      <c r="L341" s="27" t="str">
        <f>VLOOKUP(A341,'BASE REGISTRO NOVIEMBRE'!$B$2:$V$890,12,FALSE)</f>
        <v xml:space="preserve">Calle Cruz del Sur N° 150, Las condes </v>
      </c>
      <c r="M341" s="27" t="str">
        <f>VLOOKUP(A341,'BASE REGISTRO NOVIEMBRE'!$B$2:$V$890,13,FALSE)</f>
        <v>XIII</v>
      </c>
      <c r="N341" s="27" t="str">
        <f>VLOOKUP(A341,'BASE REGISTRO NOVIEMBRE'!$B$2:$V$890,14,FALSE)</f>
        <v>LAS CONDES</v>
      </c>
      <c r="O341" s="27" t="str">
        <f>VLOOKUP(A341,'BASE REGISTRO NOVIEMBRE'!$B$2:$V$890,15,FALSE)</f>
        <v xml:space="preserve">2) 3244 5640 
Móvil: 569-500 67 212 (Secretaría ADRA) </v>
      </c>
      <c r="P341" s="27" t="str">
        <f>VLOOKUP(A341,'BASE REGISTRO NOVIEMBRE'!$B$2:$V$890,16,FALSE)</f>
        <v>adrachile@adra.cl - Página web: www.adra.cl</v>
      </c>
      <c r="Q341" s="27" t="str">
        <f>VLOOKUP(A341,'BASE REGISTRO NOVIEMBRE'!$B$2:$V$890,17,FALSE)</f>
        <v>C.P. 7931090</v>
      </c>
      <c r="R341" s="27">
        <f>VLOOKUP(A341,'BASE REGISTRO NOVIEMBRE'!$B$2:$V$890,18,FALSE)</f>
        <v>93401</v>
      </c>
      <c r="S341" s="27" t="str">
        <f>VLOOKUP(A341,'BASE REGISTRO NOVIEMBRE'!$B$2:$V$890,19,FALSE)</f>
        <v>Antecedentes financieros correspondientes al año 2020, aprobados por el Subdepartamento de Supervisión Financiera.</v>
      </c>
      <c r="T341" s="107">
        <f>VLOOKUP(A341,'BASE REGISTRO NOVIEMBRE'!$B$2:$V$890,20,FALSE)</f>
        <v>37970</v>
      </c>
      <c r="U341" s="41">
        <v>6902</v>
      </c>
      <c r="V341" s="44">
        <v>13361000</v>
      </c>
      <c r="W341" s="44">
        <v>26722000</v>
      </c>
      <c r="X341" s="45">
        <v>44561</v>
      </c>
      <c r="Y341" s="42" t="s">
        <v>40</v>
      </c>
      <c r="Z341" s="42" t="s">
        <v>9203</v>
      </c>
      <c r="AA341" s="42" t="s">
        <v>9450</v>
      </c>
    </row>
    <row r="342" spans="1:27" ht="15.75" customHeight="1" x14ac:dyDescent="0.2">
      <c r="A342" s="41">
        <v>6902</v>
      </c>
      <c r="B342" s="27" t="str">
        <f>VLOOKUP(A342,'BASE REGISTRO NOVIEMBRE'!$B$2:$V$890,2,FALSE)</f>
        <v>Corporación Agencia Adventista de Desarrollo y Recursos Asistenciales (ADRA-CHILE)</v>
      </c>
      <c r="C342" s="27" t="str">
        <f>VLOOKUP(A342,'BASE REGISTRO NOVIEMBRE'!$B$2:$V$890,3,FALSE)</f>
        <v>70051600-8</v>
      </c>
      <c r="D342" s="27" t="str">
        <f>VLOOKUP(A342,'BASE REGISTRO NOVIEMBRE'!$B$2:$V$890,4,FALSE)</f>
        <v>Corporación de Derecho Privado</v>
      </c>
      <c r="E342" s="27" t="str">
        <f>VLOOKUP(A342,'BASE REGISTRO NOVIEMBRE'!$B$2:$V$890,5,FALSE)</f>
        <v>Otorgado por Decreto Supremo Nº 727, de fecha 23 de mayo de 1990, por el Ministerio de Justicia.</v>
      </c>
      <c r="F342" s="27" t="str">
        <f>VLOOKUP(A342,'BASE REGISTRO NOVIEMBRE'!$B$2:$V$890,6,FALSE)</f>
        <v xml:space="preserve">Certificado de Vigencia de Persona Jurídica sin Fines de Lucro, Folio N°500400878148, emitido con fecha 29 de julio de 2021, por el Servicio de Registro Civil e Identificación. </v>
      </c>
      <c r="G342" s="27" t="str">
        <f>VLOOKUP(A342,'BASE REGISTRO NOVIEMBRE'!$B$2:$V$890,7,FALSE)</f>
        <v xml:space="preserve">Atender y proteger física y mentalmente a menores en situación irregular, discapacitados, ancianos u otros grupos necesitados. </v>
      </c>
      <c r="H342" s="27" t="str">
        <f>VLOOKUP(A342,'BASE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2" s="27" t="str">
        <f>VLOOKUP(A342,'BASE REGISTRO NOVIEMBRE'!$B$2:$V$890,9,FALSE)</f>
        <v>Cada dos años.</v>
      </c>
      <c r="J342" s="27" t="str">
        <f>VLOOKUP(A342,'BASE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2" s="27" t="str">
        <f>VLOOKUP(A342,'BASE REGISTRO NOVIEMBRE'!$B$2:$V$890,11,FALSE)</f>
        <v xml:space="preserve">Presidente: 
Aldo Arely Muñoz Perrin, 
Mandato General de Administración y Facultades:
Diego Trincado Araya, 
Aarón Baruc Castillo Rodríguez, </v>
      </c>
      <c r="L342" s="27" t="str">
        <f>VLOOKUP(A342,'BASE REGISTRO NOVIEMBRE'!$B$2:$V$890,12,FALSE)</f>
        <v xml:space="preserve">Calle Cruz del Sur N° 150, Las condes </v>
      </c>
      <c r="M342" s="27" t="str">
        <f>VLOOKUP(A342,'BASE REGISTRO NOVIEMBRE'!$B$2:$V$890,13,FALSE)</f>
        <v>XIII</v>
      </c>
      <c r="N342" s="27" t="str">
        <f>VLOOKUP(A342,'BASE REGISTRO NOVIEMBRE'!$B$2:$V$890,14,FALSE)</f>
        <v>LAS CONDES</v>
      </c>
      <c r="O342" s="27" t="str">
        <f>VLOOKUP(A342,'BASE REGISTRO NOVIEMBRE'!$B$2:$V$890,15,FALSE)</f>
        <v xml:space="preserve">2) 3244 5640 
Móvil: 569-500 67 212 (Secretaría ADRA) </v>
      </c>
      <c r="P342" s="27" t="str">
        <f>VLOOKUP(A342,'BASE REGISTRO NOVIEMBRE'!$B$2:$V$890,16,FALSE)</f>
        <v>adrachile@adra.cl - Página web: www.adra.cl</v>
      </c>
      <c r="Q342" s="27" t="str">
        <f>VLOOKUP(A342,'BASE REGISTRO NOVIEMBRE'!$B$2:$V$890,17,FALSE)</f>
        <v>C.P. 7931090</v>
      </c>
      <c r="R342" s="27">
        <f>VLOOKUP(A342,'BASE REGISTRO NOVIEMBRE'!$B$2:$V$890,18,FALSE)</f>
        <v>93401</v>
      </c>
      <c r="S342" s="27" t="str">
        <f>VLOOKUP(A342,'BASE REGISTRO NOVIEMBRE'!$B$2:$V$890,19,FALSE)</f>
        <v>Antecedentes financieros correspondientes al año 2020, aprobados por el Subdepartamento de Supervisión Financiera.</v>
      </c>
      <c r="T342" s="107">
        <f>VLOOKUP(A342,'BASE REGISTRO NOVIEMBRE'!$B$2:$V$890,20,FALSE)</f>
        <v>37970</v>
      </c>
      <c r="U342" s="41">
        <v>6902</v>
      </c>
      <c r="V342" s="44">
        <v>24049800</v>
      </c>
      <c r="W342" s="44">
        <v>36074700</v>
      </c>
      <c r="X342" s="45">
        <v>44561</v>
      </c>
      <c r="Y342" s="42" t="s">
        <v>40</v>
      </c>
      <c r="Z342" s="42" t="s">
        <v>9203</v>
      </c>
      <c r="AA342" s="42" t="s">
        <v>9460</v>
      </c>
    </row>
    <row r="343" spans="1:27" ht="15.75" customHeight="1" x14ac:dyDescent="0.2">
      <c r="A343" s="41">
        <v>6902</v>
      </c>
      <c r="B343" s="27" t="str">
        <f>VLOOKUP(A343,'BASE REGISTRO NOVIEMBRE'!$B$2:$V$890,2,FALSE)</f>
        <v>Corporación Agencia Adventista de Desarrollo y Recursos Asistenciales (ADRA-CHILE)</v>
      </c>
      <c r="C343" s="27" t="str">
        <f>VLOOKUP(A343,'BASE REGISTRO NOVIEMBRE'!$B$2:$V$890,3,FALSE)</f>
        <v>70051600-8</v>
      </c>
      <c r="D343" s="27" t="str">
        <f>VLOOKUP(A343,'BASE REGISTRO NOVIEMBRE'!$B$2:$V$890,4,FALSE)</f>
        <v>Corporación de Derecho Privado</v>
      </c>
      <c r="E343" s="27" t="str">
        <f>VLOOKUP(A343,'BASE REGISTRO NOVIEMBRE'!$B$2:$V$890,5,FALSE)</f>
        <v>Otorgado por Decreto Supremo Nº 727, de fecha 23 de mayo de 1990, por el Ministerio de Justicia.</v>
      </c>
      <c r="F343" s="27" t="str">
        <f>VLOOKUP(A343,'BASE REGISTRO NOVIEMBRE'!$B$2:$V$890,6,FALSE)</f>
        <v xml:space="preserve">Certificado de Vigencia de Persona Jurídica sin Fines de Lucro, Folio N°500400878148, emitido con fecha 29 de julio de 2021, por el Servicio de Registro Civil e Identificación. </v>
      </c>
      <c r="G343" s="27" t="str">
        <f>VLOOKUP(A343,'BASE REGISTRO NOVIEMBRE'!$B$2:$V$890,7,FALSE)</f>
        <v xml:space="preserve">Atender y proteger física y mentalmente a menores en situación irregular, discapacitados, ancianos u otros grupos necesitados. </v>
      </c>
      <c r="H343" s="27" t="str">
        <f>VLOOKUP(A343,'BASE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3" s="27" t="str">
        <f>VLOOKUP(A343,'BASE REGISTRO NOVIEMBRE'!$B$2:$V$890,9,FALSE)</f>
        <v>Cada dos años.</v>
      </c>
      <c r="J343" s="27" t="str">
        <f>VLOOKUP(A343,'BASE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3" s="27" t="str">
        <f>VLOOKUP(A343,'BASE REGISTRO NOVIEMBRE'!$B$2:$V$890,11,FALSE)</f>
        <v xml:space="preserve">Presidente: 
Aldo Arely Muñoz Perrin, 
Mandato General de Administración y Facultades:
Diego Trincado Araya, 
Aarón Baruc Castillo Rodríguez, </v>
      </c>
      <c r="L343" s="27" t="str">
        <f>VLOOKUP(A343,'BASE REGISTRO NOVIEMBRE'!$B$2:$V$890,12,FALSE)</f>
        <v xml:space="preserve">Calle Cruz del Sur N° 150, Las condes </v>
      </c>
      <c r="M343" s="27" t="str">
        <f>VLOOKUP(A343,'BASE REGISTRO NOVIEMBRE'!$B$2:$V$890,13,FALSE)</f>
        <v>XIII</v>
      </c>
      <c r="N343" s="27" t="str">
        <f>VLOOKUP(A343,'BASE REGISTRO NOVIEMBRE'!$B$2:$V$890,14,FALSE)</f>
        <v>LAS CONDES</v>
      </c>
      <c r="O343" s="27" t="str">
        <f>VLOOKUP(A343,'BASE REGISTRO NOVIEMBRE'!$B$2:$V$890,15,FALSE)</f>
        <v xml:space="preserve">2) 3244 5640 
Móvil: 569-500 67 212 (Secretaría ADRA) </v>
      </c>
      <c r="P343" s="27" t="str">
        <f>VLOOKUP(A343,'BASE REGISTRO NOVIEMBRE'!$B$2:$V$890,16,FALSE)</f>
        <v>adrachile@adra.cl - Página web: www.adra.cl</v>
      </c>
      <c r="Q343" s="27" t="str">
        <f>VLOOKUP(A343,'BASE REGISTRO NOVIEMBRE'!$B$2:$V$890,17,FALSE)</f>
        <v>C.P. 7931090</v>
      </c>
      <c r="R343" s="27">
        <f>VLOOKUP(A343,'BASE REGISTRO NOVIEMBRE'!$B$2:$V$890,18,FALSE)</f>
        <v>93401</v>
      </c>
      <c r="S343" s="27" t="str">
        <f>VLOOKUP(A343,'BASE REGISTRO NOVIEMBRE'!$B$2:$V$890,19,FALSE)</f>
        <v>Antecedentes financieros correspondientes al año 2020, aprobados por el Subdepartamento de Supervisión Financiera.</v>
      </c>
      <c r="T343" s="107">
        <f>VLOOKUP(A343,'BASE REGISTRO NOVIEMBRE'!$B$2:$V$890,20,FALSE)</f>
        <v>37970</v>
      </c>
      <c r="U343" s="41">
        <v>6902</v>
      </c>
      <c r="V343" s="44">
        <v>161736804</v>
      </c>
      <c r="W343" s="44">
        <v>254075623</v>
      </c>
      <c r="X343" s="45">
        <v>44561</v>
      </c>
      <c r="Y343" s="42" t="s">
        <v>40</v>
      </c>
      <c r="Z343" s="42" t="s">
        <v>9203</v>
      </c>
      <c r="AA343" s="42" t="s">
        <v>100</v>
      </c>
    </row>
    <row r="344" spans="1:27" ht="15.75" customHeight="1" x14ac:dyDescent="0.2">
      <c r="A344" s="41">
        <v>6902</v>
      </c>
      <c r="B344" s="27" t="str">
        <f>VLOOKUP(A344,'BASE REGISTRO NOVIEMBRE'!$B$2:$V$890,2,FALSE)</f>
        <v>Corporación Agencia Adventista de Desarrollo y Recursos Asistenciales (ADRA-CHILE)</v>
      </c>
      <c r="C344" s="27" t="str">
        <f>VLOOKUP(A344,'BASE REGISTRO NOVIEMBRE'!$B$2:$V$890,3,FALSE)</f>
        <v>70051600-8</v>
      </c>
      <c r="D344" s="27" t="str">
        <f>VLOOKUP(A344,'BASE REGISTRO NOVIEMBRE'!$B$2:$V$890,4,FALSE)</f>
        <v>Corporación de Derecho Privado</v>
      </c>
      <c r="E344" s="27" t="str">
        <f>VLOOKUP(A344,'BASE REGISTRO NOVIEMBRE'!$B$2:$V$890,5,FALSE)</f>
        <v>Otorgado por Decreto Supremo Nº 727, de fecha 23 de mayo de 1990, por el Ministerio de Justicia.</v>
      </c>
      <c r="F344" s="27" t="str">
        <f>VLOOKUP(A344,'BASE REGISTRO NOVIEMBRE'!$B$2:$V$890,6,FALSE)</f>
        <v xml:space="preserve">Certificado de Vigencia de Persona Jurídica sin Fines de Lucro, Folio N°500400878148, emitido con fecha 29 de julio de 2021, por el Servicio de Registro Civil e Identificación. </v>
      </c>
      <c r="G344" s="27" t="str">
        <f>VLOOKUP(A344,'BASE REGISTRO NOVIEMBRE'!$B$2:$V$890,7,FALSE)</f>
        <v xml:space="preserve">Atender y proteger física y mentalmente a menores en situación irregular, discapacitados, ancianos u otros grupos necesitados. </v>
      </c>
      <c r="H344" s="27" t="str">
        <f>VLOOKUP(A344,'BASE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4" s="27" t="str">
        <f>VLOOKUP(A344,'BASE REGISTRO NOVIEMBRE'!$B$2:$V$890,9,FALSE)</f>
        <v>Cada dos años.</v>
      </c>
      <c r="J344" s="27" t="str">
        <f>VLOOKUP(A344,'BASE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4" s="27" t="str">
        <f>VLOOKUP(A344,'BASE REGISTRO NOVIEMBRE'!$B$2:$V$890,11,FALSE)</f>
        <v xml:space="preserve">Presidente: 
Aldo Arely Muñoz Perrin, 
Mandato General de Administración y Facultades:
Diego Trincado Araya, 
Aarón Baruc Castillo Rodríguez, </v>
      </c>
      <c r="L344" s="27" t="str">
        <f>VLOOKUP(A344,'BASE REGISTRO NOVIEMBRE'!$B$2:$V$890,12,FALSE)</f>
        <v xml:space="preserve">Calle Cruz del Sur N° 150, Las condes </v>
      </c>
      <c r="M344" s="27" t="str">
        <f>VLOOKUP(A344,'BASE REGISTRO NOVIEMBRE'!$B$2:$V$890,13,FALSE)</f>
        <v>XIII</v>
      </c>
      <c r="N344" s="27" t="str">
        <f>VLOOKUP(A344,'BASE REGISTRO NOVIEMBRE'!$B$2:$V$890,14,FALSE)</f>
        <v>LAS CONDES</v>
      </c>
      <c r="O344" s="27" t="str">
        <f>VLOOKUP(A344,'BASE REGISTRO NOVIEMBRE'!$B$2:$V$890,15,FALSE)</f>
        <v xml:space="preserve">2) 3244 5640 
Móvil: 569-500 67 212 (Secretaría ADRA) </v>
      </c>
      <c r="P344" s="27" t="str">
        <f>VLOOKUP(A344,'BASE REGISTRO NOVIEMBRE'!$B$2:$V$890,16,FALSE)</f>
        <v>adrachile@adra.cl - Página web: www.adra.cl</v>
      </c>
      <c r="Q344" s="27" t="str">
        <f>VLOOKUP(A344,'BASE REGISTRO NOVIEMBRE'!$B$2:$V$890,17,FALSE)</f>
        <v>C.P. 7931090</v>
      </c>
      <c r="R344" s="27">
        <f>VLOOKUP(A344,'BASE REGISTRO NOVIEMBRE'!$B$2:$V$890,18,FALSE)</f>
        <v>93401</v>
      </c>
      <c r="S344" s="27" t="str">
        <f>VLOOKUP(A344,'BASE REGISTRO NOVIEMBRE'!$B$2:$V$890,19,FALSE)</f>
        <v>Antecedentes financieros correspondientes al año 2020, aprobados por el Subdepartamento de Supervisión Financiera.</v>
      </c>
      <c r="T344" s="107">
        <f>VLOOKUP(A344,'BASE REGISTRO NOVIEMBRE'!$B$2:$V$890,20,FALSE)</f>
        <v>37970</v>
      </c>
      <c r="U344" s="41">
        <v>6902</v>
      </c>
      <c r="V344" s="44">
        <v>77736400</v>
      </c>
      <c r="W344" s="44">
        <v>116389859</v>
      </c>
      <c r="X344" s="45">
        <v>44561</v>
      </c>
      <c r="Y344" s="42" t="s">
        <v>40</v>
      </c>
      <c r="Z344" s="42" t="s">
        <v>9203</v>
      </c>
      <c r="AA344" s="42" t="s">
        <v>111</v>
      </c>
    </row>
    <row r="345" spans="1:27" ht="15.75" customHeight="1" x14ac:dyDescent="0.2">
      <c r="A345" s="41">
        <v>6902</v>
      </c>
      <c r="B345" s="27" t="str">
        <f>VLOOKUP(A345,'BASE REGISTRO NOVIEMBRE'!$B$2:$V$890,2,FALSE)</f>
        <v>Corporación Agencia Adventista de Desarrollo y Recursos Asistenciales (ADRA-CHILE)</v>
      </c>
      <c r="C345" s="27" t="str">
        <f>VLOOKUP(A345,'BASE REGISTRO NOVIEMBRE'!$B$2:$V$890,3,FALSE)</f>
        <v>70051600-8</v>
      </c>
      <c r="D345" s="27" t="str">
        <f>VLOOKUP(A345,'BASE REGISTRO NOVIEMBRE'!$B$2:$V$890,4,FALSE)</f>
        <v>Corporación de Derecho Privado</v>
      </c>
      <c r="E345" s="27" t="str">
        <f>VLOOKUP(A345,'BASE REGISTRO NOVIEMBRE'!$B$2:$V$890,5,FALSE)</f>
        <v>Otorgado por Decreto Supremo Nº 727, de fecha 23 de mayo de 1990, por el Ministerio de Justicia.</v>
      </c>
      <c r="F345" s="27" t="str">
        <f>VLOOKUP(A345,'BASE REGISTRO NOVIEMBRE'!$B$2:$V$890,6,FALSE)</f>
        <v xml:space="preserve">Certificado de Vigencia de Persona Jurídica sin Fines de Lucro, Folio N°500400878148, emitido con fecha 29 de julio de 2021, por el Servicio de Registro Civil e Identificación. </v>
      </c>
      <c r="G345" s="27" t="str">
        <f>VLOOKUP(A345,'BASE REGISTRO NOVIEMBRE'!$B$2:$V$890,7,FALSE)</f>
        <v xml:space="preserve">Atender y proteger física y mentalmente a menores en situación irregular, discapacitados, ancianos u otros grupos necesitados. </v>
      </c>
      <c r="H345" s="27" t="str">
        <f>VLOOKUP(A345,'BASE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5" s="27" t="str">
        <f>VLOOKUP(A345,'BASE REGISTRO NOVIEMBRE'!$B$2:$V$890,9,FALSE)</f>
        <v>Cada dos años.</v>
      </c>
      <c r="J345" s="27" t="str">
        <f>VLOOKUP(A345,'BASE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5" s="27" t="str">
        <f>VLOOKUP(A345,'BASE REGISTRO NOVIEMBRE'!$B$2:$V$890,11,FALSE)</f>
        <v xml:space="preserve">Presidente: 
Aldo Arely Muñoz Perrin, 
Mandato General de Administración y Facultades:
Diego Trincado Araya, 
Aarón Baruc Castillo Rodríguez, </v>
      </c>
      <c r="L345" s="27" t="str">
        <f>VLOOKUP(A345,'BASE REGISTRO NOVIEMBRE'!$B$2:$V$890,12,FALSE)</f>
        <v xml:space="preserve">Calle Cruz del Sur N° 150, Las condes </v>
      </c>
      <c r="M345" s="27" t="str">
        <f>VLOOKUP(A345,'BASE REGISTRO NOVIEMBRE'!$B$2:$V$890,13,FALSE)</f>
        <v>XIII</v>
      </c>
      <c r="N345" s="27" t="str">
        <f>VLOOKUP(A345,'BASE REGISTRO NOVIEMBRE'!$B$2:$V$890,14,FALSE)</f>
        <v>LAS CONDES</v>
      </c>
      <c r="O345" s="27" t="str">
        <f>VLOOKUP(A345,'BASE REGISTRO NOVIEMBRE'!$B$2:$V$890,15,FALSE)</f>
        <v xml:space="preserve">2) 3244 5640 
Móvil: 569-500 67 212 (Secretaría ADRA) </v>
      </c>
      <c r="P345" s="27" t="str">
        <f>VLOOKUP(A345,'BASE REGISTRO NOVIEMBRE'!$B$2:$V$890,16,FALSE)</f>
        <v>adrachile@adra.cl - Página web: www.adra.cl</v>
      </c>
      <c r="Q345" s="27" t="str">
        <f>VLOOKUP(A345,'BASE REGISTRO NOVIEMBRE'!$B$2:$V$890,17,FALSE)</f>
        <v>C.P. 7931090</v>
      </c>
      <c r="R345" s="27">
        <f>VLOOKUP(A345,'BASE REGISTRO NOVIEMBRE'!$B$2:$V$890,18,FALSE)</f>
        <v>93401</v>
      </c>
      <c r="S345" s="27" t="str">
        <f>VLOOKUP(A345,'BASE REGISTRO NOVIEMBRE'!$B$2:$V$890,19,FALSE)</f>
        <v>Antecedentes financieros correspondientes al año 2020, aprobados por el Subdepartamento de Supervisión Financiera.</v>
      </c>
      <c r="T345" s="107">
        <f>VLOOKUP(A345,'BASE REGISTRO NOVIEMBRE'!$B$2:$V$890,20,FALSE)</f>
        <v>37970</v>
      </c>
      <c r="U345" s="41">
        <v>6902</v>
      </c>
      <c r="V345" s="44">
        <v>67877759</v>
      </c>
      <c r="W345" s="44">
        <v>138220407</v>
      </c>
      <c r="X345" s="45">
        <v>44561</v>
      </c>
      <c r="Y345" s="42" t="s">
        <v>40</v>
      </c>
      <c r="Z345" s="42" t="s">
        <v>9203</v>
      </c>
      <c r="AA345" s="42" t="s">
        <v>207</v>
      </c>
    </row>
    <row r="346" spans="1:27" ht="15.75" customHeight="1" x14ac:dyDescent="0.2">
      <c r="A346" s="41">
        <v>6902</v>
      </c>
      <c r="B346" s="27" t="str">
        <f>VLOOKUP(A346,'BASE REGISTRO NOVIEMBRE'!$B$2:$V$890,2,FALSE)</f>
        <v>Corporación Agencia Adventista de Desarrollo y Recursos Asistenciales (ADRA-CHILE)</v>
      </c>
      <c r="C346" s="27" t="str">
        <f>VLOOKUP(A346,'BASE REGISTRO NOVIEMBRE'!$B$2:$V$890,3,FALSE)</f>
        <v>70051600-8</v>
      </c>
      <c r="D346" s="27" t="str">
        <f>VLOOKUP(A346,'BASE REGISTRO NOVIEMBRE'!$B$2:$V$890,4,FALSE)</f>
        <v>Corporación de Derecho Privado</v>
      </c>
      <c r="E346" s="27" t="str">
        <f>VLOOKUP(A346,'BASE REGISTRO NOVIEMBRE'!$B$2:$V$890,5,FALSE)</f>
        <v>Otorgado por Decreto Supremo Nº 727, de fecha 23 de mayo de 1990, por el Ministerio de Justicia.</v>
      </c>
      <c r="F346" s="27" t="str">
        <f>VLOOKUP(A346,'BASE REGISTRO NOVIEMBRE'!$B$2:$V$890,6,FALSE)</f>
        <v xml:space="preserve">Certificado de Vigencia de Persona Jurídica sin Fines de Lucro, Folio N°500400878148, emitido con fecha 29 de julio de 2021, por el Servicio de Registro Civil e Identificación. </v>
      </c>
      <c r="G346" s="27" t="str">
        <f>VLOOKUP(A346,'BASE REGISTRO NOVIEMBRE'!$B$2:$V$890,7,FALSE)</f>
        <v xml:space="preserve">Atender y proteger física y mentalmente a menores en situación irregular, discapacitados, ancianos u otros grupos necesitados. </v>
      </c>
      <c r="H346" s="27" t="str">
        <f>VLOOKUP(A346,'BASE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6" s="27" t="str">
        <f>VLOOKUP(A346,'BASE REGISTRO NOVIEMBRE'!$B$2:$V$890,9,FALSE)</f>
        <v>Cada dos años.</v>
      </c>
      <c r="J346" s="27" t="str">
        <f>VLOOKUP(A346,'BASE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6" s="27" t="str">
        <f>VLOOKUP(A346,'BASE REGISTRO NOVIEMBRE'!$B$2:$V$890,11,FALSE)</f>
        <v xml:space="preserve">Presidente: 
Aldo Arely Muñoz Perrin, 
Mandato General de Administración y Facultades:
Diego Trincado Araya, 
Aarón Baruc Castillo Rodríguez, </v>
      </c>
      <c r="L346" s="27" t="str">
        <f>VLOOKUP(A346,'BASE REGISTRO NOVIEMBRE'!$B$2:$V$890,12,FALSE)</f>
        <v xml:space="preserve">Calle Cruz del Sur N° 150, Las condes </v>
      </c>
      <c r="M346" s="27" t="str">
        <f>VLOOKUP(A346,'BASE REGISTRO NOVIEMBRE'!$B$2:$V$890,13,FALSE)</f>
        <v>XIII</v>
      </c>
      <c r="N346" s="27" t="str">
        <f>VLOOKUP(A346,'BASE REGISTRO NOVIEMBRE'!$B$2:$V$890,14,FALSE)</f>
        <v>LAS CONDES</v>
      </c>
      <c r="O346" s="27" t="str">
        <f>VLOOKUP(A346,'BASE REGISTRO NOVIEMBRE'!$B$2:$V$890,15,FALSE)</f>
        <v xml:space="preserve">2) 3244 5640 
Móvil: 569-500 67 212 (Secretaría ADRA) </v>
      </c>
      <c r="P346" s="27" t="str">
        <f>VLOOKUP(A346,'BASE REGISTRO NOVIEMBRE'!$B$2:$V$890,16,FALSE)</f>
        <v>adrachile@adra.cl - Página web: www.adra.cl</v>
      </c>
      <c r="Q346" s="27" t="str">
        <f>VLOOKUP(A346,'BASE REGISTRO NOVIEMBRE'!$B$2:$V$890,17,FALSE)</f>
        <v>C.P. 7931090</v>
      </c>
      <c r="R346" s="27">
        <f>VLOOKUP(A346,'BASE REGISTRO NOVIEMBRE'!$B$2:$V$890,18,FALSE)</f>
        <v>93401</v>
      </c>
      <c r="S346" s="27" t="str">
        <f>VLOOKUP(A346,'BASE REGISTRO NOVIEMBRE'!$B$2:$V$890,19,FALSE)</f>
        <v>Antecedentes financieros correspondientes al año 2020, aprobados por el Subdepartamento de Supervisión Financiera.</v>
      </c>
      <c r="T346" s="107">
        <f>VLOOKUP(A346,'BASE REGISTRO NOVIEMBRE'!$B$2:$V$890,20,FALSE)</f>
        <v>37970</v>
      </c>
      <c r="U346" s="41">
        <v>6902</v>
      </c>
      <c r="V346" s="44">
        <v>34036070</v>
      </c>
      <c r="W346" s="44">
        <v>66145570</v>
      </c>
      <c r="X346" s="45">
        <v>44561</v>
      </c>
      <c r="Y346" s="42" t="s">
        <v>40</v>
      </c>
      <c r="Z346" s="42" t="s">
        <v>9203</v>
      </c>
      <c r="AA346" s="42" t="s">
        <v>9490</v>
      </c>
    </row>
    <row r="347" spans="1:27" ht="15.75" customHeight="1" x14ac:dyDescent="0.2">
      <c r="A347" s="41">
        <v>6902</v>
      </c>
      <c r="B347" s="27" t="str">
        <f>VLOOKUP(A347,'BASE REGISTRO NOVIEMBRE'!$B$2:$V$890,2,FALSE)</f>
        <v>Corporación Agencia Adventista de Desarrollo y Recursos Asistenciales (ADRA-CHILE)</v>
      </c>
      <c r="C347" s="27" t="str">
        <f>VLOOKUP(A347,'BASE REGISTRO NOVIEMBRE'!$B$2:$V$890,3,FALSE)</f>
        <v>70051600-8</v>
      </c>
      <c r="D347" s="27" t="str">
        <f>VLOOKUP(A347,'BASE REGISTRO NOVIEMBRE'!$B$2:$V$890,4,FALSE)</f>
        <v>Corporación de Derecho Privado</v>
      </c>
      <c r="E347" s="27" t="str">
        <f>VLOOKUP(A347,'BASE REGISTRO NOVIEMBRE'!$B$2:$V$890,5,FALSE)</f>
        <v>Otorgado por Decreto Supremo Nº 727, de fecha 23 de mayo de 1990, por el Ministerio de Justicia.</v>
      </c>
      <c r="F347" s="27" t="str">
        <f>VLOOKUP(A347,'BASE REGISTRO NOVIEMBRE'!$B$2:$V$890,6,FALSE)</f>
        <v xml:space="preserve">Certificado de Vigencia de Persona Jurídica sin Fines de Lucro, Folio N°500400878148, emitido con fecha 29 de julio de 2021, por el Servicio de Registro Civil e Identificación. </v>
      </c>
      <c r="G347" s="27" t="str">
        <f>VLOOKUP(A347,'BASE REGISTRO NOVIEMBRE'!$B$2:$V$890,7,FALSE)</f>
        <v xml:space="preserve">Atender y proteger física y mentalmente a menores en situación irregular, discapacitados, ancianos u otros grupos necesitados. </v>
      </c>
      <c r="H347" s="27" t="str">
        <f>VLOOKUP(A347,'BASE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7" s="27" t="str">
        <f>VLOOKUP(A347,'BASE REGISTRO NOVIEMBRE'!$B$2:$V$890,9,FALSE)</f>
        <v>Cada dos años.</v>
      </c>
      <c r="J347" s="27" t="str">
        <f>VLOOKUP(A347,'BASE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7" s="27" t="str">
        <f>VLOOKUP(A347,'BASE REGISTRO NOVIEMBRE'!$B$2:$V$890,11,FALSE)</f>
        <v xml:space="preserve">Presidente: 
Aldo Arely Muñoz Perrin, 
Mandato General de Administración y Facultades:
Diego Trincado Araya, 
Aarón Baruc Castillo Rodríguez, </v>
      </c>
      <c r="L347" s="27" t="str">
        <f>VLOOKUP(A347,'BASE REGISTRO NOVIEMBRE'!$B$2:$V$890,12,FALSE)</f>
        <v xml:space="preserve">Calle Cruz del Sur N° 150, Las condes </v>
      </c>
      <c r="M347" s="27" t="str">
        <f>VLOOKUP(A347,'BASE REGISTRO NOVIEMBRE'!$B$2:$V$890,13,FALSE)</f>
        <v>XIII</v>
      </c>
      <c r="N347" s="27" t="str">
        <f>VLOOKUP(A347,'BASE REGISTRO NOVIEMBRE'!$B$2:$V$890,14,FALSE)</f>
        <v>LAS CONDES</v>
      </c>
      <c r="O347" s="27" t="str">
        <f>VLOOKUP(A347,'BASE REGISTRO NOVIEMBRE'!$B$2:$V$890,15,FALSE)</f>
        <v xml:space="preserve">2) 3244 5640 
Móvil: 569-500 67 212 (Secretaría ADRA) </v>
      </c>
      <c r="P347" s="27" t="str">
        <f>VLOOKUP(A347,'BASE REGISTRO NOVIEMBRE'!$B$2:$V$890,16,FALSE)</f>
        <v>adrachile@adra.cl - Página web: www.adra.cl</v>
      </c>
      <c r="Q347" s="27" t="str">
        <f>VLOOKUP(A347,'BASE REGISTRO NOVIEMBRE'!$B$2:$V$890,17,FALSE)</f>
        <v>C.P. 7931090</v>
      </c>
      <c r="R347" s="27">
        <f>VLOOKUP(A347,'BASE REGISTRO NOVIEMBRE'!$B$2:$V$890,18,FALSE)</f>
        <v>93401</v>
      </c>
      <c r="S347" s="27" t="str">
        <f>VLOOKUP(A347,'BASE REGISTRO NOVIEMBRE'!$B$2:$V$890,19,FALSE)</f>
        <v>Antecedentes financieros correspondientes al año 2020, aprobados por el Subdepartamento de Supervisión Financiera.</v>
      </c>
      <c r="T347" s="107">
        <f>VLOOKUP(A347,'BASE REGISTRO NOVIEMBRE'!$B$2:$V$890,20,FALSE)</f>
        <v>37970</v>
      </c>
      <c r="U347" s="41">
        <v>6902</v>
      </c>
      <c r="V347" s="44">
        <v>41292817</v>
      </c>
      <c r="W347" s="44">
        <v>81429692</v>
      </c>
      <c r="X347" s="45">
        <v>44561</v>
      </c>
      <c r="Y347" s="42" t="s">
        <v>40</v>
      </c>
      <c r="Z347" s="42" t="s">
        <v>9203</v>
      </c>
      <c r="AA347" s="42" t="s">
        <v>9506</v>
      </c>
    </row>
    <row r="348" spans="1:27" ht="15.75" customHeight="1" x14ac:dyDescent="0.2">
      <c r="A348" s="41">
        <v>6902</v>
      </c>
      <c r="B348" s="27" t="str">
        <f>VLOOKUP(A348,'BASE REGISTRO NOVIEMBRE'!$B$2:$V$890,2,FALSE)</f>
        <v>Corporación Agencia Adventista de Desarrollo y Recursos Asistenciales (ADRA-CHILE)</v>
      </c>
      <c r="C348" s="27" t="str">
        <f>VLOOKUP(A348,'BASE REGISTRO NOVIEMBRE'!$B$2:$V$890,3,FALSE)</f>
        <v>70051600-8</v>
      </c>
      <c r="D348" s="27" t="str">
        <f>VLOOKUP(A348,'BASE REGISTRO NOVIEMBRE'!$B$2:$V$890,4,FALSE)</f>
        <v>Corporación de Derecho Privado</v>
      </c>
      <c r="E348" s="27" t="str">
        <f>VLOOKUP(A348,'BASE REGISTRO NOVIEMBRE'!$B$2:$V$890,5,FALSE)</f>
        <v>Otorgado por Decreto Supremo Nº 727, de fecha 23 de mayo de 1990, por el Ministerio de Justicia.</v>
      </c>
      <c r="F348" s="27" t="str">
        <f>VLOOKUP(A348,'BASE REGISTRO NOVIEMBRE'!$B$2:$V$890,6,FALSE)</f>
        <v xml:space="preserve">Certificado de Vigencia de Persona Jurídica sin Fines de Lucro, Folio N°500400878148, emitido con fecha 29 de julio de 2021, por el Servicio de Registro Civil e Identificación. </v>
      </c>
      <c r="G348" s="27" t="str">
        <f>VLOOKUP(A348,'BASE REGISTRO NOVIEMBRE'!$B$2:$V$890,7,FALSE)</f>
        <v xml:space="preserve">Atender y proteger física y mentalmente a menores en situación irregular, discapacitados, ancianos u otros grupos necesitados. </v>
      </c>
      <c r="H348" s="27" t="str">
        <f>VLOOKUP(A348,'BASE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8" s="27" t="str">
        <f>VLOOKUP(A348,'BASE REGISTRO NOVIEMBRE'!$B$2:$V$890,9,FALSE)</f>
        <v>Cada dos años.</v>
      </c>
      <c r="J348" s="27" t="str">
        <f>VLOOKUP(A348,'BASE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8" s="27" t="str">
        <f>VLOOKUP(A348,'BASE REGISTRO NOVIEMBRE'!$B$2:$V$890,11,FALSE)</f>
        <v xml:space="preserve">Presidente: 
Aldo Arely Muñoz Perrin, 
Mandato General de Administración y Facultades:
Diego Trincado Araya, 
Aarón Baruc Castillo Rodríguez, </v>
      </c>
      <c r="L348" s="27" t="str">
        <f>VLOOKUP(A348,'BASE REGISTRO NOVIEMBRE'!$B$2:$V$890,12,FALSE)</f>
        <v xml:space="preserve">Calle Cruz del Sur N° 150, Las condes </v>
      </c>
      <c r="M348" s="27" t="str">
        <f>VLOOKUP(A348,'BASE REGISTRO NOVIEMBRE'!$B$2:$V$890,13,FALSE)</f>
        <v>XIII</v>
      </c>
      <c r="N348" s="27" t="str">
        <f>VLOOKUP(A348,'BASE REGISTRO NOVIEMBRE'!$B$2:$V$890,14,FALSE)</f>
        <v>LAS CONDES</v>
      </c>
      <c r="O348" s="27" t="str">
        <f>VLOOKUP(A348,'BASE REGISTRO NOVIEMBRE'!$B$2:$V$890,15,FALSE)</f>
        <v xml:space="preserve">2) 3244 5640 
Móvil: 569-500 67 212 (Secretaría ADRA) </v>
      </c>
      <c r="P348" s="27" t="str">
        <f>VLOOKUP(A348,'BASE REGISTRO NOVIEMBRE'!$B$2:$V$890,16,FALSE)</f>
        <v>adrachile@adra.cl - Página web: www.adra.cl</v>
      </c>
      <c r="Q348" s="27" t="str">
        <f>VLOOKUP(A348,'BASE REGISTRO NOVIEMBRE'!$B$2:$V$890,17,FALSE)</f>
        <v>C.P. 7931090</v>
      </c>
      <c r="R348" s="27">
        <f>VLOOKUP(A348,'BASE REGISTRO NOVIEMBRE'!$B$2:$V$890,18,FALSE)</f>
        <v>93401</v>
      </c>
      <c r="S348" s="27" t="str">
        <f>VLOOKUP(A348,'BASE REGISTRO NOVIEMBRE'!$B$2:$V$890,19,FALSE)</f>
        <v>Antecedentes financieros correspondientes al año 2020, aprobados por el Subdepartamento de Supervisión Financiera.</v>
      </c>
      <c r="T348" s="107">
        <f>VLOOKUP(A348,'BASE REGISTRO NOVIEMBRE'!$B$2:$V$890,20,FALSE)</f>
        <v>37970</v>
      </c>
      <c r="U348" s="41">
        <v>6902</v>
      </c>
      <c r="V348" s="44">
        <v>77306918</v>
      </c>
      <c r="W348" s="44">
        <v>145432708</v>
      </c>
      <c r="X348" s="45">
        <v>44561</v>
      </c>
      <c r="Y348" s="42" t="s">
        <v>40</v>
      </c>
      <c r="Z348" s="42" t="s">
        <v>9203</v>
      </c>
      <c r="AA348" s="42" t="s">
        <v>209</v>
      </c>
    </row>
    <row r="349" spans="1:27" ht="15.75" customHeight="1" x14ac:dyDescent="0.2">
      <c r="A349" s="41">
        <v>6902</v>
      </c>
      <c r="B349" s="27" t="str">
        <f>VLOOKUP(A349,'BASE REGISTRO NOVIEMBRE'!$B$2:$V$890,2,FALSE)</f>
        <v>Corporación Agencia Adventista de Desarrollo y Recursos Asistenciales (ADRA-CHILE)</v>
      </c>
      <c r="C349" s="27" t="str">
        <f>VLOOKUP(A349,'BASE REGISTRO NOVIEMBRE'!$B$2:$V$890,3,FALSE)</f>
        <v>70051600-8</v>
      </c>
      <c r="D349" s="27" t="str">
        <f>VLOOKUP(A349,'BASE REGISTRO NOVIEMBRE'!$B$2:$V$890,4,FALSE)</f>
        <v>Corporación de Derecho Privado</v>
      </c>
      <c r="E349" s="27" t="str">
        <f>VLOOKUP(A349,'BASE REGISTRO NOVIEMBRE'!$B$2:$V$890,5,FALSE)</f>
        <v>Otorgado por Decreto Supremo Nº 727, de fecha 23 de mayo de 1990, por el Ministerio de Justicia.</v>
      </c>
      <c r="F349" s="27" t="str">
        <f>VLOOKUP(A349,'BASE REGISTRO NOVIEMBRE'!$B$2:$V$890,6,FALSE)</f>
        <v xml:space="preserve">Certificado de Vigencia de Persona Jurídica sin Fines de Lucro, Folio N°500400878148, emitido con fecha 29 de julio de 2021, por el Servicio de Registro Civil e Identificación. </v>
      </c>
      <c r="G349" s="27" t="str">
        <f>VLOOKUP(A349,'BASE REGISTRO NOVIEMBRE'!$B$2:$V$890,7,FALSE)</f>
        <v xml:space="preserve">Atender y proteger física y mentalmente a menores en situación irregular, discapacitados, ancianos u otros grupos necesitados. </v>
      </c>
      <c r="H349" s="27" t="str">
        <f>VLOOKUP(A349,'BASE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49" s="27" t="str">
        <f>VLOOKUP(A349,'BASE REGISTRO NOVIEMBRE'!$B$2:$V$890,9,FALSE)</f>
        <v>Cada dos años.</v>
      </c>
      <c r="J349" s="27" t="str">
        <f>VLOOKUP(A349,'BASE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49" s="27" t="str">
        <f>VLOOKUP(A349,'BASE REGISTRO NOVIEMBRE'!$B$2:$V$890,11,FALSE)</f>
        <v xml:space="preserve">Presidente: 
Aldo Arely Muñoz Perrin, 
Mandato General de Administración y Facultades:
Diego Trincado Araya, 
Aarón Baruc Castillo Rodríguez, </v>
      </c>
      <c r="L349" s="27" t="str">
        <f>VLOOKUP(A349,'BASE REGISTRO NOVIEMBRE'!$B$2:$V$890,12,FALSE)</f>
        <v xml:space="preserve">Calle Cruz del Sur N° 150, Las condes </v>
      </c>
      <c r="M349" s="27" t="str">
        <f>VLOOKUP(A349,'BASE REGISTRO NOVIEMBRE'!$B$2:$V$890,13,FALSE)</f>
        <v>XIII</v>
      </c>
      <c r="N349" s="27" t="str">
        <f>VLOOKUP(A349,'BASE REGISTRO NOVIEMBRE'!$B$2:$V$890,14,FALSE)</f>
        <v>LAS CONDES</v>
      </c>
      <c r="O349" s="27" t="str">
        <f>VLOOKUP(A349,'BASE REGISTRO NOVIEMBRE'!$B$2:$V$890,15,FALSE)</f>
        <v xml:space="preserve">2) 3244 5640 
Móvil: 569-500 67 212 (Secretaría ADRA) </v>
      </c>
      <c r="P349" s="27" t="str">
        <f>VLOOKUP(A349,'BASE REGISTRO NOVIEMBRE'!$B$2:$V$890,16,FALSE)</f>
        <v>adrachile@adra.cl - Página web: www.adra.cl</v>
      </c>
      <c r="Q349" s="27" t="str">
        <f>VLOOKUP(A349,'BASE REGISTRO NOVIEMBRE'!$B$2:$V$890,17,FALSE)</f>
        <v>C.P. 7931090</v>
      </c>
      <c r="R349" s="27">
        <f>VLOOKUP(A349,'BASE REGISTRO NOVIEMBRE'!$B$2:$V$890,18,FALSE)</f>
        <v>93401</v>
      </c>
      <c r="S349" s="27" t="str">
        <f>VLOOKUP(A349,'BASE REGISTRO NOVIEMBRE'!$B$2:$V$890,19,FALSE)</f>
        <v>Antecedentes financieros correspondientes al año 2020, aprobados por el Subdepartamento de Supervisión Financiera.</v>
      </c>
      <c r="T349" s="107">
        <f>VLOOKUP(A349,'BASE REGISTRO NOVIEMBRE'!$B$2:$V$890,20,FALSE)</f>
        <v>37970</v>
      </c>
      <c r="U349" s="41">
        <v>6902</v>
      </c>
      <c r="V349" s="44">
        <v>34196402</v>
      </c>
      <c r="W349" s="44">
        <v>63833686</v>
      </c>
      <c r="X349" s="45">
        <v>44561</v>
      </c>
      <c r="Y349" s="42" t="s">
        <v>40</v>
      </c>
      <c r="Z349" s="42" t="s">
        <v>9203</v>
      </c>
      <c r="AA349" s="42" t="s">
        <v>484</v>
      </c>
    </row>
    <row r="350" spans="1:27" ht="15.75" customHeight="1" x14ac:dyDescent="0.2">
      <c r="A350" s="41">
        <v>6902</v>
      </c>
      <c r="B350" s="27" t="str">
        <f>VLOOKUP(A350,'BASE REGISTRO NOVIEMBRE'!$B$2:$V$890,2,FALSE)</f>
        <v>Corporación Agencia Adventista de Desarrollo y Recursos Asistenciales (ADRA-CHILE)</v>
      </c>
      <c r="C350" s="27" t="str">
        <f>VLOOKUP(A350,'BASE REGISTRO NOVIEMBRE'!$B$2:$V$890,3,FALSE)</f>
        <v>70051600-8</v>
      </c>
      <c r="D350" s="27" t="str">
        <f>VLOOKUP(A350,'BASE REGISTRO NOVIEMBRE'!$B$2:$V$890,4,FALSE)</f>
        <v>Corporación de Derecho Privado</v>
      </c>
      <c r="E350" s="27" t="str">
        <f>VLOOKUP(A350,'BASE REGISTRO NOVIEMBRE'!$B$2:$V$890,5,FALSE)</f>
        <v>Otorgado por Decreto Supremo Nº 727, de fecha 23 de mayo de 1990, por el Ministerio de Justicia.</v>
      </c>
      <c r="F350" s="27" t="str">
        <f>VLOOKUP(A350,'BASE REGISTRO NOVIEMBRE'!$B$2:$V$890,6,FALSE)</f>
        <v xml:space="preserve">Certificado de Vigencia de Persona Jurídica sin Fines de Lucro, Folio N°500400878148, emitido con fecha 29 de julio de 2021, por el Servicio de Registro Civil e Identificación. </v>
      </c>
      <c r="G350" s="27" t="str">
        <f>VLOOKUP(A350,'BASE REGISTRO NOVIEMBRE'!$B$2:$V$890,7,FALSE)</f>
        <v xml:space="preserve">Atender y proteger física y mentalmente a menores en situación irregular, discapacitados, ancianos u otros grupos necesitados. </v>
      </c>
      <c r="H350" s="27" t="str">
        <f>VLOOKUP(A350,'BASE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0" s="27" t="str">
        <f>VLOOKUP(A350,'BASE REGISTRO NOVIEMBRE'!$B$2:$V$890,9,FALSE)</f>
        <v>Cada dos años.</v>
      </c>
      <c r="J350" s="27" t="str">
        <f>VLOOKUP(A350,'BASE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0" s="27" t="str">
        <f>VLOOKUP(A350,'BASE REGISTRO NOVIEMBRE'!$B$2:$V$890,11,FALSE)</f>
        <v xml:space="preserve">Presidente: 
Aldo Arely Muñoz Perrin, 
Mandato General de Administración y Facultades:
Diego Trincado Araya, 
Aarón Baruc Castillo Rodríguez, </v>
      </c>
      <c r="L350" s="27" t="str">
        <f>VLOOKUP(A350,'BASE REGISTRO NOVIEMBRE'!$B$2:$V$890,12,FALSE)</f>
        <v xml:space="preserve">Calle Cruz del Sur N° 150, Las condes </v>
      </c>
      <c r="M350" s="27" t="str">
        <f>VLOOKUP(A350,'BASE REGISTRO NOVIEMBRE'!$B$2:$V$890,13,FALSE)</f>
        <v>XIII</v>
      </c>
      <c r="N350" s="27" t="str">
        <f>VLOOKUP(A350,'BASE REGISTRO NOVIEMBRE'!$B$2:$V$890,14,FALSE)</f>
        <v>LAS CONDES</v>
      </c>
      <c r="O350" s="27" t="str">
        <f>VLOOKUP(A350,'BASE REGISTRO NOVIEMBRE'!$B$2:$V$890,15,FALSE)</f>
        <v xml:space="preserve">2) 3244 5640 
Móvil: 569-500 67 212 (Secretaría ADRA) </v>
      </c>
      <c r="P350" s="27" t="str">
        <f>VLOOKUP(A350,'BASE REGISTRO NOVIEMBRE'!$B$2:$V$890,16,FALSE)</f>
        <v>adrachile@adra.cl - Página web: www.adra.cl</v>
      </c>
      <c r="Q350" s="27" t="str">
        <f>VLOOKUP(A350,'BASE REGISTRO NOVIEMBRE'!$B$2:$V$890,17,FALSE)</f>
        <v>C.P. 7931090</v>
      </c>
      <c r="R350" s="27">
        <f>VLOOKUP(A350,'BASE REGISTRO NOVIEMBRE'!$B$2:$V$890,18,FALSE)</f>
        <v>93401</v>
      </c>
      <c r="S350" s="27" t="str">
        <f>VLOOKUP(A350,'BASE REGISTRO NOVIEMBRE'!$B$2:$V$890,19,FALSE)</f>
        <v>Antecedentes financieros correspondientes al año 2020, aprobados por el Subdepartamento de Supervisión Financiera.</v>
      </c>
      <c r="T350" s="107">
        <f>VLOOKUP(A350,'BASE REGISTRO NOVIEMBRE'!$B$2:$V$890,20,FALSE)</f>
        <v>37970</v>
      </c>
      <c r="U350" s="41">
        <v>6902</v>
      </c>
      <c r="V350" s="44">
        <v>86261076</v>
      </c>
      <c r="W350" s="44">
        <v>153260405</v>
      </c>
      <c r="X350" s="45">
        <v>44561</v>
      </c>
      <c r="Y350" s="42" t="s">
        <v>40</v>
      </c>
      <c r="Z350" s="42" t="s">
        <v>9203</v>
      </c>
      <c r="AA350" s="42" t="s">
        <v>9518</v>
      </c>
    </row>
    <row r="351" spans="1:27" ht="15.75" customHeight="1" x14ac:dyDescent="0.2">
      <c r="A351" s="41">
        <v>6902</v>
      </c>
      <c r="B351" s="27" t="str">
        <f>VLOOKUP(A351,'BASE REGISTRO NOVIEMBRE'!$B$2:$V$890,2,FALSE)</f>
        <v>Corporación Agencia Adventista de Desarrollo y Recursos Asistenciales (ADRA-CHILE)</v>
      </c>
      <c r="C351" s="27" t="str">
        <f>VLOOKUP(A351,'BASE REGISTRO NOVIEMBRE'!$B$2:$V$890,3,FALSE)</f>
        <v>70051600-8</v>
      </c>
      <c r="D351" s="27" t="str">
        <f>VLOOKUP(A351,'BASE REGISTRO NOVIEMBRE'!$B$2:$V$890,4,FALSE)</f>
        <v>Corporación de Derecho Privado</v>
      </c>
      <c r="E351" s="27" t="str">
        <f>VLOOKUP(A351,'BASE REGISTRO NOVIEMBRE'!$B$2:$V$890,5,FALSE)</f>
        <v>Otorgado por Decreto Supremo Nº 727, de fecha 23 de mayo de 1990, por el Ministerio de Justicia.</v>
      </c>
      <c r="F351" s="27" t="str">
        <f>VLOOKUP(A351,'BASE REGISTRO NOVIEMBRE'!$B$2:$V$890,6,FALSE)</f>
        <v xml:space="preserve">Certificado de Vigencia de Persona Jurídica sin Fines de Lucro, Folio N°500400878148, emitido con fecha 29 de julio de 2021, por el Servicio de Registro Civil e Identificación. </v>
      </c>
      <c r="G351" s="27" t="str">
        <f>VLOOKUP(A351,'BASE REGISTRO NOVIEMBRE'!$B$2:$V$890,7,FALSE)</f>
        <v xml:space="preserve">Atender y proteger física y mentalmente a menores en situación irregular, discapacitados, ancianos u otros grupos necesitados. </v>
      </c>
      <c r="H351" s="27" t="str">
        <f>VLOOKUP(A351,'BASE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1" s="27" t="str">
        <f>VLOOKUP(A351,'BASE REGISTRO NOVIEMBRE'!$B$2:$V$890,9,FALSE)</f>
        <v>Cada dos años.</v>
      </c>
      <c r="J351" s="27" t="str">
        <f>VLOOKUP(A351,'BASE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1" s="27" t="str">
        <f>VLOOKUP(A351,'BASE REGISTRO NOVIEMBRE'!$B$2:$V$890,11,FALSE)</f>
        <v xml:space="preserve">Presidente: 
Aldo Arely Muñoz Perrin, 
Mandato General de Administración y Facultades:
Diego Trincado Araya, 
Aarón Baruc Castillo Rodríguez, </v>
      </c>
      <c r="L351" s="27" t="str">
        <f>VLOOKUP(A351,'BASE REGISTRO NOVIEMBRE'!$B$2:$V$890,12,FALSE)</f>
        <v xml:space="preserve">Calle Cruz del Sur N° 150, Las condes </v>
      </c>
      <c r="M351" s="27" t="str">
        <f>VLOOKUP(A351,'BASE REGISTRO NOVIEMBRE'!$B$2:$V$890,13,FALSE)</f>
        <v>XIII</v>
      </c>
      <c r="N351" s="27" t="str">
        <f>VLOOKUP(A351,'BASE REGISTRO NOVIEMBRE'!$B$2:$V$890,14,FALSE)</f>
        <v>LAS CONDES</v>
      </c>
      <c r="O351" s="27" t="str">
        <f>VLOOKUP(A351,'BASE REGISTRO NOVIEMBRE'!$B$2:$V$890,15,FALSE)</f>
        <v xml:space="preserve">2) 3244 5640 
Móvil: 569-500 67 212 (Secretaría ADRA) </v>
      </c>
      <c r="P351" s="27" t="str">
        <f>VLOOKUP(A351,'BASE REGISTRO NOVIEMBRE'!$B$2:$V$890,16,FALSE)</f>
        <v>adrachile@adra.cl - Página web: www.adra.cl</v>
      </c>
      <c r="Q351" s="27" t="str">
        <f>VLOOKUP(A351,'BASE REGISTRO NOVIEMBRE'!$B$2:$V$890,17,FALSE)</f>
        <v>C.P. 7931090</v>
      </c>
      <c r="R351" s="27">
        <f>VLOOKUP(A351,'BASE REGISTRO NOVIEMBRE'!$B$2:$V$890,18,FALSE)</f>
        <v>93401</v>
      </c>
      <c r="S351" s="27" t="str">
        <f>VLOOKUP(A351,'BASE REGISTRO NOVIEMBRE'!$B$2:$V$890,19,FALSE)</f>
        <v>Antecedentes financieros correspondientes al año 2020, aprobados por el Subdepartamento de Supervisión Financiera.</v>
      </c>
      <c r="T351" s="107">
        <f>VLOOKUP(A351,'BASE REGISTRO NOVIEMBRE'!$B$2:$V$890,20,FALSE)</f>
        <v>37970</v>
      </c>
      <c r="U351" s="41">
        <v>6902</v>
      </c>
      <c r="V351" s="44">
        <v>48553012</v>
      </c>
      <c r="W351" s="44">
        <v>94023512</v>
      </c>
      <c r="X351" s="45">
        <v>44561</v>
      </c>
      <c r="Y351" s="42" t="s">
        <v>40</v>
      </c>
      <c r="Z351" s="42" t="s">
        <v>9203</v>
      </c>
      <c r="AA351" s="42" t="s">
        <v>9531</v>
      </c>
    </row>
    <row r="352" spans="1:27" ht="15.75" customHeight="1" x14ac:dyDescent="0.2">
      <c r="A352" s="41">
        <v>6902</v>
      </c>
      <c r="B352" s="27" t="str">
        <f>VLOOKUP(A352,'BASE REGISTRO NOVIEMBRE'!$B$2:$V$890,2,FALSE)</f>
        <v>Corporación Agencia Adventista de Desarrollo y Recursos Asistenciales (ADRA-CHILE)</v>
      </c>
      <c r="C352" s="27" t="str">
        <f>VLOOKUP(A352,'BASE REGISTRO NOVIEMBRE'!$B$2:$V$890,3,FALSE)</f>
        <v>70051600-8</v>
      </c>
      <c r="D352" s="27" t="str">
        <f>VLOOKUP(A352,'BASE REGISTRO NOVIEMBRE'!$B$2:$V$890,4,FALSE)</f>
        <v>Corporación de Derecho Privado</v>
      </c>
      <c r="E352" s="27" t="str">
        <f>VLOOKUP(A352,'BASE REGISTRO NOVIEMBRE'!$B$2:$V$890,5,FALSE)</f>
        <v>Otorgado por Decreto Supremo Nº 727, de fecha 23 de mayo de 1990, por el Ministerio de Justicia.</v>
      </c>
      <c r="F352" s="27" t="str">
        <f>VLOOKUP(A352,'BASE REGISTRO NOVIEMBRE'!$B$2:$V$890,6,FALSE)</f>
        <v xml:space="preserve">Certificado de Vigencia de Persona Jurídica sin Fines de Lucro, Folio N°500400878148, emitido con fecha 29 de julio de 2021, por el Servicio de Registro Civil e Identificación. </v>
      </c>
      <c r="G352" s="27" t="str">
        <f>VLOOKUP(A352,'BASE REGISTRO NOVIEMBRE'!$B$2:$V$890,7,FALSE)</f>
        <v xml:space="preserve">Atender y proteger física y mentalmente a menores en situación irregular, discapacitados, ancianos u otros grupos necesitados. </v>
      </c>
      <c r="H352" s="27" t="str">
        <f>VLOOKUP(A352,'BASE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2" s="27" t="str">
        <f>VLOOKUP(A352,'BASE REGISTRO NOVIEMBRE'!$B$2:$V$890,9,FALSE)</f>
        <v>Cada dos años.</v>
      </c>
      <c r="J352" s="27" t="str">
        <f>VLOOKUP(A352,'BASE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2" s="27" t="str">
        <f>VLOOKUP(A352,'BASE REGISTRO NOVIEMBRE'!$B$2:$V$890,11,FALSE)</f>
        <v xml:space="preserve">Presidente: 
Aldo Arely Muñoz Perrin, 
Mandato General de Administración y Facultades:
Diego Trincado Araya, 
Aarón Baruc Castillo Rodríguez, </v>
      </c>
      <c r="L352" s="27" t="str">
        <f>VLOOKUP(A352,'BASE REGISTRO NOVIEMBRE'!$B$2:$V$890,12,FALSE)</f>
        <v xml:space="preserve">Calle Cruz del Sur N° 150, Las condes </v>
      </c>
      <c r="M352" s="27" t="str">
        <f>VLOOKUP(A352,'BASE REGISTRO NOVIEMBRE'!$B$2:$V$890,13,FALSE)</f>
        <v>XIII</v>
      </c>
      <c r="N352" s="27" t="str">
        <f>VLOOKUP(A352,'BASE REGISTRO NOVIEMBRE'!$B$2:$V$890,14,FALSE)</f>
        <v>LAS CONDES</v>
      </c>
      <c r="O352" s="27" t="str">
        <f>VLOOKUP(A352,'BASE REGISTRO NOVIEMBRE'!$B$2:$V$890,15,FALSE)</f>
        <v xml:space="preserve">2) 3244 5640 
Móvil: 569-500 67 212 (Secretaría ADRA) </v>
      </c>
      <c r="P352" s="27" t="str">
        <f>VLOOKUP(A352,'BASE REGISTRO NOVIEMBRE'!$B$2:$V$890,16,FALSE)</f>
        <v>adrachile@adra.cl - Página web: www.adra.cl</v>
      </c>
      <c r="Q352" s="27" t="str">
        <f>VLOOKUP(A352,'BASE REGISTRO NOVIEMBRE'!$B$2:$V$890,17,FALSE)</f>
        <v>C.P. 7931090</v>
      </c>
      <c r="R352" s="27">
        <f>VLOOKUP(A352,'BASE REGISTRO NOVIEMBRE'!$B$2:$V$890,18,FALSE)</f>
        <v>93401</v>
      </c>
      <c r="S352" s="27" t="str">
        <f>VLOOKUP(A352,'BASE REGISTRO NOVIEMBRE'!$B$2:$V$890,19,FALSE)</f>
        <v>Antecedentes financieros correspondientes al año 2020, aprobados por el Subdepartamento de Supervisión Financiera.</v>
      </c>
      <c r="T352" s="107">
        <f>VLOOKUP(A352,'BASE REGISTRO NOVIEMBRE'!$B$2:$V$890,20,FALSE)</f>
        <v>37970</v>
      </c>
      <c r="U352" s="41">
        <v>6902</v>
      </c>
      <c r="V352" s="44">
        <v>38653459</v>
      </c>
      <c r="W352" s="44">
        <v>67850227</v>
      </c>
      <c r="X352" s="45">
        <v>44561</v>
      </c>
      <c r="Y352" s="42" t="s">
        <v>40</v>
      </c>
      <c r="Z352" s="42" t="s">
        <v>9203</v>
      </c>
      <c r="AA352" s="42" t="s">
        <v>284</v>
      </c>
    </row>
    <row r="353" spans="1:27" ht="15.75" customHeight="1" x14ac:dyDescent="0.2">
      <c r="A353" s="41">
        <v>6902</v>
      </c>
      <c r="B353" s="27" t="str">
        <f>VLOOKUP(A353,'BASE REGISTRO NOVIEMBRE'!$B$2:$V$890,2,FALSE)</f>
        <v>Corporación Agencia Adventista de Desarrollo y Recursos Asistenciales (ADRA-CHILE)</v>
      </c>
      <c r="C353" s="27" t="str">
        <f>VLOOKUP(A353,'BASE REGISTRO NOVIEMBRE'!$B$2:$V$890,3,FALSE)</f>
        <v>70051600-8</v>
      </c>
      <c r="D353" s="27" t="str">
        <f>VLOOKUP(A353,'BASE REGISTRO NOVIEMBRE'!$B$2:$V$890,4,FALSE)</f>
        <v>Corporación de Derecho Privado</v>
      </c>
      <c r="E353" s="27" t="str">
        <f>VLOOKUP(A353,'BASE REGISTRO NOVIEMBRE'!$B$2:$V$890,5,FALSE)</f>
        <v>Otorgado por Decreto Supremo Nº 727, de fecha 23 de mayo de 1990, por el Ministerio de Justicia.</v>
      </c>
      <c r="F353" s="27" t="str">
        <f>VLOOKUP(A353,'BASE REGISTRO NOVIEMBRE'!$B$2:$V$890,6,FALSE)</f>
        <v xml:space="preserve">Certificado de Vigencia de Persona Jurídica sin Fines de Lucro, Folio N°500400878148, emitido con fecha 29 de julio de 2021, por el Servicio de Registro Civil e Identificación. </v>
      </c>
      <c r="G353" s="27" t="str">
        <f>VLOOKUP(A353,'BASE REGISTRO NOVIEMBRE'!$B$2:$V$890,7,FALSE)</f>
        <v xml:space="preserve">Atender y proteger física y mentalmente a menores en situación irregular, discapacitados, ancianos u otros grupos necesitados. </v>
      </c>
      <c r="H353" s="27" t="str">
        <f>VLOOKUP(A353,'BASE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3" s="27" t="str">
        <f>VLOOKUP(A353,'BASE REGISTRO NOVIEMBRE'!$B$2:$V$890,9,FALSE)</f>
        <v>Cada dos años.</v>
      </c>
      <c r="J353" s="27" t="str">
        <f>VLOOKUP(A353,'BASE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3" s="27" t="str">
        <f>VLOOKUP(A353,'BASE REGISTRO NOVIEMBRE'!$B$2:$V$890,11,FALSE)</f>
        <v xml:space="preserve">Presidente: 
Aldo Arely Muñoz Perrin, 
Mandato General de Administración y Facultades:
Diego Trincado Araya, 
Aarón Baruc Castillo Rodríguez, </v>
      </c>
      <c r="L353" s="27" t="str">
        <f>VLOOKUP(A353,'BASE REGISTRO NOVIEMBRE'!$B$2:$V$890,12,FALSE)</f>
        <v xml:space="preserve">Calle Cruz del Sur N° 150, Las condes </v>
      </c>
      <c r="M353" s="27" t="str">
        <f>VLOOKUP(A353,'BASE REGISTRO NOVIEMBRE'!$B$2:$V$890,13,FALSE)</f>
        <v>XIII</v>
      </c>
      <c r="N353" s="27" t="str">
        <f>VLOOKUP(A353,'BASE REGISTRO NOVIEMBRE'!$B$2:$V$890,14,FALSE)</f>
        <v>LAS CONDES</v>
      </c>
      <c r="O353" s="27" t="str">
        <f>VLOOKUP(A353,'BASE REGISTRO NOVIEMBRE'!$B$2:$V$890,15,FALSE)</f>
        <v xml:space="preserve">2) 3244 5640 
Móvil: 569-500 67 212 (Secretaría ADRA) </v>
      </c>
      <c r="P353" s="27" t="str">
        <f>VLOOKUP(A353,'BASE REGISTRO NOVIEMBRE'!$B$2:$V$890,16,FALSE)</f>
        <v>adrachile@adra.cl - Página web: www.adra.cl</v>
      </c>
      <c r="Q353" s="27" t="str">
        <f>VLOOKUP(A353,'BASE REGISTRO NOVIEMBRE'!$B$2:$V$890,17,FALSE)</f>
        <v>C.P. 7931090</v>
      </c>
      <c r="R353" s="27">
        <f>VLOOKUP(A353,'BASE REGISTRO NOVIEMBRE'!$B$2:$V$890,18,FALSE)</f>
        <v>93401</v>
      </c>
      <c r="S353" s="27" t="str">
        <f>VLOOKUP(A353,'BASE REGISTRO NOVIEMBRE'!$B$2:$V$890,19,FALSE)</f>
        <v>Antecedentes financieros correspondientes al año 2020, aprobados por el Subdepartamento de Supervisión Financiera.</v>
      </c>
      <c r="T353" s="107">
        <f>VLOOKUP(A353,'BASE REGISTRO NOVIEMBRE'!$B$2:$V$890,20,FALSE)</f>
        <v>37970</v>
      </c>
      <c r="U353" s="41">
        <v>6902</v>
      </c>
      <c r="V353" s="44">
        <v>40136875</v>
      </c>
      <c r="W353" s="44">
        <v>80273750</v>
      </c>
      <c r="X353" s="45">
        <v>44561</v>
      </c>
      <c r="Y353" s="42" t="s">
        <v>40</v>
      </c>
      <c r="Z353" s="42" t="s">
        <v>9203</v>
      </c>
      <c r="AA353" s="42" t="s">
        <v>266</v>
      </c>
    </row>
    <row r="354" spans="1:27" ht="15.75" customHeight="1" x14ac:dyDescent="0.2">
      <c r="A354" s="41">
        <v>6902</v>
      </c>
      <c r="B354" s="27" t="str">
        <f>VLOOKUP(A354,'BASE REGISTRO NOVIEMBRE'!$B$2:$V$890,2,FALSE)</f>
        <v>Corporación Agencia Adventista de Desarrollo y Recursos Asistenciales (ADRA-CHILE)</v>
      </c>
      <c r="C354" s="27" t="str">
        <f>VLOOKUP(A354,'BASE REGISTRO NOVIEMBRE'!$B$2:$V$890,3,FALSE)</f>
        <v>70051600-8</v>
      </c>
      <c r="D354" s="27" t="str">
        <f>VLOOKUP(A354,'BASE REGISTRO NOVIEMBRE'!$B$2:$V$890,4,FALSE)</f>
        <v>Corporación de Derecho Privado</v>
      </c>
      <c r="E354" s="27" t="str">
        <f>VLOOKUP(A354,'BASE REGISTRO NOVIEMBRE'!$B$2:$V$890,5,FALSE)</f>
        <v>Otorgado por Decreto Supremo Nº 727, de fecha 23 de mayo de 1990, por el Ministerio de Justicia.</v>
      </c>
      <c r="F354" s="27" t="str">
        <f>VLOOKUP(A354,'BASE REGISTRO NOVIEMBRE'!$B$2:$V$890,6,FALSE)</f>
        <v xml:space="preserve">Certificado de Vigencia de Persona Jurídica sin Fines de Lucro, Folio N°500400878148, emitido con fecha 29 de julio de 2021, por el Servicio de Registro Civil e Identificación. </v>
      </c>
      <c r="G354" s="27" t="str">
        <f>VLOOKUP(A354,'BASE REGISTRO NOVIEMBRE'!$B$2:$V$890,7,FALSE)</f>
        <v xml:space="preserve">Atender y proteger física y mentalmente a menores en situación irregular, discapacitados, ancianos u otros grupos necesitados. </v>
      </c>
      <c r="H354" s="27" t="str">
        <f>VLOOKUP(A354,'BASE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4" s="27" t="str">
        <f>VLOOKUP(A354,'BASE REGISTRO NOVIEMBRE'!$B$2:$V$890,9,FALSE)</f>
        <v>Cada dos años.</v>
      </c>
      <c r="J354" s="27" t="str">
        <f>VLOOKUP(A354,'BASE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4" s="27" t="str">
        <f>VLOOKUP(A354,'BASE REGISTRO NOVIEMBRE'!$B$2:$V$890,11,FALSE)</f>
        <v xml:space="preserve">Presidente: 
Aldo Arely Muñoz Perrin, 
Mandato General de Administración y Facultades:
Diego Trincado Araya, 
Aarón Baruc Castillo Rodríguez, </v>
      </c>
      <c r="L354" s="27" t="str">
        <f>VLOOKUP(A354,'BASE REGISTRO NOVIEMBRE'!$B$2:$V$890,12,FALSE)</f>
        <v xml:space="preserve">Calle Cruz del Sur N° 150, Las condes </v>
      </c>
      <c r="M354" s="27" t="str">
        <f>VLOOKUP(A354,'BASE REGISTRO NOVIEMBRE'!$B$2:$V$890,13,FALSE)</f>
        <v>XIII</v>
      </c>
      <c r="N354" s="27" t="str">
        <f>VLOOKUP(A354,'BASE REGISTRO NOVIEMBRE'!$B$2:$V$890,14,FALSE)</f>
        <v>LAS CONDES</v>
      </c>
      <c r="O354" s="27" t="str">
        <f>VLOOKUP(A354,'BASE REGISTRO NOVIEMBRE'!$B$2:$V$890,15,FALSE)</f>
        <v xml:space="preserve">2) 3244 5640 
Móvil: 569-500 67 212 (Secretaría ADRA) </v>
      </c>
      <c r="P354" s="27" t="str">
        <f>VLOOKUP(A354,'BASE REGISTRO NOVIEMBRE'!$B$2:$V$890,16,FALSE)</f>
        <v>adrachile@adra.cl - Página web: www.adra.cl</v>
      </c>
      <c r="Q354" s="27" t="str">
        <f>VLOOKUP(A354,'BASE REGISTRO NOVIEMBRE'!$B$2:$V$890,17,FALSE)</f>
        <v>C.P. 7931090</v>
      </c>
      <c r="R354" s="27">
        <f>VLOOKUP(A354,'BASE REGISTRO NOVIEMBRE'!$B$2:$V$890,18,FALSE)</f>
        <v>93401</v>
      </c>
      <c r="S354" s="27" t="str">
        <f>VLOOKUP(A354,'BASE REGISTRO NOVIEMBRE'!$B$2:$V$890,19,FALSE)</f>
        <v>Antecedentes financieros correspondientes al año 2020, aprobados por el Subdepartamento de Supervisión Financiera.</v>
      </c>
      <c r="T354" s="107">
        <f>VLOOKUP(A354,'BASE REGISTRO NOVIEMBRE'!$B$2:$V$890,20,FALSE)</f>
        <v>37970</v>
      </c>
      <c r="U354" s="41">
        <v>6902</v>
      </c>
      <c r="V354" s="44">
        <v>60943832</v>
      </c>
      <c r="W354" s="44">
        <v>146488281</v>
      </c>
      <c r="X354" s="45">
        <v>44561</v>
      </c>
      <c r="Y354" s="42" t="s">
        <v>40</v>
      </c>
      <c r="Z354" s="42" t="s">
        <v>9203</v>
      </c>
      <c r="AA354" s="42" t="s">
        <v>323</v>
      </c>
    </row>
    <row r="355" spans="1:27" ht="15.75" customHeight="1" x14ac:dyDescent="0.2">
      <c r="A355" s="41">
        <v>6902</v>
      </c>
      <c r="B355" s="27" t="str">
        <f>VLOOKUP(A355,'BASE REGISTRO NOVIEMBRE'!$B$2:$V$890,2,FALSE)</f>
        <v>Corporación Agencia Adventista de Desarrollo y Recursos Asistenciales (ADRA-CHILE)</v>
      </c>
      <c r="C355" s="27" t="str">
        <f>VLOOKUP(A355,'BASE REGISTRO NOVIEMBRE'!$B$2:$V$890,3,FALSE)</f>
        <v>70051600-8</v>
      </c>
      <c r="D355" s="27" t="str">
        <f>VLOOKUP(A355,'BASE REGISTRO NOVIEMBRE'!$B$2:$V$890,4,FALSE)</f>
        <v>Corporación de Derecho Privado</v>
      </c>
      <c r="E355" s="27" t="str">
        <f>VLOOKUP(A355,'BASE REGISTRO NOVIEMBRE'!$B$2:$V$890,5,FALSE)</f>
        <v>Otorgado por Decreto Supremo Nº 727, de fecha 23 de mayo de 1990, por el Ministerio de Justicia.</v>
      </c>
      <c r="F355" s="27" t="str">
        <f>VLOOKUP(A355,'BASE REGISTRO NOVIEMBRE'!$B$2:$V$890,6,FALSE)</f>
        <v xml:space="preserve">Certificado de Vigencia de Persona Jurídica sin Fines de Lucro, Folio N°500400878148, emitido con fecha 29 de julio de 2021, por el Servicio de Registro Civil e Identificación. </v>
      </c>
      <c r="G355" s="27" t="str">
        <f>VLOOKUP(A355,'BASE REGISTRO NOVIEMBRE'!$B$2:$V$890,7,FALSE)</f>
        <v xml:space="preserve">Atender y proteger física y mentalmente a menores en situación irregular, discapacitados, ancianos u otros grupos necesitados. </v>
      </c>
      <c r="H355" s="27" t="str">
        <f>VLOOKUP(A355,'BASE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5" s="27" t="str">
        <f>VLOOKUP(A355,'BASE REGISTRO NOVIEMBRE'!$B$2:$V$890,9,FALSE)</f>
        <v>Cada dos años.</v>
      </c>
      <c r="J355" s="27" t="str">
        <f>VLOOKUP(A355,'BASE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5" s="27" t="str">
        <f>VLOOKUP(A355,'BASE REGISTRO NOVIEMBRE'!$B$2:$V$890,11,FALSE)</f>
        <v xml:space="preserve">Presidente: 
Aldo Arely Muñoz Perrin, 
Mandato General de Administración y Facultades:
Diego Trincado Araya, 
Aarón Baruc Castillo Rodríguez, </v>
      </c>
      <c r="L355" s="27" t="str">
        <f>VLOOKUP(A355,'BASE REGISTRO NOVIEMBRE'!$B$2:$V$890,12,FALSE)</f>
        <v xml:space="preserve">Calle Cruz del Sur N° 150, Las condes </v>
      </c>
      <c r="M355" s="27" t="str">
        <f>VLOOKUP(A355,'BASE REGISTRO NOVIEMBRE'!$B$2:$V$890,13,FALSE)</f>
        <v>XIII</v>
      </c>
      <c r="N355" s="27" t="str">
        <f>VLOOKUP(A355,'BASE REGISTRO NOVIEMBRE'!$B$2:$V$890,14,FALSE)</f>
        <v>LAS CONDES</v>
      </c>
      <c r="O355" s="27" t="str">
        <f>VLOOKUP(A355,'BASE REGISTRO NOVIEMBRE'!$B$2:$V$890,15,FALSE)</f>
        <v xml:space="preserve">2) 3244 5640 
Móvil: 569-500 67 212 (Secretaría ADRA) </v>
      </c>
      <c r="P355" s="27" t="str">
        <f>VLOOKUP(A355,'BASE REGISTRO NOVIEMBRE'!$B$2:$V$890,16,FALSE)</f>
        <v>adrachile@adra.cl - Página web: www.adra.cl</v>
      </c>
      <c r="Q355" s="27" t="str">
        <f>VLOOKUP(A355,'BASE REGISTRO NOVIEMBRE'!$B$2:$V$890,17,FALSE)</f>
        <v>C.P. 7931090</v>
      </c>
      <c r="R355" s="27">
        <f>VLOOKUP(A355,'BASE REGISTRO NOVIEMBRE'!$B$2:$V$890,18,FALSE)</f>
        <v>93401</v>
      </c>
      <c r="S355" s="27" t="str">
        <f>VLOOKUP(A355,'BASE REGISTRO NOVIEMBRE'!$B$2:$V$890,19,FALSE)</f>
        <v>Antecedentes financieros correspondientes al año 2020, aprobados por el Subdepartamento de Supervisión Financiera.</v>
      </c>
      <c r="T355" s="107">
        <f>VLOOKUP(A355,'BASE REGISTRO NOVIEMBRE'!$B$2:$V$890,20,FALSE)</f>
        <v>37970</v>
      </c>
      <c r="U355" s="41">
        <v>6902</v>
      </c>
      <c r="V355" s="44">
        <v>48164250</v>
      </c>
      <c r="W355" s="44">
        <v>96328500</v>
      </c>
      <c r="X355" s="45">
        <v>44561</v>
      </c>
      <c r="Y355" s="42" t="s">
        <v>40</v>
      </c>
      <c r="Z355" s="42" t="s">
        <v>9203</v>
      </c>
      <c r="AA355" s="42" t="s">
        <v>216</v>
      </c>
    </row>
    <row r="356" spans="1:27" ht="15.75" customHeight="1" x14ac:dyDescent="0.2">
      <c r="A356" s="41">
        <v>6902</v>
      </c>
      <c r="B356" s="27" t="str">
        <f>VLOOKUP(A356,'BASE REGISTRO NOVIEMBRE'!$B$2:$V$890,2,FALSE)</f>
        <v>Corporación Agencia Adventista de Desarrollo y Recursos Asistenciales (ADRA-CHILE)</v>
      </c>
      <c r="C356" s="27" t="str">
        <f>VLOOKUP(A356,'BASE REGISTRO NOVIEMBRE'!$B$2:$V$890,3,FALSE)</f>
        <v>70051600-8</v>
      </c>
      <c r="D356" s="27" t="str">
        <f>VLOOKUP(A356,'BASE REGISTRO NOVIEMBRE'!$B$2:$V$890,4,FALSE)</f>
        <v>Corporación de Derecho Privado</v>
      </c>
      <c r="E356" s="27" t="str">
        <f>VLOOKUP(A356,'BASE REGISTRO NOVIEMBRE'!$B$2:$V$890,5,FALSE)</f>
        <v>Otorgado por Decreto Supremo Nº 727, de fecha 23 de mayo de 1990, por el Ministerio de Justicia.</v>
      </c>
      <c r="F356" s="27" t="str">
        <f>VLOOKUP(A356,'BASE REGISTRO NOVIEMBRE'!$B$2:$V$890,6,FALSE)</f>
        <v xml:space="preserve">Certificado de Vigencia de Persona Jurídica sin Fines de Lucro, Folio N°500400878148, emitido con fecha 29 de julio de 2021, por el Servicio de Registro Civil e Identificación. </v>
      </c>
      <c r="G356" s="27" t="str">
        <f>VLOOKUP(A356,'BASE REGISTRO NOVIEMBRE'!$B$2:$V$890,7,FALSE)</f>
        <v xml:space="preserve">Atender y proteger física y mentalmente a menores en situación irregular, discapacitados, ancianos u otros grupos necesitados. </v>
      </c>
      <c r="H356" s="27" t="str">
        <f>VLOOKUP(A356,'BASE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6" s="27" t="str">
        <f>VLOOKUP(A356,'BASE REGISTRO NOVIEMBRE'!$B$2:$V$890,9,FALSE)</f>
        <v>Cada dos años.</v>
      </c>
      <c r="J356" s="27" t="str">
        <f>VLOOKUP(A356,'BASE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6" s="27" t="str">
        <f>VLOOKUP(A356,'BASE REGISTRO NOVIEMBRE'!$B$2:$V$890,11,FALSE)</f>
        <v xml:space="preserve">Presidente: 
Aldo Arely Muñoz Perrin, 
Mandato General de Administración y Facultades:
Diego Trincado Araya, 
Aarón Baruc Castillo Rodríguez, </v>
      </c>
      <c r="L356" s="27" t="str">
        <f>VLOOKUP(A356,'BASE REGISTRO NOVIEMBRE'!$B$2:$V$890,12,FALSE)</f>
        <v xml:space="preserve">Calle Cruz del Sur N° 150, Las condes </v>
      </c>
      <c r="M356" s="27" t="str">
        <f>VLOOKUP(A356,'BASE REGISTRO NOVIEMBRE'!$B$2:$V$890,13,FALSE)</f>
        <v>XIII</v>
      </c>
      <c r="N356" s="27" t="str">
        <f>VLOOKUP(A356,'BASE REGISTRO NOVIEMBRE'!$B$2:$V$890,14,FALSE)</f>
        <v>LAS CONDES</v>
      </c>
      <c r="O356" s="27" t="str">
        <f>VLOOKUP(A356,'BASE REGISTRO NOVIEMBRE'!$B$2:$V$890,15,FALSE)</f>
        <v xml:space="preserve">2) 3244 5640 
Móvil: 569-500 67 212 (Secretaría ADRA) </v>
      </c>
      <c r="P356" s="27" t="str">
        <f>VLOOKUP(A356,'BASE REGISTRO NOVIEMBRE'!$B$2:$V$890,16,FALSE)</f>
        <v>adrachile@adra.cl - Página web: www.adra.cl</v>
      </c>
      <c r="Q356" s="27" t="str">
        <f>VLOOKUP(A356,'BASE REGISTRO NOVIEMBRE'!$B$2:$V$890,17,FALSE)</f>
        <v>C.P. 7931090</v>
      </c>
      <c r="R356" s="27">
        <f>VLOOKUP(A356,'BASE REGISTRO NOVIEMBRE'!$B$2:$V$890,18,FALSE)</f>
        <v>93401</v>
      </c>
      <c r="S356" s="27" t="str">
        <f>VLOOKUP(A356,'BASE REGISTRO NOVIEMBRE'!$B$2:$V$890,19,FALSE)</f>
        <v>Antecedentes financieros correspondientes al año 2020, aprobados por el Subdepartamento de Supervisión Financiera.</v>
      </c>
      <c r="T356" s="107">
        <f>VLOOKUP(A356,'BASE REGISTRO NOVIEMBRE'!$B$2:$V$890,20,FALSE)</f>
        <v>37970</v>
      </c>
      <c r="U356" s="41">
        <v>6902</v>
      </c>
      <c r="V356" s="44">
        <v>28898550</v>
      </c>
      <c r="W356" s="44">
        <v>57797100</v>
      </c>
      <c r="X356" s="45">
        <v>44561</v>
      </c>
      <c r="Y356" s="42" t="s">
        <v>40</v>
      </c>
      <c r="Z356" s="42" t="s">
        <v>9203</v>
      </c>
      <c r="AA356" s="42" t="s">
        <v>70</v>
      </c>
    </row>
    <row r="357" spans="1:27" ht="15.75" customHeight="1" x14ac:dyDescent="0.2">
      <c r="A357" s="41">
        <v>6902</v>
      </c>
      <c r="B357" s="27" t="str">
        <f>VLOOKUP(A357,'BASE REGISTRO NOVIEMBRE'!$B$2:$V$890,2,FALSE)</f>
        <v>Corporación Agencia Adventista de Desarrollo y Recursos Asistenciales (ADRA-CHILE)</v>
      </c>
      <c r="C357" s="27" t="str">
        <f>VLOOKUP(A357,'BASE REGISTRO NOVIEMBRE'!$B$2:$V$890,3,FALSE)</f>
        <v>70051600-8</v>
      </c>
      <c r="D357" s="27" t="str">
        <f>VLOOKUP(A357,'BASE REGISTRO NOVIEMBRE'!$B$2:$V$890,4,FALSE)</f>
        <v>Corporación de Derecho Privado</v>
      </c>
      <c r="E357" s="27" t="str">
        <f>VLOOKUP(A357,'BASE REGISTRO NOVIEMBRE'!$B$2:$V$890,5,FALSE)</f>
        <v>Otorgado por Decreto Supremo Nº 727, de fecha 23 de mayo de 1990, por el Ministerio de Justicia.</v>
      </c>
      <c r="F357" s="27" t="str">
        <f>VLOOKUP(A357,'BASE REGISTRO NOVIEMBRE'!$B$2:$V$890,6,FALSE)</f>
        <v xml:space="preserve">Certificado de Vigencia de Persona Jurídica sin Fines de Lucro, Folio N°500400878148, emitido con fecha 29 de julio de 2021, por el Servicio de Registro Civil e Identificación. </v>
      </c>
      <c r="G357" s="27" t="str">
        <f>VLOOKUP(A357,'BASE REGISTRO NOVIEMBRE'!$B$2:$V$890,7,FALSE)</f>
        <v xml:space="preserve">Atender y proteger física y mentalmente a menores en situación irregular, discapacitados, ancianos u otros grupos necesitados. </v>
      </c>
      <c r="H357" s="27" t="str">
        <f>VLOOKUP(A357,'BASE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7" s="27" t="str">
        <f>VLOOKUP(A357,'BASE REGISTRO NOVIEMBRE'!$B$2:$V$890,9,FALSE)</f>
        <v>Cada dos años.</v>
      </c>
      <c r="J357" s="27" t="str">
        <f>VLOOKUP(A357,'BASE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7" s="27" t="str">
        <f>VLOOKUP(A357,'BASE REGISTRO NOVIEMBRE'!$B$2:$V$890,11,FALSE)</f>
        <v xml:space="preserve">Presidente: 
Aldo Arely Muñoz Perrin, 
Mandato General de Administración y Facultades:
Diego Trincado Araya, 
Aarón Baruc Castillo Rodríguez, </v>
      </c>
      <c r="L357" s="27" t="str">
        <f>VLOOKUP(A357,'BASE REGISTRO NOVIEMBRE'!$B$2:$V$890,12,FALSE)</f>
        <v xml:space="preserve">Calle Cruz del Sur N° 150, Las condes </v>
      </c>
      <c r="M357" s="27" t="str">
        <f>VLOOKUP(A357,'BASE REGISTRO NOVIEMBRE'!$B$2:$V$890,13,FALSE)</f>
        <v>XIII</v>
      </c>
      <c r="N357" s="27" t="str">
        <f>VLOOKUP(A357,'BASE REGISTRO NOVIEMBRE'!$B$2:$V$890,14,FALSE)</f>
        <v>LAS CONDES</v>
      </c>
      <c r="O357" s="27" t="str">
        <f>VLOOKUP(A357,'BASE REGISTRO NOVIEMBRE'!$B$2:$V$890,15,FALSE)</f>
        <v xml:space="preserve">2) 3244 5640 
Móvil: 569-500 67 212 (Secretaría ADRA) </v>
      </c>
      <c r="P357" s="27" t="str">
        <f>VLOOKUP(A357,'BASE REGISTRO NOVIEMBRE'!$B$2:$V$890,16,FALSE)</f>
        <v>adrachile@adra.cl - Página web: www.adra.cl</v>
      </c>
      <c r="Q357" s="27" t="str">
        <f>VLOOKUP(A357,'BASE REGISTRO NOVIEMBRE'!$B$2:$V$890,17,FALSE)</f>
        <v>C.P. 7931090</v>
      </c>
      <c r="R357" s="27">
        <f>VLOOKUP(A357,'BASE REGISTRO NOVIEMBRE'!$B$2:$V$890,18,FALSE)</f>
        <v>93401</v>
      </c>
      <c r="S357" s="27" t="str">
        <f>VLOOKUP(A357,'BASE REGISTRO NOVIEMBRE'!$B$2:$V$890,19,FALSE)</f>
        <v>Antecedentes financieros correspondientes al año 2020, aprobados por el Subdepartamento de Supervisión Financiera.</v>
      </c>
      <c r="T357" s="107">
        <f>VLOOKUP(A357,'BASE REGISTRO NOVIEMBRE'!$B$2:$V$890,20,FALSE)</f>
        <v>37970</v>
      </c>
      <c r="U357" s="41">
        <v>6902</v>
      </c>
      <c r="V357" s="44">
        <v>65749997</v>
      </c>
      <c r="W357" s="44">
        <v>182467814</v>
      </c>
      <c r="X357" s="45">
        <v>44561</v>
      </c>
      <c r="Y357" s="42" t="s">
        <v>40</v>
      </c>
      <c r="Z357" s="42" t="s">
        <v>9203</v>
      </c>
      <c r="AA357" s="42" t="s">
        <v>487</v>
      </c>
    </row>
    <row r="358" spans="1:27" ht="15.75" customHeight="1" x14ac:dyDescent="0.2">
      <c r="A358" s="41">
        <v>6902</v>
      </c>
      <c r="B358" s="27" t="str">
        <f>VLOOKUP(A358,'BASE REGISTRO NOVIEMBRE'!$B$2:$V$890,2,FALSE)</f>
        <v>Corporación Agencia Adventista de Desarrollo y Recursos Asistenciales (ADRA-CHILE)</v>
      </c>
      <c r="C358" s="27" t="str">
        <f>VLOOKUP(A358,'BASE REGISTRO NOVIEMBRE'!$B$2:$V$890,3,FALSE)</f>
        <v>70051600-8</v>
      </c>
      <c r="D358" s="27" t="str">
        <f>VLOOKUP(A358,'BASE REGISTRO NOVIEMBRE'!$B$2:$V$890,4,FALSE)</f>
        <v>Corporación de Derecho Privado</v>
      </c>
      <c r="E358" s="27" t="str">
        <f>VLOOKUP(A358,'BASE REGISTRO NOVIEMBRE'!$B$2:$V$890,5,FALSE)</f>
        <v>Otorgado por Decreto Supremo Nº 727, de fecha 23 de mayo de 1990, por el Ministerio de Justicia.</v>
      </c>
      <c r="F358" s="27" t="str">
        <f>VLOOKUP(A358,'BASE REGISTRO NOVIEMBRE'!$B$2:$V$890,6,FALSE)</f>
        <v xml:space="preserve">Certificado de Vigencia de Persona Jurídica sin Fines de Lucro, Folio N°500400878148, emitido con fecha 29 de julio de 2021, por el Servicio de Registro Civil e Identificación. </v>
      </c>
      <c r="G358" s="27" t="str">
        <f>VLOOKUP(A358,'BASE REGISTRO NOVIEMBRE'!$B$2:$V$890,7,FALSE)</f>
        <v xml:space="preserve">Atender y proteger física y mentalmente a menores en situación irregular, discapacitados, ancianos u otros grupos necesitados. </v>
      </c>
      <c r="H358" s="27" t="str">
        <f>VLOOKUP(A358,'BASE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8" s="27" t="str">
        <f>VLOOKUP(A358,'BASE REGISTRO NOVIEMBRE'!$B$2:$V$890,9,FALSE)</f>
        <v>Cada dos años.</v>
      </c>
      <c r="J358" s="27" t="str">
        <f>VLOOKUP(A358,'BASE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8" s="27" t="str">
        <f>VLOOKUP(A358,'BASE REGISTRO NOVIEMBRE'!$B$2:$V$890,11,FALSE)</f>
        <v xml:space="preserve">Presidente: 
Aldo Arely Muñoz Perrin, 
Mandato General de Administración y Facultades:
Diego Trincado Araya, 
Aarón Baruc Castillo Rodríguez, </v>
      </c>
      <c r="L358" s="27" t="str">
        <f>VLOOKUP(A358,'BASE REGISTRO NOVIEMBRE'!$B$2:$V$890,12,FALSE)</f>
        <v xml:space="preserve">Calle Cruz del Sur N° 150, Las condes </v>
      </c>
      <c r="M358" s="27" t="str">
        <f>VLOOKUP(A358,'BASE REGISTRO NOVIEMBRE'!$B$2:$V$890,13,FALSE)</f>
        <v>XIII</v>
      </c>
      <c r="N358" s="27" t="str">
        <f>VLOOKUP(A358,'BASE REGISTRO NOVIEMBRE'!$B$2:$V$890,14,FALSE)</f>
        <v>LAS CONDES</v>
      </c>
      <c r="O358" s="27" t="str">
        <f>VLOOKUP(A358,'BASE REGISTRO NOVIEMBRE'!$B$2:$V$890,15,FALSE)</f>
        <v xml:space="preserve">2) 3244 5640 
Móvil: 569-500 67 212 (Secretaría ADRA) </v>
      </c>
      <c r="P358" s="27" t="str">
        <f>VLOOKUP(A358,'BASE REGISTRO NOVIEMBRE'!$B$2:$V$890,16,FALSE)</f>
        <v>adrachile@adra.cl - Página web: www.adra.cl</v>
      </c>
      <c r="Q358" s="27" t="str">
        <f>VLOOKUP(A358,'BASE REGISTRO NOVIEMBRE'!$B$2:$V$890,17,FALSE)</f>
        <v>C.P. 7931090</v>
      </c>
      <c r="R358" s="27">
        <f>VLOOKUP(A358,'BASE REGISTRO NOVIEMBRE'!$B$2:$V$890,18,FALSE)</f>
        <v>93401</v>
      </c>
      <c r="S358" s="27" t="str">
        <f>VLOOKUP(A358,'BASE REGISTRO NOVIEMBRE'!$B$2:$V$890,19,FALSE)</f>
        <v>Antecedentes financieros correspondientes al año 2020, aprobados por el Subdepartamento de Supervisión Financiera.</v>
      </c>
      <c r="T358" s="107">
        <f>VLOOKUP(A358,'BASE REGISTRO NOVIEMBRE'!$B$2:$V$890,20,FALSE)</f>
        <v>37970</v>
      </c>
      <c r="U358" s="41">
        <v>6902</v>
      </c>
      <c r="V358" s="44">
        <v>21355295</v>
      </c>
      <c r="W358" s="44">
        <v>41970473</v>
      </c>
      <c r="X358" s="45">
        <v>44561</v>
      </c>
      <c r="Y358" s="42" t="s">
        <v>40</v>
      </c>
      <c r="Z358" s="42" t="s">
        <v>9203</v>
      </c>
      <c r="AA358" s="42" t="s">
        <v>9578</v>
      </c>
    </row>
    <row r="359" spans="1:27" ht="15.75" customHeight="1" x14ac:dyDescent="0.2">
      <c r="A359" s="41">
        <v>6902</v>
      </c>
      <c r="B359" s="27" t="str">
        <f>VLOOKUP(A359,'BASE REGISTRO NOVIEMBRE'!$B$2:$V$890,2,FALSE)</f>
        <v>Corporación Agencia Adventista de Desarrollo y Recursos Asistenciales (ADRA-CHILE)</v>
      </c>
      <c r="C359" s="27" t="str">
        <f>VLOOKUP(A359,'BASE REGISTRO NOVIEMBRE'!$B$2:$V$890,3,FALSE)</f>
        <v>70051600-8</v>
      </c>
      <c r="D359" s="27" t="str">
        <f>VLOOKUP(A359,'BASE REGISTRO NOVIEMBRE'!$B$2:$V$890,4,FALSE)</f>
        <v>Corporación de Derecho Privado</v>
      </c>
      <c r="E359" s="27" t="str">
        <f>VLOOKUP(A359,'BASE REGISTRO NOVIEMBRE'!$B$2:$V$890,5,FALSE)</f>
        <v>Otorgado por Decreto Supremo Nº 727, de fecha 23 de mayo de 1990, por el Ministerio de Justicia.</v>
      </c>
      <c r="F359" s="27" t="str">
        <f>VLOOKUP(A359,'BASE REGISTRO NOVIEMBRE'!$B$2:$V$890,6,FALSE)</f>
        <v xml:space="preserve">Certificado de Vigencia de Persona Jurídica sin Fines de Lucro, Folio N°500400878148, emitido con fecha 29 de julio de 2021, por el Servicio de Registro Civil e Identificación. </v>
      </c>
      <c r="G359" s="27" t="str">
        <f>VLOOKUP(A359,'BASE REGISTRO NOVIEMBRE'!$B$2:$V$890,7,FALSE)</f>
        <v xml:space="preserve">Atender y proteger física y mentalmente a menores en situación irregular, discapacitados, ancianos u otros grupos necesitados. </v>
      </c>
      <c r="H359" s="27" t="str">
        <f>VLOOKUP(A359,'BASE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59" s="27" t="str">
        <f>VLOOKUP(A359,'BASE REGISTRO NOVIEMBRE'!$B$2:$V$890,9,FALSE)</f>
        <v>Cada dos años.</v>
      </c>
      <c r="J359" s="27" t="str">
        <f>VLOOKUP(A359,'BASE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59" s="27" t="str">
        <f>VLOOKUP(A359,'BASE REGISTRO NOVIEMBRE'!$B$2:$V$890,11,FALSE)</f>
        <v xml:space="preserve">Presidente: 
Aldo Arely Muñoz Perrin, 
Mandato General de Administración y Facultades:
Diego Trincado Araya, 
Aarón Baruc Castillo Rodríguez, </v>
      </c>
      <c r="L359" s="27" t="str">
        <f>VLOOKUP(A359,'BASE REGISTRO NOVIEMBRE'!$B$2:$V$890,12,FALSE)</f>
        <v xml:space="preserve">Calle Cruz del Sur N° 150, Las condes </v>
      </c>
      <c r="M359" s="27" t="str">
        <f>VLOOKUP(A359,'BASE REGISTRO NOVIEMBRE'!$B$2:$V$890,13,FALSE)</f>
        <v>XIII</v>
      </c>
      <c r="N359" s="27" t="str">
        <f>VLOOKUP(A359,'BASE REGISTRO NOVIEMBRE'!$B$2:$V$890,14,FALSE)</f>
        <v>LAS CONDES</v>
      </c>
      <c r="O359" s="27" t="str">
        <f>VLOOKUP(A359,'BASE REGISTRO NOVIEMBRE'!$B$2:$V$890,15,FALSE)</f>
        <v xml:space="preserve">2) 3244 5640 
Móvil: 569-500 67 212 (Secretaría ADRA) </v>
      </c>
      <c r="P359" s="27" t="str">
        <f>VLOOKUP(A359,'BASE REGISTRO NOVIEMBRE'!$B$2:$V$890,16,FALSE)</f>
        <v>adrachile@adra.cl - Página web: www.adra.cl</v>
      </c>
      <c r="Q359" s="27" t="str">
        <f>VLOOKUP(A359,'BASE REGISTRO NOVIEMBRE'!$B$2:$V$890,17,FALSE)</f>
        <v>C.P. 7931090</v>
      </c>
      <c r="R359" s="27">
        <f>VLOOKUP(A359,'BASE REGISTRO NOVIEMBRE'!$B$2:$V$890,18,FALSE)</f>
        <v>93401</v>
      </c>
      <c r="S359" s="27" t="str">
        <f>VLOOKUP(A359,'BASE REGISTRO NOVIEMBRE'!$B$2:$V$890,19,FALSE)</f>
        <v>Antecedentes financieros correspondientes al año 2020, aprobados por el Subdepartamento de Supervisión Financiera.</v>
      </c>
      <c r="T359" s="107">
        <f>VLOOKUP(A359,'BASE REGISTRO NOVIEMBRE'!$B$2:$V$890,20,FALSE)</f>
        <v>37970</v>
      </c>
      <c r="U359" s="41">
        <v>6902</v>
      </c>
      <c r="V359" s="44">
        <v>24082125</v>
      </c>
      <c r="W359" s="44">
        <v>48164250</v>
      </c>
      <c r="X359" s="45">
        <v>44561</v>
      </c>
      <c r="Y359" s="42" t="s">
        <v>40</v>
      </c>
      <c r="Z359" s="42" t="s">
        <v>9203</v>
      </c>
      <c r="AA359" s="42" t="s">
        <v>9580</v>
      </c>
    </row>
    <row r="360" spans="1:27" ht="15.75" customHeight="1" x14ac:dyDescent="0.2">
      <c r="A360" s="41">
        <v>6902</v>
      </c>
      <c r="B360" s="27" t="str">
        <f>VLOOKUP(A360,'BASE REGISTRO NOVIEMBRE'!$B$2:$V$890,2,FALSE)</f>
        <v>Corporación Agencia Adventista de Desarrollo y Recursos Asistenciales (ADRA-CHILE)</v>
      </c>
      <c r="C360" s="27" t="str">
        <f>VLOOKUP(A360,'BASE REGISTRO NOVIEMBRE'!$B$2:$V$890,3,FALSE)</f>
        <v>70051600-8</v>
      </c>
      <c r="D360" s="27" t="str">
        <f>VLOOKUP(A360,'BASE REGISTRO NOVIEMBRE'!$B$2:$V$890,4,FALSE)</f>
        <v>Corporación de Derecho Privado</v>
      </c>
      <c r="E360" s="27" t="str">
        <f>VLOOKUP(A360,'BASE REGISTRO NOVIEMBRE'!$B$2:$V$890,5,FALSE)</f>
        <v>Otorgado por Decreto Supremo Nº 727, de fecha 23 de mayo de 1990, por el Ministerio de Justicia.</v>
      </c>
      <c r="F360" s="27" t="str">
        <f>VLOOKUP(A360,'BASE REGISTRO NOVIEMBRE'!$B$2:$V$890,6,FALSE)</f>
        <v xml:space="preserve">Certificado de Vigencia de Persona Jurídica sin Fines de Lucro, Folio N°500400878148, emitido con fecha 29 de julio de 2021, por el Servicio de Registro Civil e Identificación. </v>
      </c>
      <c r="G360" s="27" t="str">
        <f>VLOOKUP(A360,'BASE REGISTRO NOVIEMBRE'!$B$2:$V$890,7,FALSE)</f>
        <v xml:space="preserve">Atender y proteger física y mentalmente a menores en situación irregular, discapacitados, ancianos u otros grupos necesitados. </v>
      </c>
      <c r="H360" s="27" t="str">
        <f>VLOOKUP(A360,'BASE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0" s="27" t="str">
        <f>VLOOKUP(A360,'BASE REGISTRO NOVIEMBRE'!$B$2:$V$890,9,FALSE)</f>
        <v>Cada dos años.</v>
      </c>
      <c r="J360" s="27" t="str">
        <f>VLOOKUP(A360,'BASE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0" s="27" t="str">
        <f>VLOOKUP(A360,'BASE REGISTRO NOVIEMBRE'!$B$2:$V$890,11,FALSE)</f>
        <v xml:space="preserve">Presidente: 
Aldo Arely Muñoz Perrin, 
Mandato General de Administración y Facultades:
Diego Trincado Araya, 
Aarón Baruc Castillo Rodríguez, </v>
      </c>
      <c r="L360" s="27" t="str">
        <f>VLOOKUP(A360,'BASE REGISTRO NOVIEMBRE'!$B$2:$V$890,12,FALSE)</f>
        <v xml:space="preserve">Calle Cruz del Sur N° 150, Las condes </v>
      </c>
      <c r="M360" s="27" t="str">
        <f>VLOOKUP(A360,'BASE REGISTRO NOVIEMBRE'!$B$2:$V$890,13,FALSE)</f>
        <v>XIII</v>
      </c>
      <c r="N360" s="27" t="str">
        <f>VLOOKUP(A360,'BASE REGISTRO NOVIEMBRE'!$B$2:$V$890,14,FALSE)</f>
        <v>LAS CONDES</v>
      </c>
      <c r="O360" s="27" t="str">
        <f>VLOOKUP(A360,'BASE REGISTRO NOVIEMBRE'!$B$2:$V$890,15,FALSE)</f>
        <v xml:space="preserve">2) 3244 5640 
Móvil: 569-500 67 212 (Secretaría ADRA) </v>
      </c>
      <c r="P360" s="27" t="str">
        <f>VLOOKUP(A360,'BASE REGISTRO NOVIEMBRE'!$B$2:$V$890,16,FALSE)</f>
        <v>adrachile@adra.cl - Página web: www.adra.cl</v>
      </c>
      <c r="Q360" s="27" t="str">
        <f>VLOOKUP(A360,'BASE REGISTRO NOVIEMBRE'!$B$2:$V$890,17,FALSE)</f>
        <v>C.P. 7931090</v>
      </c>
      <c r="R360" s="27">
        <f>VLOOKUP(A360,'BASE REGISTRO NOVIEMBRE'!$B$2:$V$890,18,FALSE)</f>
        <v>93401</v>
      </c>
      <c r="S360" s="27" t="str">
        <f>VLOOKUP(A360,'BASE REGISTRO NOVIEMBRE'!$B$2:$V$890,19,FALSE)</f>
        <v>Antecedentes financieros correspondientes al año 2020, aprobados por el Subdepartamento de Supervisión Financiera.</v>
      </c>
      <c r="T360" s="107">
        <f>VLOOKUP(A360,'BASE REGISTRO NOVIEMBRE'!$B$2:$V$890,20,FALSE)</f>
        <v>37970</v>
      </c>
      <c r="U360" s="41">
        <v>6902</v>
      </c>
      <c r="V360" s="44">
        <v>58310852</v>
      </c>
      <c r="W360" s="44">
        <v>112383250</v>
      </c>
      <c r="X360" s="45">
        <v>44561</v>
      </c>
      <c r="Y360" s="42" t="s">
        <v>40</v>
      </c>
      <c r="Z360" s="42" t="s">
        <v>9203</v>
      </c>
      <c r="AA360" s="42" t="s">
        <v>94</v>
      </c>
    </row>
    <row r="361" spans="1:27" ht="15.75" customHeight="1" x14ac:dyDescent="0.2">
      <c r="A361" s="41">
        <v>6902</v>
      </c>
      <c r="B361" s="27" t="str">
        <f>VLOOKUP(A361,'BASE REGISTRO NOVIEMBRE'!$B$2:$V$890,2,FALSE)</f>
        <v>Corporación Agencia Adventista de Desarrollo y Recursos Asistenciales (ADRA-CHILE)</v>
      </c>
      <c r="C361" s="27" t="str">
        <f>VLOOKUP(A361,'BASE REGISTRO NOVIEMBRE'!$B$2:$V$890,3,FALSE)</f>
        <v>70051600-8</v>
      </c>
      <c r="D361" s="27" t="str">
        <f>VLOOKUP(A361,'BASE REGISTRO NOVIEMBRE'!$B$2:$V$890,4,FALSE)</f>
        <v>Corporación de Derecho Privado</v>
      </c>
      <c r="E361" s="27" t="str">
        <f>VLOOKUP(A361,'BASE REGISTRO NOVIEMBRE'!$B$2:$V$890,5,FALSE)</f>
        <v>Otorgado por Decreto Supremo Nº 727, de fecha 23 de mayo de 1990, por el Ministerio de Justicia.</v>
      </c>
      <c r="F361" s="27" t="str">
        <f>VLOOKUP(A361,'BASE REGISTRO NOVIEMBRE'!$B$2:$V$890,6,FALSE)</f>
        <v xml:space="preserve">Certificado de Vigencia de Persona Jurídica sin Fines de Lucro, Folio N°500400878148, emitido con fecha 29 de julio de 2021, por el Servicio de Registro Civil e Identificación. </v>
      </c>
      <c r="G361" s="27" t="str">
        <f>VLOOKUP(A361,'BASE REGISTRO NOVIEMBRE'!$B$2:$V$890,7,FALSE)</f>
        <v xml:space="preserve">Atender y proteger física y mentalmente a menores en situación irregular, discapacitados, ancianos u otros grupos necesitados. </v>
      </c>
      <c r="H361" s="27" t="str">
        <f>VLOOKUP(A361,'BASE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1" s="27" t="str">
        <f>VLOOKUP(A361,'BASE REGISTRO NOVIEMBRE'!$B$2:$V$890,9,FALSE)</f>
        <v>Cada dos años.</v>
      </c>
      <c r="J361" s="27" t="str">
        <f>VLOOKUP(A361,'BASE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1" s="27" t="str">
        <f>VLOOKUP(A361,'BASE REGISTRO NOVIEMBRE'!$B$2:$V$890,11,FALSE)</f>
        <v xml:space="preserve">Presidente: 
Aldo Arely Muñoz Perrin, 
Mandato General de Administración y Facultades:
Diego Trincado Araya, 
Aarón Baruc Castillo Rodríguez, </v>
      </c>
      <c r="L361" s="27" t="str">
        <f>VLOOKUP(A361,'BASE REGISTRO NOVIEMBRE'!$B$2:$V$890,12,FALSE)</f>
        <v xml:space="preserve">Calle Cruz del Sur N° 150, Las condes </v>
      </c>
      <c r="M361" s="27" t="str">
        <f>VLOOKUP(A361,'BASE REGISTRO NOVIEMBRE'!$B$2:$V$890,13,FALSE)</f>
        <v>XIII</v>
      </c>
      <c r="N361" s="27" t="str">
        <f>VLOOKUP(A361,'BASE REGISTRO NOVIEMBRE'!$B$2:$V$890,14,FALSE)</f>
        <v>LAS CONDES</v>
      </c>
      <c r="O361" s="27" t="str">
        <f>VLOOKUP(A361,'BASE REGISTRO NOVIEMBRE'!$B$2:$V$890,15,FALSE)</f>
        <v xml:space="preserve">2) 3244 5640 
Móvil: 569-500 67 212 (Secretaría ADRA) </v>
      </c>
      <c r="P361" s="27" t="str">
        <f>VLOOKUP(A361,'BASE REGISTRO NOVIEMBRE'!$B$2:$V$890,16,FALSE)</f>
        <v>adrachile@adra.cl - Página web: www.adra.cl</v>
      </c>
      <c r="Q361" s="27" t="str">
        <f>VLOOKUP(A361,'BASE REGISTRO NOVIEMBRE'!$B$2:$V$890,17,FALSE)</f>
        <v>C.P. 7931090</v>
      </c>
      <c r="R361" s="27">
        <f>VLOOKUP(A361,'BASE REGISTRO NOVIEMBRE'!$B$2:$V$890,18,FALSE)</f>
        <v>93401</v>
      </c>
      <c r="S361" s="27" t="str">
        <f>VLOOKUP(A361,'BASE REGISTRO NOVIEMBRE'!$B$2:$V$890,19,FALSE)</f>
        <v>Antecedentes financieros correspondientes al año 2020, aprobados por el Subdepartamento de Supervisión Financiera.</v>
      </c>
      <c r="T361" s="107">
        <f>VLOOKUP(A361,'BASE REGISTRO NOVIEMBRE'!$B$2:$V$890,20,FALSE)</f>
        <v>37970</v>
      </c>
      <c r="U361" s="41">
        <v>6902</v>
      </c>
      <c r="V361" s="44">
        <v>81616315</v>
      </c>
      <c r="W361" s="44">
        <v>124727090</v>
      </c>
      <c r="X361" s="45">
        <v>44561</v>
      </c>
      <c r="Y361" s="42" t="s">
        <v>40</v>
      </c>
      <c r="Z361" s="42" t="s">
        <v>9203</v>
      </c>
      <c r="AA361" s="42" t="s">
        <v>160</v>
      </c>
    </row>
    <row r="362" spans="1:27" ht="15.75" customHeight="1" x14ac:dyDescent="0.2">
      <c r="A362" s="41">
        <v>6902</v>
      </c>
      <c r="B362" s="27" t="str">
        <f>VLOOKUP(A362,'BASE REGISTRO NOVIEMBRE'!$B$2:$V$890,2,FALSE)</f>
        <v>Corporación Agencia Adventista de Desarrollo y Recursos Asistenciales (ADRA-CHILE)</v>
      </c>
      <c r="C362" s="27" t="str">
        <f>VLOOKUP(A362,'BASE REGISTRO NOVIEMBRE'!$B$2:$V$890,3,FALSE)</f>
        <v>70051600-8</v>
      </c>
      <c r="D362" s="27" t="str">
        <f>VLOOKUP(A362,'BASE REGISTRO NOVIEMBRE'!$B$2:$V$890,4,FALSE)</f>
        <v>Corporación de Derecho Privado</v>
      </c>
      <c r="E362" s="27" t="str">
        <f>VLOOKUP(A362,'BASE REGISTRO NOVIEMBRE'!$B$2:$V$890,5,FALSE)</f>
        <v>Otorgado por Decreto Supremo Nº 727, de fecha 23 de mayo de 1990, por el Ministerio de Justicia.</v>
      </c>
      <c r="F362" s="27" t="str">
        <f>VLOOKUP(A362,'BASE REGISTRO NOVIEMBRE'!$B$2:$V$890,6,FALSE)</f>
        <v xml:space="preserve">Certificado de Vigencia de Persona Jurídica sin Fines de Lucro, Folio N°500400878148, emitido con fecha 29 de julio de 2021, por el Servicio de Registro Civil e Identificación. </v>
      </c>
      <c r="G362" s="27" t="str">
        <f>VLOOKUP(A362,'BASE REGISTRO NOVIEMBRE'!$B$2:$V$890,7,FALSE)</f>
        <v xml:space="preserve">Atender y proteger física y mentalmente a menores en situación irregular, discapacitados, ancianos u otros grupos necesitados. </v>
      </c>
      <c r="H362" s="27" t="str">
        <f>VLOOKUP(A362,'BASE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2" s="27" t="str">
        <f>VLOOKUP(A362,'BASE REGISTRO NOVIEMBRE'!$B$2:$V$890,9,FALSE)</f>
        <v>Cada dos años.</v>
      </c>
      <c r="J362" s="27" t="str">
        <f>VLOOKUP(A362,'BASE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2" s="27" t="str">
        <f>VLOOKUP(A362,'BASE REGISTRO NOVIEMBRE'!$B$2:$V$890,11,FALSE)</f>
        <v xml:space="preserve">Presidente: 
Aldo Arely Muñoz Perrin, 
Mandato General de Administración y Facultades:
Diego Trincado Araya, 
Aarón Baruc Castillo Rodríguez, </v>
      </c>
      <c r="L362" s="27" t="str">
        <f>VLOOKUP(A362,'BASE REGISTRO NOVIEMBRE'!$B$2:$V$890,12,FALSE)</f>
        <v xml:space="preserve">Calle Cruz del Sur N° 150, Las condes </v>
      </c>
      <c r="M362" s="27" t="str">
        <f>VLOOKUP(A362,'BASE REGISTRO NOVIEMBRE'!$B$2:$V$890,13,FALSE)</f>
        <v>XIII</v>
      </c>
      <c r="N362" s="27" t="str">
        <f>VLOOKUP(A362,'BASE REGISTRO NOVIEMBRE'!$B$2:$V$890,14,FALSE)</f>
        <v>LAS CONDES</v>
      </c>
      <c r="O362" s="27" t="str">
        <f>VLOOKUP(A362,'BASE REGISTRO NOVIEMBRE'!$B$2:$V$890,15,FALSE)</f>
        <v xml:space="preserve">2) 3244 5640 
Móvil: 569-500 67 212 (Secretaría ADRA) </v>
      </c>
      <c r="P362" s="27" t="str">
        <f>VLOOKUP(A362,'BASE REGISTRO NOVIEMBRE'!$B$2:$V$890,16,FALSE)</f>
        <v>adrachile@adra.cl - Página web: www.adra.cl</v>
      </c>
      <c r="Q362" s="27" t="str">
        <f>VLOOKUP(A362,'BASE REGISTRO NOVIEMBRE'!$B$2:$V$890,17,FALSE)</f>
        <v>C.P. 7931090</v>
      </c>
      <c r="R362" s="27">
        <f>VLOOKUP(A362,'BASE REGISTRO NOVIEMBRE'!$B$2:$V$890,18,FALSE)</f>
        <v>93401</v>
      </c>
      <c r="S362" s="27" t="str">
        <f>VLOOKUP(A362,'BASE REGISTRO NOVIEMBRE'!$B$2:$V$890,19,FALSE)</f>
        <v>Antecedentes financieros correspondientes al año 2020, aprobados por el Subdepartamento de Supervisión Financiera.</v>
      </c>
      <c r="T362" s="107">
        <f>VLOOKUP(A362,'BASE REGISTRO NOVIEMBRE'!$B$2:$V$890,20,FALSE)</f>
        <v>37970</v>
      </c>
      <c r="U362" s="41">
        <v>6902</v>
      </c>
      <c r="V362" s="44">
        <v>4294831</v>
      </c>
      <c r="W362" s="44">
        <v>4294831</v>
      </c>
      <c r="X362" s="45">
        <v>44561</v>
      </c>
      <c r="Y362" s="42" t="s">
        <v>40</v>
      </c>
      <c r="Z362" s="42" t="s">
        <v>9203</v>
      </c>
      <c r="AA362" s="42" t="s">
        <v>9585</v>
      </c>
    </row>
    <row r="363" spans="1:27" ht="15.75" customHeight="1" x14ac:dyDescent="0.2">
      <c r="A363" s="41">
        <v>6902</v>
      </c>
      <c r="B363" s="27" t="str">
        <f>VLOOKUP(A363,'BASE REGISTRO NOVIEMBRE'!$B$2:$V$890,2,FALSE)</f>
        <v>Corporación Agencia Adventista de Desarrollo y Recursos Asistenciales (ADRA-CHILE)</v>
      </c>
      <c r="C363" s="27" t="str">
        <f>VLOOKUP(A363,'BASE REGISTRO NOVIEMBRE'!$B$2:$V$890,3,FALSE)</f>
        <v>70051600-8</v>
      </c>
      <c r="D363" s="27" t="str">
        <f>VLOOKUP(A363,'BASE REGISTRO NOVIEMBRE'!$B$2:$V$890,4,FALSE)</f>
        <v>Corporación de Derecho Privado</v>
      </c>
      <c r="E363" s="27" t="str">
        <f>VLOOKUP(A363,'BASE REGISTRO NOVIEMBRE'!$B$2:$V$890,5,FALSE)</f>
        <v>Otorgado por Decreto Supremo Nº 727, de fecha 23 de mayo de 1990, por el Ministerio de Justicia.</v>
      </c>
      <c r="F363" s="27" t="str">
        <f>VLOOKUP(A363,'BASE REGISTRO NOVIEMBRE'!$B$2:$V$890,6,FALSE)</f>
        <v xml:space="preserve">Certificado de Vigencia de Persona Jurídica sin Fines de Lucro, Folio N°500400878148, emitido con fecha 29 de julio de 2021, por el Servicio de Registro Civil e Identificación. </v>
      </c>
      <c r="G363" s="27" t="str">
        <f>VLOOKUP(A363,'BASE REGISTRO NOVIEMBRE'!$B$2:$V$890,7,FALSE)</f>
        <v xml:space="preserve">Atender y proteger física y mentalmente a menores en situación irregular, discapacitados, ancianos u otros grupos necesitados. </v>
      </c>
      <c r="H363" s="27" t="str">
        <f>VLOOKUP(A363,'BASE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3" s="27" t="str">
        <f>VLOOKUP(A363,'BASE REGISTRO NOVIEMBRE'!$B$2:$V$890,9,FALSE)</f>
        <v>Cada dos años.</v>
      </c>
      <c r="J363" s="27" t="str">
        <f>VLOOKUP(A363,'BASE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3" s="27" t="str">
        <f>VLOOKUP(A363,'BASE REGISTRO NOVIEMBRE'!$B$2:$V$890,11,FALSE)</f>
        <v xml:space="preserve">Presidente: 
Aldo Arely Muñoz Perrin, 
Mandato General de Administración y Facultades:
Diego Trincado Araya, 
Aarón Baruc Castillo Rodríguez, </v>
      </c>
      <c r="L363" s="27" t="str">
        <f>VLOOKUP(A363,'BASE REGISTRO NOVIEMBRE'!$B$2:$V$890,12,FALSE)</f>
        <v xml:space="preserve">Calle Cruz del Sur N° 150, Las condes </v>
      </c>
      <c r="M363" s="27" t="str">
        <f>VLOOKUP(A363,'BASE REGISTRO NOVIEMBRE'!$B$2:$V$890,13,FALSE)</f>
        <v>XIII</v>
      </c>
      <c r="N363" s="27" t="str">
        <f>VLOOKUP(A363,'BASE REGISTRO NOVIEMBRE'!$B$2:$V$890,14,FALSE)</f>
        <v>LAS CONDES</v>
      </c>
      <c r="O363" s="27" t="str">
        <f>VLOOKUP(A363,'BASE REGISTRO NOVIEMBRE'!$B$2:$V$890,15,FALSE)</f>
        <v xml:space="preserve">2) 3244 5640 
Móvil: 569-500 67 212 (Secretaría ADRA) </v>
      </c>
      <c r="P363" s="27" t="str">
        <f>VLOOKUP(A363,'BASE REGISTRO NOVIEMBRE'!$B$2:$V$890,16,FALSE)</f>
        <v>adrachile@adra.cl - Página web: www.adra.cl</v>
      </c>
      <c r="Q363" s="27" t="str">
        <f>VLOOKUP(A363,'BASE REGISTRO NOVIEMBRE'!$B$2:$V$890,17,FALSE)</f>
        <v>C.P. 7931090</v>
      </c>
      <c r="R363" s="27">
        <f>VLOOKUP(A363,'BASE REGISTRO NOVIEMBRE'!$B$2:$V$890,18,FALSE)</f>
        <v>93401</v>
      </c>
      <c r="S363" s="27" t="str">
        <f>VLOOKUP(A363,'BASE REGISTRO NOVIEMBRE'!$B$2:$V$890,19,FALSE)</f>
        <v>Antecedentes financieros correspondientes al año 2020, aprobados por el Subdepartamento de Supervisión Financiera.</v>
      </c>
      <c r="T363" s="107">
        <f>VLOOKUP(A363,'BASE REGISTRO NOVIEMBRE'!$B$2:$V$890,20,FALSE)</f>
        <v>37970</v>
      </c>
      <c r="U363" s="41">
        <v>6902</v>
      </c>
      <c r="V363" s="44">
        <v>54224283</v>
      </c>
      <c r="W363" s="44">
        <v>54224283</v>
      </c>
      <c r="X363" s="45">
        <v>44561</v>
      </c>
      <c r="Y363" s="42" t="s">
        <v>40</v>
      </c>
      <c r="Z363" s="42" t="s">
        <v>9203</v>
      </c>
      <c r="AA363" s="42" t="s">
        <v>219</v>
      </c>
    </row>
    <row r="364" spans="1:27" ht="15.75" customHeight="1" x14ac:dyDescent="0.2">
      <c r="A364" s="41">
        <v>6902</v>
      </c>
      <c r="B364" s="27" t="str">
        <f>VLOOKUP(A364,'BASE REGISTRO NOVIEMBRE'!$B$2:$V$890,2,FALSE)</f>
        <v>Corporación Agencia Adventista de Desarrollo y Recursos Asistenciales (ADRA-CHILE)</v>
      </c>
      <c r="C364" s="27" t="str">
        <f>VLOOKUP(A364,'BASE REGISTRO NOVIEMBRE'!$B$2:$V$890,3,FALSE)</f>
        <v>70051600-8</v>
      </c>
      <c r="D364" s="27" t="str">
        <f>VLOOKUP(A364,'BASE REGISTRO NOVIEMBRE'!$B$2:$V$890,4,FALSE)</f>
        <v>Corporación de Derecho Privado</v>
      </c>
      <c r="E364" s="27" t="str">
        <f>VLOOKUP(A364,'BASE REGISTRO NOVIEMBRE'!$B$2:$V$890,5,FALSE)</f>
        <v>Otorgado por Decreto Supremo Nº 727, de fecha 23 de mayo de 1990, por el Ministerio de Justicia.</v>
      </c>
      <c r="F364" s="27" t="str">
        <f>VLOOKUP(A364,'BASE REGISTRO NOVIEMBRE'!$B$2:$V$890,6,FALSE)</f>
        <v xml:space="preserve">Certificado de Vigencia de Persona Jurídica sin Fines de Lucro, Folio N°500400878148, emitido con fecha 29 de julio de 2021, por el Servicio de Registro Civil e Identificación. </v>
      </c>
      <c r="G364" s="27" t="str">
        <f>VLOOKUP(A364,'BASE REGISTRO NOVIEMBRE'!$B$2:$V$890,7,FALSE)</f>
        <v xml:space="preserve">Atender y proteger física y mentalmente a menores en situación irregular, discapacitados, ancianos u otros grupos necesitados. </v>
      </c>
      <c r="H364" s="27" t="str">
        <f>VLOOKUP(A364,'BASE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4" s="27" t="str">
        <f>VLOOKUP(A364,'BASE REGISTRO NOVIEMBRE'!$B$2:$V$890,9,FALSE)</f>
        <v>Cada dos años.</v>
      </c>
      <c r="J364" s="27" t="str">
        <f>VLOOKUP(A364,'BASE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4" s="27" t="str">
        <f>VLOOKUP(A364,'BASE REGISTRO NOVIEMBRE'!$B$2:$V$890,11,FALSE)</f>
        <v xml:space="preserve">Presidente: 
Aldo Arely Muñoz Perrin, 
Mandato General de Administración y Facultades:
Diego Trincado Araya, 
Aarón Baruc Castillo Rodríguez, </v>
      </c>
      <c r="L364" s="27" t="str">
        <f>VLOOKUP(A364,'BASE REGISTRO NOVIEMBRE'!$B$2:$V$890,12,FALSE)</f>
        <v xml:space="preserve">Calle Cruz del Sur N° 150, Las condes </v>
      </c>
      <c r="M364" s="27" t="str">
        <f>VLOOKUP(A364,'BASE REGISTRO NOVIEMBRE'!$B$2:$V$890,13,FALSE)</f>
        <v>XIII</v>
      </c>
      <c r="N364" s="27" t="str">
        <f>VLOOKUP(A364,'BASE REGISTRO NOVIEMBRE'!$B$2:$V$890,14,FALSE)</f>
        <v>LAS CONDES</v>
      </c>
      <c r="O364" s="27" t="str">
        <f>VLOOKUP(A364,'BASE REGISTRO NOVIEMBRE'!$B$2:$V$890,15,FALSE)</f>
        <v xml:space="preserve">2) 3244 5640 
Móvil: 569-500 67 212 (Secretaría ADRA) </v>
      </c>
      <c r="P364" s="27" t="str">
        <f>VLOOKUP(A364,'BASE REGISTRO NOVIEMBRE'!$B$2:$V$890,16,FALSE)</f>
        <v>adrachile@adra.cl - Página web: www.adra.cl</v>
      </c>
      <c r="Q364" s="27" t="str">
        <f>VLOOKUP(A364,'BASE REGISTRO NOVIEMBRE'!$B$2:$V$890,17,FALSE)</f>
        <v>C.P. 7931090</v>
      </c>
      <c r="R364" s="27">
        <f>VLOOKUP(A364,'BASE REGISTRO NOVIEMBRE'!$B$2:$V$890,18,FALSE)</f>
        <v>93401</v>
      </c>
      <c r="S364" s="27" t="str">
        <f>VLOOKUP(A364,'BASE REGISTRO NOVIEMBRE'!$B$2:$V$890,19,FALSE)</f>
        <v>Antecedentes financieros correspondientes al año 2020, aprobados por el Subdepartamento de Supervisión Financiera.</v>
      </c>
      <c r="T364" s="107">
        <f>VLOOKUP(A364,'BASE REGISTRO NOVIEMBRE'!$B$2:$V$890,20,FALSE)</f>
        <v>37970</v>
      </c>
      <c r="U364" s="41">
        <v>6902</v>
      </c>
      <c r="V364" s="44">
        <v>50347696</v>
      </c>
      <c r="W364" s="44">
        <v>85668146</v>
      </c>
      <c r="X364" s="45">
        <v>44561</v>
      </c>
      <c r="Y364" s="42" t="s">
        <v>40</v>
      </c>
      <c r="Z364" s="42" t="s">
        <v>9203</v>
      </c>
      <c r="AA364" s="42" t="s">
        <v>72</v>
      </c>
    </row>
    <row r="365" spans="1:27" ht="15.75" customHeight="1" x14ac:dyDescent="0.2">
      <c r="A365" s="41">
        <v>6902</v>
      </c>
      <c r="B365" s="27" t="str">
        <f>VLOOKUP(A365,'BASE REGISTRO NOVIEMBRE'!$B$2:$V$890,2,FALSE)</f>
        <v>Corporación Agencia Adventista de Desarrollo y Recursos Asistenciales (ADRA-CHILE)</v>
      </c>
      <c r="C365" s="27" t="str">
        <f>VLOOKUP(A365,'BASE REGISTRO NOVIEMBRE'!$B$2:$V$890,3,FALSE)</f>
        <v>70051600-8</v>
      </c>
      <c r="D365" s="27" t="str">
        <f>VLOOKUP(A365,'BASE REGISTRO NOVIEMBRE'!$B$2:$V$890,4,FALSE)</f>
        <v>Corporación de Derecho Privado</v>
      </c>
      <c r="E365" s="27" t="str">
        <f>VLOOKUP(A365,'BASE REGISTRO NOVIEMBRE'!$B$2:$V$890,5,FALSE)</f>
        <v>Otorgado por Decreto Supremo Nº 727, de fecha 23 de mayo de 1990, por el Ministerio de Justicia.</v>
      </c>
      <c r="F365" s="27" t="str">
        <f>VLOOKUP(A365,'BASE REGISTRO NOVIEMBRE'!$B$2:$V$890,6,FALSE)</f>
        <v xml:space="preserve">Certificado de Vigencia de Persona Jurídica sin Fines de Lucro, Folio N°500400878148, emitido con fecha 29 de julio de 2021, por el Servicio de Registro Civil e Identificación. </v>
      </c>
      <c r="G365" s="27" t="str">
        <f>VLOOKUP(A365,'BASE REGISTRO NOVIEMBRE'!$B$2:$V$890,7,FALSE)</f>
        <v xml:space="preserve">Atender y proteger física y mentalmente a menores en situación irregular, discapacitados, ancianos u otros grupos necesitados. </v>
      </c>
      <c r="H365" s="27" t="str">
        <f>VLOOKUP(A365,'BASE REGISTRO NOVIEMBRE'!$B$2:$V$890,8,FALSE)</f>
        <v>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v>
      </c>
      <c r="I365" s="27" t="str">
        <f>VLOOKUP(A365,'BASE REGISTRO NOVIEMBRE'!$B$2:$V$890,9,FALSE)</f>
        <v>Cada dos años.</v>
      </c>
      <c r="J365" s="27" t="str">
        <f>VLOOKUP(A365,'BASE REGISTRO NOVIEMBRE'!$B$2:$V$890,10,FALSE)</f>
        <v xml:space="preserve">Presidente: 
Aldo Arely Muñoz Perrin, 
Tesorero: 
Claudio Andrés Pardo López, 
Prosecretario: 
Carlos Mauricio Muñoz Torres, 
Vocales:
Rodrigo Cárcamo Morales,
Diego Trincado Araya, 
Italo Opazo Muñoz, 
Jaime Alberto Carrillo Fuentes, 
Juan Alberto Fernández Inzunza, 
Secretario General: 
Hernán Sanzana Arriagada, 
Directorio vigente según consta en Certificado de Directorio de Persona Jurídica sin fines de lucro Folio N°500400878103, emitido con fecha 29 de julio de 2021, por el Servicio de Registro Civil e Identificación.
</v>
      </c>
      <c r="K365" s="27" t="str">
        <f>VLOOKUP(A365,'BASE REGISTRO NOVIEMBRE'!$B$2:$V$890,11,FALSE)</f>
        <v xml:space="preserve">Presidente: 
Aldo Arely Muñoz Perrin, 
Mandato General de Administración y Facultades:
Diego Trincado Araya, 
Aarón Baruc Castillo Rodríguez, </v>
      </c>
      <c r="L365" s="27" t="str">
        <f>VLOOKUP(A365,'BASE REGISTRO NOVIEMBRE'!$B$2:$V$890,12,FALSE)</f>
        <v xml:space="preserve">Calle Cruz del Sur N° 150, Las condes </v>
      </c>
      <c r="M365" s="27" t="str">
        <f>VLOOKUP(A365,'BASE REGISTRO NOVIEMBRE'!$B$2:$V$890,13,FALSE)</f>
        <v>XIII</v>
      </c>
      <c r="N365" s="27" t="str">
        <f>VLOOKUP(A365,'BASE REGISTRO NOVIEMBRE'!$B$2:$V$890,14,FALSE)</f>
        <v>LAS CONDES</v>
      </c>
      <c r="O365" s="27" t="str">
        <f>VLOOKUP(A365,'BASE REGISTRO NOVIEMBRE'!$B$2:$V$890,15,FALSE)</f>
        <v xml:space="preserve">2) 3244 5640 
Móvil: 569-500 67 212 (Secretaría ADRA) </v>
      </c>
      <c r="P365" s="27" t="str">
        <f>VLOOKUP(A365,'BASE REGISTRO NOVIEMBRE'!$B$2:$V$890,16,FALSE)</f>
        <v>adrachile@adra.cl - Página web: www.adra.cl</v>
      </c>
      <c r="Q365" s="27" t="str">
        <f>VLOOKUP(A365,'BASE REGISTRO NOVIEMBRE'!$B$2:$V$890,17,FALSE)</f>
        <v>C.P. 7931090</v>
      </c>
      <c r="R365" s="27">
        <f>VLOOKUP(A365,'BASE REGISTRO NOVIEMBRE'!$B$2:$V$890,18,FALSE)</f>
        <v>93401</v>
      </c>
      <c r="S365" s="27" t="str">
        <f>VLOOKUP(A365,'BASE REGISTRO NOVIEMBRE'!$B$2:$V$890,19,FALSE)</f>
        <v>Antecedentes financieros correspondientes al año 2020, aprobados por el Subdepartamento de Supervisión Financiera.</v>
      </c>
      <c r="T365" s="107">
        <f>VLOOKUP(A365,'BASE REGISTRO NOVIEMBRE'!$B$2:$V$890,20,FALSE)</f>
        <v>37970</v>
      </c>
      <c r="U365" s="41">
        <v>6902</v>
      </c>
      <c r="V365" s="44">
        <v>34362356</v>
      </c>
      <c r="W365" s="44">
        <v>48070742</v>
      </c>
      <c r="X365" s="45">
        <v>44561</v>
      </c>
      <c r="Y365" s="42" t="s">
        <v>40</v>
      </c>
      <c r="Z365" s="42" t="s">
        <v>9203</v>
      </c>
      <c r="AA365" s="42" t="s">
        <v>9596</v>
      </c>
    </row>
    <row r="366" spans="1:27" ht="15.75" customHeight="1" x14ac:dyDescent="0.2">
      <c r="A366" s="41">
        <v>6905</v>
      </c>
      <c r="B366" s="27" t="str">
        <f>VLOOKUP(A366,'BASE REGISTRO NOVIEMBRE'!$B$2:$V$890,2,FALSE)</f>
        <v xml:space="preserve">Fundación La Frontera
</v>
      </c>
      <c r="C366" s="27" t="str">
        <f>VLOOKUP(A366,'BASE REGISTRO NOVIEMBRE'!$B$2:$V$890,3,FALSE)</f>
        <v>70208100-9</v>
      </c>
      <c r="D366" s="27" t="str">
        <f>VLOOKUP(A366,'BASE REGISTRO NOVIEMBRE'!$B$2:$V$890,4,FALSE)</f>
        <v>Fundación de Derecho Privado</v>
      </c>
      <c r="E366" s="27" t="str">
        <f>VLOOKUP(A366,'BASE REGISTRO NOVIEMBRE'!$B$2:$V$890,5,FALSE)</f>
        <v>Otorgado por Decreto Supremo Nº 33, de fecha 3 de enero de 1963, del Ministerio de Justicia.</v>
      </c>
      <c r="F366" s="27" t="str">
        <f>VLOOKUP(A366,'BASE REGISTRO NOVIEMBRE'!$B$2:$V$890,6,FALSE)</f>
        <v xml:space="preserve">Certificado de Vigencia, folio Nº 500396835453, de fecha 05 de julio de 2021, emitido por el Servicio de Registro Civil e Identificación.
</v>
      </c>
      <c r="G366" s="27" t="str">
        <f>VLOOKUP(A366,'BASE REGISTRO NOVIEMBRE'!$B$2:$V$890,7,FALSE)</f>
        <v>Propiciar la investigación, educación y asistencia social especialmente en la zona llamada “de la Frontera”, en beneficio de su progreso humano y desarrollo económico social.</v>
      </c>
      <c r="H366" s="27" t="str">
        <f>VLOOKUP(A366,'BASE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66" s="27" t="str">
        <f>VLOOKUP(A366,'BASE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66" s="27" t="str">
        <f>VLOOKUP(A366,'BASE REGISTRO NOVIEMBRE'!$B$2:$V$890,10,FALSE)</f>
        <v xml:space="preserve">20 de junio de 2018, según consta en acta de Sesión Extraordinaria del Consejo Superior de misma fecha, reducida a escritura pública con fecha 25 de junio de 2018, del Notario Público de Temuco. </v>
      </c>
      <c r="K366" s="27" t="str">
        <f>VLOOKUP(A366,'BASE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66" s="27" t="str">
        <f>VLOOKUP(A366,'BASE REGISTRO NOVIEMBRE'!$B$2:$V$890,12,FALSE)</f>
        <v xml:space="preserve">El Bosque N° 620, ciudad de Temuco, Región de la Araucanía.
</v>
      </c>
      <c r="M366" s="27" t="str">
        <f>VLOOKUP(A366,'BASE REGISTRO NOVIEMBRE'!$B$2:$V$890,13,FALSE)</f>
        <v>IX</v>
      </c>
      <c r="N366" s="27" t="str">
        <f>VLOOKUP(A366,'BASE REGISTRO NOVIEMBRE'!$B$2:$V$890,14,FALSE)</f>
        <v>Temuco</v>
      </c>
      <c r="O366" s="27" t="str">
        <f>VLOOKUP(A366,'BASE REGISTRO NOVIEMBRE'!$B$2:$V$890,15,FALSE)</f>
        <v>fono (45) 226031/ 215342/ 2215342.</v>
      </c>
      <c r="P366" s="27" t="str">
        <f>VLOOKUP(A366,'BASE REGISTRO NOVIEMBRE'!$B$2:$V$890,16,FALSE)</f>
        <v>direccionejecutiva@fundacionlafrontera.cl
eleal@fundacionlafrontera.cl
ecastro@fundacionlafrontera.cl
aborquez@uct.cl</v>
      </c>
      <c r="Q366" s="27">
        <f>VLOOKUP(A366,'BASE REGISTRO NOVIEMBRE'!$B$2:$V$890,17,FALSE)</f>
        <v>0</v>
      </c>
      <c r="R366" s="27">
        <f>VLOOKUP(A366,'BASE REGISTRO NOVIEMBRE'!$B$2:$V$890,18,FALSE)</f>
        <v>93105</v>
      </c>
      <c r="S366" s="27" t="str">
        <f>VLOOKUP(A366,'BASE REGISTRO NOVIEMBRE'!$B$2:$V$890,19,FALSE)</f>
        <v xml:space="preserve">Se acompaña certificado de antecedentes financieros, correspondiente al 2020, aprobado por el   Subdepartamento de Supervisión Financiera 
</v>
      </c>
      <c r="T366" s="107">
        <f>VLOOKUP(A366,'BASE REGISTRO NOVIEMBRE'!$B$2:$V$890,20,FALSE)</f>
        <v>37970</v>
      </c>
      <c r="U366" s="41">
        <v>6905</v>
      </c>
      <c r="V366" s="44">
        <v>9212625</v>
      </c>
      <c r="W366" s="44">
        <v>18425250</v>
      </c>
      <c r="X366" s="45">
        <v>44561</v>
      </c>
      <c r="Y366" s="42" t="s">
        <v>40</v>
      </c>
      <c r="Z366" s="42" t="s">
        <v>9203</v>
      </c>
      <c r="AA366" s="42" t="s">
        <v>204</v>
      </c>
    </row>
    <row r="367" spans="1:27" ht="15.75" customHeight="1" x14ac:dyDescent="0.2">
      <c r="A367" s="41">
        <v>6905</v>
      </c>
      <c r="B367" s="27" t="str">
        <f>VLOOKUP(A367,'BASE REGISTRO NOVIEMBRE'!$B$2:$V$890,2,FALSE)</f>
        <v xml:space="preserve">Fundación La Frontera
</v>
      </c>
      <c r="C367" s="27" t="str">
        <f>VLOOKUP(A367,'BASE REGISTRO NOVIEMBRE'!$B$2:$V$890,3,FALSE)</f>
        <v>70208100-9</v>
      </c>
      <c r="D367" s="27" t="str">
        <f>VLOOKUP(A367,'BASE REGISTRO NOVIEMBRE'!$B$2:$V$890,4,FALSE)</f>
        <v>Fundación de Derecho Privado</v>
      </c>
      <c r="E367" s="27" t="str">
        <f>VLOOKUP(A367,'BASE REGISTRO NOVIEMBRE'!$B$2:$V$890,5,FALSE)</f>
        <v>Otorgado por Decreto Supremo Nº 33, de fecha 3 de enero de 1963, del Ministerio de Justicia.</v>
      </c>
      <c r="F367" s="27" t="str">
        <f>VLOOKUP(A367,'BASE REGISTRO NOVIEMBRE'!$B$2:$V$890,6,FALSE)</f>
        <v xml:space="preserve">Certificado de Vigencia, folio Nº 500396835453, de fecha 05 de julio de 2021, emitido por el Servicio de Registro Civil e Identificación.
</v>
      </c>
      <c r="G367" s="27" t="str">
        <f>VLOOKUP(A367,'BASE REGISTRO NOVIEMBRE'!$B$2:$V$890,7,FALSE)</f>
        <v>Propiciar la investigación, educación y asistencia social especialmente en la zona llamada “de la Frontera”, en beneficio de su progreso humano y desarrollo económico social.</v>
      </c>
      <c r="H367" s="27" t="str">
        <f>VLOOKUP(A367,'BASE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67" s="27" t="str">
        <f>VLOOKUP(A367,'BASE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67" s="27" t="str">
        <f>VLOOKUP(A367,'BASE REGISTRO NOVIEMBRE'!$B$2:$V$890,10,FALSE)</f>
        <v xml:space="preserve">20 de junio de 2018, según consta en acta de Sesión Extraordinaria del Consejo Superior de misma fecha, reducida a escritura pública con fecha 25 de junio de 2018, del Notario Público de Temuco. </v>
      </c>
      <c r="K367" s="27" t="str">
        <f>VLOOKUP(A367,'BASE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67" s="27" t="str">
        <f>VLOOKUP(A367,'BASE REGISTRO NOVIEMBRE'!$B$2:$V$890,12,FALSE)</f>
        <v xml:space="preserve">El Bosque N° 620, ciudad de Temuco, Región de la Araucanía.
</v>
      </c>
      <c r="M367" s="27" t="str">
        <f>VLOOKUP(A367,'BASE REGISTRO NOVIEMBRE'!$B$2:$V$890,13,FALSE)</f>
        <v>IX</v>
      </c>
      <c r="N367" s="27" t="str">
        <f>VLOOKUP(A367,'BASE REGISTRO NOVIEMBRE'!$B$2:$V$890,14,FALSE)</f>
        <v>Temuco</v>
      </c>
      <c r="O367" s="27" t="str">
        <f>VLOOKUP(A367,'BASE REGISTRO NOVIEMBRE'!$B$2:$V$890,15,FALSE)</f>
        <v>fono (45) 226031/ 215342/ 2215342.</v>
      </c>
      <c r="P367" s="27" t="str">
        <f>VLOOKUP(A367,'BASE REGISTRO NOVIEMBRE'!$B$2:$V$890,16,FALSE)</f>
        <v>direccionejecutiva@fundacionlafrontera.cl
eleal@fundacionlafrontera.cl
ecastro@fundacionlafrontera.cl
aborquez@uct.cl</v>
      </c>
      <c r="Q367" s="27">
        <f>VLOOKUP(A367,'BASE REGISTRO NOVIEMBRE'!$B$2:$V$890,17,FALSE)</f>
        <v>0</v>
      </c>
      <c r="R367" s="27">
        <f>VLOOKUP(A367,'BASE REGISTRO NOVIEMBRE'!$B$2:$V$890,18,FALSE)</f>
        <v>93105</v>
      </c>
      <c r="S367" s="27" t="str">
        <f>VLOOKUP(A367,'BASE REGISTRO NOVIEMBRE'!$B$2:$V$890,19,FALSE)</f>
        <v xml:space="preserve">Se acompaña certificado de antecedentes financieros, correspondiente al 2020, aprobado por el   Subdepartamento de Supervisión Financiera 
</v>
      </c>
      <c r="T367" s="107">
        <f>VLOOKUP(A367,'BASE REGISTRO NOVIEMBRE'!$B$2:$V$890,20,FALSE)</f>
        <v>37970</v>
      </c>
      <c r="U367" s="41">
        <v>6905</v>
      </c>
      <c r="V367" s="44">
        <v>7615770</v>
      </c>
      <c r="W367" s="44">
        <v>15231540</v>
      </c>
      <c r="X367" s="45">
        <v>44561</v>
      </c>
      <c r="Y367" s="42" t="s">
        <v>40</v>
      </c>
      <c r="Z367" s="42" t="s">
        <v>9203</v>
      </c>
      <c r="AA367" s="42" t="s">
        <v>9463</v>
      </c>
    </row>
    <row r="368" spans="1:27" ht="15.75" customHeight="1" x14ac:dyDescent="0.2">
      <c r="A368" s="41">
        <v>6905</v>
      </c>
      <c r="B368" s="27" t="str">
        <f>VLOOKUP(A368,'BASE REGISTRO NOVIEMBRE'!$B$2:$V$890,2,FALSE)</f>
        <v xml:space="preserve">Fundación La Frontera
</v>
      </c>
      <c r="C368" s="27" t="str">
        <f>VLOOKUP(A368,'BASE REGISTRO NOVIEMBRE'!$B$2:$V$890,3,FALSE)</f>
        <v>70208100-9</v>
      </c>
      <c r="D368" s="27" t="str">
        <f>VLOOKUP(A368,'BASE REGISTRO NOVIEMBRE'!$B$2:$V$890,4,FALSE)</f>
        <v>Fundación de Derecho Privado</v>
      </c>
      <c r="E368" s="27" t="str">
        <f>VLOOKUP(A368,'BASE REGISTRO NOVIEMBRE'!$B$2:$V$890,5,FALSE)</f>
        <v>Otorgado por Decreto Supremo Nº 33, de fecha 3 de enero de 1963, del Ministerio de Justicia.</v>
      </c>
      <c r="F368" s="27" t="str">
        <f>VLOOKUP(A368,'BASE REGISTRO NOVIEMBRE'!$B$2:$V$890,6,FALSE)</f>
        <v xml:space="preserve">Certificado de Vigencia, folio Nº 500396835453, de fecha 05 de julio de 2021, emitido por el Servicio de Registro Civil e Identificación.
</v>
      </c>
      <c r="G368" s="27" t="str">
        <f>VLOOKUP(A368,'BASE REGISTRO NOVIEMBRE'!$B$2:$V$890,7,FALSE)</f>
        <v>Propiciar la investigación, educación y asistencia social especialmente en la zona llamada “de la Frontera”, en beneficio de su progreso humano y desarrollo económico social.</v>
      </c>
      <c r="H368" s="27" t="str">
        <f>VLOOKUP(A368,'BASE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68" s="27" t="str">
        <f>VLOOKUP(A368,'BASE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68" s="27" t="str">
        <f>VLOOKUP(A368,'BASE REGISTRO NOVIEMBRE'!$B$2:$V$890,10,FALSE)</f>
        <v xml:space="preserve">20 de junio de 2018, según consta en acta de Sesión Extraordinaria del Consejo Superior de misma fecha, reducida a escritura pública con fecha 25 de junio de 2018, del Notario Público de Temuco. </v>
      </c>
      <c r="K368" s="27" t="str">
        <f>VLOOKUP(A368,'BASE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68" s="27" t="str">
        <f>VLOOKUP(A368,'BASE REGISTRO NOVIEMBRE'!$B$2:$V$890,12,FALSE)</f>
        <v xml:space="preserve">El Bosque N° 620, ciudad de Temuco, Región de la Araucanía.
</v>
      </c>
      <c r="M368" s="27" t="str">
        <f>VLOOKUP(A368,'BASE REGISTRO NOVIEMBRE'!$B$2:$V$890,13,FALSE)</f>
        <v>IX</v>
      </c>
      <c r="N368" s="27" t="str">
        <f>VLOOKUP(A368,'BASE REGISTRO NOVIEMBRE'!$B$2:$V$890,14,FALSE)</f>
        <v>Temuco</v>
      </c>
      <c r="O368" s="27" t="str">
        <f>VLOOKUP(A368,'BASE REGISTRO NOVIEMBRE'!$B$2:$V$890,15,FALSE)</f>
        <v>fono (45) 226031/ 215342/ 2215342.</v>
      </c>
      <c r="P368" s="27" t="str">
        <f>VLOOKUP(A368,'BASE REGISTRO NOVIEMBRE'!$B$2:$V$890,16,FALSE)</f>
        <v>direccionejecutiva@fundacionlafrontera.cl
eleal@fundacionlafrontera.cl
ecastro@fundacionlafrontera.cl
aborquez@uct.cl</v>
      </c>
      <c r="Q368" s="27">
        <f>VLOOKUP(A368,'BASE REGISTRO NOVIEMBRE'!$B$2:$V$890,17,FALSE)</f>
        <v>0</v>
      </c>
      <c r="R368" s="27">
        <f>VLOOKUP(A368,'BASE REGISTRO NOVIEMBRE'!$B$2:$V$890,18,FALSE)</f>
        <v>93105</v>
      </c>
      <c r="S368" s="27" t="str">
        <f>VLOOKUP(A368,'BASE REGISTRO NOVIEMBRE'!$B$2:$V$890,19,FALSE)</f>
        <v xml:space="preserve">Se acompaña certificado de antecedentes financieros, correspondiente al 2020, aprobado por el   Subdepartamento de Supervisión Financiera 
</v>
      </c>
      <c r="T368" s="107">
        <f>VLOOKUP(A368,'BASE REGISTRO NOVIEMBRE'!$B$2:$V$890,20,FALSE)</f>
        <v>37970</v>
      </c>
      <c r="U368" s="41">
        <v>6905</v>
      </c>
      <c r="V368" s="44">
        <v>38005613</v>
      </c>
      <c r="W368" s="44">
        <v>75458011</v>
      </c>
      <c r="X368" s="45">
        <v>44561</v>
      </c>
      <c r="Y368" s="42" t="s">
        <v>40</v>
      </c>
      <c r="Z368" s="42" t="s">
        <v>9203</v>
      </c>
      <c r="AA368" s="42" t="s">
        <v>9512</v>
      </c>
    </row>
    <row r="369" spans="1:27" ht="15.75" customHeight="1" x14ac:dyDescent="0.2">
      <c r="A369" s="41">
        <v>6905</v>
      </c>
      <c r="B369" s="27" t="str">
        <f>VLOOKUP(A369,'BASE REGISTRO NOVIEMBRE'!$B$2:$V$890,2,FALSE)</f>
        <v xml:space="preserve">Fundación La Frontera
</v>
      </c>
      <c r="C369" s="27" t="str">
        <f>VLOOKUP(A369,'BASE REGISTRO NOVIEMBRE'!$B$2:$V$890,3,FALSE)</f>
        <v>70208100-9</v>
      </c>
      <c r="D369" s="27" t="str">
        <f>VLOOKUP(A369,'BASE REGISTRO NOVIEMBRE'!$B$2:$V$890,4,FALSE)</f>
        <v>Fundación de Derecho Privado</v>
      </c>
      <c r="E369" s="27" t="str">
        <f>VLOOKUP(A369,'BASE REGISTRO NOVIEMBRE'!$B$2:$V$890,5,FALSE)</f>
        <v>Otorgado por Decreto Supremo Nº 33, de fecha 3 de enero de 1963, del Ministerio de Justicia.</v>
      </c>
      <c r="F369" s="27" t="str">
        <f>VLOOKUP(A369,'BASE REGISTRO NOVIEMBRE'!$B$2:$V$890,6,FALSE)</f>
        <v xml:space="preserve">Certificado de Vigencia, folio Nº 500396835453, de fecha 05 de julio de 2021, emitido por el Servicio de Registro Civil e Identificación.
</v>
      </c>
      <c r="G369" s="27" t="str">
        <f>VLOOKUP(A369,'BASE REGISTRO NOVIEMBRE'!$B$2:$V$890,7,FALSE)</f>
        <v>Propiciar la investigación, educación y asistencia social especialmente en la zona llamada “de la Frontera”, en beneficio de su progreso humano y desarrollo económico social.</v>
      </c>
      <c r="H369" s="27" t="str">
        <f>VLOOKUP(A369,'BASE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69" s="27" t="str">
        <f>VLOOKUP(A369,'BASE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69" s="27" t="str">
        <f>VLOOKUP(A369,'BASE REGISTRO NOVIEMBRE'!$B$2:$V$890,10,FALSE)</f>
        <v xml:space="preserve">20 de junio de 2018, según consta en acta de Sesión Extraordinaria del Consejo Superior de misma fecha, reducida a escritura pública con fecha 25 de junio de 2018, del Notario Público de Temuco. </v>
      </c>
      <c r="K369" s="27" t="str">
        <f>VLOOKUP(A369,'BASE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69" s="27" t="str">
        <f>VLOOKUP(A369,'BASE REGISTRO NOVIEMBRE'!$B$2:$V$890,12,FALSE)</f>
        <v xml:space="preserve">El Bosque N° 620, ciudad de Temuco, Región de la Araucanía.
</v>
      </c>
      <c r="M369" s="27" t="str">
        <f>VLOOKUP(A369,'BASE REGISTRO NOVIEMBRE'!$B$2:$V$890,13,FALSE)</f>
        <v>IX</v>
      </c>
      <c r="N369" s="27" t="str">
        <f>VLOOKUP(A369,'BASE REGISTRO NOVIEMBRE'!$B$2:$V$890,14,FALSE)</f>
        <v>Temuco</v>
      </c>
      <c r="O369" s="27" t="str">
        <f>VLOOKUP(A369,'BASE REGISTRO NOVIEMBRE'!$B$2:$V$890,15,FALSE)</f>
        <v>fono (45) 226031/ 215342/ 2215342.</v>
      </c>
      <c r="P369" s="27" t="str">
        <f>VLOOKUP(A369,'BASE REGISTRO NOVIEMBRE'!$B$2:$V$890,16,FALSE)</f>
        <v>direccionejecutiva@fundacionlafrontera.cl
eleal@fundacionlafrontera.cl
ecastro@fundacionlafrontera.cl
aborquez@uct.cl</v>
      </c>
      <c r="Q369" s="27">
        <f>VLOOKUP(A369,'BASE REGISTRO NOVIEMBRE'!$B$2:$V$890,17,FALSE)</f>
        <v>0</v>
      </c>
      <c r="R369" s="27">
        <f>VLOOKUP(A369,'BASE REGISTRO NOVIEMBRE'!$B$2:$V$890,18,FALSE)</f>
        <v>93105</v>
      </c>
      <c r="S369" s="27" t="str">
        <f>VLOOKUP(A369,'BASE REGISTRO NOVIEMBRE'!$B$2:$V$890,19,FALSE)</f>
        <v xml:space="preserve">Se acompaña certificado de antecedentes financieros, correspondiente al 2020, aprobado por el   Subdepartamento de Supervisión Financiera 
</v>
      </c>
      <c r="T369" s="107">
        <f>VLOOKUP(A369,'BASE REGISTRO NOVIEMBRE'!$B$2:$V$890,20,FALSE)</f>
        <v>37970</v>
      </c>
      <c r="U369" s="41">
        <v>6905</v>
      </c>
      <c r="V369" s="44">
        <v>20349338</v>
      </c>
      <c r="W369" s="44">
        <v>53858726</v>
      </c>
      <c r="X369" s="45">
        <v>44561</v>
      </c>
      <c r="Y369" s="42" t="s">
        <v>40</v>
      </c>
      <c r="Z369" s="42" t="s">
        <v>9203</v>
      </c>
      <c r="AA369" s="42" t="s">
        <v>869</v>
      </c>
    </row>
    <row r="370" spans="1:27" ht="15.75" customHeight="1" x14ac:dyDescent="0.2">
      <c r="A370" s="41">
        <v>6905</v>
      </c>
      <c r="B370" s="27" t="str">
        <f>VLOOKUP(A370,'BASE REGISTRO NOVIEMBRE'!$B$2:$V$890,2,FALSE)</f>
        <v xml:space="preserve">Fundación La Frontera
</v>
      </c>
      <c r="C370" s="27" t="str">
        <f>VLOOKUP(A370,'BASE REGISTRO NOVIEMBRE'!$B$2:$V$890,3,FALSE)</f>
        <v>70208100-9</v>
      </c>
      <c r="D370" s="27" t="str">
        <f>VLOOKUP(A370,'BASE REGISTRO NOVIEMBRE'!$B$2:$V$890,4,FALSE)</f>
        <v>Fundación de Derecho Privado</v>
      </c>
      <c r="E370" s="27" t="str">
        <f>VLOOKUP(A370,'BASE REGISTRO NOVIEMBRE'!$B$2:$V$890,5,FALSE)</f>
        <v>Otorgado por Decreto Supremo Nº 33, de fecha 3 de enero de 1963, del Ministerio de Justicia.</v>
      </c>
      <c r="F370" s="27" t="str">
        <f>VLOOKUP(A370,'BASE REGISTRO NOVIEMBRE'!$B$2:$V$890,6,FALSE)</f>
        <v xml:space="preserve">Certificado de Vigencia, folio Nº 500396835453, de fecha 05 de julio de 2021, emitido por el Servicio de Registro Civil e Identificación.
</v>
      </c>
      <c r="G370" s="27" t="str">
        <f>VLOOKUP(A370,'BASE REGISTRO NOVIEMBRE'!$B$2:$V$890,7,FALSE)</f>
        <v>Propiciar la investigación, educación y asistencia social especialmente en la zona llamada “de la Frontera”, en beneficio de su progreso humano y desarrollo económico social.</v>
      </c>
      <c r="H370" s="27" t="str">
        <f>VLOOKUP(A370,'BASE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70" s="27" t="str">
        <f>VLOOKUP(A370,'BASE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70" s="27" t="str">
        <f>VLOOKUP(A370,'BASE REGISTRO NOVIEMBRE'!$B$2:$V$890,10,FALSE)</f>
        <v xml:space="preserve">20 de junio de 2018, según consta en acta de Sesión Extraordinaria del Consejo Superior de misma fecha, reducida a escritura pública con fecha 25 de junio de 2018, del Notario Público de Temuco. </v>
      </c>
      <c r="K370" s="27" t="str">
        <f>VLOOKUP(A370,'BASE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70" s="27" t="str">
        <f>VLOOKUP(A370,'BASE REGISTRO NOVIEMBRE'!$B$2:$V$890,12,FALSE)</f>
        <v xml:space="preserve">El Bosque N° 620, ciudad de Temuco, Región de la Araucanía.
</v>
      </c>
      <c r="M370" s="27" t="str">
        <f>VLOOKUP(A370,'BASE REGISTRO NOVIEMBRE'!$B$2:$V$890,13,FALSE)</f>
        <v>IX</v>
      </c>
      <c r="N370" s="27" t="str">
        <f>VLOOKUP(A370,'BASE REGISTRO NOVIEMBRE'!$B$2:$V$890,14,FALSE)</f>
        <v>Temuco</v>
      </c>
      <c r="O370" s="27" t="str">
        <f>VLOOKUP(A370,'BASE REGISTRO NOVIEMBRE'!$B$2:$V$890,15,FALSE)</f>
        <v>fono (45) 226031/ 215342/ 2215342.</v>
      </c>
      <c r="P370" s="27" t="str">
        <f>VLOOKUP(A370,'BASE REGISTRO NOVIEMBRE'!$B$2:$V$890,16,FALSE)</f>
        <v>direccionejecutiva@fundacionlafrontera.cl
eleal@fundacionlafrontera.cl
ecastro@fundacionlafrontera.cl
aborquez@uct.cl</v>
      </c>
      <c r="Q370" s="27">
        <f>VLOOKUP(A370,'BASE REGISTRO NOVIEMBRE'!$B$2:$V$890,17,FALSE)</f>
        <v>0</v>
      </c>
      <c r="R370" s="27">
        <f>VLOOKUP(A370,'BASE REGISTRO NOVIEMBRE'!$B$2:$V$890,18,FALSE)</f>
        <v>93105</v>
      </c>
      <c r="S370" s="27" t="str">
        <f>VLOOKUP(A370,'BASE REGISTRO NOVIEMBRE'!$B$2:$V$890,19,FALSE)</f>
        <v xml:space="preserve">Se acompaña certificado de antecedentes financieros, correspondiente al 2020, aprobado por el   Subdepartamento de Supervisión Financiera 
</v>
      </c>
      <c r="T370" s="107">
        <f>VLOOKUP(A370,'BASE REGISTRO NOVIEMBRE'!$B$2:$V$890,20,FALSE)</f>
        <v>37970</v>
      </c>
      <c r="U370" s="41">
        <v>6905</v>
      </c>
      <c r="V370" s="44">
        <v>21324155</v>
      </c>
      <c r="W370" s="44">
        <v>40820526</v>
      </c>
      <c r="X370" s="45">
        <v>44561</v>
      </c>
      <c r="Y370" s="42" t="s">
        <v>40</v>
      </c>
      <c r="Z370" s="42" t="s">
        <v>9203</v>
      </c>
      <c r="AA370" s="42" t="s">
        <v>219</v>
      </c>
    </row>
    <row r="371" spans="1:27" ht="15.75" customHeight="1" x14ac:dyDescent="0.2">
      <c r="A371" s="41">
        <v>6905</v>
      </c>
      <c r="B371" s="27" t="str">
        <f>VLOOKUP(A371,'BASE REGISTRO NOVIEMBRE'!$B$2:$V$890,2,FALSE)</f>
        <v xml:space="preserve">Fundación La Frontera
</v>
      </c>
      <c r="C371" s="27" t="str">
        <f>VLOOKUP(A371,'BASE REGISTRO NOVIEMBRE'!$B$2:$V$890,3,FALSE)</f>
        <v>70208100-9</v>
      </c>
      <c r="D371" s="27" t="str">
        <f>VLOOKUP(A371,'BASE REGISTRO NOVIEMBRE'!$B$2:$V$890,4,FALSE)</f>
        <v>Fundación de Derecho Privado</v>
      </c>
      <c r="E371" s="27" t="str">
        <f>VLOOKUP(A371,'BASE REGISTRO NOVIEMBRE'!$B$2:$V$890,5,FALSE)</f>
        <v>Otorgado por Decreto Supremo Nº 33, de fecha 3 de enero de 1963, del Ministerio de Justicia.</v>
      </c>
      <c r="F371" s="27" t="str">
        <f>VLOOKUP(A371,'BASE REGISTRO NOVIEMBRE'!$B$2:$V$890,6,FALSE)</f>
        <v xml:space="preserve">Certificado de Vigencia, folio Nº 500396835453, de fecha 05 de julio de 2021, emitido por el Servicio de Registro Civil e Identificación.
</v>
      </c>
      <c r="G371" s="27" t="str">
        <f>VLOOKUP(A371,'BASE REGISTRO NOVIEMBRE'!$B$2:$V$890,7,FALSE)</f>
        <v>Propiciar la investigación, educación y asistencia social especialmente en la zona llamada “de la Frontera”, en beneficio de su progreso humano y desarrollo económico social.</v>
      </c>
      <c r="H371" s="27" t="str">
        <f>VLOOKUP(A371,'BASE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71" s="27" t="str">
        <f>VLOOKUP(A371,'BASE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71" s="27" t="str">
        <f>VLOOKUP(A371,'BASE REGISTRO NOVIEMBRE'!$B$2:$V$890,10,FALSE)</f>
        <v xml:space="preserve">20 de junio de 2018, según consta en acta de Sesión Extraordinaria del Consejo Superior de misma fecha, reducida a escritura pública con fecha 25 de junio de 2018, del Notario Público de Temuco. </v>
      </c>
      <c r="K371" s="27" t="str">
        <f>VLOOKUP(A371,'BASE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71" s="27" t="str">
        <f>VLOOKUP(A371,'BASE REGISTRO NOVIEMBRE'!$B$2:$V$890,12,FALSE)</f>
        <v xml:space="preserve">El Bosque N° 620, ciudad de Temuco, Región de la Araucanía.
</v>
      </c>
      <c r="M371" s="27" t="str">
        <f>VLOOKUP(A371,'BASE REGISTRO NOVIEMBRE'!$B$2:$V$890,13,FALSE)</f>
        <v>IX</v>
      </c>
      <c r="N371" s="27" t="str">
        <f>VLOOKUP(A371,'BASE REGISTRO NOVIEMBRE'!$B$2:$V$890,14,FALSE)</f>
        <v>Temuco</v>
      </c>
      <c r="O371" s="27" t="str">
        <f>VLOOKUP(A371,'BASE REGISTRO NOVIEMBRE'!$B$2:$V$890,15,FALSE)</f>
        <v>fono (45) 226031/ 215342/ 2215342.</v>
      </c>
      <c r="P371" s="27" t="str">
        <f>VLOOKUP(A371,'BASE REGISTRO NOVIEMBRE'!$B$2:$V$890,16,FALSE)</f>
        <v>direccionejecutiva@fundacionlafrontera.cl
eleal@fundacionlafrontera.cl
ecastro@fundacionlafrontera.cl
aborquez@uct.cl</v>
      </c>
      <c r="Q371" s="27">
        <f>VLOOKUP(A371,'BASE REGISTRO NOVIEMBRE'!$B$2:$V$890,17,FALSE)</f>
        <v>0</v>
      </c>
      <c r="R371" s="27">
        <f>VLOOKUP(A371,'BASE REGISTRO NOVIEMBRE'!$B$2:$V$890,18,FALSE)</f>
        <v>93105</v>
      </c>
      <c r="S371" s="27" t="str">
        <f>VLOOKUP(A371,'BASE REGISTRO NOVIEMBRE'!$B$2:$V$890,19,FALSE)</f>
        <v xml:space="preserve">Se acompaña certificado de antecedentes financieros, correspondiente al 2020, aprobado por el   Subdepartamento de Supervisión Financiera 
</v>
      </c>
      <c r="T371" s="107">
        <f>VLOOKUP(A371,'BASE REGISTRO NOVIEMBRE'!$B$2:$V$890,20,FALSE)</f>
        <v>37970</v>
      </c>
      <c r="U371" s="41">
        <v>6905</v>
      </c>
      <c r="V371" s="44">
        <v>15392700</v>
      </c>
      <c r="W371" s="44">
        <v>30419843</v>
      </c>
      <c r="X371" s="45">
        <v>44561</v>
      </c>
      <c r="Y371" s="42" t="s">
        <v>40</v>
      </c>
      <c r="Z371" s="42" t="s">
        <v>9203</v>
      </c>
      <c r="AA371" s="42" t="s">
        <v>9591</v>
      </c>
    </row>
    <row r="372" spans="1:27" ht="15.75" customHeight="1" x14ac:dyDescent="0.2">
      <c r="A372" s="41">
        <v>6905</v>
      </c>
      <c r="B372" s="27" t="str">
        <f>VLOOKUP(A372,'BASE REGISTRO NOVIEMBRE'!$B$2:$V$890,2,FALSE)</f>
        <v xml:space="preserve">Fundación La Frontera
</v>
      </c>
      <c r="C372" s="27" t="str">
        <f>VLOOKUP(A372,'BASE REGISTRO NOVIEMBRE'!$B$2:$V$890,3,FALSE)</f>
        <v>70208100-9</v>
      </c>
      <c r="D372" s="27" t="str">
        <f>VLOOKUP(A372,'BASE REGISTRO NOVIEMBRE'!$B$2:$V$890,4,FALSE)</f>
        <v>Fundación de Derecho Privado</v>
      </c>
      <c r="E372" s="27" t="str">
        <f>VLOOKUP(A372,'BASE REGISTRO NOVIEMBRE'!$B$2:$V$890,5,FALSE)</f>
        <v>Otorgado por Decreto Supremo Nº 33, de fecha 3 de enero de 1963, del Ministerio de Justicia.</v>
      </c>
      <c r="F372" s="27" t="str">
        <f>VLOOKUP(A372,'BASE REGISTRO NOVIEMBRE'!$B$2:$V$890,6,FALSE)</f>
        <v xml:space="preserve">Certificado de Vigencia, folio Nº 500396835453, de fecha 05 de julio de 2021, emitido por el Servicio de Registro Civil e Identificación.
</v>
      </c>
      <c r="G372" s="27" t="str">
        <f>VLOOKUP(A372,'BASE REGISTRO NOVIEMBRE'!$B$2:$V$890,7,FALSE)</f>
        <v>Propiciar la investigación, educación y asistencia social especialmente en la zona llamada “de la Frontera”, en beneficio de su progreso humano y desarrollo económico social.</v>
      </c>
      <c r="H372" s="27" t="str">
        <f>VLOOKUP(A372,'BASE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72" s="27" t="str">
        <f>VLOOKUP(A372,'BASE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72" s="27" t="str">
        <f>VLOOKUP(A372,'BASE REGISTRO NOVIEMBRE'!$B$2:$V$890,10,FALSE)</f>
        <v xml:space="preserve">20 de junio de 2018, según consta en acta de Sesión Extraordinaria del Consejo Superior de misma fecha, reducida a escritura pública con fecha 25 de junio de 2018, del Notario Público de Temuco. </v>
      </c>
      <c r="K372" s="27" t="str">
        <f>VLOOKUP(A372,'BASE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72" s="27" t="str">
        <f>VLOOKUP(A372,'BASE REGISTRO NOVIEMBRE'!$B$2:$V$890,12,FALSE)</f>
        <v xml:space="preserve">El Bosque N° 620, ciudad de Temuco, Región de la Araucanía.
</v>
      </c>
      <c r="M372" s="27" t="str">
        <f>VLOOKUP(A372,'BASE REGISTRO NOVIEMBRE'!$B$2:$V$890,13,FALSE)</f>
        <v>IX</v>
      </c>
      <c r="N372" s="27" t="str">
        <f>VLOOKUP(A372,'BASE REGISTRO NOVIEMBRE'!$B$2:$V$890,14,FALSE)</f>
        <v>Temuco</v>
      </c>
      <c r="O372" s="27" t="str">
        <f>VLOOKUP(A372,'BASE REGISTRO NOVIEMBRE'!$B$2:$V$890,15,FALSE)</f>
        <v>fono (45) 226031/ 215342/ 2215342.</v>
      </c>
      <c r="P372" s="27" t="str">
        <f>VLOOKUP(A372,'BASE REGISTRO NOVIEMBRE'!$B$2:$V$890,16,FALSE)</f>
        <v>direccionejecutiva@fundacionlafrontera.cl
eleal@fundacionlafrontera.cl
ecastro@fundacionlafrontera.cl
aborquez@uct.cl</v>
      </c>
      <c r="Q372" s="27">
        <f>VLOOKUP(A372,'BASE REGISTRO NOVIEMBRE'!$B$2:$V$890,17,FALSE)</f>
        <v>0</v>
      </c>
      <c r="R372" s="27">
        <f>VLOOKUP(A372,'BASE REGISTRO NOVIEMBRE'!$B$2:$V$890,18,FALSE)</f>
        <v>93105</v>
      </c>
      <c r="S372" s="27" t="str">
        <f>VLOOKUP(A372,'BASE REGISTRO NOVIEMBRE'!$B$2:$V$890,19,FALSE)</f>
        <v xml:space="preserve">Se acompaña certificado de antecedentes financieros, correspondiente al 2020, aprobado por el   Subdepartamento de Supervisión Financiera 
</v>
      </c>
      <c r="T372" s="107">
        <f>VLOOKUP(A372,'BASE REGISTRO NOVIEMBRE'!$B$2:$V$890,20,FALSE)</f>
        <v>37970</v>
      </c>
      <c r="U372" s="41">
        <v>6905</v>
      </c>
      <c r="V372" s="44">
        <v>29457786</v>
      </c>
      <c r="W372" s="44">
        <v>50690565</v>
      </c>
      <c r="X372" s="45">
        <v>44561</v>
      </c>
      <c r="Y372" s="42" t="s">
        <v>40</v>
      </c>
      <c r="Z372" s="42" t="s">
        <v>9203</v>
      </c>
      <c r="AA372" s="42" t="s">
        <v>9594</v>
      </c>
    </row>
    <row r="373" spans="1:27" ht="15.75" customHeight="1" x14ac:dyDescent="0.2">
      <c r="A373" s="41">
        <v>6905</v>
      </c>
      <c r="B373" s="27" t="str">
        <f>VLOOKUP(A373,'BASE REGISTRO NOVIEMBRE'!$B$2:$V$890,2,FALSE)</f>
        <v xml:space="preserve">Fundación La Frontera
</v>
      </c>
      <c r="C373" s="27" t="str">
        <f>VLOOKUP(A373,'BASE REGISTRO NOVIEMBRE'!$B$2:$V$890,3,FALSE)</f>
        <v>70208100-9</v>
      </c>
      <c r="D373" s="27" t="str">
        <f>VLOOKUP(A373,'BASE REGISTRO NOVIEMBRE'!$B$2:$V$890,4,FALSE)</f>
        <v>Fundación de Derecho Privado</v>
      </c>
      <c r="E373" s="27" t="str">
        <f>VLOOKUP(A373,'BASE REGISTRO NOVIEMBRE'!$B$2:$V$890,5,FALSE)</f>
        <v>Otorgado por Decreto Supremo Nº 33, de fecha 3 de enero de 1963, del Ministerio de Justicia.</v>
      </c>
      <c r="F373" s="27" t="str">
        <f>VLOOKUP(A373,'BASE REGISTRO NOVIEMBRE'!$B$2:$V$890,6,FALSE)</f>
        <v xml:space="preserve">Certificado de Vigencia, folio Nº 500396835453, de fecha 05 de julio de 2021, emitido por el Servicio de Registro Civil e Identificación.
</v>
      </c>
      <c r="G373" s="27" t="str">
        <f>VLOOKUP(A373,'BASE REGISTRO NOVIEMBRE'!$B$2:$V$890,7,FALSE)</f>
        <v>Propiciar la investigación, educación y asistencia social especialmente en la zona llamada “de la Frontera”, en beneficio de su progreso humano y desarrollo económico social.</v>
      </c>
      <c r="H373" s="27" t="str">
        <f>VLOOKUP(A373,'BASE REGISTRO NOVIEMBRE'!$B$2:$V$890,8,FALSE)</f>
        <v>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Carolina Lucay Cossio, RUN 10.960.670-7
De acuerdo a Certificado de Directorio, de fecha 05 de julio de 2021, Servicio de Registro Civil e Identificación, Folio N° 500396835434.</v>
      </c>
      <c r="I373" s="27" t="str">
        <f>VLOOKUP(A373,'BASE REGISTRO NOVIEMBRE'!$B$2:$V$890,9,FALSE)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373" s="27" t="str">
        <f>VLOOKUP(A373,'BASE REGISTRO NOVIEMBRE'!$B$2:$V$890,10,FALSE)</f>
        <v xml:space="preserve">20 de junio de 2018, según consta en acta de Sesión Extraordinaria del Consejo Superior de misma fecha, reducida a escritura pública con fecha 25 de junio de 2018, del Notario Público de Temuco. </v>
      </c>
      <c r="K373" s="27" t="str">
        <f>VLOOKUP(A373,'BASE REGISTRO NOVIEMBRE'!$B$2:$V$890,11,FALSE)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373" s="27" t="str">
        <f>VLOOKUP(A373,'BASE REGISTRO NOVIEMBRE'!$B$2:$V$890,12,FALSE)</f>
        <v xml:space="preserve">El Bosque N° 620, ciudad de Temuco, Región de la Araucanía.
</v>
      </c>
      <c r="M373" s="27" t="str">
        <f>VLOOKUP(A373,'BASE REGISTRO NOVIEMBRE'!$B$2:$V$890,13,FALSE)</f>
        <v>IX</v>
      </c>
      <c r="N373" s="27" t="str">
        <f>VLOOKUP(A373,'BASE REGISTRO NOVIEMBRE'!$B$2:$V$890,14,FALSE)</f>
        <v>Temuco</v>
      </c>
      <c r="O373" s="27" t="str">
        <f>VLOOKUP(A373,'BASE REGISTRO NOVIEMBRE'!$B$2:$V$890,15,FALSE)</f>
        <v>fono (45) 226031/ 215342/ 2215342.</v>
      </c>
      <c r="P373" s="27" t="str">
        <f>VLOOKUP(A373,'BASE REGISTRO NOVIEMBRE'!$B$2:$V$890,16,FALSE)</f>
        <v>direccionejecutiva@fundacionlafrontera.cl
eleal@fundacionlafrontera.cl
ecastro@fundacionlafrontera.cl
aborquez@uct.cl</v>
      </c>
      <c r="Q373" s="27">
        <f>VLOOKUP(A373,'BASE REGISTRO NOVIEMBRE'!$B$2:$V$890,17,FALSE)</f>
        <v>0</v>
      </c>
      <c r="R373" s="27">
        <f>VLOOKUP(A373,'BASE REGISTRO NOVIEMBRE'!$B$2:$V$890,18,FALSE)</f>
        <v>93105</v>
      </c>
      <c r="S373" s="27" t="str">
        <f>VLOOKUP(A373,'BASE REGISTRO NOVIEMBRE'!$B$2:$V$890,19,FALSE)</f>
        <v xml:space="preserve">Se acompaña certificado de antecedentes financieros, correspondiente al 2020, aprobado por el   Subdepartamento de Supervisión Financiera 
</v>
      </c>
      <c r="T373" s="107">
        <f>VLOOKUP(A373,'BASE REGISTRO NOVIEMBRE'!$B$2:$V$890,20,FALSE)</f>
        <v>37970</v>
      </c>
      <c r="U373" s="41">
        <v>6905</v>
      </c>
      <c r="V373" s="44">
        <v>7370100</v>
      </c>
      <c r="W373" s="44">
        <v>14740200</v>
      </c>
      <c r="X373" s="45">
        <v>44561</v>
      </c>
      <c r="Y373" s="42" t="s">
        <v>40</v>
      </c>
      <c r="Z373" s="42" t="s">
        <v>9203</v>
      </c>
      <c r="AA373" s="42" t="s">
        <v>9595</v>
      </c>
    </row>
    <row r="374" spans="1:27" ht="15.75" customHeight="1" x14ac:dyDescent="0.2">
      <c r="A374" s="41">
        <v>6911</v>
      </c>
      <c r="B374" s="27" t="str">
        <f>VLOOKUP(A374,'BASE REGISTRO NOVIEMBRE'!$B$2:$V$890,2,FALSE)</f>
        <v>Misión Evangélica San Pablo de Chile</v>
      </c>
      <c r="C374" s="27" t="str">
        <f>VLOOKUP(A374,'BASE REGISTRO NOVIEMBRE'!$B$2:$V$890,3,FALSE)</f>
        <v>71318900-6</v>
      </c>
      <c r="D374" s="27" t="str">
        <f>VLOOKUP(A374,'BASE REGISTRO NOVIEMBRE'!$B$2:$V$890,4,FALSE)</f>
        <v>Corporación de Derecho Público</v>
      </c>
      <c r="E374" s="27" t="str">
        <f>VLOOKUP(A374,'BASE REGISTRO NOVIEMBRE'!$B$2:$V$890,5,FALSE)</f>
        <v>Otorgado por Decreto Supremo Nº 1965, del  17 de marzo de 1960, del Ministerio de Justicia.</v>
      </c>
      <c r="F374" s="27" t="str">
        <f>VLOOKUP(A374,'BASE REGISTRO NOVIEMBRE'!$B$2:$V$890,6,FALSE)</f>
        <v>indefinida</v>
      </c>
      <c r="G374" s="27" t="str">
        <f>VLOOKUP(A374,'BASE REGISTRO NOVIEMBRE'!$B$2:$V$890,7,FALSE)</f>
        <v>Actividad Religiosa</v>
      </c>
      <c r="H374" s="27" t="str">
        <f>VLOOKUP(A374,'BASE REGISTRO NOVIEMBRE'!$B$2:$V$890,8,FALSE)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v>
      </c>
      <c r="I374" s="27" t="str">
        <f>VLOOKUP(A374,'BASE REGISTRO NOVIEMBRE'!$B$2:$V$890,9,FALSE)</f>
        <v xml:space="preserve">Durarán tres años en sus cargos, pudiendo ser reelegidos de forma indefinida.
</v>
      </c>
      <c r="J374" s="27" t="str">
        <f>VLOOKUP(A374,'BASE REGISTRO NOVIEMBRE'!$B$2:$V$890,10,FALSE)</f>
        <v>Directorio prorrogado por un año, a contar del 27 de febrero de 2021 al 27 de febrero de 2024.</v>
      </c>
      <c r="K374" s="27" t="str">
        <f>VLOOKUP(A374,'BASE REGISTRO NOVIEMBRE'!$B$2:$V$890,11,FALSE)</f>
        <v>Julio Salazar Veloso, 
Luis Elías Jara Martínez, 
Marco Durán Roa, 
(Podrán actuar conjunta o indistintamente).</v>
      </c>
      <c r="L374" s="27" t="str">
        <f>VLOOKUP(A374,'BASE REGISTRO NOVIEMBRE'!$B$2:$V$890,12,FALSE)</f>
        <v xml:space="preserve">Cousiño N°137, comuna de Coronel, Región del Biobío
</v>
      </c>
      <c r="M374" s="27" t="str">
        <f>VLOOKUP(A374,'BASE REGISTRO NOVIEMBRE'!$B$2:$V$890,13,FALSE)</f>
        <v>VIII</v>
      </c>
      <c r="N374" s="27" t="str">
        <f>VLOOKUP(A374,'BASE REGISTRO NOVIEMBRE'!$B$2:$V$890,14,FALSE)</f>
        <v>Coronel</v>
      </c>
      <c r="O374" s="27" t="str">
        <f>VLOOKUP(A374,'BASE REGISTRO NOVIEMBRE'!$B$2:$V$890,15,FALSE)</f>
        <v>Teléfonos:  41 2876235 – 41 2871238</v>
      </c>
      <c r="P374" s="27" t="str">
        <f>VLOOKUP(A374,'BASE REGISTRO NOVIEMBRE'!$B$2:$V$890,16,FALSE)</f>
        <v>director.mesp@gmail.com</v>
      </c>
      <c r="Q374" s="27">
        <f>VLOOKUP(A374,'BASE REGISTRO NOVIEMBRE'!$B$2:$V$890,17,FALSE)</f>
        <v>0</v>
      </c>
      <c r="R374" s="27">
        <f>VLOOKUP(A374,'BASE REGISTRO NOVIEMBRE'!$B$2:$V$890,18,FALSE)</f>
        <v>93910</v>
      </c>
      <c r="S374" s="27" t="str">
        <f>VLOOKUP(A374,'BASE REGISTRO NOVIEMBRE'!$B$2:$V$890,19,FALSE)</f>
        <v xml:space="preserve">ANTECEDENTES CORRESPONDIENTES AL AÑO 2020, aprobado por el SUB DEPARTAMENTO DE SUPERVISIÓN FINANCIERA </v>
      </c>
      <c r="T374" s="107">
        <f>VLOOKUP(A374,'BASE REGISTRO NOVIEMBRE'!$B$2:$V$890,20,FALSE)</f>
        <v>37970</v>
      </c>
      <c r="U374" s="41">
        <v>6911</v>
      </c>
      <c r="V374" s="44">
        <v>7981326</v>
      </c>
      <c r="W374" s="44">
        <v>15597096</v>
      </c>
      <c r="X374" s="45">
        <v>44561</v>
      </c>
      <c r="Y374" s="42" t="s">
        <v>40</v>
      </c>
      <c r="Z374" s="42" t="s">
        <v>9203</v>
      </c>
      <c r="AA374" s="42" t="s">
        <v>9518</v>
      </c>
    </row>
    <row r="375" spans="1:27" ht="15.75" customHeight="1" x14ac:dyDescent="0.2">
      <c r="A375" s="41">
        <v>6915</v>
      </c>
      <c r="B375" s="27" t="str">
        <f>VLOOKUP(A375,'BASE REGISTRO NOVIEMBRE'!$B$2:$V$890,2,FALSE)</f>
        <v>Corporación Servicio Paz y Justicia, SERPAJ-CHILE</v>
      </c>
      <c r="C375" s="27" t="str">
        <f>VLOOKUP(A375,'BASE REGISTRO NOVIEMBRE'!$B$2:$V$890,3,FALSE)</f>
        <v>72169400-3</v>
      </c>
      <c r="D375" s="27" t="str">
        <f>VLOOKUP(A375,'BASE REGISTRO NOVIEMBRE'!$B$2:$V$890,4,FALSE)</f>
        <v>Corporación de Derecho Privado.</v>
      </c>
      <c r="E375" s="27" t="str">
        <f>VLOOKUP(A375,'BASE REGISTRO NOVIEMBRE'!$B$2:$V$890,5,FALSE)</f>
        <v xml:space="preserve">Decreto Supremo Nº 1472, de 03 de noviembre de 1992, del Ministerio de Justicia. </v>
      </c>
      <c r="F375" s="27" t="str">
        <f>VLOOKUP(A375,'BASE REGISTRO NOVIEMBRE'!$B$2:$V$890,6,FALSE)</f>
        <v>Certificado de Vigencia Folio Nº 500396542869, de fecha 02 de julio de 2021, del Servicio de Registro Civil e Identificación.</v>
      </c>
      <c r="G375" s="27" t="str">
        <f>VLOOKUP(A375,'BASE REGISTRO NOVIEMBRE'!$B$2:$V$890,7,FALSE)</f>
        <v>Formación, promoción, cooperación y prestación de servicios para el desarrollo económico, social, cultural y espiritual de la comunidad, en el área de los derechos humanos del niño, entre otras.</v>
      </c>
      <c r="H375" s="27" t="str">
        <f>VLOOKUP(A375,'BASE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5" s="27" t="str">
        <f>VLOOKUP(A375,'BASE REGISTRO NOVIEMBRE'!$B$2:$V$890,9,FALSE)</f>
        <v>3 años en sus cargos.</v>
      </c>
      <c r="J375" s="27" t="str">
        <f>VLOOKUP(A375,'BASE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5" s="27" t="str">
        <f>VLOOKUP(A375,'BASE REGISTRO NOVIEMBRE'!$B$2:$V$890,11,FALSE)</f>
        <v xml:space="preserve">Patricio Marcelo Labra Guzmán, 
</v>
      </c>
      <c r="L375" s="27" t="str">
        <f>VLOOKUP(A375,'BASE REGISTRO NOVIEMBRE'!$B$2:$V$890,12,FALSE)</f>
        <v xml:space="preserve">Calle Orella N° 1015, comuna y ciudad de Valparaíso, Quinta Región  
</v>
      </c>
      <c r="M375" s="27" t="str">
        <f>VLOOKUP(A375,'BASE REGISTRO NOVIEMBRE'!$B$2:$V$890,13,FALSE)</f>
        <v>V</v>
      </c>
      <c r="N375" s="27" t="str">
        <f>VLOOKUP(A375,'BASE REGISTRO NOVIEMBRE'!$B$2:$V$890,14,FALSE)</f>
        <v>Valparaíso</v>
      </c>
      <c r="O375" s="27" t="str">
        <f>VLOOKUP(A375,'BASE REGISTRO NOVIEMBRE'!$B$2:$V$890,15,FALSE)</f>
        <v>32-2156239</v>
      </c>
      <c r="P375" s="27" t="str">
        <f>VLOOKUP(A375,'BASE REGISTRO NOVIEMBRE'!$B$2:$V$890,16,FALSE)</f>
        <v>serpaj@serpajchile.cl</v>
      </c>
      <c r="Q375" s="27">
        <f>VLOOKUP(A375,'BASE REGISTRO NOVIEMBRE'!$B$2:$V$890,17,FALSE)</f>
        <v>0</v>
      </c>
      <c r="R375" s="27">
        <f>VLOOKUP(A375,'BASE REGISTRO NOVIEMBRE'!$B$2:$V$890,18,FALSE)</f>
        <v>93401</v>
      </c>
      <c r="S375" s="27" t="str">
        <f>VLOOKUP(A375,'BASE REGISTRO NOVIEMBRE'!$B$2:$V$890,19,FALSE)</f>
        <v>Se acompaña certificado de antecedentes financieros, correspondiente al  año 2020 aprobados por USUFI</v>
      </c>
      <c r="T375" s="107">
        <f>VLOOKUP(A375,'BASE REGISTRO NOVIEMBRE'!$B$2:$V$890,20,FALSE)</f>
        <v>37970</v>
      </c>
      <c r="U375" s="41">
        <v>6915</v>
      </c>
      <c r="V375" s="44">
        <v>14680205</v>
      </c>
      <c r="W375" s="44">
        <v>28863898</v>
      </c>
      <c r="X375" s="45">
        <v>44561</v>
      </c>
      <c r="Y375" s="42" t="s">
        <v>40</v>
      </c>
      <c r="Z375" s="42" t="s">
        <v>9203</v>
      </c>
      <c r="AA375" s="42" t="s">
        <v>658</v>
      </c>
    </row>
    <row r="376" spans="1:27" ht="15.75" customHeight="1" x14ac:dyDescent="0.2">
      <c r="A376" s="41">
        <v>6915</v>
      </c>
      <c r="B376" s="27" t="str">
        <f>VLOOKUP(A376,'BASE REGISTRO NOVIEMBRE'!$B$2:$V$890,2,FALSE)</f>
        <v>Corporación Servicio Paz y Justicia, SERPAJ-CHILE</v>
      </c>
      <c r="C376" s="27" t="str">
        <f>VLOOKUP(A376,'BASE REGISTRO NOVIEMBRE'!$B$2:$V$890,3,FALSE)</f>
        <v>72169400-3</v>
      </c>
      <c r="D376" s="27" t="str">
        <f>VLOOKUP(A376,'BASE REGISTRO NOVIEMBRE'!$B$2:$V$890,4,FALSE)</f>
        <v>Corporación de Derecho Privado.</v>
      </c>
      <c r="E376" s="27" t="str">
        <f>VLOOKUP(A376,'BASE REGISTRO NOVIEMBRE'!$B$2:$V$890,5,FALSE)</f>
        <v xml:space="preserve">Decreto Supremo Nº 1472, de 03 de noviembre de 1992, del Ministerio de Justicia. </v>
      </c>
      <c r="F376" s="27" t="str">
        <f>VLOOKUP(A376,'BASE REGISTRO NOVIEMBRE'!$B$2:$V$890,6,FALSE)</f>
        <v>Certificado de Vigencia Folio Nº 500396542869, de fecha 02 de julio de 2021, del Servicio de Registro Civil e Identificación.</v>
      </c>
      <c r="G376" s="27" t="str">
        <f>VLOOKUP(A376,'BASE REGISTRO NOVIEMBRE'!$B$2:$V$890,7,FALSE)</f>
        <v>Formación, promoción, cooperación y prestación de servicios para el desarrollo económico, social, cultural y espiritual de la comunidad, en el área de los derechos humanos del niño, entre otras.</v>
      </c>
      <c r="H376" s="27" t="str">
        <f>VLOOKUP(A376,'BASE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6" s="27" t="str">
        <f>VLOOKUP(A376,'BASE REGISTRO NOVIEMBRE'!$B$2:$V$890,9,FALSE)</f>
        <v>3 años en sus cargos.</v>
      </c>
      <c r="J376" s="27" t="str">
        <f>VLOOKUP(A376,'BASE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6" s="27" t="str">
        <f>VLOOKUP(A376,'BASE REGISTRO NOVIEMBRE'!$B$2:$V$890,11,FALSE)</f>
        <v xml:space="preserve">Patricio Marcelo Labra Guzmán, 
</v>
      </c>
      <c r="L376" s="27" t="str">
        <f>VLOOKUP(A376,'BASE REGISTRO NOVIEMBRE'!$B$2:$V$890,12,FALSE)</f>
        <v xml:space="preserve">Calle Orella N° 1015, comuna y ciudad de Valparaíso, Quinta Región  
</v>
      </c>
      <c r="M376" s="27" t="str">
        <f>VLOOKUP(A376,'BASE REGISTRO NOVIEMBRE'!$B$2:$V$890,13,FALSE)</f>
        <v>V</v>
      </c>
      <c r="N376" s="27" t="str">
        <f>VLOOKUP(A376,'BASE REGISTRO NOVIEMBRE'!$B$2:$V$890,14,FALSE)</f>
        <v>Valparaíso</v>
      </c>
      <c r="O376" s="27" t="str">
        <f>VLOOKUP(A376,'BASE REGISTRO NOVIEMBRE'!$B$2:$V$890,15,FALSE)</f>
        <v>32-2156239</v>
      </c>
      <c r="P376" s="27" t="str">
        <f>VLOOKUP(A376,'BASE REGISTRO NOVIEMBRE'!$B$2:$V$890,16,FALSE)</f>
        <v>serpaj@serpajchile.cl</v>
      </c>
      <c r="Q376" s="27">
        <f>VLOOKUP(A376,'BASE REGISTRO NOVIEMBRE'!$B$2:$V$890,17,FALSE)</f>
        <v>0</v>
      </c>
      <c r="R376" s="27">
        <f>VLOOKUP(A376,'BASE REGISTRO NOVIEMBRE'!$B$2:$V$890,18,FALSE)</f>
        <v>93401</v>
      </c>
      <c r="S376" s="27" t="str">
        <f>VLOOKUP(A376,'BASE REGISTRO NOVIEMBRE'!$B$2:$V$890,19,FALSE)</f>
        <v>Se acompaña certificado de antecedentes financieros, correspondiente al  año 2020 aprobados por USUFI</v>
      </c>
      <c r="T376" s="107">
        <f>VLOOKUP(A376,'BASE REGISTRO NOVIEMBRE'!$B$2:$V$890,20,FALSE)</f>
        <v>37970</v>
      </c>
      <c r="U376" s="41">
        <v>6915</v>
      </c>
      <c r="V376" s="44">
        <v>125114683</v>
      </c>
      <c r="W376" s="44">
        <v>206972962</v>
      </c>
      <c r="X376" s="45">
        <v>44561</v>
      </c>
      <c r="Y376" s="42" t="s">
        <v>40</v>
      </c>
      <c r="Z376" s="42" t="s">
        <v>9203</v>
      </c>
      <c r="AA376" s="42" t="s">
        <v>9453</v>
      </c>
    </row>
    <row r="377" spans="1:27" ht="15.75" customHeight="1" x14ac:dyDescent="0.2">
      <c r="A377" s="41">
        <v>6915</v>
      </c>
      <c r="B377" s="27" t="str">
        <f>VLOOKUP(A377,'BASE REGISTRO NOVIEMBRE'!$B$2:$V$890,2,FALSE)</f>
        <v>Corporación Servicio Paz y Justicia, SERPAJ-CHILE</v>
      </c>
      <c r="C377" s="27" t="str">
        <f>VLOOKUP(A377,'BASE REGISTRO NOVIEMBRE'!$B$2:$V$890,3,FALSE)</f>
        <v>72169400-3</v>
      </c>
      <c r="D377" s="27" t="str">
        <f>VLOOKUP(A377,'BASE REGISTRO NOVIEMBRE'!$B$2:$V$890,4,FALSE)</f>
        <v>Corporación de Derecho Privado.</v>
      </c>
      <c r="E377" s="27" t="str">
        <f>VLOOKUP(A377,'BASE REGISTRO NOVIEMBRE'!$B$2:$V$890,5,FALSE)</f>
        <v xml:space="preserve">Decreto Supremo Nº 1472, de 03 de noviembre de 1992, del Ministerio de Justicia. </v>
      </c>
      <c r="F377" s="27" t="str">
        <f>VLOOKUP(A377,'BASE REGISTRO NOVIEMBRE'!$B$2:$V$890,6,FALSE)</f>
        <v>Certificado de Vigencia Folio Nº 500396542869, de fecha 02 de julio de 2021, del Servicio de Registro Civil e Identificación.</v>
      </c>
      <c r="G377" s="27" t="str">
        <f>VLOOKUP(A377,'BASE REGISTRO NOVIEMBRE'!$B$2:$V$890,7,FALSE)</f>
        <v>Formación, promoción, cooperación y prestación de servicios para el desarrollo económico, social, cultural y espiritual de la comunidad, en el área de los derechos humanos del niño, entre otras.</v>
      </c>
      <c r="H377" s="27" t="str">
        <f>VLOOKUP(A377,'BASE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7" s="27" t="str">
        <f>VLOOKUP(A377,'BASE REGISTRO NOVIEMBRE'!$B$2:$V$890,9,FALSE)</f>
        <v>3 años en sus cargos.</v>
      </c>
      <c r="J377" s="27" t="str">
        <f>VLOOKUP(A377,'BASE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7" s="27" t="str">
        <f>VLOOKUP(A377,'BASE REGISTRO NOVIEMBRE'!$B$2:$V$890,11,FALSE)</f>
        <v xml:space="preserve">Patricio Marcelo Labra Guzmán, 
</v>
      </c>
      <c r="L377" s="27" t="str">
        <f>VLOOKUP(A377,'BASE REGISTRO NOVIEMBRE'!$B$2:$V$890,12,FALSE)</f>
        <v xml:space="preserve">Calle Orella N° 1015, comuna y ciudad de Valparaíso, Quinta Región  
</v>
      </c>
      <c r="M377" s="27" t="str">
        <f>VLOOKUP(A377,'BASE REGISTRO NOVIEMBRE'!$B$2:$V$890,13,FALSE)</f>
        <v>V</v>
      </c>
      <c r="N377" s="27" t="str">
        <f>VLOOKUP(A377,'BASE REGISTRO NOVIEMBRE'!$B$2:$V$890,14,FALSE)</f>
        <v>Valparaíso</v>
      </c>
      <c r="O377" s="27" t="str">
        <f>VLOOKUP(A377,'BASE REGISTRO NOVIEMBRE'!$B$2:$V$890,15,FALSE)</f>
        <v>32-2156239</v>
      </c>
      <c r="P377" s="27" t="str">
        <f>VLOOKUP(A377,'BASE REGISTRO NOVIEMBRE'!$B$2:$V$890,16,FALSE)</f>
        <v>serpaj@serpajchile.cl</v>
      </c>
      <c r="Q377" s="27">
        <f>VLOOKUP(A377,'BASE REGISTRO NOVIEMBRE'!$B$2:$V$890,17,FALSE)</f>
        <v>0</v>
      </c>
      <c r="R377" s="27">
        <f>VLOOKUP(A377,'BASE REGISTRO NOVIEMBRE'!$B$2:$V$890,18,FALSE)</f>
        <v>93401</v>
      </c>
      <c r="S377" s="27" t="str">
        <f>VLOOKUP(A377,'BASE REGISTRO NOVIEMBRE'!$B$2:$V$890,19,FALSE)</f>
        <v>Se acompaña certificado de antecedentes financieros, correspondiente al  año 2020 aprobados por USUFI</v>
      </c>
      <c r="T377" s="107">
        <f>VLOOKUP(A377,'BASE REGISTRO NOVIEMBRE'!$B$2:$V$890,20,FALSE)</f>
        <v>37970</v>
      </c>
      <c r="U377" s="41">
        <v>6915</v>
      </c>
      <c r="V377" s="44">
        <v>205095475</v>
      </c>
      <c r="W377" s="44">
        <v>296440443</v>
      </c>
      <c r="X377" s="45">
        <v>44561</v>
      </c>
      <c r="Y377" s="42" t="s">
        <v>40</v>
      </c>
      <c r="Z377" s="42" t="s">
        <v>9203</v>
      </c>
      <c r="AA377" s="42" t="s">
        <v>184</v>
      </c>
    </row>
    <row r="378" spans="1:27" ht="15.75" customHeight="1" x14ac:dyDescent="0.2">
      <c r="A378" s="41">
        <v>6915</v>
      </c>
      <c r="B378" s="27" t="str">
        <f>VLOOKUP(A378,'BASE REGISTRO NOVIEMBRE'!$B$2:$V$890,2,FALSE)</f>
        <v>Corporación Servicio Paz y Justicia, SERPAJ-CHILE</v>
      </c>
      <c r="C378" s="27" t="str">
        <f>VLOOKUP(A378,'BASE REGISTRO NOVIEMBRE'!$B$2:$V$890,3,FALSE)</f>
        <v>72169400-3</v>
      </c>
      <c r="D378" s="27" t="str">
        <f>VLOOKUP(A378,'BASE REGISTRO NOVIEMBRE'!$B$2:$V$890,4,FALSE)</f>
        <v>Corporación de Derecho Privado.</v>
      </c>
      <c r="E378" s="27" t="str">
        <f>VLOOKUP(A378,'BASE REGISTRO NOVIEMBRE'!$B$2:$V$890,5,FALSE)</f>
        <v xml:space="preserve">Decreto Supremo Nº 1472, de 03 de noviembre de 1992, del Ministerio de Justicia. </v>
      </c>
      <c r="F378" s="27" t="str">
        <f>VLOOKUP(A378,'BASE REGISTRO NOVIEMBRE'!$B$2:$V$890,6,FALSE)</f>
        <v>Certificado de Vigencia Folio Nº 500396542869, de fecha 02 de julio de 2021, del Servicio de Registro Civil e Identificación.</v>
      </c>
      <c r="G378" s="27" t="str">
        <f>VLOOKUP(A378,'BASE REGISTRO NOVIEMBRE'!$B$2:$V$890,7,FALSE)</f>
        <v>Formación, promoción, cooperación y prestación de servicios para el desarrollo económico, social, cultural y espiritual de la comunidad, en el área de los derechos humanos del niño, entre otras.</v>
      </c>
      <c r="H378" s="27" t="str">
        <f>VLOOKUP(A378,'BASE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8" s="27" t="str">
        <f>VLOOKUP(A378,'BASE REGISTRO NOVIEMBRE'!$B$2:$V$890,9,FALSE)</f>
        <v>3 años en sus cargos.</v>
      </c>
      <c r="J378" s="27" t="str">
        <f>VLOOKUP(A378,'BASE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8" s="27" t="str">
        <f>VLOOKUP(A378,'BASE REGISTRO NOVIEMBRE'!$B$2:$V$890,11,FALSE)</f>
        <v xml:space="preserve">Patricio Marcelo Labra Guzmán, 
</v>
      </c>
      <c r="L378" s="27" t="str">
        <f>VLOOKUP(A378,'BASE REGISTRO NOVIEMBRE'!$B$2:$V$890,12,FALSE)</f>
        <v xml:space="preserve">Calle Orella N° 1015, comuna y ciudad de Valparaíso, Quinta Región  
</v>
      </c>
      <c r="M378" s="27" t="str">
        <f>VLOOKUP(A378,'BASE REGISTRO NOVIEMBRE'!$B$2:$V$890,13,FALSE)</f>
        <v>V</v>
      </c>
      <c r="N378" s="27" t="str">
        <f>VLOOKUP(A378,'BASE REGISTRO NOVIEMBRE'!$B$2:$V$890,14,FALSE)</f>
        <v>Valparaíso</v>
      </c>
      <c r="O378" s="27" t="str">
        <f>VLOOKUP(A378,'BASE REGISTRO NOVIEMBRE'!$B$2:$V$890,15,FALSE)</f>
        <v>32-2156239</v>
      </c>
      <c r="P378" s="27" t="str">
        <f>VLOOKUP(A378,'BASE REGISTRO NOVIEMBRE'!$B$2:$V$890,16,FALSE)</f>
        <v>serpaj@serpajchile.cl</v>
      </c>
      <c r="Q378" s="27">
        <f>VLOOKUP(A378,'BASE REGISTRO NOVIEMBRE'!$B$2:$V$890,17,FALSE)</f>
        <v>0</v>
      </c>
      <c r="R378" s="27">
        <f>VLOOKUP(A378,'BASE REGISTRO NOVIEMBRE'!$B$2:$V$890,18,FALSE)</f>
        <v>93401</v>
      </c>
      <c r="S378" s="27" t="str">
        <f>VLOOKUP(A378,'BASE REGISTRO NOVIEMBRE'!$B$2:$V$890,19,FALSE)</f>
        <v>Se acompaña certificado de antecedentes financieros, correspondiente al  año 2020 aprobados por USUFI</v>
      </c>
      <c r="T378" s="107">
        <f>VLOOKUP(A378,'BASE REGISTRO NOVIEMBRE'!$B$2:$V$890,20,FALSE)</f>
        <v>37970</v>
      </c>
      <c r="U378" s="41">
        <v>6915</v>
      </c>
      <c r="V378" s="44">
        <v>26374614</v>
      </c>
      <c r="W378" s="44">
        <v>36395364</v>
      </c>
      <c r="X378" s="45">
        <v>44561</v>
      </c>
      <c r="Y378" s="42" t="s">
        <v>40</v>
      </c>
      <c r="Z378" s="42" t="s">
        <v>9203</v>
      </c>
      <c r="AA378" s="42" t="s">
        <v>9459</v>
      </c>
    </row>
    <row r="379" spans="1:27" ht="15.75" customHeight="1" x14ac:dyDescent="0.2">
      <c r="A379" s="41">
        <v>6915</v>
      </c>
      <c r="B379" s="27" t="str">
        <f>VLOOKUP(A379,'BASE REGISTRO NOVIEMBRE'!$B$2:$V$890,2,FALSE)</f>
        <v>Corporación Servicio Paz y Justicia, SERPAJ-CHILE</v>
      </c>
      <c r="C379" s="27" t="str">
        <f>VLOOKUP(A379,'BASE REGISTRO NOVIEMBRE'!$B$2:$V$890,3,FALSE)</f>
        <v>72169400-3</v>
      </c>
      <c r="D379" s="27" t="str">
        <f>VLOOKUP(A379,'BASE REGISTRO NOVIEMBRE'!$B$2:$V$890,4,FALSE)</f>
        <v>Corporación de Derecho Privado.</v>
      </c>
      <c r="E379" s="27" t="str">
        <f>VLOOKUP(A379,'BASE REGISTRO NOVIEMBRE'!$B$2:$V$890,5,FALSE)</f>
        <v xml:space="preserve">Decreto Supremo Nº 1472, de 03 de noviembre de 1992, del Ministerio de Justicia. </v>
      </c>
      <c r="F379" s="27" t="str">
        <f>VLOOKUP(A379,'BASE REGISTRO NOVIEMBRE'!$B$2:$V$890,6,FALSE)</f>
        <v>Certificado de Vigencia Folio Nº 500396542869, de fecha 02 de julio de 2021, del Servicio de Registro Civil e Identificación.</v>
      </c>
      <c r="G379" s="27" t="str">
        <f>VLOOKUP(A379,'BASE REGISTRO NOVIEMBRE'!$B$2:$V$890,7,FALSE)</f>
        <v>Formación, promoción, cooperación y prestación de servicios para el desarrollo económico, social, cultural y espiritual de la comunidad, en el área de los derechos humanos del niño, entre otras.</v>
      </c>
      <c r="H379" s="27" t="str">
        <f>VLOOKUP(A379,'BASE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79" s="27" t="str">
        <f>VLOOKUP(A379,'BASE REGISTRO NOVIEMBRE'!$B$2:$V$890,9,FALSE)</f>
        <v>3 años en sus cargos.</v>
      </c>
      <c r="J379" s="27" t="str">
        <f>VLOOKUP(A379,'BASE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79" s="27" t="str">
        <f>VLOOKUP(A379,'BASE REGISTRO NOVIEMBRE'!$B$2:$V$890,11,FALSE)</f>
        <v xml:space="preserve">Patricio Marcelo Labra Guzmán, 
</v>
      </c>
      <c r="L379" s="27" t="str">
        <f>VLOOKUP(A379,'BASE REGISTRO NOVIEMBRE'!$B$2:$V$890,12,FALSE)</f>
        <v xml:space="preserve">Calle Orella N° 1015, comuna y ciudad de Valparaíso, Quinta Región  
</v>
      </c>
      <c r="M379" s="27" t="str">
        <f>VLOOKUP(A379,'BASE REGISTRO NOVIEMBRE'!$B$2:$V$890,13,FALSE)</f>
        <v>V</v>
      </c>
      <c r="N379" s="27" t="str">
        <f>VLOOKUP(A379,'BASE REGISTRO NOVIEMBRE'!$B$2:$V$890,14,FALSE)</f>
        <v>Valparaíso</v>
      </c>
      <c r="O379" s="27" t="str">
        <f>VLOOKUP(A379,'BASE REGISTRO NOVIEMBRE'!$B$2:$V$890,15,FALSE)</f>
        <v>32-2156239</v>
      </c>
      <c r="P379" s="27" t="str">
        <f>VLOOKUP(A379,'BASE REGISTRO NOVIEMBRE'!$B$2:$V$890,16,FALSE)</f>
        <v>serpaj@serpajchile.cl</v>
      </c>
      <c r="Q379" s="27">
        <f>VLOOKUP(A379,'BASE REGISTRO NOVIEMBRE'!$B$2:$V$890,17,FALSE)</f>
        <v>0</v>
      </c>
      <c r="R379" s="27">
        <f>VLOOKUP(A379,'BASE REGISTRO NOVIEMBRE'!$B$2:$V$890,18,FALSE)</f>
        <v>93401</v>
      </c>
      <c r="S379" s="27" t="str">
        <f>VLOOKUP(A379,'BASE REGISTRO NOVIEMBRE'!$B$2:$V$890,19,FALSE)</f>
        <v>Se acompaña certificado de antecedentes financieros, correspondiente al  año 2020 aprobados por USUFI</v>
      </c>
      <c r="T379" s="107">
        <f>VLOOKUP(A379,'BASE REGISTRO NOVIEMBRE'!$B$2:$V$890,20,FALSE)</f>
        <v>37970</v>
      </c>
      <c r="U379" s="41">
        <v>6915</v>
      </c>
      <c r="V379" s="44">
        <v>2689440</v>
      </c>
      <c r="W379" s="44">
        <v>8895840</v>
      </c>
      <c r="X379" s="45">
        <v>44561</v>
      </c>
      <c r="Y379" s="42" t="s">
        <v>40</v>
      </c>
      <c r="Z379" s="42" t="s">
        <v>9203</v>
      </c>
      <c r="AA379" s="42" t="s">
        <v>905</v>
      </c>
    </row>
    <row r="380" spans="1:27" ht="15.75" customHeight="1" x14ac:dyDescent="0.2">
      <c r="A380" s="41">
        <v>6915</v>
      </c>
      <c r="B380" s="27" t="str">
        <f>VLOOKUP(A380,'BASE REGISTRO NOVIEMBRE'!$B$2:$V$890,2,FALSE)</f>
        <v>Corporación Servicio Paz y Justicia, SERPAJ-CHILE</v>
      </c>
      <c r="C380" s="27" t="str">
        <f>VLOOKUP(A380,'BASE REGISTRO NOVIEMBRE'!$B$2:$V$890,3,FALSE)</f>
        <v>72169400-3</v>
      </c>
      <c r="D380" s="27" t="str">
        <f>VLOOKUP(A380,'BASE REGISTRO NOVIEMBRE'!$B$2:$V$890,4,FALSE)</f>
        <v>Corporación de Derecho Privado.</v>
      </c>
      <c r="E380" s="27" t="str">
        <f>VLOOKUP(A380,'BASE REGISTRO NOVIEMBRE'!$B$2:$V$890,5,FALSE)</f>
        <v xml:space="preserve">Decreto Supremo Nº 1472, de 03 de noviembre de 1992, del Ministerio de Justicia. </v>
      </c>
      <c r="F380" s="27" t="str">
        <f>VLOOKUP(A380,'BASE REGISTRO NOVIEMBRE'!$B$2:$V$890,6,FALSE)</f>
        <v>Certificado de Vigencia Folio Nº 500396542869, de fecha 02 de julio de 2021, del Servicio de Registro Civil e Identificación.</v>
      </c>
      <c r="G380" s="27" t="str">
        <f>VLOOKUP(A380,'BASE REGISTRO NOVIEMBRE'!$B$2:$V$890,7,FALSE)</f>
        <v>Formación, promoción, cooperación y prestación de servicios para el desarrollo económico, social, cultural y espiritual de la comunidad, en el área de los derechos humanos del niño, entre otras.</v>
      </c>
      <c r="H380" s="27" t="str">
        <f>VLOOKUP(A380,'BASE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0" s="27" t="str">
        <f>VLOOKUP(A380,'BASE REGISTRO NOVIEMBRE'!$B$2:$V$890,9,FALSE)</f>
        <v>3 años en sus cargos.</v>
      </c>
      <c r="J380" s="27" t="str">
        <f>VLOOKUP(A380,'BASE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0" s="27" t="str">
        <f>VLOOKUP(A380,'BASE REGISTRO NOVIEMBRE'!$B$2:$V$890,11,FALSE)</f>
        <v xml:space="preserve">Patricio Marcelo Labra Guzmán, 
</v>
      </c>
      <c r="L380" s="27" t="str">
        <f>VLOOKUP(A380,'BASE REGISTRO NOVIEMBRE'!$B$2:$V$890,12,FALSE)</f>
        <v xml:space="preserve">Calle Orella N° 1015, comuna y ciudad de Valparaíso, Quinta Región  
</v>
      </c>
      <c r="M380" s="27" t="str">
        <f>VLOOKUP(A380,'BASE REGISTRO NOVIEMBRE'!$B$2:$V$890,13,FALSE)</f>
        <v>V</v>
      </c>
      <c r="N380" s="27" t="str">
        <f>VLOOKUP(A380,'BASE REGISTRO NOVIEMBRE'!$B$2:$V$890,14,FALSE)</f>
        <v>Valparaíso</v>
      </c>
      <c r="O380" s="27" t="str">
        <f>VLOOKUP(A380,'BASE REGISTRO NOVIEMBRE'!$B$2:$V$890,15,FALSE)</f>
        <v>32-2156239</v>
      </c>
      <c r="P380" s="27" t="str">
        <f>VLOOKUP(A380,'BASE REGISTRO NOVIEMBRE'!$B$2:$V$890,16,FALSE)</f>
        <v>serpaj@serpajchile.cl</v>
      </c>
      <c r="Q380" s="27">
        <f>VLOOKUP(A380,'BASE REGISTRO NOVIEMBRE'!$B$2:$V$890,17,FALSE)</f>
        <v>0</v>
      </c>
      <c r="R380" s="27">
        <f>VLOOKUP(A380,'BASE REGISTRO NOVIEMBRE'!$B$2:$V$890,18,FALSE)</f>
        <v>93401</v>
      </c>
      <c r="S380" s="27" t="str">
        <f>VLOOKUP(A380,'BASE REGISTRO NOVIEMBRE'!$B$2:$V$890,19,FALSE)</f>
        <v>Se acompaña certificado de antecedentes financieros, correspondiente al  año 2020 aprobados por USUFI</v>
      </c>
      <c r="T380" s="107">
        <f>VLOOKUP(A380,'BASE REGISTRO NOVIEMBRE'!$B$2:$V$890,20,FALSE)</f>
        <v>37970</v>
      </c>
      <c r="U380" s="41">
        <v>6915</v>
      </c>
      <c r="V380" s="44">
        <v>10466473</v>
      </c>
      <c r="W380" s="44">
        <v>20727721</v>
      </c>
      <c r="X380" s="45">
        <v>44561</v>
      </c>
      <c r="Y380" s="42" t="s">
        <v>40</v>
      </c>
      <c r="Z380" s="42" t="s">
        <v>9203</v>
      </c>
      <c r="AA380" s="42" t="s">
        <v>9465</v>
      </c>
    </row>
    <row r="381" spans="1:27" ht="15.75" customHeight="1" x14ac:dyDescent="0.2">
      <c r="A381" s="41">
        <v>6915</v>
      </c>
      <c r="B381" s="27" t="str">
        <f>VLOOKUP(A381,'BASE REGISTRO NOVIEMBRE'!$B$2:$V$890,2,FALSE)</f>
        <v>Corporación Servicio Paz y Justicia, SERPAJ-CHILE</v>
      </c>
      <c r="C381" s="27" t="str">
        <f>VLOOKUP(A381,'BASE REGISTRO NOVIEMBRE'!$B$2:$V$890,3,FALSE)</f>
        <v>72169400-3</v>
      </c>
      <c r="D381" s="27" t="str">
        <f>VLOOKUP(A381,'BASE REGISTRO NOVIEMBRE'!$B$2:$V$890,4,FALSE)</f>
        <v>Corporación de Derecho Privado.</v>
      </c>
      <c r="E381" s="27" t="str">
        <f>VLOOKUP(A381,'BASE REGISTRO NOVIEMBRE'!$B$2:$V$890,5,FALSE)</f>
        <v xml:space="preserve">Decreto Supremo Nº 1472, de 03 de noviembre de 1992, del Ministerio de Justicia. </v>
      </c>
      <c r="F381" s="27" t="str">
        <f>VLOOKUP(A381,'BASE REGISTRO NOVIEMBRE'!$B$2:$V$890,6,FALSE)</f>
        <v>Certificado de Vigencia Folio Nº 500396542869, de fecha 02 de julio de 2021, del Servicio de Registro Civil e Identificación.</v>
      </c>
      <c r="G381" s="27" t="str">
        <f>VLOOKUP(A381,'BASE REGISTRO NOVIEMBRE'!$B$2:$V$890,7,FALSE)</f>
        <v>Formación, promoción, cooperación y prestación de servicios para el desarrollo económico, social, cultural y espiritual de la comunidad, en el área de los derechos humanos del niño, entre otras.</v>
      </c>
      <c r="H381" s="27" t="str">
        <f>VLOOKUP(A381,'BASE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1" s="27" t="str">
        <f>VLOOKUP(A381,'BASE REGISTRO NOVIEMBRE'!$B$2:$V$890,9,FALSE)</f>
        <v>3 años en sus cargos.</v>
      </c>
      <c r="J381" s="27" t="str">
        <f>VLOOKUP(A381,'BASE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1" s="27" t="str">
        <f>VLOOKUP(A381,'BASE REGISTRO NOVIEMBRE'!$B$2:$V$890,11,FALSE)</f>
        <v xml:space="preserve">Patricio Marcelo Labra Guzmán, 
</v>
      </c>
      <c r="L381" s="27" t="str">
        <f>VLOOKUP(A381,'BASE REGISTRO NOVIEMBRE'!$B$2:$V$890,12,FALSE)</f>
        <v xml:space="preserve">Calle Orella N° 1015, comuna y ciudad de Valparaíso, Quinta Región  
</v>
      </c>
      <c r="M381" s="27" t="str">
        <f>VLOOKUP(A381,'BASE REGISTRO NOVIEMBRE'!$B$2:$V$890,13,FALSE)</f>
        <v>V</v>
      </c>
      <c r="N381" s="27" t="str">
        <f>VLOOKUP(A381,'BASE REGISTRO NOVIEMBRE'!$B$2:$V$890,14,FALSE)</f>
        <v>Valparaíso</v>
      </c>
      <c r="O381" s="27" t="str">
        <f>VLOOKUP(A381,'BASE REGISTRO NOVIEMBRE'!$B$2:$V$890,15,FALSE)</f>
        <v>32-2156239</v>
      </c>
      <c r="P381" s="27" t="str">
        <f>VLOOKUP(A381,'BASE REGISTRO NOVIEMBRE'!$B$2:$V$890,16,FALSE)</f>
        <v>serpaj@serpajchile.cl</v>
      </c>
      <c r="Q381" s="27">
        <f>VLOOKUP(A381,'BASE REGISTRO NOVIEMBRE'!$B$2:$V$890,17,FALSE)</f>
        <v>0</v>
      </c>
      <c r="R381" s="27">
        <f>VLOOKUP(A381,'BASE REGISTRO NOVIEMBRE'!$B$2:$V$890,18,FALSE)</f>
        <v>93401</v>
      </c>
      <c r="S381" s="27" t="str">
        <f>VLOOKUP(A381,'BASE REGISTRO NOVIEMBRE'!$B$2:$V$890,19,FALSE)</f>
        <v>Se acompaña certificado de antecedentes financieros, correspondiente al  año 2020 aprobados por USUFI</v>
      </c>
      <c r="T381" s="107">
        <f>VLOOKUP(A381,'BASE REGISTRO NOVIEMBRE'!$B$2:$V$890,20,FALSE)</f>
        <v>37970</v>
      </c>
      <c r="U381" s="41">
        <v>6915</v>
      </c>
      <c r="V381" s="44">
        <v>6580025</v>
      </c>
      <c r="W381" s="44">
        <v>12063379</v>
      </c>
      <c r="X381" s="45">
        <v>44561</v>
      </c>
      <c r="Y381" s="42" t="s">
        <v>40</v>
      </c>
      <c r="Z381" s="42" t="s">
        <v>9203</v>
      </c>
      <c r="AA381" s="42" t="s">
        <v>909</v>
      </c>
    </row>
    <row r="382" spans="1:27" ht="15.75" customHeight="1" x14ac:dyDescent="0.2">
      <c r="A382" s="41">
        <v>6915</v>
      </c>
      <c r="B382" s="27" t="str">
        <f>VLOOKUP(A382,'BASE REGISTRO NOVIEMBRE'!$B$2:$V$890,2,FALSE)</f>
        <v>Corporación Servicio Paz y Justicia, SERPAJ-CHILE</v>
      </c>
      <c r="C382" s="27" t="str">
        <f>VLOOKUP(A382,'BASE REGISTRO NOVIEMBRE'!$B$2:$V$890,3,FALSE)</f>
        <v>72169400-3</v>
      </c>
      <c r="D382" s="27" t="str">
        <f>VLOOKUP(A382,'BASE REGISTRO NOVIEMBRE'!$B$2:$V$890,4,FALSE)</f>
        <v>Corporación de Derecho Privado.</v>
      </c>
      <c r="E382" s="27" t="str">
        <f>VLOOKUP(A382,'BASE REGISTRO NOVIEMBRE'!$B$2:$V$890,5,FALSE)</f>
        <v xml:space="preserve">Decreto Supremo Nº 1472, de 03 de noviembre de 1992, del Ministerio de Justicia. </v>
      </c>
      <c r="F382" s="27" t="str">
        <f>VLOOKUP(A382,'BASE REGISTRO NOVIEMBRE'!$B$2:$V$890,6,FALSE)</f>
        <v>Certificado de Vigencia Folio Nº 500396542869, de fecha 02 de julio de 2021, del Servicio de Registro Civil e Identificación.</v>
      </c>
      <c r="G382" s="27" t="str">
        <f>VLOOKUP(A382,'BASE REGISTRO NOVIEMBRE'!$B$2:$V$890,7,FALSE)</f>
        <v>Formación, promoción, cooperación y prestación de servicios para el desarrollo económico, social, cultural y espiritual de la comunidad, en el área de los derechos humanos del niño, entre otras.</v>
      </c>
      <c r="H382" s="27" t="str">
        <f>VLOOKUP(A382,'BASE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2" s="27" t="str">
        <f>VLOOKUP(A382,'BASE REGISTRO NOVIEMBRE'!$B$2:$V$890,9,FALSE)</f>
        <v>3 años en sus cargos.</v>
      </c>
      <c r="J382" s="27" t="str">
        <f>VLOOKUP(A382,'BASE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2" s="27" t="str">
        <f>VLOOKUP(A382,'BASE REGISTRO NOVIEMBRE'!$B$2:$V$890,11,FALSE)</f>
        <v xml:space="preserve">Patricio Marcelo Labra Guzmán, 
</v>
      </c>
      <c r="L382" s="27" t="str">
        <f>VLOOKUP(A382,'BASE REGISTRO NOVIEMBRE'!$B$2:$V$890,12,FALSE)</f>
        <v xml:space="preserve">Calle Orella N° 1015, comuna y ciudad de Valparaíso, Quinta Región  
</v>
      </c>
      <c r="M382" s="27" t="str">
        <f>VLOOKUP(A382,'BASE REGISTRO NOVIEMBRE'!$B$2:$V$890,13,FALSE)</f>
        <v>V</v>
      </c>
      <c r="N382" s="27" t="str">
        <f>VLOOKUP(A382,'BASE REGISTRO NOVIEMBRE'!$B$2:$V$890,14,FALSE)</f>
        <v>Valparaíso</v>
      </c>
      <c r="O382" s="27" t="str">
        <f>VLOOKUP(A382,'BASE REGISTRO NOVIEMBRE'!$B$2:$V$890,15,FALSE)</f>
        <v>32-2156239</v>
      </c>
      <c r="P382" s="27" t="str">
        <f>VLOOKUP(A382,'BASE REGISTRO NOVIEMBRE'!$B$2:$V$890,16,FALSE)</f>
        <v>serpaj@serpajchile.cl</v>
      </c>
      <c r="Q382" s="27">
        <f>VLOOKUP(A382,'BASE REGISTRO NOVIEMBRE'!$B$2:$V$890,17,FALSE)</f>
        <v>0</v>
      </c>
      <c r="R382" s="27">
        <f>VLOOKUP(A382,'BASE REGISTRO NOVIEMBRE'!$B$2:$V$890,18,FALSE)</f>
        <v>93401</v>
      </c>
      <c r="S382" s="27" t="str">
        <f>VLOOKUP(A382,'BASE REGISTRO NOVIEMBRE'!$B$2:$V$890,19,FALSE)</f>
        <v>Se acompaña certificado de antecedentes financieros, correspondiente al  año 2020 aprobados por USUFI</v>
      </c>
      <c r="T382" s="107">
        <f>VLOOKUP(A382,'BASE REGISTRO NOVIEMBRE'!$B$2:$V$890,20,FALSE)</f>
        <v>37970</v>
      </c>
      <c r="U382" s="41">
        <v>6915</v>
      </c>
      <c r="V382" s="44">
        <v>16834860</v>
      </c>
      <c r="W382" s="44">
        <v>24592860</v>
      </c>
      <c r="X382" s="45">
        <v>44561</v>
      </c>
      <c r="Y382" s="42" t="s">
        <v>40</v>
      </c>
      <c r="Z382" s="42" t="s">
        <v>9203</v>
      </c>
      <c r="AA382" s="42" t="s">
        <v>9478</v>
      </c>
    </row>
    <row r="383" spans="1:27" ht="15.75" customHeight="1" x14ac:dyDescent="0.2">
      <c r="A383" s="41">
        <v>6915</v>
      </c>
      <c r="B383" s="27" t="str">
        <f>VLOOKUP(A383,'BASE REGISTRO NOVIEMBRE'!$B$2:$V$890,2,FALSE)</f>
        <v>Corporación Servicio Paz y Justicia, SERPAJ-CHILE</v>
      </c>
      <c r="C383" s="27" t="str">
        <f>VLOOKUP(A383,'BASE REGISTRO NOVIEMBRE'!$B$2:$V$890,3,FALSE)</f>
        <v>72169400-3</v>
      </c>
      <c r="D383" s="27" t="str">
        <f>VLOOKUP(A383,'BASE REGISTRO NOVIEMBRE'!$B$2:$V$890,4,FALSE)</f>
        <v>Corporación de Derecho Privado.</v>
      </c>
      <c r="E383" s="27" t="str">
        <f>VLOOKUP(A383,'BASE REGISTRO NOVIEMBRE'!$B$2:$V$890,5,FALSE)</f>
        <v xml:space="preserve">Decreto Supremo Nº 1472, de 03 de noviembre de 1992, del Ministerio de Justicia. </v>
      </c>
      <c r="F383" s="27" t="str">
        <f>VLOOKUP(A383,'BASE REGISTRO NOVIEMBRE'!$B$2:$V$890,6,FALSE)</f>
        <v>Certificado de Vigencia Folio Nº 500396542869, de fecha 02 de julio de 2021, del Servicio de Registro Civil e Identificación.</v>
      </c>
      <c r="G383" s="27" t="str">
        <f>VLOOKUP(A383,'BASE REGISTRO NOVIEMBRE'!$B$2:$V$890,7,FALSE)</f>
        <v>Formación, promoción, cooperación y prestación de servicios para el desarrollo económico, social, cultural y espiritual de la comunidad, en el área de los derechos humanos del niño, entre otras.</v>
      </c>
      <c r="H383" s="27" t="str">
        <f>VLOOKUP(A383,'BASE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3" s="27" t="str">
        <f>VLOOKUP(A383,'BASE REGISTRO NOVIEMBRE'!$B$2:$V$890,9,FALSE)</f>
        <v>3 años en sus cargos.</v>
      </c>
      <c r="J383" s="27" t="str">
        <f>VLOOKUP(A383,'BASE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3" s="27" t="str">
        <f>VLOOKUP(A383,'BASE REGISTRO NOVIEMBRE'!$B$2:$V$890,11,FALSE)</f>
        <v xml:space="preserve">Patricio Marcelo Labra Guzmán, 
</v>
      </c>
      <c r="L383" s="27" t="str">
        <f>VLOOKUP(A383,'BASE REGISTRO NOVIEMBRE'!$B$2:$V$890,12,FALSE)</f>
        <v xml:space="preserve">Calle Orella N° 1015, comuna y ciudad de Valparaíso, Quinta Región  
</v>
      </c>
      <c r="M383" s="27" t="str">
        <f>VLOOKUP(A383,'BASE REGISTRO NOVIEMBRE'!$B$2:$V$890,13,FALSE)</f>
        <v>V</v>
      </c>
      <c r="N383" s="27" t="str">
        <f>VLOOKUP(A383,'BASE REGISTRO NOVIEMBRE'!$B$2:$V$890,14,FALSE)</f>
        <v>Valparaíso</v>
      </c>
      <c r="O383" s="27" t="str">
        <f>VLOOKUP(A383,'BASE REGISTRO NOVIEMBRE'!$B$2:$V$890,15,FALSE)</f>
        <v>32-2156239</v>
      </c>
      <c r="P383" s="27" t="str">
        <f>VLOOKUP(A383,'BASE REGISTRO NOVIEMBRE'!$B$2:$V$890,16,FALSE)</f>
        <v>serpaj@serpajchile.cl</v>
      </c>
      <c r="Q383" s="27">
        <f>VLOOKUP(A383,'BASE REGISTRO NOVIEMBRE'!$B$2:$V$890,17,FALSE)</f>
        <v>0</v>
      </c>
      <c r="R383" s="27">
        <f>VLOOKUP(A383,'BASE REGISTRO NOVIEMBRE'!$B$2:$V$890,18,FALSE)</f>
        <v>93401</v>
      </c>
      <c r="S383" s="27" t="str">
        <f>VLOOKUP(A383,'BASE REGISTRO NOVIEMBRE'!$B$2:$V$890,19,FALSE)</f>
        <v>Se acompaña certificado de antecedentes financieros, correspondiente al  año 2020 aprobados por USUFI</v>
      </c>
      <c r="T383" s="107">
        <f>VLOOKUP(A383,'BASE REGISTRO NOVIEMBRE'!$B$2:$V$890,20,FALSE)</f>
        <v>37970</v>
      </c>
      <c r="U383" s="41">
        <v>6915</v>
      </c>
      <c r="V383" s="44">
        <v>10121604</v>
      </c>
      <c r="W383" s="44">
        <v>16328004</v>
      </c>
      <c r="X383" s="45">
        <v>44561</v>
      </c>
      <c r="Y383" s="42" t="s">
        <v>40</v>
      </c>
      <c r="Z383" s="42" t="s">
        <v>9203</v>
      </c>
      <c r="AA383" s="42" t="s">
        <v>906</v>
      </c>
    </row>
    <row r="384" spans="1:27" ht="15.75" customHeight="1" x14ac:dyDescent="0.2">
      <c r="A384" s="41">
        <v>6915</v>
      </c>
      <c r="B384" s="27" t="str">
        <f>VLOOKUP(A384,'BASE REGISTRO NOVIEMBRE'!$B$2:$V$890,2,FALSE)</f>
        <v>Corporación Servicio Paz y Justicia, SERPAJ-CHILE</v>
      </c>
      <c r="C384" s="27" t="str">
        <f>VLOOKUP(A384,'BASE REGISTRO NOVIEMBRE'!$B$2:$V$890,3,FALSE)</f>
        <v>72169400-3</v>
      </c>
      <c r="D384" s="27" t="str">
        <f>VLOOKUP(A384,'BASE REGISTRO NOVIEMBRE'!$B$2:$V$890,4,FALSE)</f>
        <v>Corporación de Derecho Privado.</v>
      </c>
      <c r="E384" s="27" t="str">
        <f>VLOOKUP(A384,'BASE REGISTRO NOVIEMBRE'!$B$2:$V$890,5,FALSE)</f>
        <v xml:space="preserve">Decreto Supremo Nº 1472, de 03 de noviembre de 1992, del Ministerio de Justicia. </v>
      </c>
      <c r="F384" s="27" t="str">
        <f>VLOOKUP(A384,'BASE REGISTRO NOVIEMBRE'!$B$2:$V$890,6,FALSE)</f>
        <v>Certificado de Vigencia Folio Nº 500396542869, de fecha 02 de julio de 2021, del Servicio de Registro Civil e Identificación.</v>
      </c>
      <c r="G384" s="27" t="str">
        <f>VLOOKUP(A384,'BASE REGISTRO NOVIEMBRE'!$B$2:$V$890,7,FALSE)</f>
        <v>Formación, promoción, cooperación y prestación de servicios para el desarrollo económico, social, cultural y espiritual de la comunidad, en el área de los derechos humanos del niño, entre otras.</v>
      </c>
      <c r="H384" s="27" t="str">
        <f>VLOOKUP(A384,'BASE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4" s="27" t="str">
        <f>VLOOKUP(A384,'BASE REGISTRO NOVIEMBRE'!$B$2:$V$890,9,FALSE)</f>
        <v>3 años en sus cargos.</v>
      </c>
      <c r="J384" s="27" t="str">
        <f>VLOOKUP(A384,'BASE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4" s="27" t="str">
        <f>VLOOKUP(A384,'BASE REGISTRO NOVIEMBRE'!$B$2:$V$890,11,FALSE)</f>
        <v xml:space="preserve">Patricio Marcelo Labra Guzmán, 
</v>
      </c>
      <c r="L384" s="27" t="str">
        <f>VLOOKUP(A384,'BASE REGISTRO NOVIEMBRE'!$B$2:$V$890,12,FALSE)</f>
        <v xml:space="preserve">Calle Orella N° 1015, comuna y ciudad de Valparaíso, Quinta Región  
</v>
      </c>
      <c r="M384" s="27" t="str">
        <f>VLOOKUP(A384,'BASE REGISTRO NOVIEMBRE'!$B$2:$V$890,13,FALSE)</f>
        <v>V</v>
      </c>
      <c r="N384" s="27" t="str">
        <f>VLOOKUP(A384,'BASE REGISTRO NOVIEMBRE'!$B$2:$V$890,14,FALSE)</f>
        <v>Valparaíso</v>
      </c>
      <c r="O384" s="27" t="str">
        <f>VLOOKUP(A384,'BASE REGISTRO NOVIEMBRE'!$B$2:$V$890,15,FALSE)</f>
        <v>32-2156239</v>
      </c>
      <c r="P384" s="27" t="str">
        <f>VLOOKUP(A384,'BASE REGISTRO NOVIEMBRE'!$B$2:$V$890,16,FALSE)</f>
        <v>serpaj@serpajchile.cl</v>
      </c>
      <c r="Q384" s="27">
        <f>VLOOKUP(A384,'BASE REGISTRO NOVIEMBRE'!$B$2:$V$890,17,FALSE)</f>
        <v>0</v>
      </c>
      <c r="R384" s="27">
        <f>VLOOKUP(A384,'BASE REGISTRO NOVIEMBRE'!$B$2:$V$890,18,FALSE)</f>
        <v>93401</v>
      </c>
      <c r="S384" s="27" t="str">
        <f>VLOOKUP(A384,'BASE REGISTRO NOVIEMBRE'!$B$2:$V$890,19,FALSE)</f>
        <v>Se acompaña certificado de antecedentes financieros, correspondiente al  año 2020 aprobados por USUFI</v>
      </c>
      <c r="T384" s="107">
        <f>VLOOKUP(A384,'BASE REGISTRO NOVIEMBRE'!$B$2:$V$890,20,FALSE)</f>
        <v>37970</v>
      </c>
      <c r="U384" s="41">
        <v>6915</v>
      </c>
      <c r="V384" s="44">
        <v>24370464</v>
      </c>
      <c r="W384" s="44">
        <v>47644257</v>
      </c>
      <c r="X384" s="45">
        <v>44561</v>
      </c>
      <c r="Y384" s="42" t="s">
        <v>40</v>
      </c>
      <c r="Z384" s="42" t="s">
        <v>9203</v>
      </c>
      <c r="AA384" s="42" t="s">
        <v>111</v>
      </c>
    </row>
    <row r="385" spans="1:27" ht="15.75" customHeight="1" x14ac:dyDescent="0.2">
      <c r="A385" s="41">
        <v>6915</v>
      </c>
      <c r="B385" s="27" t="str">
        <f>VLOOKUP(A385,'BASE REGISTRO NOVIEMBRE'!$B$2:$V$890,2,FALSE)</f>
        <v>Corporación Servicio Paz y Justicia, SERPAJ-CHILE</v>
      </c>
      <c r="C385" s="27" t="str">
        <f>VLOOKUP(A385,'BASE REGISTRO NOVIEMBRE'!$B$2:$V$890,3,FALSE)</f>
        <v>72169400-3</v>
      </c>
      <c r="D385" s="27" t="str">
        <f>VLOOKUP(A385,'BASE REGISTRO NOVIEMBRE'!$B$2:$V$890,4,FALSE)</f>
        <v>Corporación de Derecho Privado.</v>
      </c>
      <c r="E385" s="27" t="str">
        <f>VLOOKUP(A385,'BASE REGISTRO NOVIEMBRE'!$B$2:$V$890,5,FALSE)</f>
        <v xml:space="preserve">Decreto Supremo Nº 1472, de 03 de noviembre de 1992, del Ministerio de Justicia. </v>
      </c>
      <c r="F385" s="27" t="str">
        <f>VLOOKUP(A385,'BASE REGISTRO NOVIEMBRE'!$B$2:$V$890,6,FALSE)</f>
        <v>Certificado de Vigencia Folio Nº 500396542869, de fecha 02 de julio de 2021, del Servicio de Registro Civil e Identificación.</v>
      </c>
      <c r="G385" s="27" t="str">
        <f>VLOOKUP(A385,'BASE REGISTRO NOVIEMBRE'!$B$2:$V$890,7,FALSE)</f>
        <v>Formación, promoción, cooperación y prestación de servicios para el desarrollo económico, social, cultural y espiritual de la comunidad, en el área de los derechos humanos del niño, entre otras.</v>
      </c>
      <c r="H385" s="27" t="str">
        <f>VLOOKUP(A385,'BASE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5" s="27" t="str">
        <f>VLOOKUP(A385,'BASE REGISTRO NOVIEMBRE'!$B$2:$V$890,9,FALSE)</f>
        <v>3 años en sus cargos.</v>
      </c>
      <c r="J385" s="27" t="str">
        <f>VLOOKUP(A385,'BASE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5" s="27" t="str">
        <f>VLOOKUP(A385,'BASE REGISTRO NOVIEMBRE'!$B$2:$V$890,11,FALSE)</f>
        <v xml:space="preserve">Patricio Marcelo Labra Guzmán, 
</v>
      </c>
      <c r="L385" s="27" t="str">
        <f>VLOOKUP(A385,'BASE REGISTRO NOVIEMBRE'!$B$2:$V$890,12,FALSE)</f>
        <v xml:space="preserve">Calle Orella N° 1015, comuna y ciudad de Valparaíso, Quinta Región  
</v>
      </c>
      <c r="M385" s="27" t="str">
        <f>VLOOKUP(A385,'BASE REGISTRO NOVIEMBRE'!$B$2:$V$890,13,FALSE)</f>
        <v>V</v>
      </c>
      <c r="N385" s="27" t="str">
        <f>VLOOKUP(A385,'BASE REGISTRO NOVIEMBRE'!$B$2:$V$890,14,FALSE)</f>
        <v>Valparaíso</v>
      </c>
      <c r="O385" s="27" t="str">
        <f>VLOOKUP(A385,'BASE REGISTRO NOVIEMBRE'!$B$2:$V$890,15,FALSE)</f>
        <v>32-2156239</v>
      </c>
      <c r="P385" s="27" t="str">
        <f>VLOOKUP(A385,'BASE REGISTRO NOVIEMBRE'!$B$2:$V$890,16,FALSE)</f>
        <v>serpaj@serpajchile.cl</v>
      </c>
      <c r="Q385" s="27">
        <f>VLOOKUP(A385,'BASE REGISTRO NOVIEMBRE'!$B$2:$V$890,17,FALSE)</f>
        <v>0</v>
      </c>
      <c r="R385" s="27">
        <f>VLOOKUP(A385,'BASE REGISTRO NOVIEMBRE'!$B$2:$V$890,18,FALSE)</f>
        <v>93401</v>
      </c>
      <c r="S385" s="27" t="str">
        <f>VLOOKUP(A385,'BASE REGISTRO NOVIEMBRE'!$B$2:$V$890,19,FALSE)</f>
        <v>Se acompaña certificado de antecedentes financieros, correspondiente al  año 2020 aprobados por USUFI</v>
      </c>
      <c r="T385" s="107">
        <f>VLOOKUP(A385,'BASE REGISTRO NOVIEMBRE'!$B$2:$V$890,20,FALSE)</f>
        <v>37970</v>
      </c>
      <c r="U385" s="41">
        <v>6915</v>
      </c>
      <c r="V385" s="44">
        <v>33041219</v>
      </c>
      <c r="W385" s="44">
        <v>64160109</v>
      </c>
      <c r="X385" s="45">
        <v>44561</v>
      </c>
      <c r="Y385" s="42" t="s">
        <v>40</v>
      </c>
      <c r="Z385" s="42" t="s">
        <v>9203</v>
      </c>
      <c r="AA385" s="42" t="s">
        <v>9665</v>
      </c>
    </row>
    <row r="386" spans="1:27" ht="15.75" customHeight="1" x14ac:dyDescent="0.2">
      <c r="A386" s="41">
        <v>6915</v>
      </c>
      <c r="B386" s="27" t="str">
        <f>VLOOKUP(A386,'BASE REGISTRO NOVIEMBRE'!$B$2:$V$890,2,FALSE)</f>
        <v>Corporación Servicio Paz y Justicia, SERPAJ-CHILE</v>
      </c>
      <c r="C386" s="27" t="str">
        <f>VLOOKUP(A386,'BASE REGISTRO NOVIEMBRE'!$B$2:$V$890,3,FALSE)</f>
        <v>72169400-3</v>
      </c>
      <c r="D386" s="27" t="str">
        <f>VLOOKUP(A386,'BASE REGISTRO NOVIEMBRE'!$B$2:$V$890,4,FALSE)</f>
        <v>Corporación de Derecho Privado.</v>
      </c>
      <c r="E386" s="27" t="str">
        <f>VLOOKUP(A386,'BASE REGISTRO NOVIEMBRE'!$B$2:$V$890,5,FALSE)</f>
        <v xml:space="preserve">Decreto Supremo Nº 1472, de 03 de noviembre de 1992, del Ministerio de Justicia. </v>
      </c>
      <c r="F386" s="27" t="str">
        <f>VLOOKUP(A386,'BASE REGISTRO NOVIEMBRE'!$B$2:$V$890,6,FALSE)</f>
        <v>Certificado de Vigencia Folio Nº 500396542869, de fecha 02 de julio de 2021, del Servicio de Registro Civil e Identificación.</v>
      </c>
      <c r="G386" s="27" t="str">
        <f>VLOOKUP(A386,'BASE REGISTRO NOVIEMBRE'!$B$2:$V$890,7,FALSE)</f>
        <v>Formación, promoción, cooperación y prestación de servicios para el desarrollo económico, social, cultural y espiritual de la comunidad, en el área de los derechos humanos del niño, entre otras.</v>
      </c>
      <c r="H386" s="27" t="str">
        <f>VLOOKUP(A386,'BASE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6" s="27" t="str">
        <f>VLOOKUP(A386,'BASE REGISTRO NOVIEMBRE'!$B$2:$V$890,9,FALSE)</f>
        <v>3 años en sus cargos.</v>
      </c>
      <c r="J386" s="27" t="str">
        <f>VLOOKUP(A386,'BASE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6" s="27" t="str">
        <f>VLOOKUP(A386,'BASE REGISTRO NOVIEMBRE'!$B$2:$V$890,11,FALSE)</f>
        <v xml:space="preserve">Patricio Marcelo Labra Guzmán, 
</v>
      </c>
      <c r="L386" s="27" t="str">
        <f>VLOOKUP(A386,'BASE REGISTRO NOVIEMBRE'!$B$2:$V$890,12,FALSE)</f>
        <v xml:space="preserve">Calle Orella N° 1015, comuna y ciudad de Valparaíso, Quinta Región  
</v>
      </c>
      <c r="M386" s="27" t="str">
        <f>VLOOKUP(A386,'BASE REGISTRO NOVIEMBRE'!$B$2:$V$890,13,FALSE)</f>
        <v>V</v>
      </c>
      <c r="N386" s="27" t="str">
        <f>VLOOKUP(A386,'BASE REGISTRO NOVIEMBRE'!$B$2:$V$890,14,FALSE)</f>
        <v>Valparaíso</v>
      </c>
      <c r="O386" s="27" t="str">
        <f>VLOOKUP(A386,'BASE REGISTRO NOVIEMBRE'!$B$2:$V$890,15,FALSE)</f>
        <v>32-2156239</v>
      </c>
      <c r="P386" s="27" t="str">
        <f>VLOOKUP(A386,'BASE REGISTRO NOVIEMBRE'!$B$2:$V$890,16,FALSE)</f>
        <v>serpaj@serpajchile.cl</v>
      </c>
      <c r="Q386" s="27">
        <f>VLOOKUP(A386,'BASE REGISTRO NOVIEMBRE'!$B$2:$V$890,17,FALSE)</f>
        <v>0</v>
      </c>
      <c r="R386" s="27">
        <f>VLOOKUP(A386,'BASE REGISTRO NOVIEMBRE'!$B$2:$V$890,18,FALSE)</f>
        <v>93401</v>
      </c>
      <c r="S386" s="27" t="str">
        <f>VLOOKUP(A386,'BASE REGISTRO NOVIEMBRE'!$B$2:$V$890,19,FALSE)</f>
        <v>Se acompaña certificado de antecedentes financieros, correspondiente al  año 2020 aprobados por USUFI</v>
      </c>
      <c r="T386" s="107">
        <f>VLOOKUP(A386,'BASE REGISTRO NOVIEMBRE'!$B$2:$V$890,20,FALSE)</f>
        <v>37970</v>
      </c>
      <c r="U386" s="41">
        <v>6915</v>
      </c>
      <c r="V386" s="44">
        <v>6006194</v>
      </c>
      <c r="W386" s="44">
        <v>6006194</v>
      </c>
      <c r="X386" s="45">
        <v>44561</v>
      </c>
      <c r="Y386" s="42" t="s">
        <v>40</v>
      </c>
      <c r="Z386" s="42" t="s">
        <v>9203</v>
      </c>
      <c r="AA386" s="42" t="s">
        <v>207</v>
      </c>
    </row>
    <row r="387" spans="1:27" ht="15.75" customHeight="1" x14ac:dyDescent="0.2">
      <c r="A387" s="41">
        <v>6915</v>
      </c>
      <c r="B387" s="27" t="str">
        <f>VLOOKUP(A387,'BASE REGISTRO NOVIEMBRE'!$B$2:$V$890,2,FALSE)</f>
        <v>Corporación Servicio Paz y Justicia, SERPAJ-CHILE</v>
      </c>
      <c r="C387" s="27" t="str">
        <f>VLOOKUP(A387,'BASE REGISTRO NOVIEMBRE'!$B$2:$V$890,3,FALSE)</f>
        <v>72169400-3</v>
      </c>
      <c r="D387" s="27" t="str">
        <f>VLOOKUP(A387,'BASE REGISTRO NOVIEMBRE'!$B$2:$V$890,4,FALSE)</f>
        <v>Corporación de Derecho Privado.</v>
      </c>
      <c r="E387" s="27" t="str">
        <f>VLOOKUP(A387,'BASE REGISTRO NOVIEMBRE'!$B$2:$V$890,5,FALSE)</f>
        <v xml:space="preserve">Decreto Supremo Nº 1472, de 03 de noviembre de 1992, del Ministerio de Justicia. </v>
      </c>
      <c r="F387" s="27" t="str">
        <f>VLOOKUP(A387,'BASE REGISTRO NOVIEMBRE'!$B$2:$V$890,6,FALSE)</f>
        <v>Certificado de Vigencia Folio Nº 500396542869, de fecha 02 de julio de 2021, del Servicio de Registro Civil e Identificación.</v>
      </c>
      <c r="G387" s="27" t="str">
        <f>VLOOKUP(A387,'BASE REGISTRO NOVIEMBRE'!$B$2:$V$890,7,FALSE)</f>
        <v>Formación, promoción, cooperación y prestación de servicios para el desarrollo económico, social, cultural y espiritual de la comunidad, en el área de los derechos humanos del niño, entre otras.</v>
      </c>
      <c r="H387" s="27" t="str">
        <f>VLOOKUP(A387,'BASE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7" s="27" t="str">
        <f>VLOOKUP(A387,'BASE REGISTRO NOVIEMBRE'!$B$2:$V$890,9,FALSE)</f>
        <v>3 años en sus cargos.</v>
      </c>
      <c r="J387" s="27" t="str">
        <f>VLOOKUP(A387,'BASE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7" s="27" t="str">
        <f>VLOOKUP(A387,'BASE REGISTRO NOVIEMBRE'!$B$2:$V$890,11,FALSE)</f>
        <v xml:space="preserve">Patricio Marcelo Labra Guzmán, 
</v>
      </c>
      <c r="L387" s="27" t="str">
        <f>VLOOKUP(A387,'BASE REGISTRO NOVIEMBRE'!$B$2:$V$890,12,FALSE)</f>
        <v xml:space="preserve">Calle Orella N° 1015, comuna y ciudad de Valparaíso, Quinta Región  
</v>
      </c>
      <c r="M387" s="27" t="str">
        <f>VLOOKUP(A387,'BASE REGISTRO NOVIEMBRE'!$B$2:$V$890,13,FALSE)</f>
        <v>V</v>
      </c>
      <c r="N387" s="27" t="str">
        <f>VLOOKUP(A387,'BASE REGISTRO NOVIEMBRE'!$B$2:$V$890,14,FALSE)</f>
        <v>Valparaíso</v>
      </c>
      <c r="O387" s="27" t="str">
        <f>VLOOKUP(A387,'BASE REGISTRO NOVIEMBRE'!$B$2:$V$890,15,FALSE)</f>
        <v>32-2156239</v>
      </c>
      <c r="P387" s="27" t="str">
        <f>VLOOKUP(A387,'BASE REGISTRO NOVIEMBRE'!$B$2:$V$890,16,FALSE)</f>
        <v>serpaj@serpajchile.cl</v>
      </c>
      <c r="Q387" s="27">
        <f>VLOOKUP(A387,'BASE REGISTRO NOVIEMBRE'!$B$2:$V$890,17,FALSE)</f>
        <v>0</v>
      </c>
      <c r="R387" s="27">
        <f>VLOOKUP(A387,'BASE REGISTRO NOVIEMBRE'!$B$2:$V$890,18,FALSE)</f>
        <v>93401</v>
      </c>
      <c r="S387" s="27" t="str">
        <f>VLOOKUP(A387,'BASE REGISTRO NOVIEMBRE'!$B$2:$V$890,19,FALSE)</f>
        <v>Se acompaña certificado de antecedentes financieros, correspondiente al  año 2020 aprobados por USUFI</v>
      </c>
      <c r="T387" s="107">
        <f>VLOOKUP(A387,'BASE REGISTRO NOVIEMBRE'!$B$2:$V$890,20,FALSE)</f>
        <v>37970</v>
      </c>
      <c r="U387" s="41">
        <v>6915</v>
      </c>
      <c r="V387" s="44">
        <v>7987637</v>
      </c>
      <c r="W387" s="44">
        <v>16580398</v>
      </c>
      <c r="X387" s="45">
        <v>44561</v>
      </c>
      <c r="Y387" s="42" t="s">
        <v>40</v>
      </c>
      <c r="Z387" s="42" t="s">
        <v>9203</v>
      </c>
      <c r="AA387" s="42" t="s">
        <v>9500</v>
      </c>
    </row>
    <row r="388" spans="1:27" ht="15.75" customHeight="1" x14ac:dyDescent="0.2">
      <c r="A388" s="41">
        <v>6915</v>
      </c>
      <c r="B388" s="27" t="str">
        <f>VLOOKUP(A388,'BASE REGISTRO NOVIEMBRE'!$B$2:$V$890,2,FALSE)</f>
        <v>Corporación Servicio Paz y Justicia, SERPAJ-CHILE</v>
      </c>
      <c r="C388" s="27" t="str">
        <f>VLOOKUP(A388,'BASE REGISTRO NOVIEMBRE'!$B$2:$V$890,3,FALSE)</f>
        <v>72169400-3</v>
      </c>
      <c r="D388" s="27" t="str">
        <f>VLOOKUP(A388,'BASE REGISTRO NOVIEMBRE'!$B$2:$V$890,4,FALSE)</f>
        <v>Corporación de Derecho Privado.</v>
      </c>
      <c r="E388" s="27" t="str">
        <f>VLOOKUP(A388,'BASE REGISTRO NOVIEMBRE'!$B$2:$V$890,5,FALSE)</f>
        <v xml:space="preserve">Decreto Supremo Nº 1472, de 03 de noviembre de 1992, del Ministerio de Justicia. </v>
      </c>
      <c r="F388" s="27" t="str">
        <f>VLOOKUP(A388,'BASE REGISTRO NOVIEMBRE'!$B$2:$V$890,6,FALSE)</f>
        <v>Certificado de Vigencia Folio Nº 500396542869, de fecha 02 de julio de 2021, del Servicio de Registro Civil e Identificación.</v>
      </c>
      <c r="G388" s="27" t="str">
        <f>VLOOKUP(A388,'BASE REGISTRO NOVIEMBRE'!$B$2:$V$890,7,FALSE)</f>
        <v>Formación, promoción, cooperación y prestación de servicios para el desarrollo económico, social, cultural y espiritual de la comunidad, en el área de los derechos humanos del niño, entre otras.</v>
      </c>
      <c r="H388" s="27" t="str">
        <f>VLOOKUP(A388,'BASE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8" s="27" t="str">
        <f>VLOOKUP(A388,'BASE REGISTRO NOVIEMBRE'!$B$2:$V$890,9,FALSE)</f>
        <v>3 años en sus cargos.</v>
      </c>
      <c r="J388" s="27" t="str">
        <f>VLOOKUP(A388,'BASE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8" s="27" t="str">
        <f>VLOOKUP(A388,'BASE REGISTRO NOVIEMBRE'!$B$2:$V$890,11,FALSE)</f>
        <v xml:space="preserve">Patricio Marcelo Labra Guzmán, 
</v>
      </c>
      <c r="L388" s="27" t="str">
        <f>VLOOKUP(A388,'BASE REGISTRO NOVIEMBRE'!$B$2:$V$890,12,FALSE)</f>
        <v xml:space="preserve">Calle Orella N° 1015, comuna y ciudad de Valparaíso, Quinta Región  
</v>
      </c>
      <c r="M388" s="27" t="str">
        <f>VLOOKUP(A388,'BASE REGISTRO NOVIEMBRE'!$B$2:$V$890,13,FALSE)</f>
        <v>V</v>
      </c>
      <c r="N388" s="27" t="str">
        <f>VLOOKUP(A388,'BASE REGISTRO NOVIEMBRE'!$B$2:$V$890,14,FALSE)</f>
        <v>Valparaíso</v>
      </c>
      <c r="O388" s="27" t="str">
        <f>VLOOKUP(A388,'BASE REGISTRO NOVIEMBRE'!$B$2:$V$890,15,FALSE)</f>
        <v>32-2156239</v>
      </c>
      <c r="P388" s="27" t="str">
        <f>VLOOKUP(A388,'BASE REGISTRO NOVIEMBRE'!$B$2:$V$890,16,FALSE)</f>
        <v>serpaj@serpajchile.cl</v>
      </c>
      <c r="Q388" s="27">
        <f>VLOOKUP(A388,'BASE REGISTRO NOVIEMBRE'!$B$2:$V$890,17,FALSE)</f>
        <v>0</v>
      </c>
      <c r="R388" s="27">
        <f>VLOOKUP(A388,'BASE REGISTRO NOVIEMBRE'!$B$2:$V$890,18,FALSE)</f>
        <v>93401</v>
      </c>
      <c r="S388" s="27" t="str">
        <f>VLOOKUP(A388,'BASE REGISTRO NOVIEMBRE'!$B$2:$V$890,19,FALSE)</f>
        <v>Se acompaña certificado de antecedentes financieros, correspondiente al  año 2020 aprobados por USUFI</v>
      </c>
      <c r="T388" s="107">
        <f>VLOOKUP(A388,'BASE REGISTRO NOVIEMBRE'!$B$2:$V$890,20,FALSE)</f>
        <v>37970</v>
      </c>
      <c r="U388" s="41">
        <v>6915</v>
      </c>
      <c r="V388" s="44">
        <v>7687928</v>
      </c>
      <c r="W388" s="44">
        <v>7687928</v>
      </c>
      <c r="X388" s="45">
        <v>44561</v>
      </c>
      <c r="Y388" s="42" t="s">
        <v>40</v>
      </c>
      <c r="Z388" s="42" t="s">
        <v>9203</v>
      </c>
      <c r="AA388" s="42" t="s">
        <v>186</v>
      </c>
    </row>
    <row r="389" spans="1:27" ht="15.75" customHeight="1" x14ac:dyDescent="0.2">
      <c r="A389" s="41">
        <v>6915</v>
      </c>
      <c r="B389" s="27" t="str">
        <f>VLOOKUP(A389,'BASE REGISTRO NOVIEMBRE'!$B$2:$V$890,2,FALSE)</f>
        <v>Corporación Servicio Paz y Justicia, SERPAJ-CHILE</v>
      </c>
      <c r="C389" s="27" t="str">
        <f>VLOOKUP(A389,'BASE REGISTRO NOVIEMBRE'!$B$2:$V$890,3,FALSE)</f>
        <v>72169400-3</v>
      </c>
      <c r="D389" s="27" t="str">
        <f>VLOOKUP(A389,'BASE REGISTRO NOVIEMBRE'!$B$2:$V$890,4,FALSE)</f>
        <v>Corporación de Derecho Privado.</v>
      </c>
      <c r="E389" s="27" t="str">
        <f>VLOOKUP(A389,'BASE REGISTRO NOVIEMBRE'!$B$2:$V$890,5,FALSE)</f>
        <v xml:space="preserve">Decreto Supremo Nº 1472, de 03 de noviembre de 1992, del Ministerio de Justicia. </v>
      </c>
      <c r="F389" s="27" t="str">
        <f>VLOOKUP(A389,'BASE REGISTRO NOVIEMBRE'!$B$2:$V$890,6,FALSE)</f>
        <v>Certificado de Vigencia Folio Nº 500396542869, de fecha 02 de julio de 2021, del Servicio de Registro Civil e Identificación.</v>
      </c>
      <c r="G389" s="27" t="str">
        <f>VLOOKUP(A389,'BASE REGISTRO NOVIEMBRE'!$B$2:$V$890,7,FALSE)</f>
        <v>Formación, promoción, cooperación y prestación de servicios para el desarrollo económico, social, cultural y espiritual de la comunidad, en el área de los derechos humanos del niño, entre otras.</v>
      </c>
      <c r="H389" s="27" t="str">
        <f>VLOOKUP(A389,'BASE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89" s="27" t="str">
        <f>VLOOKUP(A389,'BASE REGISTRO NOVIEMBRE'!$B$2:$V$890,9,FALSE)</f>
        <v>3 años en sus cargos.</v>
      </c>
      <c r="J389" s="27" t="str">
        <f>VLOOKUP(A389,'BASE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89" s="27" t="str">
        <f>VLOOKUP(A389,'BASE REGISTRO NOVIEMBRE'!$B$2:$V$890,11,FALSE)</f>
        <v xml:space="preserve">Patricio Marcelo Labra Guzmán, 
</v>
      </c>
      <c r="L389" s="27" t="str">
        <f>VLOOKUP(A389,'BASE REGISTRO NOVIEMBRE'!$B$2:$V$890,12,FALSE)</f>
        <v xml:space="preserve">Calle Orella N° 1015, comuna y ciudad de Valparaíso, Quinta Región  
</v>
      </c>
      <c r="M389" s="27" t="str">
        <f>VLOOKUP(A389,'BASE REGISTRO NOVIEMBRE'!$B$2:$V$890,13,FALSE)</f>
        <v>V</v>
      </c>
      <c r="N389" s="27" t="str">
        <f>VLOOKUP(A389,'BASE REGISTRO NOVIEMBRE'!$B$2:$V$890,14,FALSE)</f>
        <v>Valparaíso</v>
      </c>
      <c r="O389" s="27" t="str">
        <f>VLOOKUP(A389,'BASE REGISTRO NOVIEMBRE'!$B$2:$V$890,15,FALSE)</f>
        <v>32-2156239</v>
      </c>
      <c r="P389" s="27" t="str">
        <f>VLOOKUP(A389,'BASE REGISTRO NOVIEMBRE'!$B$2:$V$890,16,FALSE)</f>
        <v>serpaj@serpajchile.cl</v>
      </c>
      <c r="Q389" s="27">
        <f>VLOOKUP(A389,'BASE REGISTRO NOVIEMBRE'!$B$2:$V$890,17,FALSE)</f>
        <v>0</v>
      </c>
      <c r="R389" s="27">
        <f>VLOOKUP(A389,'BASE REGISTRO NOVIEMBRE'!$B$2:$V$890,18,FALSE)</f>
        <v>93401</v>
      </c>
      <c r="S389" s="27" t="str">
        <f>VLOOKUP(A389,'BASE REGISTRO NOVIEMBRE'!$B$2:$V$890,19,FALSE)</f>
        <v>Se acompaña certificado de antecedentes financieros, correspondiente al  año 2020 aprobados por USUFI</v>
      </c>
      <c r="T389" s="107">
        <f>VLOOKUP(A389,'BASE REGISTRO NOVIEMBRE'!$B$2:$V$890,20,FALSE)</f>
        <v>37970</v>
      </c>
      <c r="U389" s="41">
        <v>6915</v>
      </c>
      <c r="V389" s="44">
        <v>49715742</v>
      </c>
      <c r="W389" s="44">
        <v>67993590</v>
      </c>
      <c r="X389" s="45">
        <v>44561</v>
      </c>
      <c r="Y389" s="42" t="s">
        <v>40</v>
      </c>
      <c r="Z389" s="42" t="s">
        <v>9203</v>
      </c>
      <c r="AA389" s="42" t="s">
        <v>209</v>
      </c>
    </row>
    <row r="390" spans="1:27" ht="15.75" customHeight="1" x14ac:dyDescent="0.2">
      <c r="A390" s="41">
        <v>6915</v>
      </c>
      <c r="B390" s="27" t="str">
        <f>VLOOKUP(A390,'BASE REGISTRO NOVIEMBRE'!$B$2:$V$890,2,FALSE)</f>
        <v>Corporación Servicio Paz y Justicia, SERPAJ-CHILE</v>
      </c>
      <c r="C390" s="27" t="str">
        <f>VLOOKUP(A390,'BASE REGISTRO NOVIEMBRE'!$B$2:$V$890,3,FALSE)</f>
        <v>72169400-3</v>
      </c>
      <c r="D390" s="27" t="str">
        <f>VLOOKUP(A390,'BASE REGISTRO NOVIEMBRE'!$B$2:$V$890,4,FALSE)</f>
        <v>Corporación de Derecho Privado.</v>
      </c>
      <c r="E390" s="27" t="str">
        <f>VLOOKUP(A390,'BASE REGISTRO NOVIEMBRE'!$B$2:$V$890,5,FALSE)</f>
        <v xml:space="preserve">Decreto Supremo Nº 1472, de 03 de noviembre de 1992, del Ministerio de Justicia. </v>
      </c>
      <c r="F390" s="27" t="str">
        <f>VLOOKUP(A390,'BASE REGISTRO NOVIEMBRE'!$B$2:$V$890,6,FALSE)</f>
        <v>Certificado de Vigencia Folio Nº 500396542869, de fecha 02 de julio de 2021, del Servicio de Registro Civil e Identificación.</v>
      </c>
      <c r="G390" s="27" t="str">
        <f>VLOOKUP(A390,'BASE REGISTRO NOVIEMBRE'!$B$2:$V$890,7,FALSE)</f>
        <v>Formación, promoción, cooperación y prestación de servicios para el desarrollo económico, social, cultural y espiritual de la comunidad, en el área de los derechos humanos del niño, entre otras.</v>
      </c>
      <c r="H390" s="27" t="str">
        <f>VLOOKUP(A390,'BASE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0" s="27" t="str">
        <f>VLOOKUP(A390,'BASE REGISTRO NOVIEMBRE'!$B$2:$V$890,9,FALSE)</f>
        <v>3 años en sus cargos.</v>
      </c>
      <c r="J390" s="27" t="str">
        <f>VLOOKUP(A390,'BASE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0" s="27" t="str">
        <f>VLOOKUP(A390,'BASE REGISTRO NOVIEMBRE'!$B$2:$V$890,11,FALSE)</f>
        <v xml:space="preserve">Patricio Marcelo Labra Guzmán, 
</v>
      </c>
      <c r="L390" s="27" t="str">
        <f>VLOOKUP(A390,'BASE REGISTRO NOVIEMBRE'!$B$2:$V$890,12,FALSE)</f>
        <v xml:space="preserve">Calle Orella N° 1015, comuna y ciudad de Valparaíso, Quinta Región  
</v>
      </c>
      <c r="M390" s="27" t="str">
        <f>VLOOKUP(A390,'BASE REGISTRO NOVIEMBRE'!$B$2:$V$890,13,FALSE)</f>
        <v>V</v>
      </c>
      <c r="N390" s="27" t="str">
        <f>VLOOKUP(A390,'BASE REGISTRO NOVIEMBRE'!$B$2:$V$890,14,FALSE)</f>
        <v>Valparaíso</v>
      </c>
      <c r="O390" s="27" t="str">
        <f>VLOOKUP(A390,'BASE REGISTRO NOVIEMBRE'!$B$2:$V$890,15,FALSE)</f>
        <v>32-2156239</v>
      </c>
      <c r="P390" s="27" t="str">
        <f>VLOOKUP(A390,'BASE REGISTRO NOVIEMBRE'!$B$2:$V$890,16,FALSE)</f>
        <v>serpaj@serpajchile.cl</v>
      </c>
      <c r="Q390" s="27">
        <f>VLOOKUP(A390,'BASE REGISTRO NOVIEMBRE'!$B$2:$V$890,17,FALSE)</f>
        <v>0</v>
      </c>
      <c r="R390" s="27">
        <f>VLOOKUP(A390,'BASE REGISTRO NOVIEMBRE'!$B$2:$V$890,18,FALSE)</f>
        <v>93401</v>
      </c>
      <c r="S390" s="27" t="str">
        <f>VLOOKUP(A390,'BASE REGISTRO NOVIEMBRE'!$B$2:$V$890,19,FALSE)</f>
        <v>Se acompaña certificado de antecedentes financieros, correspondiente al  año 2020 aprobados por USUFI</v>
      </c>
      <c r="T390" s="107">
        <f>VLOOKUP(A390,'BASE REGISTRO NOVIEMBRE'!$B$2:$V$890,20,FALSE)</f>
        <v>37970</v>
      </c>
      <c r="U390" s="41">
        <v>6915</v>
      </c>
      <c r="V390" s="44">
        <v>8016600</v>
      </c>
      <c r="W390" s="44">
        <v>16033200</v>
      </c>
      <c r="X390" s="45">
        <v>44561</v>
      </c>
      <c r="Y390" s="42" t="s">
        <v>40</v>
      </c>
      <c r="Z390" s="42" t="s">
        <v>9203</v>
      </c>
      <c r="AA390" s="42" t="s">
        <v>9515</v>
      </c>
    </row>
    <row r="391" spans="1:27" ht="15.75" customHeight="1" x14ac:dyDescent="0.2">
      <c r="A391" s="41">
        <v>6915</v>
      </c>
      <c r="B391" s="27" t="str">
        <f>VLOOKUP(A391,'BASE REGISTRO NOVIEMBRE'!$B$2:$V$890,2,FALSE)</f>
        <v>Corporación Servicio Paz y Justicia, SERPAJ-CHILE</v>
      </c>
      <c r="C391" s="27" t="str">
        <f>VLOOKUP(A391,'BASE REGISTRO NOVIEMBRE'!$B$2:$V$890,3,FALSE)</f>
        <v>72169400-3</v>
      </c>
      <c r="D391" s="27" t="str">
        <f>VLOOKUP(A391,'BASE REGISTRO NOVIEMBRE'!$B$2:$V$890,4,FALSE)</f>
        <v>Corporación de Derecho Privado.</v>
      </c>
      <c r="E391" s="27" t="str">
        <f>VLOOKUP(A391,'BASE REGISTRO NOVIEMBRE'!$B$2:$V$890,5,FALSE)</f>
        <v xml:space="preserve">Decreto Supremo Nº 1472, de 03 de noviembre de 1992, del Ministerio de Justicia. </v>
      </c>
      <c r="F391" s="27" t="str">
        <f>VLOOKUP(A391,'BASE REGISTRO NOVIEMBRE'!$B$2:$V$890,6,FALSE)</f>
        <v>Certificado de Vigencia Folio Nº 500396542869, de fecha 02 de julio de 2021, del Servicio de Registro Civil e Identificación.</v>
      </c>
      <c r="G391" s="27" t="str">
        <f>VLOOKUP(A391,'BASE REGISTRO NOVIEMBRE'!$B$2:$V$890,7,FALSE)</f>
        <v>Formación, promoción, cooperación y prestación de servicios para el desarrollo económico, social, cultural y espiritual de la comunidad, en el área de los derechos humanos del niño, entre otras.</v>
      </c>
      <c r="H391" s="27" t="str">
        <f>VLOOKUP(A391,'BASE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1" s="27" t="str">
        <f>VLOOKUP(A391,'BASE REGISTRO NOVIEMBRE'!$B$2:$V$890,9,FALSE)</f>
        <v>3 años en sus cargos.</v>
      </c>
      <c r="J391" s="27" t="str">
        <f>VLOOKUP(A391,'BASE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1" s="27" t="str">
        <f>VLOOKUP(A391,'BASE REGISTRO NOVIEMBRE'!$B$2:$V$890,11,FALSE)</f>
        <v xml:space="preserve">Patricio Marcelo Labra Guzmán, 
</v>
      </c>
      <c r="L391" s="27" t="str">
        <f>VLOOKUP(A391,'BASE REGISTRO NOVIEMBRE'!$B$2:$V$890,12,FALSE)</f>
        <v xml:space="preserve">Calle Orella N° 1015, comuna y ciudad de Valparaíso, Quinta Región  
</v>
      </c>
      <c r="M391" s="27" t="str">
        <f>VLOOKUP(A391,'BASE REGISTRO NOVIEMBRE'!$B$2:$V$890,13,FALSE)</f>
        <v>V</v>
      </c>
      <c r="N391" s="27" t="str">
        <f>VLOOKUP(A391,'BASE REGISTRO NOVIEMBRE'!$B$2:$V$890,14,FALSE)</f>
        <v>Valparaíso</v>
      </c>
      <c r="O391" s="27" t="str">
        <f>VLOOKUP(A391,'BASE REGISTRO NOVIEMBRE'!$B$2:$V$890,15,FALSE)</f>
        <v>32-2156239</v>
      </c>
      <c r="P391" s="27" t="str">
        <f>VLOOKUP(A391,'BASE REGISTRO NOVIEMBRE'!$B$2:$V$890,16,FALSE)</f>
        <v>serpaj@serpajchile.cl</v>
      </c>
      <c r="Q391" s="27">
        <f>VLOOKUP(A391,'BASE REGISTRO NOVIEMBRE'!$B$2:$V$890,17,FALSE)</f>
        <v>0</v>
      </c>
      <c r="R391" s="27">
        <f>VLOOKUP(A391,'BASE REGISTRO NOVIEMBRE'!$B$2:$V$890,18,FALSE)</f>
        <v>93401</v>
      </c>
      <c r="S391" s="27" t="str">
        <f>VLOOKUP(A391,'BASE REGISTRO NOVIEMBRE'!$B$2:$V$890,19,FALSE)</f>
        <v>Se acompaña certificado de antecedentes financieros, correspondiente al  año 2020 aprobados por USUFI</v>
      </c>
      <c r="T391" s="107">
        <f>VLOOKUP(A391,'BASE REGISTRO NOVIEMBRE'!$B$2:$V$890,20,FALSE)</f>
        <v>37970</v>
      </c>
      <c r="U391" s="41">
        <v>6915</v>
      </c>
      <c r="V391" s="44">
        <v>10783930</v>
      </c>
      <c r="W391" s="44">
        <v>19922854</v>
      </c>
      <c r="X391" s="45">
        <v>44561</v>
      </c>
      <c r="Y391" s="42" t="s">
        <v>40</v>
      </c>
      <c r="Z391" s="42" t="s">
        <v>9203</v>
      </c>
      <c r="AA391" s="42" t="s">
        <v>9521</v>
      </c>
    </row>
    <row r="392" spans="1:27" ht="15.75" customHeight="1" x14ac:dyDescent="0.2">
      <c r="A392" s="41">
        <v>6915</v>
      </c>
      <c r="B392" s="27" t="str">
        <f>VLOOKUP(A392,'BASE REGISTRO NOVIEMBRE'!$B$2:$V$890,2,FALSE)</f>
        <v>Corporación Servicio Paz y Justicia, SERPAJ-CHILE</v>
      </c>
      <c r="C392" s="27" t="str">
        <f>VLOOKUP(A392,'BASE REGISTRO NOVIEMBRE'!$B$2:$V$890,3,FALSE)</f>
        <v>72169400-3</v>
      </c>
      <c r="D392" s="27" t="str">
        <f>VLOOKUP(A392,'BASE REGISTRO NOVIEMBRE'!$B$2:$V$890,4,FALSE)</f>
        <v>Corporación de Derecho Privado.</v>
      </c>
      <c r="E392" s="27" t="str">
        <f>VLOOKUP(A392,'BASE REGISTRO NOVIEMBRE'!$B$2:$V$890,5,FALSE)</f>
        <v xml:space="preserve">Decreto Supremo Nº 1472, de 03 de noviembre de 1992, del Ministerio de Justicia. </v>
      </c>
      <c r="F392" s="27" t="str">
        <f>VLOOKUP(A392,'BASE REGISTRO NOVIEMBRE'!$B$2:$V$890,6,FALSE)</f>
        <v>Certificado de Vigencia Folio Nº 500396542869, de fecha 02 de julio de 2021, del Servicio de Registro Civil e Identificación.</v>
      </c>
      <c r="G392" s="27" t="str">
        <f>VLOOKUP(A392,'BASE REGISTRO NOVIEMBRE'!$B$2:$V$890,7,FALSE)</f>
        <v>Formación, promoción, cooperación y prestación de servicios para el desarrollo económico, social, cultural y espiritual de la comunidad, en el área de los derechos humanos del niño, entre otras.</v>
      </c>
      <c r="H392" s="27" t="str">
        <f>VLOOKUP(A392,'BASE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2" s="27" t="str">
        <f>VLOOKUP(A392,'BASE REGISTRO NOVIEMBRE'!$B$2:$V$890,9,FALSE)</f>
        <v>3 años en sus cargos.</v>
      </c>
      <c r="J392" s="27" t="str">
        <f>VLOOKUP(A392,'BASE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2" s="27" t="str">
        <f>VLOOKUP(A392,'BASE REGISTRO NOVIEMBRE'!$B$2:$V$890,11,FALSE)</f>
        <v xml:space="preserve">Patricio Marcelo Labra Guzmán, 
</v>
      </c>
      <c r="L392" s="27" t="str">
        <f>VLOOKUP(A392,'BASE REGISTRO NOVIEMBRE'!$B$2:$V$890,12,FALSE)</f>
        <v xml:space="preserve">Calle Orella N° 1015, comuna y ciudad de Valparaíso, Quinta Región  
</v>
      </c>
      <c r="M392" s="27" t="str">
        <f>VLOOKUP(A392,'BASE REGISTRO NOVIEMBRE'!$B$2:$V$890,13,FALSE)</f>
        <v>V</v>
      </c>
      <c r="N392" s="27" t="str">
        <f>VLOOKUP(A392,'BASE REGISTRO NOVIEMBRE'!$B$2:$V$890,14,FALSE)</f>
        <v>Valparaíso</v>
      </c>
      <c r="O392" s="27" t="str">
        <f>VLOOKUP(A392,'BASE REGISTRO NOVIEMBRE'!$B$2:$V$890,15,FALSE)</f>
        <v>32-2156239</v>
      </c>
      <c r="P392" s="27" t="str">
        <f>VLOOKUP(A392,'BASE REGISTRO NOVIEMBRE'!$B$2:$V$890,16,FALSE)</f>
        <v>serpaj@serpajchile.cl</v>
      </c>
      <c r="Q392" s="27">
        <f>VLOOKUP(A392,'BASE REGISTRO NOVIEMBRE'!$B$2:$V$890,17,FALSE)</f>
        <v>0</v>
      </c>
      <c r="R392" s="27">
        <f>VLOOKUP(A392,'BASE REGISTRO NOVIEMBRE'!$B$2:$V$890,18,FALSE)</f>
        <v>93401</v>
      </c>
      <c r="S392" s="27" t="str">
        <f>VLOOKUP(A392,'BASE REGISTRO NOVIEMBRE'!$B$2:$V$890,19,FALSE)</f>
        <v>Se acompaña certificado de antecedentes financieros, correspondiente al  año 2020 aprobados por USUFI</v>
      </c>
      <c r="T392" s="107">
        <f>VLOOKUP(A392,'BASE REGISTRO NOVIEMBRE'!$B$2:$V$890,20,FALSE)</f>
        <v>37970</v>
      </c>
      <c r="U392" s="41">
        <v>6915</v>
      </c>
      <c r="V392" s="44">
        <v>0</v>
      </c>
      <c r="W392" s="44">
        <v>4369306</v>
      </c>
      <c r="X392" s="45">
        <v>44561</v>
      </c>
      <c r="Y392" s="42" t="s">
        <v>40</v>
      </c>
      <c r="Z392" s="42" t="s">
        <v>9203</v>
      </c>
      <c r="AA392" s="42" t="s">
        <v>9527</v>
      </c>
    </row>
    <row r="393" spans="1:27" ht="15.75" customHeight="1" x14ac:dyDescent="0.2">
      <c r="A393" s="41">
        <v>6915</v>
      </c>
      <c r="B393" s="27" t="str">
        <f>VLOOKUP(A393,'BASE REGISTRO NOVIEMBRE'!$B$2:$V$890,2,FALSE)</f>
        <v>Corporación Servicio Paz y Justicia, SERPAJ-CHILE</v>
      </c>
      <c r="C393" s="27" t="str">
        <f>VLOOKUP(A393,'BASE REGISTRO NOVIEMBRE'!$B$2:$V$890,3,FALSE)</f>
        <v>72169400-3</v>
      </c>
      <c r="D393" s="27" t="str">
        <f>VLOOKUP(A393,'BASE REGISTRO NOVIEMBRE'!$B$2:$V$890,4,FALSE)</f>
        <v>Corporación de Derecho Privado.</v>
      </c>
      <c r="E393" s="27" t="str">
        <f>VLOOKUP(A393,'BASE REGISTRO NOVIEMBRE'!$B$2:$V$890,5,FALSE)</f>
        <v xml:space="preserve">Decreto Supremo Nº 1472, de 03 de noviembre de 1992, del Ministerio de Justicia. </v>
      </c>
      <c r="F393" s="27" t="str">
        <f>VLOOKUP(A393,'BASE REGISTRO NOVIEMBRE'!$B$2:$V$890,6,FALSE)</f>
        <v>Certificado de Vigencia Folio Nº 500396542869, de fecha 02 de julio de 2021, del Servicio de Registro Civil e Identificación.</v>
      </c>
      <c r="G393" s="27" t="str">
        <f>VLOOKUP(A393,'BASE REGISTRO NOVIEMBRE'!$B$2:$V$890,7,FALSE)</f>
        <v>Formación, promoción, cooperación y prestación de servicios para el desarrollo económico, social, cultural y espiritual de la comunidad, en el área de los derechos humanos del niño, entre otras.</v>
      </c>
      <c r="H393" s="27" t="str">
        <f>VLOOKUP(A393,'BASE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3" s="27" t="str">
        <f>VLOOKUP(A393,'BASE REGISTRO NOVIEMBRE'!$B$2:$V$890,9,FALSE)</f>
        <v>3 años en sus cargos.</v>
      </c>
      <c r="J393" s="27" t="str">
        <f>VLOOKUP(A393,'BASE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3" s="27" t="str">
        <f>VLOOKUP(A393,'BASE REGISTRO NOVIEMBRE'!$B$2:$V$890,11,FALSE)</f>
        <v xml:space="preserve">Patricio Marcelo Labra Guzmán, 
</v>
      </c>
      <c r="L393" s="27" t="str">
        <f>VLOOKUP(A393,'BASE REGISTRO NOVIEMBRE'!$B$2:$V$890,12,FALSE)</f>
        <v xml:space="preserve">Calle Orella N° 1015, comuna y ciudad de Valparaíso, Quinta Región  
</v>
      </c>
      <c r="M393" s="27" t="str">
        <f>VLOOKUP(A393,'BASE REGISTRO NOVIEMBRE'!$B$2:$V$890,13,FALSE)</f>
        <v>V</v>
      </c>
      <c r="N393" s="27" t="str">
        <f>VLOOKUP(A393,'BASE REGISTRO NOVIEMBRE'!$B$2:$V$890,14,FALSE)</f>
        <v>Valparaíso</v>
      </c>
      <c r="O393" s="27" t="str">
        <f>VLOOKUP(A393,'BASE REGISTRO NOVIEMBRE'!$B$2:$V$890,15,FALSE)</f>
        <v>32-2156239</v>
      </c>
      <c r="P393" s="27" t="str">
        <f>VLOOKUP(A393,'BASE REGISTRO NOVIEMBRE'!$B$2:$V$890,16,FALSE)</f>
        <v>serpaj@serpajchile.cl</v>
      </c>
      <c r="Q393" s="27">
        <f>VLOOKUP(A393,'BASE REGISTRO NOVIEMBRE'!$B$2:$V$890,17,FALSE)</f>
        <v>0</v>
      </c>
      <c r="R393" s="27">
        <f>VLOOKUP(A393,'BASE REGISTRO NOVIEMBRE'!$B$2:$V$890,18,FALSE)</f>
        <v>93401</v>
      </c>
      <c r="S393" s="27" t="str">
        <f>VLOOKUP(A393,'BASE REGISTRO NOVIEMBRE'!$B$2:$V$890,19,FALSE)</f>
        <v>Se acompaña certificado de antecedentes financieros, correspondiente al  año 2020 aprobados por USUFI</v>
      </c>
      <c r="T393" s="107">
        <f>VLOOKUP(A393,'BASE REGISTRO NOVIEMBRE'!$B$2:$V$890,20,FALSE)</f>
        <v>37970</v>
      </c>
      <c r="U393" s="41">
        <v>6915</v>
      </c>
      <c r="V393" s="44">
        <v>5321212</v>
      </c>
      <c r="W393" s="44">
        <v>9138924</v>
      </c>
      <c r="X393" s="45">
        <v>44561</v>
      </c>
      <c r="Y393" s="42" t="s">
        <v>40</v>
      </c>
      <c r="Z393" s="42" t="s">
        <v>9203</v>
      </c>
      <c r="AA393" s="42" t="s">
        <v>9529</v>
      </c>
    </row>
    <row r="394" spans="1:27" ht="15.75" customHeight="1" x14ac:dyDescent="0.2">
      <c r="A394" s="41">
        <v>6915</v>
      </c>
      <c r="B394" s="27" t="str">
        <f>VLOOKUP(A394,'BASE REGISTRO NOVIEMBRE'!$B$2:$V$890,2,FALSE)</f>
        <v>Corporación Servicio Paz y Justicia, SERPAJ-CHILE</v>
      </c>
      <c r="C394" s="27" t="str">
        <f>VLOOKUP(A394,'BASE REGISTRO NOVIEMBRE'!$B$2:$V$890,3,FALSE)</f>
        <v>72169400-3</v>
      </c>
      <c r="D394" s="27" t="str">
        <f>VLOOKUP(A394,'BASE REGISTRO NOVIEMBRE'!$B$2:$V$890,4,FALSE)</f>
        <v>Corporación de Derecho Privado.</v>
      </c>
      <c r="E394" s="27" t="str">
        <f>VLOOKUP(A394,'BASE REGISTRO NOVIEMBRE'!$B$2:$V$890,5,FALSE)</f>
        <v xml:space="preserve">Decreto Supremo Nº 1472, de 03 de noviembre de 1992, del Ministerio de Justicia. </v>
      </c>
      <c r="F394" s="27" t="str">
        <f>VLOOKUP(A394,'BASE REGISTRO NOVIEMBRE'!$B$2:$V$890,6,FALSE)</f>
        <v>Certificado de Vigencia Folio Nº 500396542869, de fecha 02 de julio de 2021, del Servicio de Registro Civil e Identificación.</v>
      </c>
      <c r="G394" s="27" t="str">
        <f>VLOOKUP(A394,'BASE REGISTRO NOVIEMBRE'!$B$2:$V$890,7,FALSE)</f>
        <v>Formación, promoción, cooperación y prestación de servicios para el desarrollo económico, social, cultural y espiritual de la comunidad, en el área de los derechos humanos del niño, entre otras.</v>
      </c>
      <c r="H394" s="27" t="str">
        <f>VLOOKUP(A394,'BASE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4" s="27" t="str">
        <f>VLOOKUP(A394,'BASE REGISTRO NOVIEMBRE'!$B$2:$V$890,9,FALSE)</f>
        <v>3 años en sus cargos.</v>
      </c>
      <c r="J394" s="27" t="str">
        <f>VLOOKUP(A394,'BASE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4" s="27" t="str">
        <f>VLOOKUP(A394,'BASE REGISTRO NOVIEMBRE'!$B$2:$V$890,11,FALSE)</f>
        <v xml:space="preserve">Patricio Marcelo Labra Guzmán, 
</v>
      </c>
      <c r="L394" s="27" t="str">
        <f>VLOOKUP(A394,'BASE REGISTRO NOVIEMBRE'!$B$2:$V$890,12,FALSE)</f>
        <v xml:space="preserve">Calle Orella N° 1015, comuna y ciudad de Valparaíso, Quinta Región  
</v>
      </c>
      <c r="M394" s="27" t="str">
        <f>VLOOKUP(A394,'BASE REGISTRO NOVIEMBRE'!$B$2:$V$890,13,FALSE)</f>
        <v>V</v>
      </c>
      <c r="N394" s="27" t="str">
        <f>VLOOKUP(A394,'BASE REGISTRO NOVIEMBRE'!$B$2:$V$890,14,FALSE)</f>
        <v>Valparaíso</v>
      </c>
      <c r="O394" s="27" t="str">
        <f>VLOOKUP(A394,'BASE REGISTRO NOVIEMBRE'!$B$2:$V$890,15,FALSE)</f>
        <v>32-2156239</v>
      </c>
      <c r="P394" s="27" t="str">
        <f>VLOOKUP(A394,'BASE REGISTRO NOVIEMBRE'!$B$2:$V$890,16,FALSE)</f>
        <v>serpaj@serpajchile.cl</v>
      </c>
      <c r="Q394" s="27">
        <f>VLOOKUP(A394,'BASE REGISTRO NOVIEMBRE'!$B$2:$V$890,17,FALSE)</f>
        <v>0</v>
      </c>
      <c r="R394" s="27">
        <f>VLOOKUP(A394,'BASE REGISTRO NOVIEMBRE'!$B$2:$V$890,18,FALSE)</f>
        <v>93401</v>
      </c>
      <c r="S394" s="27" t="str">
        <f>VLOOKUP(A394,'BASE REGISTRO NOVIEMBRE'!$B$2:$V$890,19,FALSE)</f>
        <v>Se acompaña certificado de antecedentes financieros, correspondiente al  año 2020 aprobados por USUFI</v>
      </c>
      <c r="T394" s="107">
        <f>VLOOKUP(A394,'BASE REGISTRO NOVIEMBRE'!$B$2:$V$890,20,FALSE)</f>
        <v>37970</v>
      </c>
      <c r="U394" s="41">
        <v>6915</v>
      </c>
      <c r="V394" s="44">
        <v>25771765</v>
      </c>
      <c r="W394" s="44">
        <v>44049613</v>
      </c>
      <c r="X394" s="45">
        <v>44561</v>
      </c>
      <c r="Y394" s="42" t="s">
        <v>40</v>
      </c>
      <c r="Z394" s="42" t="s">
        <v>9203</v>
      </c>
      <c r="AA394" s="42" t="s">
        <v>9537</v>
      </c>
    </row>
    <row r="395" spans="1:27" ht="15.75" customHeight="1" x14ac:dyDescent="0.2">
      <c r="A395" s="41">
        <v>6915</v>
      </c>
      <c r="B395" s="27" t="str">
        <f>VLOOKUP(A395,'BASE REGISTRO NOVIEMBRE'!$B$2:$V$890,2,FALSE)</f>
        <v>Corporación Servicio Paz y Justicia, SERPAJ-CHILE</v>
      </c>
      <c r="C395" s="27" t="str">
        <f>VLOOKUP(A395,'BASE REGISTRO NOVIEMBRE'!$B$2:$V$890,3,FALSE)</f>
        <v>72169400-3</v>
      </c>
      <c r="D395" s="27" t="str">
        <f>VLOOKUP(A395,'BASE REGISTRO NOVIEMBRE'!$B$2:$V$890,4,FALSE)</f>
        <v>Corporación de Derecho Privado.</v>
      </c>
      <c r="E395" s="27" t="str">
        <f>VLOOKUP(A395,'BASE REGISTRO NOVIEMBRE'!$B$2:$V$890,5,FALSE)</f>
        <v xml:space="preserve">Decreto Supremo Nº 1472, de 03 de noviembre de 1992, del Ministerio de Justicia. </v>
      </c>
      <c r="F395" s="27" t="str">
        <f>VLOOKUP(A395,'BASE REGISTRO NOVIEMBRE'!$B$2:$V$890,6,FALSE)</f>
        <v>Certificado de Vigencia Folio Nº 500396542869, de fecha 02 de julio de 2021, del Servicio de Registro Civil e Identificación.</v>
      </c>
      <c r="G395" s="27" t="str">
        <f>VLOOKUP(A395,'BASE REGISTRO NOVIEMBRE'!$B$2:$V$890,7,FALSE)</f>
        <v>Formación, promoción, cooperación y prestación de servicios para el desarrollo económico, social, cultural y espiritual de la comunidad, en el área de los derechos humanos del niño, entre otras.</v>
      </c>
      <c r="H395" s="27" t="str">
        <f>VLOOKUP(A395,'BASE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5" s="27" t="str">
        <f>VLOOKUP(A395,'BASE REGISTRO NOVIEMBRE'!$B$2:$V$890,9,FALSE)</f>
        <v>3 años en sus cargos.</v>
      </c>
      <c r="J395" s="27" t="str">
        <f>VLOOKUP(A395,'BASE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5" s="27" t="str">
        <f>VLOOKUP(A395,'BASE REGISTRO NOVIEMBRE'!$B$2:$V$890,11,FALSE)</f>
        <v xml:space="preserve">Patricio Marcelo Labra Guzmán, 
</v>
      </c>
      <c r="L395" s="27" t="str">
        <f>VLOOKUP(A395,'BASE REGISTRO NOVIEMBRE'!$B$2:$V$890,12,FALSE)</f>
        <v xml:space="preserve">Calle Orella N° 1015, comuna y ciudad de Valparaíso, Quinta Región  
</v>
      </c>
      <c r="M395" s="27" t="str">
        <f>VLOOKUP(A395,'BASE REGISTRO NOVIEMBRE'!$B$2:$V$890,13,FALSE)</f>
        <v>V</v>
      </c>
      <c r="N395" s="27" t="str">
        <f>VLOOKUP(A395,'BASE REGISTRO NOVIEMBRE'!$B$2:$V$890,14,FALSE)</f>
        <v>Valparaíso</v>
      </c>
      <c r="O395" s="27" t="str">
        <f>VLOOKUP(A395,'BASE REGISTRO NOVIEMBRE'!$B$2:$V$890,15,FALSE)</f>
        <v>32-2156239</v>
      </c>
      <c r="P395" s="27" t="str">
        <f>VLOOKUP(A395,'BASE REGISTRO NOVIEMBRE'!$B$2:$V$890,16,FALSE)</f>
        <v>serpaj@serpajchile.cl</v>
      </c>
      <c r="Q395" s="27">
        <f>VLOOKUP(A395,'BASE REGISTRO NOVIEMBRE'!$B$2:$V$890,17,FALSE)</f>
        <v>0</v>
      </c>
      <c r="R395" s="27">
        <f>VLOOKUP(A395,'BASE REGISTRO NOVIEMBRE'!$B$2:$V$890,18,FALSE)</f>
        <v>93401</v>
      </c>
      <c r="S395" s="27" t="str">
        <f>VLOOKUP(A395,'BASE REGISTRO NOVIEMBRE'!$B$2:$V$890,19,FALSE)</f>
        <v>Se acompaña certificado de antecedentes financieros, correspondiente al  año 2020 aprobados por USUFI</v>
      </c>
      <c r="T395" s="107">
        <f>VLOOKUP(A395,'BASE REGISTRO NOVIEMBRE'!$B$2:$V$890,20,FALSE)</f>
        <v>37970</v>
      </c>
      <c r="U395" s="41">
        <v>6915</v>
      </c>
      <c r="V395" s="44">
        <v>11423655</v>
      </c>
      <c r="W395" s="44">
        <v>22847310</v>
      </c>
      <c r="X395" s="45">
        <v>44561</v>
      </c>
      <c r="Y395" s="42" t="s">
        <v>40</v>
      </c>
      <c r="Z395" s="42" t="s">
        <v>9203</v>
      </c>
      <c r="AA395" s="42" t="s">
        <v>284</v>
      </c>
    </row>
    <row r="396" spans="1:27" ht="15.75" customHeight="1" x14ac:dyDescent="0.2">
      <c r="A396" s="41">
        <v>6915</v>
      </c>
      <c r="B396" s="27" t="str">
        <f>VLOOKUP(A396,'BASE REGISTRO NOVIEMBRE'!$B$2:$V$890,2,FALSE)</f>
        <v>Corporación Servicio Paz y Justicia, SERPAJ-CHILE</v>
      </c>
      <c r="C396" s="27" t="str">
        <f>VLOOKUP(A396,'BASE REGISTRO NOVIEMBRE'!$B$2:$V$890,3,FALSE)</f>
        <v>72169400-3</v>
      </c>
      <c r="D396" s="27" t="str">
        <f>VLOOKUP(A396,'BASE REGISTRO NOVIEMBRE'!$B$2:$V$890,4,FALSE)</f>
        <v>Corporación de Derecho Privado.</v>
      </c>
      <c r="E396" s="27" t="str">
        <f>VLOOKUP(A396,'BASE REGISTRO NOVIEMBRE'!$B$2:$V$890,5,FALSE)</f>
        <v xml:space="preserve">Decreto Supremo Nº 1472, de 03 de noviembre de 1992, del Ministerio de Justicia. </v>
      </c>
      <c r="F396" s="27" t="str">
        <f>VLOOKUP(A396,'BASE REGISTRO NOVIEMBRE'!$B$2:$V$890,6,FALSE)</f>
        <v>Certificado de Vigencia Folio Nº 500396542869, de fecha 02 de julio de 2021, del Servicio de Registro Civil e Identificación.</v>
      </c>
      <c r="G396" s="27" t="str">
        <f>VLOOKUP(A396,'BASE REGISTRO NOVIEMBRE'!$B$2:$V$890,7,FALSE)</f>
        <v>Formación, promoción, cooperación y prestación de servicios para el desarrollo económico, social, cultural y espiritual de la comunidad, en el área de los derechos humanos del niño, entre otras.</v>
      </c>
      <c r="H396" s="27" t="str">
        <f>VLOOKUP(A396,'BASE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6" s="27" t="str">
        <f>VLOOKUP(A396,'BASE REGISTRO NOVIEMBRE'!$B$2:$V$890,9,FALSE)</f>
        <v>3 años en sus cargos.</v>
      </c>
      <c r="J396" s="27" t="str">
        <f>VLOOKUP(A396,'BASE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6" s="27" t="str">
        <f>VLOOKUP(A396,'BASE REGISTRO NOVIEMBRE'!$B$2:$V$890,11,FALSE)</f>
        <v xml:space="preserve">Patricio Marcelo Labra Guzmán, 
</v>
      </c>
      <c r="L396" s="27" t="str">
        <f>VLOOKUP(A396,'BASE REGISTRO NOVIEMBRE'!$B$2:$V$890,12,FALSE)</f>
        <v xml:space="preserve">Calle Orella N° 1015, comuna y ciudad de Valparaíso, Quinta Región  
</v>
      </c>
      <c r="M396" s="27" t="str">
        <f>VLOOKUP(A396,'BASE REGISTRO NOVIEMBRE'!$B$2:$V$890,13,FALSE)</f>
        <v>V</v>
      </c>
      <c r="N396" s="27" t="str">
        <f>VLOOKUP(A396,'BASE REGISTRO NOVIEMBRE'!$B$2:$V$890,14,FALSE)</f>
        <v>Valparaíso</v>
      </c>
      <c r="O396" s="27" t="str">
        <f>VLOOKUP(A396,'BASE REGISTRO NOVIEMBRE'!$B$2:$V$890,15,FALSE)</f>
        <v>32-2156239</v>
      </c>
      <c r="P396" s="27" t="str">
        <f>VLOOKUP(A396,'BASE REGISTRO NOVIEMBRE'!$B$2:$V$890,16,FALSE)</f>
        <v>serpaj@serpajchile.cl</v>
      </c>
      <c r="Q396" s="27">
        <f>VLOOKUP(A396,'BASE REGISTRO NOVIEMBRE'!$B$2:$V$890,17,FALSE)</f>
        <v>0</v>
      </c>
      <c r="R396" s="27">
        <f>VLOOKUP(A396,'BASE REGISTRO NOVIEMBRE'!$B$2:$V$890,18,FALSE)</f>
        <v>93401</v>
      </c>
      <c r="S396" s="27" t="str">
        <f>VLOOKUP(A396,'BASE REGISTRO NOVIEMBRE'!$B$2:$V$890,19,FALSE)</f>
        <v>Se acompaña certificado de antecedentes financieros, correspondiente al  año 2020 aprobados por USUFI</v>
      </c>
      <c r="T396" s="107">
        <f>VLOOKUP(A396,'BASE REGISTRO NOVIEMBRE'!$B$2:$V$890,20,FALSE)</f>
        <v>37970</v>
      </c>
      <c r="U396" s="41">
        <v>6915</v>
      </c>
      <c r="V396" s="44">
        <v>13264456</v>
      </c>
      <c r="W396" s="44">
        <v>27780536</v>
      </c>
      <c r="X396" s="45">
        <v>44561</v>
      </c>
      <c r="Y396" s="42" t="s">
        <v>40</v>
      </c>
      <c r="Z396" s="42" t="s">
        <v>9203</v>
      </c>
      <c r="AA396" s="42" t="s">
        <v>907</v>
      </c>
    </row>
    <row r="397" spans="1:27" ht="15.75" customHeight="1" x14ac:dyDescent="0.2">
      <c r="A397" s="41">
        <v>6915</v>
      </c>
      <c r="B397" s="27" t="str">
        <f>VLOOKUP(A397,'BASE REGISTRO NOVIEMBRE'!$B$2:$V$890,2,FALSE)</f>
        <v>Corporación Servicio Paz y Justicia, SERPAJ-CHILE</v>
      </c>
      <c r="C397" s="27" t="str">
        <f>VLOOKUP(A397,'BASE REGISTRO NOVIEMBRE'!$B$2:$V$890,3,FALSE)</f>
        <v>72169400-3</v>
      </c>
      <c r="D397" s="27" t="str">
        <f>VLOOKUP(A397,'BASE REGISTRO NOVIEMBRE'!$B$2:$V$890,4,FALSE)</f>
        <v>Corporación de Derecho Privado.</v>
      </c>
      <c r="E397" s="27" t="str">
        <f>VLOOKUP(A397,'BASE REGISTRO NOVIEMBRE'!$B$2:$V$890,5,FALSE)</f>
        <v xml:space="preserve">Decreto Supremo Nº 1472, de 03 de noviembre de 1992, del Ministerio de Justicia. </v>
      </c>
      <c r="F397" s="27" t="str">
        <f>VLOOKUP(A397,'BASE REGISTRO NOVIEMBRE'!$B$2:$V$890,6,FALSE)</f>
        <v>Certificado de Vigencia Folio Nº 500396542869, de fecha 02 de julio de 2021, del Servicio de Registro Civil e Identificación.</v>
      </c>
      <c r="G397" s="27" t="str">
        <f>VLOOKUP(A397,'BASE REGISTRO NOVIEMBRE'!$B$2:$V$890,7,FALSE)</f>
        <v>Formación, promoción, cooperación y prestación de servicios para el desarrollo económico, social, cultural y espiritual de la comunidad, en el área de los derechos humanos del niño, entre otras.</v>
      </c>
      <c r="H397" s="27" t="str">
        <f>VLOOKUP(A397,'BASE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7" s="27" t="str">
        <f>VLOOKUP(A397,'BASE REGISTRO NOVIEMBRE'!$B$2:$V$890,9,FALSE)</f>
        <v>3 años en sus cargos.</v>
      </c>
      <c r="J397" s="27" t="str">
        <f>VLOOKUP(A397,'BASE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7" s="27" t="str">
        <f>VLOOKUP(A397,'BASE REGISTRO NOVIEMBRE'!$B$2:$V$890,11,FALSE)</f>
        <v xml:space="preserve">Patricio Marcelo Labra Guzmán, 
</v>
      </c>
      <c r="L397" s="27" t="str">
        <f>VLOOKUP(A397,'BASE REGISTRO NOVIEMBRE'!$B$2:$V$890,12,FALSE)</f>
        <v xml:space="preserve">Calle Orella N° 1015, comuna y ciudad de Valparaíso, Quinta Región  
</v>
      </c>
      <c r="M397" s="27" t="str">
        <f>VLOOKUP(A397,'BASE REGISTRO NOVIEMBRE'!$B$2:$V$890,13,FALSE)</f>
        <v>V</v>
      </c>
      <c r="N397" s="27" t="str">
        <f>VLOOKUP(A397,'BASE REGISTRO NOVIEMBRE'!$B$2:$V$890,14,FALSE)</f>
        <v>Valparaíso</v>
      </c>
      <c r="O397" s="27" t="str">
        <f>VLOOKUP(A397,'BASE REGISTRO NOVIEMBRE'!$B$2:$V$890,15,FALSE)</f>
        <v>32-2156239</v>
      </c>
      <c r="P397" s="27" t="str">
        <f>VLOOKUP(A397,'BASE REGISTRO NOVIEMBRE'!$B$2:$V$890,16,FALSE)</f>
        <v>serpaj@serpajchile.cl</v>
      </c>
      <c r="Q397" s="27">
        <f>VLOOKUP(A397,'BASE REGISTRO NOVIEMBRE'!$B$2:$V$890,17,FALSE)</f>
        <v>0</v>
      </c>
      <c r="R397" s="27">
        <f>VLOOKUP(A397,'BASE REGISTRO NOVIEMBRE'!$B$2:$V$890,18,FALSE)</f>
        <v>93401</v>
      </c>
      <c r="S397" s="27" t="str">
        <f>VLOOKUP(A397,'BASE REGISTRO NOVIEMBRE'!$B$2:$V$890,19,FALSE)</f>
        <v>Se acompaña certificado de antecedentes financieros, correspondiente al  año 2020 aprobados por USUFI</v>
      </c>
      <c r="T397" s="107">
        <f>VLOOKUP(A397,'BASE REGISTRO NOVIEMBRE'!$B$2:$V$890,20,FALSE)</f>
        <v>37970</v>
      </c>
      <c r="U397" s="41">
        <v>6915</v>
      </c>
      <c r="V397" s="44">
        <v>22608950</v>
      </c>
      <c r="W397" s="44">
        <v>65158925</v>
      </c>
      <c r="X397" s="45">
        <v>44561</v>
      </c>
      <c r="Y397" s="42" t="s">
        <v>40</v>
      </c>
      <c r="Z397" s="42" t="s">
        <v>9203</v>
      </c>
      <c r="AA397" s="42" t="s">
        <v>187</v>
      </c>
    </row>
    <row r="398" spans="1:27" ht="15.75" customHeight="1" x14ac:dyDescent="0.2">
      <c r="A398" s="41">
        <v>6915</v>
      </c>
      <c r="B398" s="27" t="str">
        <f>VLOOKUP(A398,'BASE REGISTRO NOVIEMBRE'!$B$2:$V$890,2,FALSE)</f>
        <v>Corporación Servicio Paz y Justicia, SERPAJ-CHILE</v>
      </c>
      <c r="C398" s="27" t="str">
        <f>VLOOKUP(A398,'BASE REGISTRO NOVIEMBRE'!$B$2:$V$890,3,FALSE)</f>
        <v>72169400-3</v>
      </c>
      <c r="D398" s="27" t="str">
        <f>VLOOKUP(A398,'BASE REGISTRO NOVIEMBRE'!$B$2:$V$890,4,FALSE)</f>
        <v>Corporación de Derecho Privado.</v>
      </c>
      <c r="E398" s="27" t="str">
        <f>VLOOKUP(A398,'BASE REGISTRO NOVIEMBRE'!$B$2:$V$890,5,FALSE)</f>
        <v xml:space="preserve">Decreto Supremo Nº 1472, de 03 de noviembre de 1992, del Ministerio de Justicia. </v>
      </c>
      <c r="F398" s="27" t="str">
        <f>VLOOKUP(A398,'BASE REGISTRO NOVIEMBRE'!$B$2:$V$890,6,FALSE)</f>
        <v>Certificado de Vigencia Folio Nº 500396542869, de fecha 02 de julio de 2021, del Servicio de Registro Civil e Identificación.</v>
      </c>
      <c r="G398" s="27" t="str">
        <f>VLOOKUP(A398,'BASE REGISTRO NOVIEMBRE'!$B$2:$V$890,7,FALSE)</f>
        <v>Formación, promoción, cooperación y prestación de servicios para el desarrollo económico, social, cultural y espiritual de la comunidad, en el área de los derechos humanos del niño, entre otras.</v>
      </c>
      <c r="H398" s="27" t="str">
        <f>VLOOKUP(A398,'BASE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8" s="27" t="str">
        <f>VLOOKUP(A398,'BASE REGISTRO NOVIEMBRE'!$B$2:$V$890,9,FALSE)</f>
        <v>3 años en sus cargos.</v>
      </c>
      <c r="J398" s="27" t="str">
        <f>VLOOKUP(A398,'BASE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8" s="27" t="str">
        <f>VLOOKUP(A398,'BASE REGISTRO NOVIEMBRE'!$B$2:$V$890,11,FALSE)</f>
        <v xml:space="preserve">Patricio Marcelo Labra Guzmán, 
</v>
      </c>
      <c r="L398" s="27" t="str">
        <f>VLOOKUP(A398,'BASE REGISTRO NOVIEMBRE'!$B$2:$V$890,12,FALSE)</f>
        <v xml:space="preserve">Calle Orella N° 1015, comuna y ciudad de Valparaíso, Quinta Región  
</v>
      </c>
      <c r="M398" s="27" t="str">
        <f>VLOOKUP(A398,'BASE REGISTRO NOVIEMBRE'!$B$2:$V$890,13,FALSE)</f>
        <v>V</v>
      </c>
      <c r="N398" s="27" t="str">
        <f>VLOOKUP(A398,'BASE REGISTRO NOVIEMBRE'!$B$2:$V$890,14,FALSE)</f>
        <v>Valparaíso</v>
      </c>
      <c r="O398" s="27" t="str">
        <f>VLOOKUP(A398,'BASE REGISTRO NOVIEMBRE'!$B$2:$V$890,15,FALSE)</f>
        <v>32-2156239</v>
      </c>
      <c r="P398" s="27" t="str">
        <f>VLOOKUP(A398,'BASE REGISTRO NOVIEMBRE'!$B$2:$V$890,16,FALSE)</f>
        <v>serpaj@serpajchile.cl</v>
      </c>
      <c r="Q398" s="27">
        <f>VLOOKUP(A398,'BASE REGISTRO NOVIEMBRE'!$B$2:$V$890,17,FALSE)</f>
        <v>0</v>
      </c>
      <c r="R398" s="27">
        <f>VLOOKUP(A398,'BASE REGISTRO NOVIEMBRE'!$B$2:$V$890,18,FALSE)</f>
        <v>93401</v>
      </c>
      <c r="S398" s="27" t="str">
        <f>VLOOKUP(A398,'BASE REGISTRO NOVIEMBRE'!$B$2:$V$890,19,FALSE)</f>
        <v>Se acompaña certificado de antecedentes financieros, correspondiente al  año 2020 aprobados por USUFI</v>
      </c>
      <c r="T398" s="107">
        <f>VLOOKUP(A398,'BASE REGISTRO NOVIEMBRE'!$B$2:$V$890,20,FALSE)</f>
        <v>37970</v>
      </c>
      <c r="U398" s="41">
        <v>6915</v>
      </c>
      <c r="V398" s="44">
        <v>132872095</v>
      </c>
      <c r="W398" s="44">
        <v>174012975</v>
      </c>
      <c r="X398" s="45">
        <v>44561</v>
      </c>
      <c r="Y398" s="42" t="s">
        <v>40</v>
      </c>
      <c r="Z398" s="42" t="s">
        <v>9203</v>
      </c>
      <c r="AA398" s="42" t="s">
        <v>9549</v>
      </c>
    </row>
    <row r="399" spans="1:27" ht="15.75" customHeight="1" x14ac:dyDescent="0.2">
      <c r="A399" s="41">
        <v>6915</v>
      </c>
      <c r="B399" s="27" t="str">
        <f>VLOOKUP(A399,'BASE REGISTRO NOVIEMBRE'!$B$2:$V$890,2,FALSE)</f>
        <v>Corporación Servicio Paz y Justicia, SERPAJ-CHILE</v>
      </c>
      <c r="C399" s="27" t="str">
        <f>VLOOKUP(A399,'BASE REGISTRO NOVIEMBRE'!$B$2:$V$890,3,FALSE)</f>
        <v>72169400-3</v>
      </c>
      <c r="D399" s="27" t="str">
        <f>VLOOKUP(A399,'BASE REGISTRO NOVIEMBRE'!$B$2:$V$890,4,FALSE)</f>
        <v>Corporación de Derecho Privado.</v>
      </c>
      <c r="E399" s="27" t="str">
        <f>VLOOKUP(A399,'BASE REGISTRO NOVIEMBRE'!$B$2:$V$890,5,FALSE)</f>
        <v xml:space="preserve">Decreto Supremo Nº 1472, de 03 de noviembre de 1992, del Ministerio de Justicia. </v>
      </c>
      <c r="F399" s="27" t="str">
        <f>VLOOKUP(A399,'BASE REGISTRO NOVIEMBRE'!$B$2:$V$890,6,FALSE)</f>
        <v>Certificado de Vigencia Folio Nº 500396542869, de fecha 02 de julio de 2021, del Servicio de Registro Civil e Identificación.</v>
      </c>
      <c r="G399" s="27" t="str">
        <f>VLOOKUP(A399,'BASE REGISTRO NOVIEMBRE'!$B$2:$V$890,7,FALSE)</f>
        <v>Formación, promoción, cooperación y prestación de servicios para el desarrollo económico, social, cultural y espiritual de la comunidad, en el área de los derechos humanos del niño, entre otras.</v>
      </c>
      <c r="H399" s="27" t="str">
        <f>VLOOKUP(A399,'BASE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399" s="27" t="str">
        <f>VLOOKUP(A399,'BASE REGISTRO NOVIEMBRE'!$B$2:$V$890,9,FALSE)</f>
        <v>3 años en sus cargos.</v>
      </c>
      <c r="J399" s="27" t="str">
        <f>VLOOKUP(A399,'BASE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399" s="27" t="str">
        <f>VLOOKUP(A399,'BASE REGISTRO NOVIEMBRE'!$B$2:$V$890,11,FALSE)</f>
        <v xml:space="preserve">Patricio Marcelo Labra Guzmán, 
</v>
      </c>
      <c r="L399" s="27" t="str">
        <f>VLOOKUP(A399,'BASE REGISTRO NOVIEMBRE'!$B$2:$V$890,12,FALSE)</f>
        <v xml:space="preserve">Calle Orella N° 1015, comuna y ciudad de Valparaíso, Quinta Región  
</v>
      </c>
      <c r="M399" s="27" t="str">
        <f>VLOOKUP(A399,'BASE REGISTRO NOVIEMBRE'!$B$2:$V$890,13,FALSE)</f>
        <v>V</v>
      </c>
      <c r="N399" s="27" t="str">
        <f>VLOOKUP(A399,'BASE REGISTRO NOVIEMBRE'!$B$2:$V$890,14,FALSE)</f>
        <v>Valparaíso</v>
      </c>
      <c r="O399" s="27" t="str">
        <f>VLOOKUP(A399,'BASE REGISTRO NOVIEMBRE'!$B$2:$V$890,15,FALSE)</f>
        <v>32-2156239</v>
      </c>
      <c r="P399" s="27" t="str">
        <f>VLOOKUP(A399,'BASE REGISTRO NOVIEMBRE'!$B$2:$V$890,16,FALSE)</f>
        <v>serpaj@serpajchile.cl</v>
      </c>
      <c r="Q399" s="27">
        <f>VLOOKUP(A399,'BASE REGISTRO NOVIEMBRE'!$B$2:$V$890,17,FALSE)</f>
        <v>0</v>
      </c>
      <c r="R399" s="27">
        <f>VLOOKUP(A399,'BASE REGISTRO NOVIEMBRE'!$B$2:$V$890,18,FALSE)</f>
        <v>93401</v>
      </c>
      <c r="S399" s="27" t="str">
        <f>VLOOKUP(A399,'BASE REGISTRO NOVIEMBRE'!$B$2:$V$890,19,FALSE)</f>
        <v>Se acompaña certificado de antecedentes financieros, correspondiente al  año 2020 aprobados por USUFI</v>
      </c>
      <c r="T399" s="107">
        <f>VLOOKUP(A399,'BASE REGISTRO NOVIEMBRE'!$B$2:$V$890,20,FALSE)</f>
        <v>37970</v>
      </c>
      <c r="U399" s="41">
        <v>6915</v>
      </c>
      <c r="V399" s="44">
        <v>18197682</v>
      </c>
      <c r="W399" s="44">
        <v>28218432</v>
      </c>
      <c r="X399" s="45">
        <v>44561</v>
      </c>
      <c r="Y399" s="42" t="s">
        <v>40</v>
      </c>
      <c r="Z399" s="42" t="s">
        <v>9203</v>
      </c>
      <c r="AA399" s="42" t="s">
        <v>69</v>
      </c>
    </row>
    <row r="400" spans="1:27" ht="15.75" customHeight="1" x14ac:dyDescent="0.2">
      <c r="A400" s="41">
        <v>6915</v>
      </c>
      <c r="B400" s="27" t="str">
        <f>VLOOKUP(A400,'BASE REGISTRO NOVIEMBRE'!$B$2:$V$890,2,FALSE)</f>
        <v>Corporación Servicio Paz y Justicia, SERPAJ-CHILE</v>
      </c>
      <c r="C400" s="27" t="str">
        <f>VLOOKUP(A400,'BASE REGISTRO NOVIEMBRE'!$B$2:$V$890,3,FALSE)</f>
        <v>72169400-3</v>
      </c>
      <c r="D400" s="27" t="str">
        <f>VLOOKUP(A400,'BASE REGISTRO NOVIEMBRE'!$B$2:$V$890,4,FALSE)</f>
        <v>Corporación de Derecho Privado.</v>
      </c>
      <c r="E400" s="27" t="str">
        <f>VLOOKUP(A400,'BASE REGISTRO NOVIEMBRE'!$B$2:$V$890,5,FALSE)</f>
        <v xml:space="preserve">Decreto Supremo Nº 1472, de 03 de noviembre de 1992, del Ministerio de Justicia. </v>
      </c>
      <c r="F400" s="27" t="str">
        <f>VLOOKUP(A400,'BASE REGISTRO NOVIEMBRE'!$B$2:$V$890,6,FALSE)</f>
        <v>Certificado de Vigencia Folio Nº 500396542869, de fecha 02 de julio de 2021, del Servicio de Registro Civil e Identificación.</v>
      </c>
      <c r="G400" s="27" t="str">
        <f>VLOOKUP(A400,'BASE REGISTRO NOVIEMBRE'!$B$2:$V$890,7,FALSE)</f>
        <v>Formación, promoción, cooperación y prestación de servicios para el desarrollo económico, social, cultural y espiritual de la comunidad, en el área de los derechos humanos del niño, entre otras.</v>
      </c>
      <c r="H400" s="27" t="str">
        <f>VLOOKUP(A400,'BASE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0" s="27" t="str">
        <f>VLOOKUP(A400,'BASE REGISTRO NOVIEMBRE'!$B$2:$V$890,9,FALSE)</f>
        <v>3 años en sus cargos.</v>
      </c>
      <c r="J400" s="27" t="str">
        <f>VLOOKUP(A400,'BASE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0" s="27" t="str">
        <f>VLOOKUP(A400,'BASE REGISTRO NOVIEMBRE'!$B$2:$V$890,11,FALSE)</f>
        <v xml:space="preserve">Patricio Marcelo Labra Guzmán, 
</v>
      </c>
      <c r="L400" s="27" t="str">
        <f>VLOOKUP(A400,'BASE REGISTRO NOVIEMBRE'!$B$2:$V$890,12,FALSE)</f>
        <v xml:space="preserve">Calle Orella N° 1015, comuna y ciudad de Valparaíso, Quinta Región  
</v>
      </c>
      <c r="M400" s="27" t="str">
        <f>VLOOKUP(A400,'BASE REGISTRO NOVIEMBRE'!$B$2:$V$890,13,FALSE)</f>
        <v>V</v>
      </c>
      <c r="N400" s="27" t="str">
        <f>VLOOKUP(A400,'BASE REGISTRO NOVIEMBRE'!$B$2:$V$890,14,FALSE)</f>
        <v>Valparaíso</v>
      </c>
      <c r="O400" s="27" t="str">
        <f>VLOOKUP(A400,'BASE REGISTRO NOVIEMBRE'!$B$2:$V$890,15,FALSE)</f>
        <v>32-2156239</v>
      </c>
      <c r="P400" s="27" t="str">
        <f>VLOOKUP(A400,'BASE REGISTRO NOVIEMBRE'!$B$2:$V$890,16,FALSE)</f>
        <v>serpaj@serpajchile.cl</v>
      </c>
      <c r="Q400" s="27">
        <f>VLOOKUP(A400,'BASE REGISTRO NOVIEMBRE'!$B$2:$V$890,17,FALSE)</f>
        <v>0</v>
      </c>
      <c r="R400" s="27">
        <f>VLOOKUP(A400,'BASE REGISTRO NOVIEMBRE'!$B$2:$V$890,18,FALSE)</f>
        <v>93401</v>
      </c>
      <c r="S400" s="27" t="str">
        <f>VLOOKUP(A400,'BASE REGISTRO NOVIEMBRE'!$B$2:$V$890,19,FALSE)</f>
        <v>Se acompaña certificado de antecedentes financieros, correspondiente al  año 2020 aprobados por USUFI</v>
      </c>
      <c r="T400" s="107">
        <f>VLOOKUP(A400,'BASE REGISTRO NOVIEMBRE'!$B$2:$V$890,20,FALSE)</f>
        <v>37970</v>
      </c>
      <c r="U400" s="41">
        <v>6915</v>
      </c>
      <c r="V400" s="44">
        <v>26374614</v>
      </c>
      <c r="W400" s="44">
        <v>46015284</v>
      </c>
      <c r="X400" s="45">
        <v>44561</v>
      </c>
      <c r="Y400" s="42" t="s">
        <v>40</v>
      </c>
      <c r="Z400" s="42" t="s">
        <v>9203</v>
      </c>
      <c r="AA400" s="42" t="s">
        <v>9560</v>
      </c>
    </row>
    <row r="401" spans="1:27" ht="15.75" customHeight="1" x14ac:dyDescent="0.2">
      <c r="A401" s="41">
        <v>6915</v>
      </c>
      <c r="B401" s="27" t="str">
        <f>VLOOKUP(A401,'BASE REGISTRO NOVIEMBRE'!$B$2:$V$890,2,FALSE)</f>
        <v>Corporación Servicio Paz y Justicia, SERPAJ-CHILE</v>
      </c>
      <c r="C401" s="27" t="str">
        <f>VLOOKUP(A401,'BASE REGISTRO NOVIEMBRE'!$B$2:$V$890,3,FALSE)</f>
        <v>72169400-3</v>
      </c>
      <c r="D401" s="27" t="str">
        <f>VLOOKUP(A401,'BASE REGISTRO NOVIEMBRE'!$B$2:$V$890,4,FALSE)</f>
        <v>Corporación de Derecho Privado.</v>
      </c>
      <c r="E401" s="27" t="str">
        <f>VLOOKUP(A401,'BASE REGISTRO NOVIEMBRE'!$B$2:$V$890,5,FALSE)</f>
        <v xml:space="preserve">Decreto Supremo Nº 1472, de 03 de noviembre de 1992, del Ministerio de Justicia. </v>
      </c>
      <c r="F401" s="27" t="str">
        <f>VLOOKUP(A401,'BASE REGISTRO NOVIEMBRE'!$B$2:$V$890,6,FALSE)</f>
        <v>Certificado de Vigencia Folio Nº 500396542869, de fecha 02 de julio de 2021, del Servicio de Registro Civil e Identificación.</v>
      </c>
      <c r="G401" s="27" t="str">
        <f>VLOOKUP(A401,'BASE REGISTRO NOVIEMBRE'!$B$2:$V$890,7,FALSE)</f>
        <v>Formación, promoción, cooperación y prestación de servicios para el desarrollo económico, social, cultural y espiritual de la comunidad, en el área de los derechos humanos del niño, entre otras.</v>
      </c>
      <c r="H401" s="27" t="str">
        <f>VLOOKUP(A401,'BASE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1" s="27" t="str">
        <f>VLOOKUP(A401,'BASE REGISTRO NOVIEMBRE'!$B$2:$V$890,9,FALSE)</f>
        <v>3 años en sus cargos.</v>
      </c>
      <c r="J401" s="27" t="str">
        <f>VLOOKUP(A401,'BASE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1" s="27" t="str">
        <f>VLOOKUP(A401,'BASE REGISTRO NOVIEMBRE'!$B$2:$V$890,11,FALSE)</f>
        <v xml:space="preserve">Patricio Marcelo Labra Guzmán, 
</v>
      </c>
      <c r="L401" s="27" t="str">
        <f>VLOOKUP(A401,'BASE REGISTRO NOVIEMBRE'!$B$2:$V$890,12,FALSE)</f>
        <v xml:space="preserve">Calle Orella N° 1015, comuna y ciudad de Valparaíso, Quinta Región  
</v>
      </c>
      <c r="M401" s="27" t="str">
        <f>VLOOKUP(A401,'BASE REGISTRO NOVIEMBRE'!$B$2:$V$890,13,FALSE)</f>
        <v>V</v>
      </c>
      <c r="N401" s="27" t="str">
        <f>VLOOKUP(A401,'BASE REGISTRO NOVIEMBRE'!$B$2:$V$890,14,FALSE)</f>
        <v>Valparaíso</v>
      </c>
      <c r="O401" s="27" t="str">
        <f>VLOOKUP(A401,'BASE REGISTRO NOVIEMBRE'!$B$2:$V$890,15,FALSE)</f>
        <v>32-2156239</v>
      </c>
      <c r="P401" s="27" t="str">
        <f>VLOOKUP(A401,'BASE REGISTRO NOVIEMBRE'!$B$2:$V$890,16,FALSE)</f>
        <v>serpaj@serpajchile.cl</v>
      </c>
      <c r="Q401" s="27">
        <f>VLOOKUP(A401,'BASE REGISTRO NOVIEMBRE'!$B$2:$V$890,17,FALSE)</f>
        <v>0</v>
      </c>
      <c r="R401" s="27">
        <f>VLOOKUP(A401,'BASE REGISTRO NOVIEMBRE'!$B$2:$V$890,18,FALSE)</f>
        <v>93401</v>
      </c>
      <c r="S401" s="27" t="str">
        <f>VLOOKUP(A401,'BASE REGISTRO NOVIEMBRE'!$B$2:$V$890,19,FALSE)</f>
        <v>Se acompaña certificado de antecedentes financieros, correspondiente al  año 2020 aprobados por USUFI</v>
      </c>
      <c r="T401" s="107">
        <f>VLOOKUP(A401,'BASE REGISTRO NOVIEMBRE'!$B$2:$V$890,20,FALSE)</f>
        <v>37970</v>
      </c>
      <c r="U401" s="41">
        <v>6915</v>
      </c>
      <c r="V401" s="44">
        <v>35727314</v>
      </c>
      <c r="W401" s="44">
        <v>66867064</v>
      </c>
      <c r="X401" s="45">
        <v>44561</v>
      </c>
      <c r="Y401" s="42" t="s">
        <v>40</v>
      </c>
      <c r="Z401" s="42" t="s">
        <v>9203</v>
      </c>
      <c r="AA401" s="42" t="s">
        <v>70</v>
      </c>
    </row>
    <row r="402" spans="1:27" ht="15.75" customHeight="1" x14ac:dyDescent="0.2">
      <c r="A402" s="41">
        <v>6915</v>
      </c>
      <c r="B402" s="27" t="str">
        <f>VLOOKUP(A402,'BASE REGISTRO NOVIEMBRE'!$B$2:$V$890,2,FALSE)</f>
        <v>Corporación Servicio Paz y Justicia, SERPAJ-CHILE</v>
      </c>
      <c r="C402" s="27" t="str">
        <f>VLOOKUP(A402,'BASE REGISTRO NOVIEMBRE'!$B$2:$V$890,3,FALSE)</f>
        <v>72169400-3</v>
      </c>
      <c r="D402" s="27" t="str">
        <f>VLOOKUP(A402,'BASE REGISTRO NOVIEMBRE'!$B$2:$V$890,4,FALSE)</f>
        <v>Corporación de Derecho Privado.</v>
      </c>
      <c r="E402" s="27" t="str">
        <f>VLOOKUP(A402,'BASE REGISTRO NOVIEMBRE'!$B$2:$V$890,5,FALSE)</f>
        <v xml:space="preserve">Decreto Supremo Nº 1472, de 03 de noviembre de 1992, del Ministerio de Justicia. </v>
      </c>
      <c r="F402" s="27" t="str">
        <f>VLOOKUP(A402,'BASE REGISTRO NOVIEMBRE'!$B$2:$V$890,6,FALSE)</f>
        <v>Certificado de Vigencia Folio Nº 500396542869, de fecha 02 de julio de 2021, del Servicio de Registro Civil e Identificación.</v>
      </c>
      <c r="G402" s="27" t="str">
        <f>VLOOKUP(A402,'BASE REGISTRO NOVIEMBRE'!$B$2:$V$890,7,FALSE)</f>
        <v>Formación, promoción, cooperación y prestación de servicios para el desarrollo económico, social, cultural y espiritual de la comunidad, en el área de los derechos humanos del niño, entre otras.</v>
      </c>
      <c r="H402" s="27" t="str">
        <f>VLOOKUP(A402,'BASE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2" s="27" t="str">
        <f>VLOOKUP(A402,'BASE REGISTRO NOVIEMBRE'!$B$2:$V$890,9,FALSE)</f>
        <v>3 años en sus cargos.</v>
      </c>
      <c r="J402" s="27" t="str">
        <f>VLOOKUP(A402,'BASE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2" s="27" t="str">
        <f>VLOOKUP(A402,'BASE REGISTRO NOVIEMBRE'!$B$2:$V$890,11,FALSE)</f>
        <v xml:space="preserve">Patricio Marcelo Labra Guzmán, 
</v>
      </c>
      <c r="L402" s="27" t="str">
        <f>VLOOKUP(A402,'BASE REGISTRO NOVIEMBRE'!$B$2:$V$890,12,FALSE)</f>
        <v xml:space="preserve">Calle Orella N° 1015, comuna y ciudad de Valparaíso, Quinta Región  
</v>
      </c>
      <c r="M402" s="27" t="str">
        <f>VLOOKUP(A402,'BASE REGISTRO NOVIEMBRE'!$B$2:$V$890,13,FALSE)</f>
        <v>V</v>
      </c>
      <c r="N402" s="27" t="str">
        <f>VLOOKUP(A402,'BASE REGISTRO NOVIEMBRE'!$B$2:$V$890,14,FALSE)</f>
        <v>Valparaíso</v>
      </c>
      <c r="O402" s="27" t="str">
        <f>VLOOKUP(A402,'BASE REGISTRO NOVIEMBRE'!$B$2:$V$890,15,FALSE)</f>
        <v>32-2156239</v>
      </c>
      <c r="P402" s="27" t="str">
        <f>VLOOKUP(A402,'BASE REGISTRO NOVIEMBRE'!$B$2:$V$890,16,FALSE)</f>
        <v>serpaj@serpajchile.cl</v>
      </c>
      <c r="Q402" s="27">
        <f>VLOOKUP(A402,'BASE REGISTRO NOVIEMBRE'!$B$2:$V$890,17,FALSE)</f>
        <v>0</v>
      </c>
      <c r="R402" s="27">
        <f>VLOOKUP(A402,'BASE REGISTRO NOVIEMBRE'!$B$2:$V$890,18,FALSE)</f>
        <v>93401</v>
      </c>
      <c r="S402" s="27" t="str">
        <f>VLOOKUP(A402,'BASE REGISTRO NOVIEMBRE'!$B$2:$V$890,19,FALSE)</f>
        <v>Se acompaña certificado de antecedentes financieros, correspondiente al  año 2020 aprobados por USUFI</v>
      </c>
      <c r="T402" s="107">
        <f>VLOOKUP(A402,'BASE REGISTRO NOVIEMBRE'!$B$2:$V$890,20,FALSE)</f>
        <v>37970</v>
      </c>
      <c r="U402" s="41">
        <v>6915</v>
      </c>
      <c r="V402" s="44">
        <v>2191204</v>
      </c>
      <c r="W402" s="44">
        <v>9833696</v>
      </c>
      <c r="X402" s="45">
        <v>44561</v>
      </c>
      <c r="Y402" s="42" t="s">
        <v>40</v>
      </c>
      <c r="Z402" s="42" t="s">
        <v>9203</v>
      </c>
      <c r="AA402" s="42" t="s">
        <v>160</v>
      </c>
    </row>
    <row r="403" spans="1:27" ht="15.75" customHeight="1" x14ac:dyDescent="0.2">
      <c r="A403" s="41">
        <v>6915</v>
      </c>
      <c r="B403" s="27" t="str">
        <f>VLOOKUP(A403,'BASE REGISTRO NOVIEMBRE'!$B$2:$V$890,2,FALSE)</f>
        <v>Corporación Servicio Paz y Justicia, SERPAJ-CHILE</v>
      </c>
      <c r="C403" s="27" t="str">
        <f>VLOOKUP(A403,'BASE REGISTRO NOVIEMBRE'!$B$2:$V$890,3,FALSE)</f>
        <v>72169400-3</v>
      </c>
      <c r="D403" s="27" t="str">
        <f>VLOOKUP(A403,'BASE REGISTRO NOVIEMBRE'!$B$2:$V$890,4,FALSE)</f>
        <v>Corporación de Derecho Privado.</v>
      </c>
      <c r="E403" s="27" t="str">
        <f>VLOOKUP(A403,'BASE REGISTRO NOVIEMBRE'!$B$2:$V$890,5,FALSE)</f>
        <v xml:space="preserve">Decreto Supremo Nº 1472, de 03 de noviembre de 1992, del Ministerio de Justicia. </v>
      </c>
      <c r="F403" s="27" t="str">
        <f>VLOOKUP(A403,'BASE REGISTRO NOVIEMBRE'!$B$2:$V$890,6,FALSE)</f>
        <v>Certificado de Vigencia Folio Nº 500396542869, de fecha 02 de julio de 2021, del Servicio de Registro Civil e Identificación.</v>
      </c>
      <c r="G403" s="27" t="str">
        <f>VLOOKUP(A403,'BASE REGISTRO NOVIEMBRE'!$B$2:$V$890,7,FALSE)</f>
        <v>Formación, promoción, cooperación y prestación de servicios para el desarrollo económico, social, cultural y espiritual de la comunidad, en el área de los derechos humanos del niño, entre otras.</v>
      </c>
      <c r="H403" s="27" t="str">
        <f>VLOOKUP(A403,'BASE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3" s="27" t="str">
        <f>VLOOKUP(A403,'BASE REGISTRO NOVIEMBRE'!$B$2:$V$890,9,FALSE)</f>
        <v>3 años en sus cargos.</v>
      </c>
      <c r="J403" s="27" t="str">
        <f>VLOOKUP(A403,'BASE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3" s="27" t="str">
        <f>VLOOKUP(A403,'BASE REGISTRO NOVIEMBRE'!$B$2:$V$890,11,FALSE)</f>
        <v xml:space="preserve">Patricio Marcelo Labra Guzmán, 
</v>
      </c>
      <c r="L403" s="27" t="str">
        <f>VLOOKUP(A403,'BASE REGISTRO NOVIEMBRE'!$B$2:$V$890,12,FALSE)</f>
        <v xml:space="preserve">Calle Orella N° 1015, comuna y ciudad de Valparaíso, Quinta Región  
</v>
      </c>
      <c r="M403" s="27" t="str">
        <f>VLOOKUP(A403,'BASE REGISTRO NOVIEMBRE'!$B$2:$V$890,13,FALSE)</f>
        <v>V</v>
      </c>
      <c r="N403" s="27" t="str">
        <f>VLOOKUP(A403,'BASE REGISTRO NOVIEMBRE'!$B$2:$V$890,14,FALSE)</f>
        <v>Valparaíso</v>
      </c>
      <c r="O403" s="27" t="str">
        <f>VLOOKUP(A403,'BASE REGISTRO NOVIEMBRE'!$B$2:$V$890,15,FALSE)</f>
        <v>32-2156239</v>
      </c>
      <c r="P403" s="27" t="str">
        <f>VLOOKUP(A403,'BASE REGISTRO NOVIEMBRE'!$B$2:$V$890,16,FALSE)</f>
        <v>serpaj@serpajchile.cl</v>
      </c>
      <c r="Q403" s="27">
        <f>VLOOKUP(A403,'BASE REGISTRO NOVIEMBRE'!$B$2:$V$890,17,FALSE)</f>
        <v>0</v>
      </c>
      <c r="R403" s="27">
        <f>VLOOKUP(A403,'BASE REGISTRO NOVIEMBRE'!$B$2:$V$890,18,FALSE)</f>
        <v>93401</v>
      </c>
      <c r="S403" s="27" t="str">
        <f>VLOOKUP(A403,'BASE REGISTRO NOVIEMBRE'!$B$2:$V$890,19,FALSE)</f>
        <v>Se acompaña certificado de antecedentes financieros, correspondiente al  año 2020 aprobados por USUFI</v>
      </c>
      <c r="T403" s="107">
        <f>VLOOKUP(A403,'BASE REGISTRO NOVIEMBRE'!$B$2:$V$890,20,FALSE)</f>
        <v>37970</v>
      </c>
      <c r="U403" s="41">
        <v>6915</v>
      </c>
      <c r="V403" s="44">
        <v>25692842</v>
      </c>
      <c r="W403" s="44">
        <v>45129632</v>
      </c>
      <c r="X403" s="45">
        <v>44561</v>
      </c>
      <c r="Y403" s="42" t="s">
        <v>40</v>
      </c>
      <c r="Z403" s="42" t="s">
        <v>9203</v>
      </c>
      <c r="AA403" s="42" t="s">
        <v>908</v>
      </c>
    </row>
    <row r="404" spans="1:27" ht="15.75" customHeight="1" x14ac:dyDescent="0.2">
      <c r="A404" s="41">
        <v>6915</v>
      </c>
      <c r="B404" s="27" t="str">
        <f>VLOOKUP(A404,'BASE REGISTRO NOVIEMBRE'!$B$2:$V$890,2,FALSE)</f>
        <v>Corporación Servicio Paz y Justicia, SERPAJ-CHILE</v>
      </c>
      <c r="C404" s="27" t="str">
        <f>VLOOKUP(A404,'BASE REGISTRO NOVIEMBRE'!$B$2:$V$890,3,FALSE)</f>
        <v>72169400-3</v>
      </c>
      <c r="D404" s="27" t="str">
        <f>VLOOKUP(A404,'BASE REGISTRO NOVIEMBRE'!$B$2:$V$890,4,FALSE)</f>
        <v>Corporación de Derecho Privado.</v>
      </c>
      <c r="E404" s="27" t="str">
        <f>VLOOKUP(A404,'BASE REGISTRO NOVIEMBRE'!$B$2:$V$890,5,FALSE)</f>
        <v xml:space="preserve">Decreto Supremo Nº 1472, de 03 de noviembre de 1992, del Ministerio de Justicia. </v>
      </c>
      <c r="F404" s="27" t="str">
        <f>VLOOKUP(A404,'BASE REGISTRO NOVIEMBRE'!$B$2:$V$890,6,FALSE)</f>
        <v>Certificado de Vigencia Folio Nº 500396542869, de fecha 02 de julio de 2021, del Servicio de Registro Civil e Identificación.</v>
      </c>
      <c r="G404" s="27" t="str">
        <f>VLOOKUP(A404,'BASE REGISTRO NOVIEMBRE'!$B$2:$V$890,7,FALSE)</f>
        <v>Formación, promoción, cooperación y prestación de servicios para el desarrollo económico, social, cultural y espiritual de la comunidad, en el área de los derechos humanos del niño, entre otras.</v>
      </c>
      <c r="H404" s="27" t="str">
        <f>VLOOKUP(A404,'BASE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4" s="27" t="str">
        <f>VLOOKUP(A404,'BASE REGISTRO NOVIEMBRE'!$B$2:$V$890,9,FALSE)</f>
        <v>3 años en sus cargos.</v>
      </c>
      <c r="J404" s="27" t="str">
        <f>VLOOKUP(A404,'BASE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4" s="27" t="str">
        <f>VLOOKUP(A404,'BASE REGISTRO NOVIEMBRE'!$B$2:$V$890,11,FALSE)</f>
        <v xml:space="preserve">Patricio Marcelo Labra Guzmán, 
</v>
      </c>
      <c r="L404" s="27" t="str">
        <f>VLOOKUP(A404,'BASE REGISTRO NOVIEMBRE'!$B$2:$V$890,12,FALSE)</f>
        <v xml:space="preserve">Calle Orella N° 1015, comuna y ciudad de Valparaíso, Quinta Región  
</v>
      </c>
      <c r="M404" s="27" t="str">
        <f>VLOOKUP(A404,'BASE REGISTRO NOVIEMBRE'!$B$2:$V$890,13,FALSE)</f>
        <v>V</v>
      </c>
      <c r="N404" s="27" t="str">
        <f>VLOOKUP(A404,'BASE REGISTRO NOVIEMBRE'!$B$2:$V$890,14,FALSE)</f>
        <v>Valparaíso</v>
      </c>
      <c r="O404" s="27" t="str">
        <f>VLOOKUP(A404,'BASE REGISTRO NOVIEMBRE'!$B$2:$V$890,15,FALSE)</f>
        <v>32-2156239</v>
      </c>
      <c r="P404" s="27" t="str">
        <f>VLOOKUP(A404,'BASE REGISTRO NOVIEMBRE'!$B$2:$V$890,16,FALSE)</f>
        <v>serpaj@serpajchile.cl</v>
      </c>
      <c r="Q404" s="27">
        <f>VLOOKUP(A404,'BASE REGISTRO NOVIEMBRE'!$B$2:$V$890,17,FALSE)</f>
        <v>0</v>
      </c>
      <c r="R404" s="27">
        <f>VLOOKUP(A404,'BASE REGISTRO NOVIEMBRE'!$B$2:$V$890,18,FALSE)</f>
        <v>93401</v>
      </c>
      <c r="S404" s="27" t="str">
        <f>VLOOKUP(A404,'BASE REGISTRO NOVIEMBRE'!$B$2:$V$890,19,FALSE)</f>
        <v>Se acompaña certificado de antecedentes financieros, correspondiente al  año 2020 aprobados por USUFI</v>
      </c>
      <c r="T404" s="107">
        <f>VLOOKUP(A404,'BASE REGISTRO NOVIEMBRE'!$B$2:$V$890,20,FALSE)</f>
        <v>37970</v>
      </c>
      <c r="U404" s="41">
        <v>6915</v>
      </c>
      <c r="V404" s="44">
        <v>44908476</v>
      </c>
      <c r="W404" s="44">
        <v>108948180</v>
      </c>
      <c r="X404" s="45">
        <v>44561</v>
      </c>
      <c r="Y404" s="42" t="s">
        <v>40</v>
      </c>
      <c r="Z404" s="42" t="s">
        <v>9203</v>
      </c>
      <c r="AA404" s="42" t="s">
        <v>71</v>
      </c>
    </row>
    <row r="405" spans="1:27" ht="15.75" customHeight="1" x14ac:dyDescent="0.2">
      <c r="A405" s="41">
        <v>6915</v>
      </c>
      <c r="B405" s="27" t="str">
        <f>VLOOKUP(A405,'BASE REGISTRO NOVIEMBRE'!$B$2:$V$890,2,FALSE)</f>
        <v>Corporación Servicio Paz y Justicia, SERPAJ-CHILE</v>
      </c>
      <c r="C405" s="27" t="str">
        <f>VLOOKUP(A405,'BASE REGISTRO NOVIEMBRE'!$B$2:$V$890,3,FALSE)</f>
        <v>72169400-3</v>
      </c>
      <c r="D405" s="27" t="str">
        <f>VLOOKUP(A405,'BASE REGISTRO NOVIEMBRE'!$B$2:$V$890,4,FALSE)</f>
        <v>Corporación de Derecho Privado.</v>
      </c>
      <c r="E405" s="27" t="str">
        <f>VLOOKUP(A405,'BASE REGISTRO NOVIEMBRE'!$B$2:$V$890,5,FALSE)</f>
        <v xml:space="preserve">Decreto Supremo Nº 1472, de 03 de noviembre de 1992, del Ministerio de Justicia. </v>
      </c>
      <c r="F405" s="27" t="str">
        <f>VLOOKUP(A405,'BASE REGISTRO NOVIEMBRE'!$B$2:$V$890,6,FALSE)</f>
        <v>Certificado de Vigencia Folio Nº 500396542869, de fecha 02 de julio de 2021, del Servicio de Registro Civil e Identificación.</v>
      </c>
      <c r="G405" s="27" t="str">
        <f>VLOOKUP(A405,'BASE REGISTRO NOVIEMBRE'!$B$2:$V$890,7,FALSE)</f>
        <v>Formación, promoción, cooperación y prestación de servicios para el desarrollo económico, social, cultural y espiritual de la comunidad, en el área de los derechos humanos del niño, entre otras.</v>
      </c>
      <c r="H405" s="27" t="str">
        <f>VLOOKUP(A405,'BASE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5" s="27" t="str">
        <f>VLOOKUP(A405,'BASE REGISTRO NOVIEMBRE'!$B$2:$V$890,9,FALSE)</f>
        <v>3 años en sus cargos.</v>
      </c>
      <c r="J405" s="27" t="str">
        <f>VLOOKUP(A405,'BASE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5" s="27" t="str">
        <f>VLOOKUP(A405,'BASE REGISTRO NOVIEMBRE'!$B$2:$V$890,11,FALSE)</f>
        <v xml:space="preserve">Patricio Marcelo Labra Guzmán, 
</v>
      </c>
      <c r="L405" s="27" t="str">
        <f>VLOOKUP(A405,'BASE REGISTRO NOVIEMBRE'!$B$2:$V$890,12,FALSE)</f>
        <v xml:space="preserve">Calle Orella N° 1015, comuna y ciudad de Valparaíso, Quinta Región  
</v>
      </c>
      <c r="M405" s="27" t="str">
        <f>VLOOKUP(A405,'BASE REGISTRO NOVIEMBRE'!$B$2:$V$890,13,FALSE)</f>
        <v>V</v>
      </c>
      <c r="N405" s="27" t="str">
        <f>VLOOKUP(A405,'BASE REGISTRO NOVIEMBRE'!$B$2:$V$890,14,FALSE)</f>
        <v>Valparaíso</v>
      </c>
      <c r="O405" s="27" t="str">
        <f>VLOOKUP(A405,'BASE REGISTRO NOVIEMBRE'!$B$2:$V$890,15,FALSE)</f>
        <v>32-2156239</v>
      </c>
      <c r="P405" s="27" t="str">
        <f>VLOOKUP(A405,'BASE REGISTRO NOVIEMBRE'!$B$2:$V$890,16,FALSE)</f>
        <v>serpaj@serpajchile.cl</v>
      </c>
      <c r="Q405" s="27">
        <f>VLOOKUP(A405,'BASE REGISTRO NOVIEMBRE'!$B$2:$V$890,17,FALSE)</f>
        <v>0</v>
      </c>
      <c r="R405" s="27">
        <f>VLOOKUP(A405,'BASE REGISTRO NOVIEMBRE'!$B$2:$V$890,18,FALSE)</f>
        <v>93401</v>
      </c>
      <c r="S405" s="27" t="str">
        <f>VLOOKUP(A405,'BASE REGISTRO NOVIEMBRE'!$B$2:$V$890,19,FALSE)</f>
        <v>Se acompaña certificado de antecedentes financieros, correspondiente al  año 2020 aprobados por USUFI</v>
      </c>
      <c r="T405" s="107">
        <f>VLOOKUP(A405,'BASE REGISTRO NOVIEMBRE'!$B$2:$V$890,20,FALSE)</f>
        <v>37970</v>
      </c>
      <c r="U405" s="41">
        <v>6915</v>
      </c>
      <c r="V405" s="44">
        <v>16353864</v>
      </c>
      <c r="W405" s="44">
        <v>57719520</v>
      </c>
      <c r="X405" s="45">
        <v>44561</v>
      </c>
      <c r="Y405" s="42" t="s">
        <v>40</v>
      </c>
      <c r="Z405" s="42" t="s">
        <v>9203</v>
      </c>
      <c r="AA405" s="42" t="s">
        <v>221</v>
      </c>
    </row>
    <row r="406" spans="1:27" ht="15.75" customHeight="1" x14ac:dyDescent="0.2">
      <c r="A406" s="41">
        <v>6915</v>
      </c>
      <c r="B406" s="27" t="str">
        <f>VLOOKUP(A406,'BASE REGISTRO NOVIEMBRE'!$B$2:$V$890,2,FALSE)</f>
        <v>Corporación Servicio Paz y Justicia, SERPAJ-CHILE</v>
      </c>
      <c r="C406" s="27" t="str">
        <f>VLOOKUP(A406,'BASE REGISTRO NOVIEMBRE'!$B$2:$V$890,3,FALSE)</f>
        <v>72169400-3</v>
      </c>
      <c r="D406" s="27" t="str">
        <f>VLOOKUP(A406,'BASE REGISTRO NOVIEMBRE'!$B$2:$V$890,4,FALSE)</f>
        <v>Corporación de Derecho Privado.</v>
      </c>
      <c r="E406" s="27" t="str">
        <f>VLOOKUP(A406,'BASE REGISTRO NOVIEMBRE'!$B$2:$V$890,5,FALSE)</f>
        <v xml:space="preserve">Decreto Supremo Nº 1472, de 03 de noviembre de 1992, del Ministerio de Justicia. </v>
      </c>
      <c r="F406" s="27" t="str">
        <f>VLOOKUP(A406,'BASE REGISTRO NOVIEMBRE'!$B$2:$V$890,6,FALSE)</f>
        <v>Certificado de Vigencia Folio Nº 500396542869, de fecha 02 de julio de 2021, del Servicio de Registro Civil e Identificación.</v>
      </c>
      <c r="G406" s="27" t="str">
        <f>VLOOKUP(A406,'BASE REGISTRO NOVIEMBRE'!$B$2:$V$890,7,FALSE)</f>
        <v>Formación, promoción, cooperación y prestación de servicios para el desarrollo económico, social, cultural y espiritual de la comunidad, en el área de los derechos humanos del niño, entre otras.</v>
      </c>
      <c r="H406" s="27" t="str">
        <f>VLOOKUP(A406,'BASE REGISTRO NOVIEMBRE'!$B$2:$V$890,8,FALSE)</f>
        <v>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I406" s="27" t="str">
        <f>VLOOKUP(A406,'BASE REGISTRO NOVIEMBRE'!$B$2:$V$890,9,FALSE)</f>
        <v>3 años en sus cargos.</v>
      </c>
      <c r="J406" s="27" t="str">
        <f>VLOOKUP(A406,'BASE REGISTRO NOVIEMBRE'!$B$2:$V$890,10,FALSE)</f>
        <v>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v>
      </c>
      <c r="K406" s="27" t="str">
        <f>VLOOKUP(A406,'BASE REGISTRO NOVIEMBRE'!$B$2:$V$890,11,FALSE)</f>
        <v xml:space="preserve">Patricio Marcelo Labra Guzmán, 
</v>
      </c>
      <c r="L406" s="27" t="str">
        <f>VLOOKUP(A406,'BASE REGISTRO NOVIEMBRE'!$B$2:$V$890,12,FALSE)</f>
        <v xml:space="preserve">Calle Orella N° 1015, comuna y ciudad de Valparaíso, Quinta Región  
</v>
      </c>
      <c r="M406" s="27" t="str">
        <f>VLOOKUP(A406,'BASE REGISTRO NOVIEMBRE'!$B$2:$V$890,13,FALSE)</f>
        <v>V</v>
      </c>
      <c r="N406" s="27" t="str">
        <f>VLOOKUP(A406,'BASE REGISTRO NOVIEMBRE'!$B$2:$V$890,14,FALSE)</f>
        <v>Valparaíso</v>
      </c>
      <c r="O406" s="27" t="str">
        <f>VLOOKUP(A406,'BASE REGISTRO NOVIEMBRE'!$B$2:$V$890,15,FALSE)</f>
        <v>32-2156239</v>
      </c>
      <c r="P406" s="27" t="str">
        <f>VLOOKUP(A406,'BASE REGISTRO NOVIEMBRE'!$B$2:$V$890,16,FALSE)</f>
        <v>serpaj@serpajchile.cl</v>
      </c>
      <c r="Q406" s="27">
        <f>VLOOKUP(A406,'BASE REGISTRO NOVIEMBRE'!$B$2:$V$890,17,FALSE)</f>
        <v>0</v>
      </c>
      <c r="R406" s="27">
        <f>VLOOKUP(A406,'BASE REGISTRO NOVIEMBRE'!$B$2:$V$890,18,FALSE)</f>
        <v>93401</v>
      </c>
      <c r="S406" s="27" t="str">
        <f>VLOOKUP(A406,'BASE REGISTRO NOVIEMBRE'!$B$2:$V$890,19,FALSE)</f>
        <v>Se acompaña certificado de antecedentes financieros, correspondiente al  año 2020 aprobados por USUFI</v>
      </c>
      <c r="T406" s="107">
        <f>VLOOKUP(A406,'BASE REGISTRO NOVIEMBRE'!$B$2:$V$890,20,FALSE)</f>
        <v>37970</v>
      </c>
      <c r="U406" s="41">
        <v>6915</v>
      </c>
      <c r="V406" s="44">
        <v>53069892</v>
      </c>
      <c r="W406" s="44">
        <v>85136292</v>
      </c>
      <c r="X406" s="45">
        <v>44561</v>
      </c>
      <c r="Y406" s="42" t="s">
        <v>40</v>
      </c>
      <c r="Z406" s="42" t="s">
        <v>9203</v>
      </c>
      <c r="AA406" s="42" t="s">
        <v>72</v>
      </c>
    </row>
    <row r="407" spans="1:27" ht="15.75" customHeight="1" x14ac:dyDescent="0.2">
      <c r="A407" s="41">
        <v>6926</v>
      </c>
      <c r="B407" s="27" t="str">
        <f>VLOOKUP(A407,'BASE REGISTRO NOVIEMBRE'!$B$2:$V$890,2,FALSE)</f>
        <v>Corporación Educacional Abate Molina de Talca.</v>
      </c>
      <c r="C407" s="27" t="str">
        <f>VLOOKUP(A407,'BASE REGISTRO NOVIEMBRE'!$B$2:$V$890,3,FALSE)</f>
        <v>72512900-9</v>
      </c>
      <c r="D407" s="27" t="str">
        <f>VLOOKUP(A407,'BASE REGISTRO NOVIEMBRE'!$B$2:$V$890,4,FALSE)</f>
        <v>Corporación de Derecho Privado.</v>
      </c>
      <c r="E407" s="27" t="str">
        <f>VLOOKUP(A407,'BASE REGISTRO NOVIEMBRE'!$B$2:$V$890,5,FALSE)</f>
        <v xml:space="preserve">Otorgada por Decreto Supremo Nº 750, de fecha 12 de mayo de 1994, del Ministerio de Justicia, publicado en el Diario Oficial el día 03 de octubre de 1996. </v>
      </c>
      <c r="F407" s="27" t="str">
        <f>VLOOKUP(A407,'BASE REGISTRO NOVIEMBRE'!$B$2:$V$890,6,FALSE)</f>
        <v>Certificado de vigencia, folio N° 500402248383, de 06 de agosto de 2021, emitido por el Servicio de Registro Civil e Identificación.</v>
      </c>
      <c r="G407" s="27" t="str">
        <f>VLOOKUP(A407,'BASE REGISTRO NOVIEMBRE'!$B$2:$V$890,7,FALSE)</f>
        <v>La prestación de toda clase de servicios y la ejecución de todo tipo de actividades conducentes al desarrollo integral de los niños y jóvenes socio-culturales.</v>
      </c>
      <c r="H407" s="27" t="str">
        <f>VLOOKUP(A407,'BASE REGISTRO NOVIEMBRE'!$B$2:$V$890,8,FALSE)</f>
        <v>Presidente: Guido Gossens Roell, 
Secretaria: Luisa Verónica Rojas Huanel, 
Tesorero: Luis Iván Salas Rojas,
Directores:
Marisol  Aguirre Zúñiga, 
María Ernestina Mascaró Morales, 
Consta en Certificado de vigencia de persona jurídica sin fines de lucro, folio N° 500402248143, de 06 de agosto de 2021, emitido por el Servicio de Registro Civil e Identificación.</v>
      </c>
      <c r="I407" s="27" t="str">
        <f>VLOOKUP(A407,'BASE REGISTRO NOVIEMBRE'!$B$2:$V$890,9,FALSE)</f>
        <v>Durarán 02 años en sus cargos.</v>
      </c>
      <c r="J407" s="27" t="str">
        <f>VLOOKUP(A407,'BASE REGISTRO NOVIEMBRE'!$B$2:$V$890,10,FALSE)</f>
        <v xml:space="preserve">De 31 de julio de 2020 al 31 de julio de 2022. </v>
      </c>
      <c r="K407" s="27" t="str">
        <f>VLOOKUP(A407,'BASE REGISTRO NOVIEMBRE'!$B$2:$V$890,11,FALSE)</f>
        <v xml:space="preserve">Presidente: Guido Gossens Roell, 
Directora Ejecutiva: Claudia Silvana Pinochet Muñoz, 
</v>
      </c>
      <c r="L407" s="27" t="str">
        <f>VLOOKUP(A407,'BASE REGISTRO NOVIEMBRE'!$B$2:$V$890,12,FALSE)</f>
        <v xml:space="preserve">14 Sur, Pasaje 5 Poniente A, N° 270, ciudad de Talca, Región del Maule.
</v>
      </c>
      <c r="M407" s="27" t="str">
        <f>VLOOKUP(A407,'BASE REGISTRO NOVIEMBRE'!$B$2:$V$890,13,FALSE)</f>
        <v>VII</v>
      </c>
      <c r="N407" s="27" t="str">
        <f>VLOOKUP(A407,'BASE REGISTRO NOVIEMBRE'!$B$2:$V$890,14,FALSE)</f>
        <v>talca</v>
      </c>
      <c r="O407" s="27" t="str">
        <f>VLOOKUP(A407,'BASE REGISTRO NOVIEMBRE'!$B$2:$V$890,15,FALSE)</f>
        <v>71)  2220285</v>
      </c>
      <c r="P407" s="27" t="str">
        <f>VLOOKUP(A407,'BASE REGISTRO NOVIEMBRE'!$B$2:$V$890,16,FALSE)</f>
        <v xml:space="preserve">corporacioneducacionalabatemolina@ceam.cl
www.ceam.cl
</v>
      </c>
      <c r="Q407" s="27">
        <f>VLOOKUP(A407,'BASE REGISTRO NOVIEMBRE'!$B$2:$V$890,17,FALSE)</f>
        <v>0</v>
      </c>
      <c r="R407" s="27" t="str">
        <f>VLOOKUP(A407,'BASE REGISTRO NOVIEMBRE'!$B$2:$V$890,18,FALSE)</f>
        <v>93401: Institución de Asistencia Social</v>
      </c>
      <c r="S407" s="27" t="str">
        <f>VLOOKUP(A407,'BASE REGISTRO NOVIEMBRE'!$B$2:$V$890,19,FALSE)</f>
        <v>Se acompaña certificado financiero correspondiente al año 2020, aprobados por el Sub Departamento de Supervisión Financiera Nacional</v>
      </c>
      <c r="T407" s="107">
        <f>VLOOKUP(A407,'BASE REGISTRO NOVIEMBRE'!$B$2:$V$890,20,FALSE)</f>
        <v>37970</v>
      </c>
      <c r="U407" s="41">
        <v>6926</v>
      </c>
      <c r="V407" s="44">
        <v>18489900</v>
      </c>
      <c r="W407" s="44">
        <v>34264500</v>
      </c>
      <c r="X407" s="45">
        <v>44561</v>
      </c>
      <c r="Y407" s="42" t="s">
        <v>40</v>
      </c>
      <c r="Z407" s="42" t="s">
        <v>9203</v>
      </c>
      <c r="AA407" s="42" t="s">
        <v>160</v>
      </c>
    </row>
    <row r="408" spans="1:27" ht="15.75" customHeight="1" x14ac:dyDescent="0.2">
      <c r="A408" s="41">
        <v>6934</v>
      </c>
      <c r="B408" s="27" t="str">
        <f>VLOOKUP(A408,'BASE REGISTRO NOVIEMBRE'!$B$2:$V$890,2,FALSE)</f>
        <v>Corporación Comunidad Jesús Niño</v>
      </c>
      <c r="C408" s="27" t="str">
        <f>VLOOKUP(A408,'BASE REGISTRO NOVIEMBRE'!$B$2:$V$890,3,FALSE)</f>
        <v>71278200-5</v>
      </c>
      <c r="D408" s="27" t="str">
        <f>VLOOKUP(A408,'BASE REGISTRO NOVIEMBRE'!$B$2:$V$890,4,FALSE)</f>
        <v>Corporación de Derecho Privado.</v>
      </c>
      <c r="E408" s="27" t="str">
        <f>VLOOKUP(A408,'BASE REGISTRO NOVIEMBRE'!$B$2:$V$890,5,FALSE)</f>
        <v xml:space="preserve">Otorgada por Decreto Supremo Nº 992, de fecha 25 de octubre de 1985, del Ministerio de Justicia, publicado en el Diario Oficial el día 02 de diciembre de 1985. </v>
      </c>
      <c r="F408" s="27" t="str">
        <f>VLOOKUP(A408,'BASE REGISTRO NOVIEMBRE'!$B$2:$V$890,6,FALSE)</f>
        <v>Certificado de vigencia de Personas Jurídicas sin fines de lucro Folio Nº50039706673, de 06 de julio de 2021, del Servicio de Registro Civil e Identificación.</v>
      </c>
      <c r="G408" s="27" t="str">
        <f>VLOOKUP(A408,'BASE REGISTRO NOVIEMBRE'!$B$2:$V$890,7,FALSE)</f>
        <v>Atender los diversos problemas que puedan afectar a los menores en situación irregular, procurando lograr su desarrollo integral en la comunidad cristiana y en la sociedad</v>
      </c>
      <c r="H408" s="27" t="str">
        <f>VLOOKUP(A408,'BASE REGISTRO NOVIEMBRE'!$B$2:$V$890,8,FALSE)</f>
        <v>Presidenta: 
Graciela Haydee Suarez Pérez, 
Vicepresidenta: 
Sergio Valenzuela Flores
Tesorera: 
Verónica Villa
Pro- Tesorero: 
Zerobia Ventura
Secretaria General: 
Ascención Brevis Brevis
Secretaria de Actas:
Eliana Campos Gutiérrez
Directoras: 
Berta Caro Riquelme
Juana Vicencio Soto
Clara de La Fuente Alarcón</v>
      </c>
      <c r="I408" s="27" t="str">
        <f>VLOOKUP(A408,'BASE REGISTRO NOVIEMBRE'!$B$2:$V$890,9,FALSE)</f>
        <v>: Durarán 02 años en sus cargos</v>
      </c>
      <c r="J408" s="27" t="str">
        <f>VLOOKUP(A408,'BASE REGISTRO NOVIEMBRE'!$B$2:$V$890,10,FALSE)</f>
        <v>10 de diciembre de 2018 al 10 de diciembre de 2020</v>
      </c>
      <c r="K408" s="27" t="str">
        <f>VLOOKUP(A408,'BASE REGISTRO NOVIEMBRE'!$B$2:$V$890,11,FALSE)</f>
        <v>Graciela Haydee Suarez Pérez</v>
      </c>
      <c r="L408" s="27" t="str">
        <f>VLOOKUP(A408,'BASE REGISTRO NOVIEMBRE'!$B$2:$V$890,12,FALSE)</f>
        <v>Camino Las Mariposas, km.7, ciudad de Chillán, Región del Ñuble,</v>
      </c>
      <c r="M408" s="27" t="str">
        <f>VLOOKUP(A408,'BASE REGISTRO NOVIEMBRE'!$B$2:$V$890,13,FALSE)</f>
        <v>XVI</v>
      </c>
      <c r="N408" s="27" t="str">
        <f>VLOOKUP(A408,'BASE REGISTRO NOVIEMBRE'!$B$2:$V$890,14,FALSE)</f>
        <v xml:space="preserve">chillan </v>
      </c>
      <c r="O408" s="27" t="str">
        <f>VLOOKUP(A408,'BASE REGISTRO NOVIEMBRE'!$B$2:$V$890,15,FALSE)</f>
        <v xml:space="preserve">fono (41) 227206, </v>
      </c>
      <c r="P408" s="27" t="str">
        <f>VLOOKUP(A408,'BASE REGISTRO NOVIEMBRE'!$B$2:$V$890,16,FALSE)</f>
        <v xml:space="preserve">comunidadjesusniño@hotmail.com
</v>
      </c>
      <c r="Q408" s="27">
        <f>VLOOKUP(A408,'BASE REGISTRO NOVIEMBRE'!$B$2:$V$890,17,FALSE)</f>
        <v>0</v>
      </c>
      <c r="R408" s="27" t="str">
        <f>VLOOKUP(A408,'BASE REGISTRO NOVIEMBRE'!$B$2:$V$890,18,FALSE)</f>
        <v>93401: Institución de Asistencia Social</v>
      </c>
      <c r="S408" s="27" t="str">
        <f>VLOOKUP(A408,'BASE REGISTRO NOVIEMBRE'!$B$2:$V$890,19,FALSE)</f>
        <v>Certificado financiero correspondiente al año 2020, aprobados por el Subdepartamento de Supervisión Financiera Nacional.</v>
      </c>
      <c r="T408" s="107">
        <f>VLOOKUP(A408,'BASE REGISTRO NOVIEMBRE'!$B$2:$V$890,20,FALSE)</f>
        <v>37970</v>
      </c>
      <c r="U408" s="41">
        <v>6934</v>
      </c>
      <c r="V408" s="44">
        <v>21512314</v>
      </c>
      <c r="W408" s="44">
        <v>70024162</v>
      </c>
      <c r="X408" s="45">
        <v>44561</v>
      </c>
      <c r="Y408" s="42" t="s">
        <v>40</v>
      </c>
      <c r="Z408" s="42" t="s">
        <v>9203</v>
      </c>
      <c r="AA408" s="42" t="s">
        <v>206</v>
      </c>
    </row>
    <row r="409" spans="1:27" ht="15.75" customHeight="1" x14ac:dyDescent="0.2">
      <c r="A409" s="41">
        <v>6935</v>
      </c>
      <c r="B409" s="27" t="str">
        <f>VLOOKUP(A409,'BASE REGISTRO NOVIEMBRE'!$B$2:$V$890,2,FALSE)</f>
        <v>Corporación Misión de María</v>
      </c>
      <c r="C409" s="27" t="str">
        <f>VLOOKUP(A409,'BASE REGISTRO NOVIEMBRE'!$B$2:$V$890,3,FALSE)</f>
        <v>72598400-6</v>
      </c>
      <c r="D409" s="27" t="str">
        <f>VLOOKUP(A409,'BASE REGISTRO NOVIEMBRE'!$B$2:$V$890,4,FALSE)</f>
        <v>Corporación de Derecho Privado</v>
      </c>
      <c r="E409" s="27" t="str">
        <f>VLOOKUP(A409,'BASE REGISTRO NOVIEMBRE'!$B$2:$V$890,5,FALSE)</f>
        <v>Otorgada por Decreto Supremo N° 1208, de 29 de agosto de 1994, por el Ministerio de Justicia.</v>
      </c>
      <c r="F409" s="27" t="str">
        <f>VLOOKUP(A409,'BASE REGISTRO NOVIEMBRE'!$B$2:$V$890,6,FALSE)</f>
        <v>Certificado de Vigencia Folio N° 500395551308, de 25 de junio de 2021, del Servicio de Registro Civil e Identificación.</v>
      </c>
      <c r="G409" s="27" t="str">
        <f>VLOOKUP(A409,'BASE REGISTRO NOVIEMBRE'!$B$2:$V$890,7,FALSE)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09" s="27" t="str">
        <f>VLOOKUP(A409,'BASE REGISTRO NOVIEMBRE'!$B$2:$V$890,8,FALSE)</f>
        <v xml:space="preserve">
Presidente: 
Teresa Izquierdo Walker,  RUT N° 7.608.354-1
VicePresidente:
Luis Felipe Ovalle Valdés, RUT N° 9.498.761-K
Tesorero:
Pilar Villarino Herrera, RUT N° 9.907.876-6
Secretario: 
Josefina Soffia Contrucci, RUT N° 15.313.514-2
Directores: 
Pilar Heiremans Cosmelli
Pablo Andrés Vicuña Tupper, RUT N° 11.833.942-8
Pablo Vial Lyon, RUT: 11.624.954-5
</v>
      </c>
      <c r="I409" s="27" t="str">
        <f>VLOOKUP(A409,'BASE REGISTRO NOVIEMBRE'!$B$2:$V$890,9,FALSE)</f>
        <v>Un año en sus cargos.</v>
      </c>
      <c r="J409" s="27" t="str">
        <f>VLOOKUP(A409,'BASE REGISTRO NOVIEMBRE'!$B$2:$V$890,10,FALSE)</f>
        <v>06 de mayo de 2021 al 06 de mayo de 2022</v>
      </c>
      <c r="K409" s="27" t="str">
        <f>VLOOKUP(A409,'BASE REGISTRO NOVIEMBRE'!$B$2:$V$890,11,FALSE)</f>
        <v xml:space="preserve">Presidente: Teresa Izquierdo Walker
Gerente General:  Paulina Valenzuela Miño, 
En caso de ausencia o imposibilidad de doña Paulina Valenzuela, la subrogará con iguales facultades Luz María Medina García, 
</v>
      </c>
      <c r="L409" s="27" t="str">
        <f>VLOOKUP(A409,'BASE REGISTRO NOVIEMBRE'!$B$2:$V$890,12,FALSE)</f>
        <v xml:space="preserve">Bremen N° 1316, comuna de Ñuñoa, Región Metropolitana
</v>
      </c>
      <c r="M409" s="27" t="str">
        <f>VLOOKUP(A409,'BASE REGISTRO NOVIEMBRE'!$B$2:$V$890,13,FALSE)</f>
        <v>XIII</v>
      </c>
      <c r="N409" s="27" t="str">
        <f>VLOOKUP(A409,'BASE REGISTRO NOVIEMBRE'!$B$2:$V$890,14,FALSE)</f>
        <v>Metropolitana</v>
      </c>
      <c r="O409" s="27" t="str">
        <f>VLOOKUP(A409,'BASE REGISTRO NOVIEMBRE'!$B$2:$V$890,15,FALSE)</f>
        <v>222276725 – 964839708</v>
      </c>
      <c r="P409" s="27" t="str">
        <f>VLOOKUP(A409,'BASE REGISTRO NOVIEMBRE'!$B$2:$V$890,16,FALSE)</f>
        <v xml:space="preserve">direccion@hogarmisiondemaria.cl
                aporte@hogarmisiondemaria.cl
</v>
      </c>
      <c r="Q409" s="27">
        <f>VLOOKUP(A409,'BASE REGISTRO NOVIEMBRE'!$B$2:$V$890,17,FALSE)</f>
        <v>0</v>
      </c>
      <c r="R409" s="27">
        <f>VLOOKUP(A409,'BASE REGISTRO NOVIEMBRE'!$B$2:$V$890,18,FALSE)</f>
        <v>93401</v>
      </c>
      <c r="S409" s="27" t="str">
        <f>VLOOKUP(A409,'BASE REGISTRO NOVIEMBRE'!$B$2:$V$890,19,FALSE)</f>
        <v xml:space="preserve">Se acompaña certificado financiero de la Institución, correspondiente al año 2020, APROBADOS POR EL del Sub Departamento de Supervisión Financiera Nacional. </v>
      </c>
      <c r="T409" s="107">
        <f>VLOOKUP(A409,'BASE REGISTRO NOVIEMBRE'!$B$2:$V$890,20,FALSE)</f>
        <v>37970</v>
      </c>
      <c r="U409" s="41">
        <v>6935</v>
      </c>
      <c r="V409" s="44">
        <v>29018024</v>
      </c>
      <c r="W409" s="44">
        <v>70793415</v>
      </c>
      <c r="X409" s="45">
        <v>44561</v>
      </c>
      <c r="Y409" s="42" t="s">
        <v>40</v>
      </c>
      <c r="Z409" s="42" t="s">
        <v>9203</v>
      </c>
      <c r="AA409" s="42" t="s">
        <v>9535</v>
      </c>
    </row>
    <row r="410" spans="1:27" ht="15.75" customHeight="1" x14ac:dyDescent="0.2">
      <c r="A410" s="41">
        <v>6938</v>
      </c>
      <c r="B410" s="27" t="str">
        <f>VLOOKUP(A410,'BASE REGISTRO NOVIEMBRE'!$B$2:$V$890,2,FALSE)</f>
        <v xml:space="preserve">Fundación Chilena de la Adopción
</v>
      </c>
      <c r="C410" s="27" t="str">
        <f>VLOOKUP(A410,'BASE REGISTRO NOVIEMBRE'!$B$2:$V$890,3,FALSE)</f>
        <v>71280000-3</v>
      </c>
      <c r="D410" s="27" t="str">
        <f>VLOOKUP(A410,'BASE REGISTRO NOVIEMBRE'!$B$2:$V$890,4,FALSE)</f>
        <v>Fundación de Derecho Privado</v>
      </c>
      <c r="E410" s="27" t="str">
        <f>VLOOKUP(A410,'BASE REGISTRO NOVIEMBRE'!$B$2:$V$890,5,FALSE)</f>
        <v>Otorgada por Decreto Supremo N° 1135, de 13 de diciembre de 1985, por el Ministerio de Justicia.</v>
      </c>
      <c r="F410" s="27" t="str">
        <f>VLOOKUP(A410,'BASE REGISTRO NOVIEMBRE'!$B$2:$V$890,6,FALSE)</f>
        <v>Certificado de vigencia de persona jurídica sin fines de lucro folio 500404226671, emitido por el Servicio de Registro Civil e Identificación, con fecha 18-08-2021.</v>
      </c>
      <c r="G410" s="27" t="str">
        <f>VLOOKUP(A410,'BASE REGISTRO NOVIEMBRE'!$B$2:$V$890,7,FALSE)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10" s="27" t="str">
        <f>VLOOKUP(A410,'BASE REGISTRO NOVIEMBRE'!$B$2:$V$890,8,FALSE)</f>
        <v>Presidente: 
Jose Gabriel Aldea Salazar 
Secretario: 
MARIA ELENA GONZALEZ ZAMORANO 
Tesorero: 
Matias Schongut Grollmus 
Director: 
Paula Andrea Landerretche Moreno 
Director: 
Jose Miguel Gustavo Sanchez Callejas 
Director: 
Maria Veronica Lewin Correa 
Director: 
Irene Eva Mercedes Gonzalez Lezius 
Director: 
ROBERTO MIGUEL PONS RUBIO 
Se acompaña Certificado de vigencia de Directorio de persona jurídica sin fines de lucro folio 500404226453, emitido por el Servicio de Registro Civil e Identificación, con fecha 18-08-2021.</v>
      </c>
      <c r="I410" s="27" t="str">
        <f>VLOOKUP(A410,'BASE REGISTRO NOVIEMBRE'!$B$2:$V$890,9,FALSE)</f>
        <v>3 AÑOS</v>
      </c>
      <c r="J410" s="27" t="str">
        <f>VLOOKUP(A410,'BASE REGISTRO NOVIEMBRE'!$B$2:$V$890,10,FALSE)</f>
        <v xml:space="preserve">24 de junio de 2021 al 24 de junio de 2021.
</v>
      </c>
      <c r="K410" s="27" t="str">
        <f>VLOOKUP(A410,'BASE REGISTRO NOVIEMBRE'!$B$2:$V$890,11,FALSE)</f>
        <v xml:space="preserve">Presidente: José Gabriel Aldea Salazar, 
Directora Ejecutiva: Alejandra Cecilia Ramírez Lema, 
</v>
      </c>
      <c r="L410" s="27" t="str">
        <f>VLOOKUP(A410,'BASE REGISTRO NOVIEMBRE'!$B$2:$V$890,12,FALSE)</f>
        <v xml:space="preserve">Viña del Mar N° 050, comuna de Providencia, Región Metropolitana
</v>
      </c>
      <c r="M410" s="27" t="str">
        <f>VLOOKUP(A410,'BASE REGISTRO NOVIEMBRE'!$B$2:$V$890,13,FALSE)</f>
        <v>XIII</v>
      </c>
      <c r="N410" s="27" t="str">
        <f>VLOOKUP(A410,'BASE REGISTRO NOVIEMBRE'!$B$2:$V$890,14,FALSE)</f>
        <v>Providencia</v>
      </c>
      <c r="O410" s="27" t="str">
        <f>VLOOKUP(A410,'BASE REGISTRO NOVIEMBRE'!$B$2:$V$890,15,FALSE)</f>
        <v xml:space="preserve">tel 26652139 26652150
Cel 8.5022337 </v>
      </c>
      <c r="P410" s="27" t="str">
        <f>VLOOKUP(A410,'BASE REGISTRO NOVIEMBRE'!$B$2:$V$890,16,FALSE)</f>
        <v>: fadop@ctcinternet.cl</v>
      </c>
      <c r="Q410" s="27">
        <f>VLOOKUP(A410,'BASE REGISTRO NOVIEMBRE'!$B$2:$V$890,17,FALSE)</f>
        <v>0</v>
      </c>
      <c r="R410" s="27" t="str">
        <f>VLOOKUP(A410,'BASE REGISTRO NOVIEMBRE'!$B$2:$V$890,18,FALSE)</f>
        <v>93401: Instituciones de Asistencia Social</v>
      </c>
      <c r="S410" s="27" t="str">
        <f>VLOOKUP(A410,'BASE REGISTRO NOVIEMBRE'!$B$2:$V$890,19,FALSE)</f>
        <v xml:space="preserve">Certificado de antecedentes financieros correspondientes al año 2020, aprobados por el Sub Departamento de Supervisión Financiera .
</v>
      </c>
      <c r="T410" s="107">
        <f>VLOOKUP(A410,'BASE REGISTRO NOVIEMBRE'!$B$2:$V$890,20,FALSE)</f>
        <v>37970</v>
      </c>
      <c r="U410" s="41">
        <v>6938</v>
      </c>
      <c r="V410" s="44">
        <v>4274658</v>
      </c>
      <c r="W410" s="44">
        <v>8549316</v>
      </c>
      <c r="X410" s="45">
        <v>44561</v>
      </c>
      <c r="Y410" s="42" t="s">
        <v>40</v>
      </c>
      <c r="Z410" s="42" t="s">
        <v>9203</v>
      </c>
      <c r="AA410" s="42" t="s">
        <v>252</v>
      </c>
    </row>
    <row r="411" spans="1:27" ht="15.75" customHeight="1" x14ac:dyDescent="0.2">
      <c r="A411" s="41">
        <v>6943</v>
      </c>
      <c r="B411" s="27" t="str">
        <f>VLOOKUP(A411,'BASE REGISTRO NOVIEMBRE'!$B$2:$V$890,2,FALSE)</f>
        <v>Corporación para la Atención Integral del Maltrato al menor en la región del Bío-Bío CATIM</v>
      </c>
      <c r="C411" s="27" t="str">
        <f>VLOOKUP(A411,'BASE REGISTRO NOVIEMBRE'!$B$2:$V$890,3,FALSE)</f>
        <v>72607900-5</v>
      </c>
      <c r="D411" s="27" t="str">
        <f>VLOOKUP(A411,'BASE REGISTRO NOVIEMBRE'!$B$2:$V$890,4,FALSE)</f>
        <v>Corporación de Derecho Privado</v>
      </c>
      <c r="E411" s="27" t="str">
        <f>VLOOKUP(A411,'BASE REGISTRO NOVIEMBRE'!$B$2:$V$890,5,FALSE)</f>
        <v>Otorgada por Decreto Supremo N° 1298, de 8 de noviembre de 1993, del Ministerio de Justicia.</v>
      </c>
      <c r="F411" s="27" t="str">
        <f>VLOOKUP(A411,'BASE REGISTRO NOVIEMBRE'!$B$2:$V$890,6,FALSE)</f>
        <v>Certificado de Vigencia Folio 500396152244, de fecha 30 de junio de 2021, emitido por el Servicio de Registro Civil e Identificación.</v>
      </c>
      <c r="G411" s="27" t="str">
        <f>VLOOKUP(A411,'BASE REGISTRO NOVIEMBRE'!$B$2:$V$890,7,FALSE)</f>
        <v xml:space="preserve">Promover, coordinar, implementar y ejecutar acciones dirigidas a la atención y protección de niños/as víctimas de maltrato.
</v>
      </c>
      <c r="H411" s="27" t="str">
        <f>VLOOKUP(A411,'BASE REGISTRO NOVIEMBRE'!$B$2:$V$890,8,FALSE)</f>
        <v xml:space="preserve">Presidente: Rodrigo Riquelme Lepez
Secretaria: María Rodríguez Tastests 
Tesorera: Claudia Abusleme Ramos 
</v>
      </c>
      <c r="I411" s="27" t="str">
        <f>VLOOKUP(A411,'BASE REGISTRO NOVIEMBRE'!$B$2:$V$890,9,FALSE)</f>
        <v>Un año en sus cargos, pudiendo ser reelegidos indefinidamente</v>
      </c>
      <c r="J411" s="27" t="str">
        <f>VLOOKUP(A411,'BASE REGISTRO NOVIEMBRE'!$B$2:$V$890,10,FALSE)</f>
        <v xml:space="preserve">23 DE ABRIL DE 2019 A 23 DE ABRIL DE 2020   Se pidió la documentación donde conste nombramiento de Directorio vigente a la fecha.
</v>
      </c>
      <c r="K411" s="27" t="str">
        <f>VLOOKUP(A411,'BASE REGISTRO NOVIEMBRE'!$B$2:$V$890,11,FALSE)</f>
        <v xml:space="preserve">Presidente: Rodrigo Riquelme Lepez
Directora Ejecutiva: Sandra Castro Salazar, </v>
      </c>
      <c r="L411" s="27" t="str">
        <f>VLOOKUP(A411,'BASE REGISTRO NOVIEMBRE'!$B$2:$V$890,12,FALSE)</f>
        <v xml:space="preserve">O’Higgins # 445 oficina 501, Concepción, Región del Biobío.
</v>
      </c>
      <c r="M411" s="27" t="str">
        <f>VLOOKUP(A411,'BASE REGISTRO NOVIEMBRE'!$B$2:$V$890,13,FALSE)</f>
        <v>VIII</v>
      </c>
      <c r="N411" s="27" t="str">
        <f>VLOOKUP(A411,'BASE REGISTRO NOVIEMBRE'!$B$2:$V$890,14,FALSE)</f>
        <v xml:space="preserve"> Biobío.</v>
      </c>
      <c r="O411" s="27" t="str">
        <f>VLOOKUP(A411,'BASE REGISTRO NOVIEMBRE'!$B$2:$V$890,15,FALSE)</f>
        <v>Fono: 41-2247078</v>
      </c>
      <c r="P411" s="27" t="str">
        <f>VLOOKUP(A411,'BASE REGISTRO NOVIEMBRE'!$B$2:$V$890,16,FALSE)</f>
        <v xml:space="preserve">jflores@catim.cl - ralburquenque@catim.cl          corporacion@catim.cl
</v>
      </c>
      <c r="Q411" s="27">
        <f>VLOOKUP(A411,'BASE REGISTRO NOVIEMBRE'!$B$2:$V$890,17,FALSE)</f>
        <v>0</v>
      </c>
      <c r="R411" s="27" t="str">
        <f>VLOOKUP(A411,'BASE REGISTRO NOVIEMBRE'!$B$2:$V$890,18,FALSE)</f>
        <v>93401: Instituciones de Asistencia Social</v>
      </c>
      <c r="S411" s="27" t="str">
        <f>VLOOKUP(A411,'BASE REGISTRO NOVIEMBRE'!$B$2:$V$890,19,FALSE)</f>
        <v xml:space="preserve">Se acompañan antecedentes financieros correspondientes al año 2020, aprobados por el Sub Departamento de Supervisión Financiera Nacional. </v>
      </c>
      <c r="T411" s="107">
        <f>VLOOKUP(A411,'BASE REGISTRO NOVIEMBRE'!$B$2:$V$890,20,FALSE)</f>
        <v>37970</v>
      </c>
      <c r="U411" s="41">
        <v>6943</v>
      </c>
      <c r="V411" s="44">
        <v>90292568</v>
      </c>
      <c r="W411" s="44">
        <v>104000954</v>
      </c>
      <c r="X411" s="45">
        <v>44561</v>
      </c>
      <c r="Y411" s="42" t="s">
        <v>40</v>
      </c>
      <c r="Z411" s="42" t="s">
        <v>9203</v>
      </c>
      <c r="AA411" s="42" t="s">
        <v>9462</v>
      </c>
    </row>
    <row r="412" spans="1:27" ht="15.75" customHeight="1" x14ac:dyDescent="0.2">
      <c r="A412" s="41">
        <v>6943</v>
      </c>
      <c r="B412" s="27" t="str">
        <f>VLOOKUP(A412,'BASE REGISTRO NOVIEMBRE'!$B$2:$V$890,2,FALSE)</f>
        <v>Corporación para la Atención Integral del Maltrato al menor en la región del Bío-Bío CATIM</v>
      </c>
      <c r="C412" s="27" t="str">
        <f>VLOOKUP(A412,'BASE REGISTRO NOVIEMBRE'!$B$2:$V$890,3,FALSE)</f>
        <v>72607900-5</v>
      </c>
      <c r="D412" s="27" t="str">
        <f>VLOOKUP(A412,'BASE REGISTRO NOVIEMBRE'!$B$2:$V$890,4,FALSE)</f>
        <v>Corporación de Derecho Privado</v>
      </c>
      <c r="E412" s="27" t="str">
        <f>VLOOKUP(A412,'BASE REGISTRO NOVIEMBRE'!$B$2:$V$890,5,FALSE)</f>
        <v>Otorgada por Decreto Supremo N° 1298, de 8 de noviembre de 1993, del Ministerio de Justicia.</v>
      </c>
      <c r="F412" s="27" t="str">
        <f>VLOOKUP(A412,'BASE REGISTRO NOVIEMBRE'!$B$2:$V$890,6,FALSE)</f>
        <v>Certificado de Vigencia Folio 500396152244, de fecha 30 de junio de 2021, emitido por el Servicio de Registro Civil e Identificación.</v>
      </c>
      <c r="G412" s="27" t="str">
        <f>VLOOKUP(A412,'BASE REGISTRO NOVIEMBRE'!$B$2:$V$890,7,FALSE)</f>
        <v xml:space="preserve">Promover, coordinar, implementar y ejecutar acciones dirigidas a la atención y protección de niños/as víctimas de maltrato.
</v>
      </c>
      <c r="H412" s="27" t="str">
        <f>VLOOKUP(A412,'BASE REGISTRO NOVIEMBRE'!$B$2:$V$890,8,FALSE)</f>
        <v xml:space="preserve">Presidente: Rodrigo Riquelme Lepez
Secretaria: María Rodríguez Tastests 
Tesorera: Claudia Abusleme Ramos 
</v>
      </c>
      <c r="I412" s="27" t="str">
        <f>VLOOKUP(A412,'BASE REGISTRO NOVIEMBRE'!$B$2:$V$890,9,FALSE)</f>
        <v>Un año en sus cargos, pudiendo ser reelegidos indefinidamente</v>
      </c>
      <c r="J412" s="27" t="str">
        <f>VLOOKUP(A412,'BASE REGISTRO NOVIEMBRE'!$B$2:$V$890,10,FALSE)</f>
        <v xml:space="preserve">23 DE ABRIL DE 2019 A 23 DE ABRIL DE 2020   Se pidió la documentación donde conste nombramiento de Directorio vigente a la fecha.
</v>
      </c>
      <c r="K412" s="27" t="str">
        <f>VLOOKUP(A412,'BASE REGISTRO NOVIEMBRE'!$B$2:$V$890,11,FALSE)</f>
        <v xml:space="preserve">Presidente: Rodrigo Riquelme Lepez
Directora Ejecutiva: Sandra Castro Salazar, </v>
      </c>
      <c r="L412" s="27" t="str">
        <f>VLOOKUP(A412,'BASE REGISTRO NOVIEMBRE'!$B$2:$V$890,12,FALSE)</f>
        <v xml:space="preserve">O’Higgins # 445 oficina 501, Concepción, Región del Biobío.
</v>
      </c>
      <c r="M412" s="27" t="str">
        <f>VLOOKUP(A412,'BASE REGISTRO NOVIEMBRE'!$B$2:$V$890,13,FALSE)</f>
        <v>VIII</v>
      </c>
      <c r="N412" s="27" t="str">
        <f>VLOOKUP(A412,'BASE REGISTRO NOVIEMBRE'!$B$2:$V$890,14,FALSE)</f>
        <v xml:space="preserve"> Biobío.</v>
      </c>
      <c r="O412" s="27" t="str">
        <f>VLOOKUP(A412,'BASE REGISTRO NOVIEMBRE'!$B$2:$V$890,15,FALSE)</f>
        <v>Fono: 41-2247078</v>
      </c>
      <c r="P412" s="27" t="str">
        <f>VLOOKUP(A412,'BASE REGISTRO NOVIEMBRE'!$B$2:$V$890,16,FALSE)</f>
        <v xml:space="preserve">jflores@catim.cl - ralburquenque@catim.cl          corporacion@catim.cl
</v>
      </c>
      <c r="Q412" s="27">
        <f>VLOOKUP(A412,'BASE REGISTRO NOVIEMBRE'!$B$2:$V$890,17,FALSE)</f>
        <v>0</v>
      </c>
      <c r="R412" s="27" t="str">
        <f>VLOOKUP(A412,'BASE REGISTRO NOVIEMBRE'!$B$2:$V$890,18,FALSE)</f>
        <v>93401: Instituciones de Asistencia Social</v>
      </c>
      <c r="S412" s="27" t="str">
        <f>VLOOKUP(A412,'BASE REGISTRO NOVIEMBRE'!$B$2:$V$890,19,FALSE)</f>
        <v xml:space="preserve">Se acompañan antecedentes financieros correspondientes al año 2020, aprobados por el Sub Departamento de Supervisión Financiera Nacional. </v>
      </c>
      <c r="T412" s="107">
        <f>VLOOKUP(A412,'BASE REGISTRO NOVIEMBRE'!$B$2:$V$890,20,FALSE)</f>
        <v>37970</v>
      </c>
      <c r="U412" s="41">
        <v>6943</v>
      </c>
      <c r="V412" s="44">
        <v>5439134</v>
      </c>
      <c r="W412" s="44">
        <v>10789827</v>
      </c>
      <c r="X412" s="45">
        <v>44561</v>
      </c>
      <c r="Y412" s="42" t="s">
        <v>40</v>
      </c>
      <c r="Z412" s="42" t="s">
        <v>9203</v>
      </c>
      <c r="AA412" s="42" t="s">
        <v>205</v>
      </c>
    </row>
    <row r="413" spans="1:27" ht="15.75" customHeight="1" x14ac:dyDescent="0.2">
      <c r="A413" s="41">
        <v>6943</v>
      </c>
      <c r="B413" s="27" t="str">
        <f>VLOOKUP(A413,'BASE REGISTRO NOVIEMBRE'!$B$2:$V$890,2,FALSE)</f>
        <v>Corporación para la Atención Integral del Maltrato al menor en la región del Bío-Bío CATIM</v>
      </c>
      <c r="C413" s="27" t="str">
        <f>VLOOKUP(A413,'BASE REGISTRO NOVIEMBRE'!$B$2:$V$890,3,FALSE)</f>
        <v>72607900-5</v>
      </c>
      <c r="D413" s="27" t="str">
        <f>VLOOKUP(A413,'BASE REGISTRO NOVIEMBRE'!$B$2:$V$890,4,FALSE)</f>
        <v>Corporación de Derecho Privado</v>
      </c>
      <c r="E413" s="27" t="str">
        <f>VLOOKUP(A413,'BASE REGISTRO NOVIEMBRE'!$B$2:$V$890,5,FALSE)</f>
        <v>Otorgada por Decreto Supremo N° 1298, de 8 de noviembre de 1993, del Ministerio de Justicia.</v>
      </c>
      <c r="F413" s="27" t="str">
        <f>VLOOKUP(A413,'BASE REGISTRO NOVIEMBRE'!$B$2:$V$890,6,FALSE)</f>
        <v>Certificado de Vigencia Folio 500396152244, de fecha 30 de junio de 2021, emitido por el Servicio de Registro Civil e Identificación.</v>
      </c>
      <c r="G413" s="27" t="str">
        <f>VLOOKUP(A413,'BASE REGISTRO NOVIEMBRE'!$B$2:$V$890,7,FALSE)</f>
        <v xml:space="preserve">Promover, coordinar, implementar y ejecutar acciones dirigidas a la atención y protección de niños/as víctimas de maltrato.
</v>
      </c>
      <c r="H413" s="27" t="str">
        <f>VLOOKUP(A413,'BASE REGISTRO NOVIEMBRE'!$B$2:$V$890,8,FALSE)</f>
        <v xml:space="preserve">Presidente: Rodrigo Riquelme Lepez
Secretaria: María Rodríguez Tastests 
Tesorera: Claudia Abusleme Ramos 
</v>
      </c>
      <c r="I413" s="27" t="str">
        <f>VLOOKUP(A413,'BASE REGISTRO NOVIEMBRE'!$B$2:$V$890,9,FALSE)</f>
        <v>Un año en sus cargos, pudiendo ser reelegidos indefinidamente</v>
      </c>
      <c r="J413" s="27" t="str">
        <f>VLOOKUP(A413,'BASE REGISTRO NOVIEMBRE'!$B$2:$V$890,10,FALSE)</f>
        <v xml:space="preserve">23 DE ABRIL DE 2019 A 23 DE ABRIL DE 2020   Se pidió la documentación donde conste nombramiento de Directorio vigente a la fecha.
</v>
      </c>
      <c r="K413" s="27" t="str">
        <f>VLOOKUP(A413,'BASE REGISTRO NOVIEMBRE'!$B$2:$V$890,11,FALSE)</f>
        <v xml:space="preserve">Presidente: Rodrigo Riquelme Lepez
Directora Ejecutiva: Sandra Castro Salazar, </v>
      </c>
      <c r="L413" s="27" t="str">
        <f>VLOOKUP(A413,'BASE REGISTRO NOVIEMBRE'!$B$2:$V$890,12,FALSE)</f>
        <v xml:space="preserve">O’Higgins # 445 oficina 501, Concepción, Región del Biobío.
</v>
      </c>
      <c r="M413" s="27" t="str">
        <f>VLOOKUP(A413,'BASE REGISTRO NOVIEMBRE'!$B$2:$V$890,13,FALSE)</f>
        <v>VIII</v>
      </c>
      <c r="N413" s="27" t="str">
        <f>VLOOKUP(A413,'BASE REGISTRO NOVIEMBRE'!$B$2:$V$890,14,FALSE)</f>
        <v xml:space="preserve"> Biobío.</v>
      </c>
      <c r="O413" s="27" t="str">
        <f>VLOOKUP(A413,'BASE REGISTRO NOVIEMBRE'!$B$2:$V$890,15,FALSE)</f>
        <v>Fono: 41-2247078</v>
      </c>
      <c r="P413" s="27" t="str">
        <f>VLOOKUP(A413,'BASE REGISTRO NOVIEMBRE'!$B$2:$V$890,16,FALSE)</f>
        <v xml:space="preserve">jflores@catim.cl - ralburquenque@catim.cl          corporacion@catim.cl
</v>
      </c>
      <c r="Q413" s="27">
        <f>VLOOKUP(A413,'BASE REGISTRO NOVIEMBRE'!$B$2:$V$890,17,FALSE)</f>
        <v>0</v>
      </c>
      <c r="R413" s="27" t="str">
        <f>VLOOKUP(A413,'BASE REGISTRO NOVIEMBRE'!$B$2:$V$890,18,FALSE)</f>
        <v>93401: Instituciones de Asistencia Social</v>
      </c>
      <c r="S413" s="27" t="str">
        <f>VLOOKUP(A413,'BASE REGISTRO NOVIEMBRE'!$B$2:$V$890,19,FALSE)</f>
        <v xml:space="preserve">Se acompañan antecedentes financieros correspondientes al año 2020, aprobados por el Sub Departamento de Supervisión Financiera Nacional. </v>
      </c>
      <c r="T413" s="107">
        <f>VLOOKUP(A413,'BASE REGISTRO NOVIEMBRE'!$B$2:$V$890,20,FALSE)</f>
        <v>37970</v>
      </c>
      <c r="U413" s="41">
        <v>6943</v>
      </c>
      <c r="V413" s="44">
        <v>52386669</v>
      </c>
      <c r="W413" s="44">
        <v>74290606</v>
      </c>
      <c r="X413" s="45">
        <v>44561</v>
      </c>
      <c r="Y413" s="42" t="s">
        <v>40</v>
      </c>
      <c r="Z413" s="42" t="s">
        <v>9203</v>
      </c>
      <c r="AA413" s="42" t="s">
        <v>100</v>
      </c>
    </row>
    <row r="414" spans="1:27" ht="15.75" customHeight="1" x14ac:dyDescent="0.2">
      <c r="A414" s="41">
        <v>6943</v>
      </c>
      <c r="B414" s="27" t="str">
        <f>VLOOKUP(A414,'BASE REGISTRO NOVIEMBRE'!$B$2:$V$890,2,FALSE)</f>
        <v>Corporación para la Atención Integral del Maltrato al menor en la región del Bío-Bío CATIM</v>
      </c>
      <c r="C414" s="27" t="str">
        <f>VLOOKUP(A414,'BASE REGISTRO NOVIEMBRE'!$B$2:$V$890,3,FALSE)</f>
        <v>72607900-5</v>
      </c>
      <c r="D414" s="27" t="str">
        <f>VLOOKUP(A414,'BASE REGISTRO NOVIEMBRE'!$B$2:$V$890,4,FALSE)</f>
        <v>Corporación de Derecho Privado</v>
      </c>
      <c r="E414" s="27" t="str">
        <f>VLOOKUP(A414,'BASE REGISTRO NOVIEMBRE'!$B$2:$V$890,5,FALSE)</f>
        <v>Otorgada por Decreto Supremo N° 1298, de 8 de noviembre de 1993, del Ministerio de Justicia.</v>
      </c>
      <c r="F414" s="27" t="str">
        <f>VLOOKUP(A414,'BASE REGISTRO NOVIEMBRE'!$B$2:$V$890,6,FALSE)</f>
        <v>Certificado de Vigencia Folio 500396152244, de fecha 30 de junio de 2021, emitido por el Servicio de Registro Civil e Identificación.</v>
      </c>
      <c r="G414" s="27" t="str">
        <f>VLOOKUP(A414,'BASE REGISTRO NOVIEMBRE'!$B$2:$V$890,7,FALSE)</f>
        <v xml:space="preserve">Promover, coordinar, implementar y ejecutar acciones dirigidas a la atención y protección de niños/as víctimas de maltrato.
</v>
      </c>
      <c r="H414" s="27" t="str">
        <f>VLOOKUP(A414,'BASE REGISTRO NOVIEMBRE'!$B$2:$V$890,8,FALSE)</f>
        <v xml:space="preserve">Presidente: Rodrigo Riquelme Lepez
Secretaria: María Rodríguez Tastests 
Tesorera: Claudia Abusleme Ramos 
</v>
      </c>
      <c r="I414" s="27" t="str">
        <f>VLOOKUP(A414,'BASE REGISTRO NOVIEMBRE'!$B$2:$V$890,9,FALSE)</f>
        <v>Un año en sus cargos, pudiendo ser reelegidos indefinidamente</v>
      </c>
      <c r="J414" s="27" t="str">
        <f>VLOOKUP(A414,'BASE REGISTRO NOVIEMBRE'!$B$2:$V$890,10,FALSE)</f>
        <v xml:space="preserve">23 DE ABRIL DE 2019 A 23 DE ABRIL DE 2020   Se pidió la documentación donde conste nombramiento de Directorio vigente a la fecha.
</v>
      </c>
      <c r="K414" s="27" t="str">
        <f>VLOOKUP(A414,'BASE REGISTRO NOVIEMBRE'!$B$2:$V$890,11,FALSE)</f>
        <v xml:space="preserve">Presidente: Rodrigo Riquelme Lepez
Directora Ejecutiva: Sandra Castro Salazar, </v>
      </c>
      <c r="L414" s="27" t="str">
        <f>VLOOKUP(A414,'BASE REGISTRO NOVIEMBRE'!$B$2:$V$890,12,FALSE)</f>
        <v xml:space="preserve">O’Higgins # 445 oficina 501, Concepción, Región del Biobío.
</v>
      </c>
      <c r="M414" s="27" t="str">
        <f>VLOOKUP(A414,'BASE REGISTRO NOVIEMBRE'!$B$2:$V$890,13,FALSE)</f>
        <v>VIII</v>
      </c>
      <c r="N414" s="27" t="str">
        <f>VLOOKUP(A414,'BASE REGISTRO NOVIEMBRE'!$B$2:$V$890,14,FALSE)</f>
        <v xml:space="preserve"> Biobío.</v>
      </c>
      <c r="O414" s="27" t="str">
        <f>VLOOKUP(A414,'BASE REGISTRO NOVIEMBRE'!$B$2:$V$890,15,FALSE)</f>
        <v>Fono: 41-2247078</v>
      </c>
      <c r="P414" s="27" t="str">
        <f>VLOOKUP(A414,'BASE REGISTRO NOVIEMBRE'!$B$2:$V$890,16,FALSE)</f>
        <v xml:space="preserve">jflores@catim.cl - ralburquenque@catim.cl          corporacion@catim.cl
</v>
      </c>
      <c r="Q414" s="27">
        <f>VLOOKUP(A414,'BASE REGISTRO NOVIEMBRE'!$B$2:$V$890,17,FALSE)</f>
        <v>0</v>
      </c>
      <c r="R414" s="27" t="str">
        <f>VLOOKUP(A414,'BASE REGISTRO NOVIEMBRE'!$B$2:$V$890,18,FALSE)</f>
        <v>93401: Instituciones de Asistencia Social</v>
      </c>
      <c r="S414" s="27" t="str">
        <f>VLOOKUP(A414,'BASE REGISTRO NOVIEMBRE'!$B$2:$V$890,19,FALSE)</f>
        <v xml:space="preserve">Se acompañan antecedentes financieros correspondientes al año 2020, aprobados por el Sub Departamento de Supervisión Financiera Nacional. </v>
      </c>
      <c r="T414" s="107">
        <f>VLOOKUP(A414,'BASE REGISTRO NOVIEMBRE'!$B$2:$V$890,20,FALSE)</f>
        <v>37970</v>
      </c>
      <c r="U414" s="41">
        <v>6943</v>
      </c>
      <c r="V414" s="44">
        <v>93765360</v>
      </c>
      <c r="W414" s="44">
        <v>107473746</v>
      </c>
      <c r="X414" s="45">
        <v>44561</v>
      </c>
      <c r="Y414" s="42" t="s">
        <v>40</v>
      </c>
      <c r="Z414" s="42" t="s">
        <v>9203</v>
      </c>
      <c r="AA414" s="42" t="s">
        <v>185</v>
      </c>
    </row>
    <row r="415" spans="1:27" ht="15.75" customHeight="1" x14ac:dyDescent="0.2">
      <c r="A415" s="41">
        <v>6943</v>
      </c>
      <c r="B415" s="27" t="str">
        <f>VLOOKUP(A415,'BASE REGISTRO NOVIEMBRE'!$B$2:$V$890,2,FALSE)</f>
        <v>Corporación para la Atención Integral del Maltrato al menor en la región del Bío-Bío CATIM</v>
      </c>
      <c r="C415" s="27" t="str">
        <f>VLOOKUP(A415,'BASE REGISTRO NOVIEMBRE'!$B$2:$V$890,3,FALSE)</f>
        <v>72607900-5</v>
      </c>
      <c r="D415" s="27" t="str">
        <f>VLOOKUP(A415,'BASE REGISTRO NOVIEMBRE'!$B$2:$V$890,4,FALSE)</f>
        <v>Corporación de Derecho Privado</v>
      </c>
      <c r="E415" s="27" t="str">
        <f>VLOOKUP(A415,'BASE REGISTRO NOVIEMBRE'!$B$2:$V$890,5,FALSE)</f>
        <v>Otorgada por Decreto Supremo N° 1298, de 8 de noviembre de 1993, del Ministerio de Justicia.</v>
      </c>
      <c r="F415" s="27" t="str">
        <f>VLOOKUP(A415,'BASE REGISTRO NOVIEMBRE'!$B$2:$V$890,6,FALSE)</f>
        <v>Certificado de Vigencia Folio 500396152244, de fecha 30 de junio de 2021, emitido por el Servicio de Registro Civil e Identificación.</v>
      </c>
      <c r="G415" s="27" t="str">
        <f>VLOOKUP(A415,'BASE REGISTRO NOVIEMBRE'!$B$2:$V$890,7,FALSE)</f>
        <v xml:space="preserve">Promover, coordinar, implementar y ejecutar acciones dirigidas a la atención y protección de niños/as víctimas de maltrato.
</v>
      </c>
      <c r="H415" s="27" t="str">
        <f>VLOOKUP(A415,'BASE REGISTRO NOVIEMBRE'!$B$2:$V$890,8,FALSE)</f>
        <v xml:space="preserve">Presidente: Rodrigo Riquelme Lepez
Secretaria: María Rodríguez Tastests 
Tesorera: Claudia Abusleme Ramos 
</v>
      </c>
      <c r="I415" s="27" t="str">
        <f>VLOOKUP(A415,'BASE REGISTRO NOVIEMBRE'!$B$2:$V$890,9,FALSE)</f>
        <v>Un año en sus cargos, pudiendo ser reelegidos indefinidamente</v>
      </c>
      <c r="J415" s="27" t="str">
        <f>VLOOKUP(A415,'BASE REGISTRO NOVIEMBRE'!$B$2:$V$890,10,FALSE)</f>
        <v xml:space="preserve">23 DE ABRIL DE 2019 A 23 DE ABRIL DE 2020   Se pidió la documentación donde conste nombramiento de Directorio vigente a la fecha.
</v>
      </c>
      <c r="K415" s="27" t="str">
        <f>VLOOKUP(A415,'BASE REGISTRO NOVIEMBRE'!$B$2:$V$890,11,FALSE)</f>
        <v xml:space="preserve">Presidente: Rodrigo Riquelme Lepez
Directora Ejecutiva: Sandra Castro Salazar, </v>
      </c>
      <c r="L415" s="27" t="str">
        <f>VLOOKUP(A415,'BASE REGISTRO NOVIEMBRE'!$B$2:$V$890,12,FALSE)</f>
        <v xml:space="preserve">O’Higgins # 445 oficina 501, Concepción, Región del Biobío.
</v>
      </c>
      <c r="M415" s="27" t="str">
        <f>VLOOKUP(A415,'BASE REGISTRO NOVIEMBRE'!$B$2:$V$890,13,FALSE)</f>
        <v>VIII</v>
      </c>
      <c r="N415" s="27" t="str">
        <f>VLOOKUP(A415,'BASE REGISTRO NOVIEMBRE'!$B$2:$V$890,14,FALSE)</f>
        <v xml:space="preserve"> Biobío.</v>
      </c>
      <c r="O415" s="27" t="str">
        <f>VLOOKUP(A415,'BASE REGISTRO NOVIEMBRE'!$B$2:$V$890,15,FALSE)</f>
        <v>Fono: 41-2247078</v>
      </c>
      <c r="P415" s="27" t="str">
        <f>VLOOKUP(A415,'BASE REGISTRO NOVIEMBRE'!$B$2:$V$890,16,FALSE)</f>
        <v xml:space="preserve">jflores@catim.cl - ralburquenque@catim.cl          corporacion@catim.cl
</v>
      </c>
      <c r="Q415" s="27">
        <f>VLOOKUP(A415,'BASE REGISTRO NOVIEMBRE'!$B$2:$V$890,17,FALSE)</f>
        <v>0</v>
      </c>
      <c r="R415" s="27" t="str">
        <f>VLOOKUP(A415,'BASE REGISTRO NOVIEMBRE'!$B$2:$V$890,18,FALSE)</f>
        <v>93401: Instituciones de Asistencia Social</v>
      </c>
      <c r="S415" s="27" t="str">
        <f>VLOOKUP(A415,'BASE REGISTRO NOVIEMBRE'!$B$2:$V$890,19,FALSE)</f>
        <v xml:space="preserve">Se acompañan antecedentes financieros correspondientes al año 2020, aprobados por el Sub Departamento de Supervisión Financiera Nacional. </v>
      </c>
      <c r="T415" s="107">
        <f>VLOOKUP(A415,'BASE REGISTRO NOVIEMBRE'!$B$2:$V$890,20,FALSE)</f>
        <v>37970</v>
      </c>
      <c r="U415" s="41">
        <v>6943</v>
      </c>
      <c r="V415" s="44">
        <v>74408531</v>
      </c>
      <c r="W415" s="44">
        <v>99909077</v>
      </c>
      <c r="X415" s="45">
        <v>44561</v>
      </c>
      <c r="Y415" s="42" t="s">
        <v>40</v>
      </c>
      <c r="Z415" s="42" t="s">
        <v>9203</v>
      </c>
      <c r="AA415" s="42" t="s">
        <v>9518</v>
      </c>
    </row>
    <row r="416" spans="1:27" ht="15.75" customHeight="1" x14ac:dyDescent="0.2">
      <c r="A416" s="41">
        <v>6943</v>
      </c>
      <c r="B416" s="27" t="str">
        <f>VLOOKUP(A416,'BASE REGISTRO NOVIEMBRE'!$B$2:$V$890,2,FALSE)</f>
        <v>Corporación para la Atención Integral del Maltrato al menor en la región del Bío-Bío CATIM</v>
      </c>
      <c r="C416" s="27" t="str">
        <f>VLOOKUP(A416,'BASE REGISTRO NOVIEMBRE'!$B$2:$V$890,3,FALSE)</f>
        <v>72607900-5</v>
      </c>
      <c r="D416" s="27" t="str">
        <f>VLOOKUP(A416,'BASE REGISTRO NOVIEMBRE'!$B$2:$V$890,4,FALSE)</f>
        <v>Corporación de Derecho Privado</v>
      </c>
      <c r="E416" s="27" t="str">
        <f>VLOOKUP(A416,'BASE REGISTRO NOVIEMBRE'!$B$2:$V$890,5,FALSE)</f>
        <v>Otorgada por Decreto Supremo N° 1298, de 8 de noviembre de 1993, del Ministerio de Justicia.</v>
      </c>
      <c r="F416" s="27" t="str">
        <f>VLOOKUP(A416,'BASE REGISTRO NOVIEMBRE'!$B$2:$V$890,6,FALSE)</f>
        <v>Certificado de Vigencia Folio 500396152244, de fecha 30 de junio de 2021, emitido por el Servicio de Registro Civil e Identificación.</v>
      </c>
      <c r="G416" s="27" t="str">
        <f>VLOOKUP(A416,'BASE REGISTRO NOVIEMBRE'!$B$2:$V$890,7,FALSE)</f>
        <v xml:space="preserve">Promover, coordinar, implementar y ejecutar acciones dirigidas a la atención y protección de niños/as víctimas de maltrato.
</v>
      </c>
      <c r="H416" s="27" t="str">
        <f>VLOOKUP(A416,'BASE REGISTRO NOVIEMBRE'!$B$2:$V$890,8,FALSE)</f>
        <v xml:space="preserve">Presidente: Rodrigo Riquelme Lepez
Secretaria: María Rodríguez Tastests 
Tesorera: Claudia Abusleme Ramos 
</v>
      </c>
      <c r="I416" s="27" t="str">
        <f>VLOOKUP(A416,'BASE REGISTRO NOVIEMBRE'!$B$2:$V$890,9,FALSE)</f>
        <v>Un año en sus cargos, pudiendo ser reelegidos indefinidamente</v>
      </c>
      <c r="J416" s="27" t="str">
        <f>VLOOKUP(A416,'BASE REGISTRO NOVIEMBRE'!$B$2:$V$890,10,FALSE)</f>
        <v xml:space="preserve">23 DE ABRIL DE 2019 A 23 DE ABRIL DE 2020   Se pidió la documentación donde conste nombramiento de Directorio vigente a la fecha.
</v>
      </c>
      <c r="K416" s="27" t="str">
        <f>VLOOKUP(A416,'BASE REGISTRO NOVIEMBRE'!$B$2:$V$890,11,FALSE)</f>
        <v xml:space="preserve">Presidente: Rodrigo Riquelme Lepez
Directora Ejecutiva: Sandra Castro Salazar, </v>
      </c>
      <c r="L416" s="27" t="str">
        <f>VLOOKUP(A416,'BASE REGISTRO NOVIEMBRE'!$B$2:$V$890,12,FALSE)</f>
        <v xml:space="preserve">O’Higgins # 445 oficina 501, Concepción, Región del Biobío.
</v>
      </c>
      <c r="M416" s="27" t="str">
        <f>VLOOKUP(A416,'BASE REGISTRO NOVIEMBRE'!$B$2:$V$890,13,FALSE)</f>
        <v>VIII</v>
      </c>
      <c r="N416" s="27" t="str">
        <f>VLOOKUP(A416,'BASE REGISTRO NOVIEMBRE'!$B$2:$V$890,14,FALSE)</f>
        <v xml:space="preserve"> Biobío.</v>
      </c>
      <c r="O416" s="27" t="str">
        <f>VLOOKUP(A416,'BASE REGISTRO NOVIEMBRE'!$B$2:$V$890,15,FALSE)</f>
        <v>Fono: 41-2247078</v>
      </c>
      <c r="P416" s="27" t="str">
        <f>VLOOKUP(A416,'BASE REGISTRO NOVIEMBRE'!$B$2:$V$890,16,FALSE)</f>
        <v xml:space="preserve">jflores@catim.cl - ralburquenque@catim.cl          corporacion@catim.cl
</v>
      </c>
      <c r="Q416" s="27">
        <f>VLOOKUP(A416,'BASE REGISTRO NOVIEMBRE'!$B$2:$V$890,17,FALSE)</f>
        <v>0</v>
      </c>
      <c r="R416" s="27" t="str">
        <f>VLOOKUP(A416,'BASE REGISTRO NOVIEMBRE'!$B$2:$V$890,18,FALSE)</f>
        <v>93401: Instituciones de Asistencia Social</v>
      </c>
      <c r="S416" s="27" t="str">
        <f>VLOOKUP(A416,'BASE REGISTRO NOVIEMBRE'!$B$2:$V$890,19,FALSE)</f>
        <v xml:space="preserve">Se acompañan antecedentes financieros correspondientes al año 2020, aprobados por el Sub Departamento de Supervisión Financiera Nacional. </v>
      </c>
      <c r="T416" s="107">
        <f>VLOOKUP(A416,'BASE REGISTRO NOVIEMBRE'!$B$2:$V$890,20,FALSE)</f>
        <v>37970</v>
      </c>
      <c r="U416" s="41">
        <v>6943</v>
      </c>
      <c r="V416" s="44">
        <v>30513559</v>
      </c>
      <c r="W416" s="44">
        <v>60901144</v>
      </c>
      <c r="X416" s="45">
        <v>44561</v>
      </c>
      <c r="Y416" s="42" t="s">
        <v>40</v>
      </c>
      <c r="Z416" s="42" t="s">
        <v>9203</v>
      </c>
      <c r="AA416" s="42" t="s">
        <v>9578</v>
      </c>
    </row>
    <row r="417" spans="1:27" ht="15.75" customHeight="1" x14ac:dyDescent="0.2">
      <c r="A417" s="41">
        <v>6943</v>
      </c>
      <c r="B417" s="27" t="str">
        <f>VLOOKUP(A417,'BASE REGISTRO NOVIEMBRE'!$B$2:$V$890,2,FALSE)</f>
        <v>Corporación para la Atención Integral del Maltrato al menor en la región del Bío-Bío CATIM</v>
      </c>
      <c r="C417" s="27" t="str">
        <f>VLOOKUP(A417,'BASE REGISTRO NOVIEMBRE'!$B$2:$V$890,3,FALSE)</f>
        <v>72607900-5</v>
      </c>
      <c r="D417" s="27" t="str">
        <f>VLOOKUP(A417,'BASE REGISTRO NOVIEMBRE'!$B$2:$V$890,4,FALSE)</f>
        <v>Corporación de Derecho Privado</v>
      </c>
      <c r="E417" s="27" t="str">
        <f>VLOOKUP(A417,'BASE REGISTRO NOVIEMBRE'!$B$2:$V$890,5,FALSE)</f>
        <v>Otorgada por Decreto Supremo N° 1298, de 8 de noviembre de 1993, del Ministerio de Justicia.</v>
      </c>
      <c r="F417" s="27" t="str">
        <f>VLOOKUP(A417,'BASE REGISTRO NOVIEMBRE'!$B$2:$V$890,6,FALSE)</f>
        <v>Certificado de Vigencia Folio 500396152244, de fecha 30 de junio de 2021, emitido por el Servicio de Registro Civil e Identificación.</v>
      </c>
      <c r="G417" s="27" t="str">
        <f>VLOOKUP(A417,'BASE REGISTRO NOVIEMBRE'!$B$2:$V$890,7,FALSE)</f>
        <v xml:space="preserve">Promover, coordinar, implementar y ejecutar acciones dirigidas a la atención y protección de niños/as víctimas de maltrato.
</v>
      </c>
      <c r="H417" s="27" t="str">
        <f>VLOOKUP(A417,'BASE REGISTRO NOVIEMBRE'!$B$2:$V$890,8,FALSE)</f>
        <v xml:space="preserve">Presidente: Rodrigo Riquelme Lepez
Secretaria: María Rodríguez Tastests 
Tesorera: Claudia Abusleme Ramos 
</v>
      </c>
      <c r="I417" s="27" t="str">
        <f>VLOOKUP(A417,'BASE REGISTRO NOVIEMBRE'!$B$2:$V$890,9,FALSE)</f>
        <v>Un año en sus cargos, pudiendo ser reelegidos indefinidamente</v>
      </c>
      <c r="J417" s="27" t="str">
        <f>VLOOKUP(A417,'BASE REGISTRO NOVIEMBRE'!$B$2:$V$890,10,FALSE)</f>
        <v xml:space="preserve">23 DE ABRIL DE 2019 A 23 DE ABRIL DE 2020   Se pidió la documentación donde conste nombramiento de Directorio vigente a la fecha.
</v>
      </c>
      <c r="K417" s="27" t="str">
        <f>VLOOKUP(A417,'BASE REGISTRO NOVIEMBRE'!$B$2:$V$890,11,FALSE)</f>
        <v xml:space="preserve">Presidente: Rodrigo Riquelme Lepez
Directora Ejecutiva: Sandra Castro Salazar, </v>
      </c>
      <c r="L417" s="27" t="str">
        <f>VLOOKUP(A417,'BASE REGISTRO NOVIEMBRE'!$B$2:$V$890,12,FALSE)</f>
        <v xml:space="preserve">O’Higgins # 445 oficina 501, Concepción, Región del Biobío.
</v>
      </c>
      <c r="M417" s="27" t="str">
        <f>VLOOKUP(A417,'BASE REGISTRO NOVIEMBRE'!$B$2:$V$890,13,FALSE)</f>
        <v>VIII</v>
      </c>
      <c r="N417" s="27" t="str">
        <f>VLOOKUP(A417,'BASE REGISTRO NOVIEMBRE'!$B$2:$V$890,14,FALSE)</f>
        <v xml:space="preserve"> Biobío.</v>
      </c>
      <c r="O417" s="27" t="str">
        <f>VLOOKUP(A417,'BASE REGISTRO NOVIEMBRE'!$B$2:$V$890,15,FALSE)</f>
        <v>Fono: 41-2247078</v>
      </c>
      <c r="P417" s="27" t="str">
        <f>VLOOKUP(A417,'BASE REGISTRO NOVIEMBRE'!$B$2:$V$890,16,FALSE)</f>
        <v xml:space="preserve">jflores@catim.cl - ralburquenque@catim.cl          corporacion@catim.cl
</v>
      </c>
      <c r="Q417" s="27">
        <f>VLOOKUP(A417,'BASE REGISTRO NOVIEMBRE'!$B$2:$V$890,17,FALSE)</f>
        <v>0</v>
      </c>
      <c r="R417" s="27" t="str">
        <f>VLOOKUP(A417,'BASE REGISTRO NOVIEMBRE'!$B$2:$V$890,18,FALSE)</f>
        <v>93401: Instituciones de Asistencia Social</v>
      </c>
      <c r="S417" s="27" t="str">
        <f>VLOOKUP(A417,'BASE REGISTRO NOVIEMBRE'!$B$2:$V$890,19,FALSE)</f>
        <v xml:space="preserve">Se acompañan antecedentes financieros correspondientes al año 2020, aprobados por el Sub Departamento de Supervisión Financiera Nacional. </v>
      </c>
      <c r="T417" s="107">
        <f>VLOOKUP(A417,'BASE REGISTRO NOVIEMBRE'!$B$2:$V$890,20,FALSE)</f>
        <v>37970</v>
      </c>
      <c r="U417" s="41">
        <v>6943</v>
      </c>
      <c r="V417" s="44">
        <v>109829232</v>
      </c>
      <c r="W417" s="44">
        <v>143805393</v>
      </c>
      <c r="X417" s="45">
        <v>44561</v>
      </c>
      <c r="Y417" s="42" t="s">
        <v>40</v>
      </c>
      <c r="Z417" s="42" t="s">
        <v>9203</v>
      </c>
      <c r="AA417" s="42" t="s">
        <v>9590</v>
      </c>
    </row>
    <row r="418" spans="1:27" ht="15.75" customHeight="1" x14ac:dyDescent="0.2">
      <c r="A418" s="41">
        <v>6950</v>
      </c>
      <c r="B418" s="27" t="str">
        <f>VLOOKUP(A418,'BASE REGISTRO NOVIEMBRE'!$B$2:$V$890,2,FALSE)</f>
        <v xml:space="preserve">Organización no Gubernamental de Desarrollo María Acoge o también ONG MARÍA ACOGE
</v>
      </c>
      <c r="C418" s="27" t="str">
        <f>VLOOKUP(A418,'BASE REGISTRO NOVIEMBRE'!$B$2:$V$890,3,FALSE)</f>
        <v>72885700-5</v>
      </c>
      <c r="D418" s="27" t="str">
        <f>VLOOKUP(A418,'BASE REGISTRO NOVIEMBRE'!$B$2:$V$890,4,FALSE)</f>
        <v>Corporación de Derecho Privado</v>
      </c>
      <c r="E418" s="27" t="str">
        <f>VLOOKUP(A418,'BASE REGISTRO NOVIEMBRE'!$B$2:$V$890,5,FALSE)</f>
        <v>Otorgado por Decreto Supremo Nº 591, de fecha 19 de junio de 1995, del Ministerio de Justicia</v>
      </c>
      <c r="F418" s="27" t="str">
        <f>VLOOKUP(A418,'BASE REGISTRO NOVIEMBRE'!$B$2:$V$890,6,FALSE)</f>
        <v>Certificado de Vigencia de Persona Jurídica sin fines de lucro, del Servicio de Registro Civil e Identificación, Folio Nº 500397682113, de fecha 9 de julio de 2021.</v>
      </c>
      <c r="G418" s="27" t="str">
        <f>VLOOKUP(A418,'BASE REGISTRO NOVIEMBRE'!$B$2:$V$890,7,FALSE)</f>
        <v>Promoción del desarrollo, especialmente de las personas, familias, grupos y comunidades que viven en condiciones de pobreza y/o marginalidad</v>
      </c>
      <c r="H418" s="27" t="str">
        <f>VLOOKUP(A418,'BASE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18" s="27" t="str">
        <f>VLOOKUP(A418,'BASE REGISTRO NOVIEMBRE'!$B$2:$V$890,9,FALSE)</f>
        <v xml:space="preserve">Durarán dos años en los cargos. </v>
      </c>
      <c r="J418" s="27" t="str">
        <f>VLOOKUP(A418,'BASE REGISTRO NOVIEMBRE'!$B$2:$V$890,10,FALSE)</f>
        <v>(20 de marzo de 2020-20 de marzo de 2022)</v>
      </c>
      <c r="K418" s="27" t="str">
        <f>VLOOKUP(A418,'BASE REGISTRO NOVIEMBRE'!$B$2:$V$890,11,FALSE)</f>
        <v xml:space="preserve">Secretaria Ejecutiva:
Maria Irene Duarte Figueroa                    
</v>
      </c>
      <c r="L418" s="27" t="str">
        <f>VLOOKUP(A418,'BASE REGISTRO NOVIEMBRE'!$B$2:$V$890,12,FALSE)</f>
        <v xml:space="preserve">Condell N° 1176, Piso 14, Departamento N° 144, Comuna de Valparaíso, Región de Valparaíso
</v>
      </c>
      <c r="M418" s="27" t="str">
        <f>VLOOKUP(A418,'BASE REGISTRO NOVIEMBRE'!$B$2:$V$890,13,FALSE)</f>
        <v>V</v>
      </c>
      <c r="N418" s="27" t="str">
        <f>VLOOKUP(A418,'BASE REGISTRO NOVIEMBRE'!$B$2:$V$890,14,FALSE)</f>
        <v xml:space="preserve">Valparaíso. </v>
      </c>
      <c r="O418" s="27" t="str">
        <f>VLOOKUP(A418,'BASE REGISTRO NOVIEMBRE'!$B$2:$V$890,15,FALSE)</f>
        <v>32-2239757</v>
      </c>
      <c r="P418" s="27" t="str">
        <f>VLOOKUP(A418,'BASE REGISTRO NOVIEMBRE'!$B$2:$V$890,16,FALSE)</f>
        <v>Email: administracion@mariaacoge.cl
contabilidad@mariaacoge.cl</v>
      </c>
      <c r="Q418" s="27">
        <f>VLOOKUP(A418,'BASE REGISTRO NOVIEMBRE'!$B$2:$V$890,17,FALSE)</f>
        <v>0</v>
      </c>
      <c r="R418" s="27" t="str">
        <f>VLOOKUP(A418,'BASE REGISTRO NOVIEMBRE'!$B$2:$V$890,18,FALSE)</f>
        <v>93401: Instituciones de Asistencia Social</v>
      </c>
      <c r="S418" s="27" t="str">
        <f>VLOOKUP(A418,'BASE REGISTRO NOVIEMBRE'!$B$2:$V$890,19,FALSE)</f>
        <v>Se acompaña Certificado Financiero año 2020, aprobado por el Subdepartamento de Supervisión Financiera Nacional.</v>
      </c>
      <c r="T418" s="107">
        <f>VLOOKUP(A418,'BASE REGISTRO NOVIEMBRE'!$B$2:$V$890,20,FALSE)</f>
        <v>37970</v>
      </c>
      <c r="U418" s="41">
        <v>6950</v>
      </c>
      <c r="V418" s="44">
        <v>35860062</v>
      </c>
      <c r="W418" s="44">
        <v>60134844</v>
      </c>
      <c r="X418" s="45">
        <v>44561</v>
      </c>
      <c r="Y418" s="42" t="s">
        <v>40</v>
      </c>
      <c r="Z418" s="42" t="s">
        <v>9203</v>
      </c>
      <c r="AA418" s="42" t="s">
        <v>623</v>
      </c>
    </row>
    <row r="419" spans="1:27" ht="15.75" customHeight="1" x14ac:dyDescent="0.2">
      <c r="A419" s="41">
        <v>6950</v>
      </c>
      <c r="B419" s="27" t="str">
        <f>VLOOKUP(A419,'BASE REGISTRO NOVIEMBRE'!$B$2:$V$890,2,FALSE)</f>
        <v xml:space="preserve">Organización no Gubernamental de Desarrollo María Acoge o también ONG MARÍA ACOGE
</v>
      </c>
      <c r="C419" s="27" t="str">
        <f>VLOOKUP(A419,'BASE REGISTRO NOVIEMBRE'!$B$2:$V$890,3,FALSE)</f>
        <v>72885700-5</v>
      </c>
      <c r="D419" s="27" t="str">
        <f>VLOOKUP(A419,'BASE REGISTRO NOVIEMBRE'!$B$2:$V$890,4,FALSE)</f>
        <v>Corporación de Derecho Privado</v>
      </c>
      <c r="E419" s="27" t="str">
        <f>VLOOKUP(A419,'BASE REGISTRO NOVIEMBRE'!$B$2:$V$890,5,FALSE)</f>
        <v>Otorgado por Decreto Supremo Nº 591, de fecha 19 de junio de 1995, del Ministerio de Justicia</v>
      </c>
      <c r="F419" s="27" t="str">
        <f>VLOOKUP(A419,'BASE REGISTRO NOVIEMBRE'!$B$2:$V$890,6,FALSE)</f>
        <v>Certificado de Vigencia de Persona Jurídica sin fines de lucro, del Servicio de Registro Civil e Identificación, Folio Nº 500397682113, de fecha 9 de julio de 2021.</v>
      </c>
      <c r="G419" s="27" t="str">
        <f>VLOOKUP(A419,'BASE REGISTRO NOVIEMBRE'!$B$2:$V$890,7,FALSE)</f>
        <v>Promoción del desarrollo, especialmente de las personas, familias, grupos y comunidades que viven en condiciones de pobreza y/o marginalidad</v>
      </c>
      <c r="H419" s="27" t="str">
        <f>VLOOKUP(A419,'BASE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19" s="27" t="str">
        <f>VLOOKUP(A419,'BASE REGISTRO NOVIEMBRE'!$B$2:$V$890,9,FALSE)</f>
        <v xml:space="preserve">Durarán dos años en los cargos. </v>
      </c>
      <c r="J419" s="27" t="str">
        <f>VLOOKUP(A419,'BASE REGISTRO NOVIEMBRE'!$B$2:$V$890,10,FALSE)</f>
        <v>(20 de marzo de 2020-20 de marzo de 2022)</v>
      </c>
      <c r="K419" s="27" t="str">
        <f>VLOOKUP(A419,'BASE REGISTRO NOVIEMBRE'!$B$2:$V$890,11,FALSE)</f>
        <v xml:space="preserve">Secretaria Ejecutiva:
Maria Irene Duarte Figueroa                    
</v>
      </c>
      <c r="L419" s="27" t="str">
        <f>VLOOKUP(A419,'BASE REGISTRO NOVIEMBRE'!$B$2:$V$890,12,FALSE)</f>
        <v xml:space="preserve">Condell N° 1176, Piso 14, Departamento N° 144, Comuna de Valparaíso, Región de Valparaíso
</v>
      </c>
      <c r="M419" s="27" t="str">
        <f>VLOOKUP(A419,'BASE REGISTRO NOVIEMBRE'!$B$2:$V$890,13,FALSE)</f>
        <v>V</v>
      </c>
      <c r="N419" s="27" t="str">
        <f>VLOOKUP(A419,'BASE REGISTRO NOVIEMBRE'!$B$2:$V$890,14,FALSE)</f>
        <v xml:space="preserve">Valparaíso. </v>
      </c>
      <c r="O419" s="27" t="str">
        <f>VLOOKUP(A419,'BASE REGISTRO NOVIEMBRE'!$B$2:$V$890,15,FALSE)</f>
        <v>32-2239757</v>
      </c>
      <c r="P419" s="27" t="str">
        <f>VLOOKUP(A419,'BASE REGISTRO NOVIEMBRE'!$B$2:$V$890,16,FALSE)</f>
        <v>Email: administracion@mariaacoge.cl
contabilidad@mariaacoge.cl</v>
      </c>
      <c r="Q419" s="27">
        <f>VLOOKUP(A419,'BASE REGISTRO NOVIEMBRE'!$B$2:$V$890,17,FALSE)</f>
        <v>0</v>
      </c>
      <c r="R419" s="27" t="str">
        <f>VLOOKUP(A419,'BASE REGISTRO NOVIEMBRE'!$B$2:$V$890,18,FALSE)</f>
        <v>93401: Instituciones de Asistencia Social</v>
      </c>
      <c r="S419" s="27" t="str">
        <f>VLOOKUP(A419,'BASE REGISTRO NOVIEMBRE'!$B$2:$V$890,19,FALSE)</f>
        <v>Se acompaña Certificado Financiero año 2020, aprobado por el Subdepartamento de Supervisión Financiera Nacional.</v>
      </c>
      <c r="T419" s="107">
        <f>VLOOKUP(A419,'BASE REGISTRO NOVIEMBRE'!$B$2:$V$890,20,FALSE)</f>
        <v>37970</v>
      </c>
      <c r="U419" s="41">
        <v>6950</v>
      </c>
      <c r="V419" s="44">
        <v>9889726</v>
      </c>
      <c r="W419" s="44">
        <v>21776706</v>
      </c>
      <c r="X419" s="45">
        <v>44561</v>
      </c>
      <c r="Y419" s="42" t="s">
        <v>40</v>
      </c>
      <c r="Z419" s="42" t="s">
        <v>9203</v>
      </c>
      <c r="AA419" s="42" t="s">
        <v>9560</v>
      </c>
    </row>
    <row r="420" spans="1:27" ht="15.75" customHeight="1" x14ac:dyDescent="0.2">
      <c r="A420" s="41">
        <v>6950</v>
      </c>
      <c r="B420" s="27" t="str">
        <f>VLOOKUP(A420,'BASE REGISTRO NOVIEMBRE'!$B$2:$V$890,2,FALSE)</f>
        <v xml:space="preserve">Organización no Gubernamental de Desarrollo María Acoge o también ONG MARÍA ACOGE
</v>
      </c>
      <c r="C420" s="27" t="str">
        <f>VLOOKUP(A420,'BASE REGISTRO NOVIEMBRE'!$B$2:$V$890,3,FALSE)</f>
        <v>72885700-5</v>
      </c>
      <c r="D420" s="27" t="str">
        <f>VLOOKUP(A420,'BASE REGISTRO NOVIEMBRE'!$B$2:$V$890,4,FALSE)</f>
        <v>Corporación de Derecho Privado</v>
      </c>
      <c r="E420" s="27" t="str">
        <f>VLOOKUP(A420,'BASE REGISTRO NOVIEMBRE'!$B$2:$V$890,5,FALSE)</f>
        <v>Otorgado por Decreto Supremo Nº 591, de fecha 19 de junio de 1995, del Ministerio de Justicia</v>
      </c>
      <c r="F420" s="27" t="str">
        <f>VLOOKUP(A420,'BASE REGISTRO NOVIEMBRE'!$B$2:$V$890,6,FALSE)</f>
        <v>Certificado de Vigencia de Persona Jurídica sin fines de lucro, del Servicio de Registro Civil e Identificación, Folio Nº 500397682113, de fecha 9 de julio de 2021.</v>
      </c>
      <c r="G420" s="27" t="str">
        <f>VLOOKUP(A420,'BASE REGISTRO NOVIEMBRE'!$B$2:$V$890,7,FALSE)</f>
        <v>Promoción del desarrollo, especialmente de las personas, familias, grupos y comunidades que viven en condiciones de pobreza y/o marginalidad</v>
      </c>
      <c r="H420" s="27" t="str">
        <f>VLOOKUP(A420,'BASE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20" s="27" t="str">
        <f>VLOOKUP(A420,'BASE REGISTRO NOVIEMBRE'!$B$2:$V$890,9,FALSE)</f>
        <v xml:space="preserve">Durarán dos años en los cargos. </v>
      </c>
      <c r="J420" s="27" t="str">
        <f>VLOOKUP(A420,'BASE REGISTRO NOVIEMBRE'!$B$2:$V$890,10,FALSE)</f>
        <v>(20 de marzo de 2020-20 de marzo de 2022)</v>
      </c>
      <c r="K420" s="27" t="str">
        <f>VLOOKUP(A420,'BASE REGISTRO NOVIEMBRE'!$B$2:$V$890,11,FALSE)</f>
        <v xml:space="preserve">Secretaria Ejecutiva:
Maria Irene Duarte Figueroa                    
</v>
      </c>
      <c r="L420" s="27" t="str">
        <f>VLOOKUP(A420,'BASE REGISTRO NOVIEMBRE'!$B$2:$V$890,12,FALSE)</f>
        <v xml:space="preserve">Condell N° 1176, Piso 14, Departamento N° 144, Comuna de Valparaíso, Región de Valparaíso
</v>
      </c>
      <c r="M420" s="27" t="str">
        <f>VLOOKUP(A420,'BASE REGISTRO NOVIEMBRE'!$B$2:$V$890,13,FALSE)</f>
        <v>V</v>
      </c>
      <c r="N420" s="27" t="str">
        <f>VLOOKUP(A420,'BASE REGISTRO NOVIEMBRE'!$B$2:$V$890,14,FALSE)</f>
        <v xml:space="preserve">Valparaíso. </v>
      </c>
      <c r="O420" s="27" t="str">
        <f>VLOOKUP(A420,'BASE REGISTRO NOVIEMBRE'!$B$2:$V$890,15,FALSE)</f>
        <v>32-2239757</v>
      </c>
      <c r="P420" s="27" t="str">
        <f>VLOOKUP(A420,'BASE REGISTRO NOVIEMBRE'!$B$2:$V$890,16,FALSE)</f>
        <v>Email: administracion@mariaacoge.cl
contabilidad@mariaacoge.cl</v>
      </c>
      <c r="Q420" s="27">
        <f>VLOOKUP(A420,'BASE REGISTRO NOVIEMBRE'!$B$2:$V$890,17,FALSE)</f>
        <v>0</v>
      </c>
      <c r="R420" s="27" t="str">
        <f>VLOOKUP(A420,'BASE REGISTRO NOVIEMBRE'!$B$2:$V$890,18,FALSE)</f>
        <v>93401: Instituciones de Asistencia Social</v>
      </c>
      <c r="S420" s="27" t="str">
        <f>VLOOKUP(A420,'BASE REGISTRO NOVIEMBRE'!$B$2:$V$890,19,FALSE)</f>
        <v>Se acompaña Certificado Financiero año 2020, aprobado por el Subdepartamento de Supervisión Financiera Nacional.</v>
      </c>
      <c r="T420" s="107">
        <f>VLOOKUP(A420,'BASE REGISTRO NOVIEMBRE'!$B$2:$V$890,20,FALSE)</f>
        <v>37970</v>
      </c>
      <c r="U420" s="41">
        <v>6950</v>
      </c>
      <c r="V420" s="44">
        <v>60589980</v>
      </c>
      <c r="W420" s="44">
        <v>106576818</v>
      </c>
      <c r="X420" s="45">
        <v>44561</v>
      </c>
      <c r="Y420" s="42" t="s">
        <v>40</v>
      </c>
      <c r="Z420" s="42" t="s">
        <v>9203</v>
      </c>
      <c r="AA420" s="42" t="s">
        <v>71</v>
      </c>
    </row>
    <row r="421" spans="1:27" ht="15.75" customHeight="1" x14ac:dyDescent="0.2">
      <c r="A421" s="41">
        <v>6950</v>
      </c>
      <c r="B421" s="27" t="str">
        <f>VLOOKUP(A421,'BASE REGISTRO NOVIEMBRE'!$B$2:$V$890,2,FALSE)</f>
        <v xml:space="preserve">Organización no Gubernamental de Desarrollo María Acoge o también ONG MARÍA ACOGE
</v>
      </c>
      <c r="C421" s="27" t="str">
        <f>VLOOKUP(A421,'BASE REGISTRO NOVIEMBRE'!$B$2:$V$890,3,FALSE)</f>
        <v>72885700-5</v>
      </c>
      <c r="D421" s="27" t="str">
        <f>VLOOKUP(A421,'BASE REGISTRO NOVIEMBRE'!$B$2:$V$890,4,FALSE)</f>
        <v>Corporación de Derecho Privado</v>
      </c>
      <c r="E421" s="27" t="str">
        <f>VLOOKUP(A421,'BASE REGISTRO NOVIEMBRE'!$B$2:$V$890,5,FALSE)</f>
        <v>Otorgado por Decreto Supremo Nº 591, de fecha 19 de junio de 1995, del Ministerio de Justicia</v>
      </c>
      <c r="F421" s="27" t="str">
        <f>VLOOKUP(A421,'BASE REGISTRO NOVIEMBRE'!$B$2:$V$890,6,FALSE)</f>
        <v>Certificado de Vigencia de Persona Jurídica sin fines de lucro, del Servicio de Registro Civil e Identificación, Folio Nº 500397682113, de fecha 9 de julio de 2021.</v>
      </c>
      <c r="G421" s="27" t="str">
        <f>VLOOKUP(A421,'BASE REGISTRO NOVIEMBRE'!$B$2:$V$890,7,FALSE)</f>
        <v>Promoción del desarrollo, especialmente de las personas, familias, grupos y comunidades que viven en condiciones de pobreza y/o marginalidad</v>
      </c>
      <c r="H421" s="27" t="str">
        <f>VLOOKUP(A421,'BASE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21" s="27" t="str">
        <f>VLOOKUP(A421,'BASE REGISTRO NOVIEMBRE'!$B$2:$V$890,9,FALSE)</f>
        <v xml:space="preserve">Durarán dos años en los cargos. </v>
      </c>
      <c r="J421" s="27" t="str">
        <f>VLOOKUP(A421,'BASE REGISTRO NOVIEMBRE'!$B$2:$V$890,10,FALSE)</f>
        <v>(20 de marzo de 2020-20 de marzo de 2022)</v>
      </c>
      <c r="K421" s="27" t="str">
        <f>VLOOKUP(A421,'BASE REGISTRO NOVIEMBRE'!$B$2:$V$890,11,FALSE)</f>
        <v xml:space="preserve">Secretaria Ejecutiva:
Maria Irene Duarte Figueroa                    
</v>
      </c>
      <c r="L421" s="27" t="str">
        <f>VLOOKUP(A421,'BASE REGISTRO NOVIEMBRE'!$B$2:$V$890,12,FALSE)</f>
        <v xml:space="preserve">Condell N° 1176, Piso 14, Departamento N° 144, Comuna de Valparaíso, Región de Valparaíso
</v>
      </c>
      <c r="M421" s="27" t="str">
        <f>VLOOKUP(A421,'BASE REGISTRO NOVIEMBRE'!$B$2:$V$890,13,FALSE)</f>
        <v>V</v>
      </c>
      <c r="N421" s="27" t="str">
        <f>VLOOKUP(A421,'BASE REGISTRO NOVIEMBRE'!$B$2:$V$890,14,FALSE)</f>
        <v xml:space="preserve">Valparaíso. </v>
      </c>
      <c r="O421" s="27" t="str">
        <f>VLOOKUP(A421,'BASE REGISTRO NOVIEMBRE'!$B$2:$V$890,15,FALSE)</f>
        <v>32-2239757</v>
      </c>
      <c r="P421" s="27" t="str">
        <f>VLOOKUP(A421,'BASE REGISTRO NOVIEMBRE'!$B$2:$V$890,16,FALSE)</f>
        <v>Email: administracion@mariaacoge.cl
contabilidad@mariaacoge.cl</v>
      </c>
      <c r="Q421" s="27">
        <f>VLOOKUP(A421,'BASE REGISTRO NOVIEMBRE'!$B$2:$V$890,17,FALSE)</f>
        <v>0</v>
      </c>
      <c r="R421" s="27" t="str">
        <f>VLOOKUP(A421,'BASE REGISTRO NOVIEMBRE'!$B$2:$V$890,18,FALSE)</f>
        <v>93401: Instituciones de Asistencia Social</v>
      </c>
      <c r="S421" s="27" t="str">
        <f>VLOOKUP(A421,'BASE REGISTRO NOVIEMBRE'!$B$2:$V$890,19,FALSE)</f>
        <v>Se acompaña Certificado Financiero año 2020, aprobado por el Subdepartamento de Supervisión Financiera Nacional.</v>
      </c>
      <c r="T421" s="107">
        <f>VLOOKUP(A421,'BASE REGISTRO NOVIEMBRE'!$B$2:$V$890,20,FALSE)</f>
        <v>37970</v>
      </c>
      <c r="U421" s="41">
        <v>6950</v>
      </c>
      <c r="V421" s="44">
        <v>47778936</v>
      </c>
      <c r="W421" s="44">
        <v>81301254</v>
      </c>
      <c r="X421" s="45">
        <v>44561</v>
      </c>
      <c r="Y421" s="42" t="s">
        <v>40</v>
      </c>
      <c r="Z421" s="42" t="s">
        <v>9203</v>
      </c>
      <c r="AA421" s="42" t="s">
        <v>221</v>
      </c>
    </row>
    <row r="422" spans="1:27" ht="15.75" customHeight="1" x14ac:dyDescent="0.2">
      <c r="A422" s="41">
        <v>6950</v>
      </c>
      <c r="B422" s="27" t="str">
        <f>VLOOKUP(A422,'BASE REGISTRO NOVIEMBRE'!$B$2:$V$890,2,FALSE)</f>
        <v xml:space="preserve">Organización no Gubernamental de Desarrollo María Acoge o también ONG MARÍA ACOGE
</v>
      </c>
      <c r="C422" s="27" t="str">
        <f>VLOOKUP(A422,'BASE REGISTRO NOVIEMBRE'!$B$2:$V$890,3,FALSE)</f>
        <v>72885700-5</v>
      </c>
      <c r="D422" s="27" t="str">
        <f>VLOOKUP(A422,'BASE REGISTRO NOVIEMBRE'!$B$2:$V$890,4,FALSE)</f>
        <v>Corporación de Derecho Privado</v>
      </c>
      <c r="E422" s="27" t="str">
        <f>VLOOKUP(A422,'BASE REGISTRO NOVIEMBRE'!$B$2:$V$890,5,FALSE)</f>
        <v>Otorgado por Decreto Supremo Nº 591, de fecha 19 de junio de 1995, del Ministerio de Justicia</v>
      </c>
      <c r="F422" s="27" t="str">
        <f>VLOOKUP(A422,'BASE REGISTRO NOVIEMBRE'!$B$2:$V$890,6,FALSE)</f>
        <v>Certificado de Vigencia de Persona Jurídica sin fines de lucro, del Servicio de Registro Civil e Identificación, Folio Nº 500397682113, de fecha 9 de julio de 2021.</v>
      </c>
      <c r="G422" s="27" t="str">
        <f>VLOOKUP(A422,'BASE REGISTRO NOVIEMBRE'!$B$2:$V$890,7,FALSE)</f>
        <v>Promoción del desarrollo, especialmente de las personas, familias, grupos y comunidades que viven en condiciones de pobreza y/o marginalidad</v>
      </c>
      <c r="H422" s="27" t="str">
        <f>VLOOKUP(A422,'BASE REGISTRO NOVIEMBRE'!$B$2:$V$890,8,FALSE)</f>
        <v xml:space="preserve">María Irene Duarte Figueroa;  (Secretaria Ejecutiva)
Ernesto Francisco Lara Saguino;  (Presidente)
Jorge Muñoz Rodríguez; 
(Vicepresidente)
Clara Barrientos Castro; (Secretaria)
María Eugenia Gómez;  (no figura en documentos) 
(Tesorera)
María Irene Rodríguez Duarte;  (Directora)
Francisco Javier Yáñez Carrasco; 
(Director)
Sonia Look Lavín; 
(Comisión Revisora de Cuentas)
Marco Esteban Rivero Menay; 
(Comisión Revisora de Cuentas)
Juan Enrique Correa Peña; 
(Tribunal de Disciplina)
Patricio Andrés Rojas Saa; 
(Tribunal de Disciplina)
En conformidad a Complementación de Acta de Asamblea General Ordinaria año 2019, de 30 de noviembre de 2020, reducida a Escritura Pública con fecha 2 de diciembre de 2020, ante don Alvaro Testart Tobar, Notario Público de Valparaíso (REP N° 3555-2020) 
</v>
      </c>
      <c r="I422" s="27" t="str">
        <f>VLOOKUP(A422,'BASE REGISTRO NOVIEMBRE'!$B$2:$V$890,9,FALSE)</f>
        <v xml:space="preserve">Durarán dos años en los cargos. </v>
      </c>
      <c r="J422" s="27" t="str">
        <f>VLOOKUP(A422,'BASE REGISTRO NOVIEMBRE'!$B$2:$V$890,10,FALSE)</f>
        <v>(20 de marzo de 2020-20 de marzo de 2022)</v>
      </c>
      <c r="K422" s="27" t="str">
        <f>VLOOKUP(A422,'BASE REGISTRO NOVIEMBRE'!$B$2:$V$890,11,FALSE)</f>
        <v xml:space="preserve">Secretaria Ejecutiva:
Maria Irene Duarte Figueroa                    
</v>
      </c>
      <c r="L422" s="27" t="str">
        <f>VLOOKUP(A422,'BASE REGISTRO NOVIEMBRE'!$B$2:$V$890,12,FALSE)</f>
        <v xml:space="preserve">Condell N° 1176, Piso 14, Departamento N° 144, Comuna de Valparaíso, Región de Valparaíso
</v>
      </c>
      <c r="M422" s="27" t="str">
        <f>VLOOKUP(A422,'BASE REGISTRO NOVIEMBRE'!$B$2:$V$890,13,FALSE)</f>
        <v>V</v>
      </c>
      <c r="N422" s="27" t="str">
        <f>VLOOKUP(A422,'BASE REGISTRO NOVIEMBRE'!$B$2:$V$890,14,FALSE)</f>
        <v xml:space="preserve">Valparaíso. </v>
      </c>
      <c r="O422" s="27" t="str">
        <f>VLOOKUP(A422,'BASE REGISTRO NOVIEMBRE'!$B$2:$V$890,15,FALSE)</f>
        <v>32-2239757</v>
      </c>
      <c r="P422" s="27" t="str">
        <f>VLOOKUP(A422,'BASE REGISTRO NOVIEMBRE'!$B$2:$V$890,16,FALSE)</f>
        <v>Email: administracion@mariaacoge.cl
contabilidad@mariaacoge.cl</v>
      </c>
      <c r="Q422" s="27">
        <f>VLOOKUP(A422,'BASE REGISTRO NOVIEMBRE'!$B$2:$V$890,17,FALSE)</f>
        <v>0</v>
      </c>
      <c r="R422" s="27" t="str">
        <f>VLOOKUP(A422,'BASE REGISTRO NOVIEMBRE'!$B$2:$V$890,18,FALSE)</f>
        <v>93401: Instituciones de Asistencia Social</v>
      </c>
      <c r="S422" s="27" t="str">
        <f>VLOOKUP(A422,'BASE REGISTRO NOVIEMBRE'!$B$2:$V$890,19,FALSE)</f>
        <v>Se acompaña Certificado Financiero año 2020, aprobado por el Subdepartamento de Supervisión Financiera Nacional.</v>
      </c>
      <c r="T422" s="107">
        <f>VLOOKUP(A422,'BASE REGISTRO NOVIEMBRE'!$B$2:$V$890,20,FALSE)</f>
        <v>37970</v>
      </c>
      <c r="U422" s="41">
        <v>6950</v>
      </c>
      <c r="V422" s="44">
        <v>6413280</v>
      </c>
      <c r="W422" s="44">
        <v>12986892</v>
      </c>
      <c r="X422" s="45">
        <v>44561</v>
      </c>
      <c r="Y422" s="42" t="s">
        <v>40</v>
      </c>
      <c r="Z422" s="42" t="s">
        <v>9203</v>
      </c>
      <c r="AA422" s="42" t="s">
        <v>72</v>
      </c>
    </row>
    <row r="423" spans="1:27" ht="15.75" customHeight="1" x14ac:dyDescent="0.2">
      <c r="A423" s="41">
        <v>6959</v>
      </c>
      <c r="B423" s="27" t="str">
        <f>VLOOKUP(A423,'BASE REGISTRO NOVIEMBRE'!$B$2:$V$890,2,FALSE)</f>
        <v xml:space="preserve">Fundación San José para la Adopción Familiar Cristiana </v>
      </c>
      <c r="C423" s="27" t="str">
        <f>VLOOKUP(A423,'BASE REGISTRO NOVIEMBRE'!$B$2:$V$890,3,FALSE)</f>
        <v>72778300-8</v>
      </c>
      <c r="D423" s="27" t="str">
        <f>VLOOKUP(A423,'BASE REGISTRO NOVIEMBRE'!$B$2:$V$890,4,FALSE)</f>
        <v xml:space="preserve">Fundación de Derecho Público </v>
      </c>
      <c r="E423" s="27" t="str">
        <f>VLOOKUP(A423,'BASE REGISTRO NOVIEMBRE'!$B$2:$V$890,5,FALSE)</f>
        <v>Decreto Arzobispado de Santiago Nº 369, de 16 de noviembre de 1994.</v>
      </c>
      <c r="F423" s="27" t="str">
        <f>VLOOKUP(A423,'BASE REGISTRO NOVIEMBRE'!$B$2:$V$890,6,FALSE)</f>
        <v>Certificado de vigencia de personalidad jurídica canónica N° C/966/2021, de 06 de julio de 2021 del Arzobispado de Santiago.</v>
      </c>
      <c r="G423" s="27" t="str">
        <f>VLOOKUP(A423,'BASE REGISTRO NOVIEMBRE'!$B$2:$V$890,7,FALSE)</f>
        <v>Prestar ayuda material y espiritual especialmente a las personas de escasos recursos económicos en forma gratuita.</v>
      </c>
      <c r="H423" s="27" t="str">
        <f>VLOOKUP(A423,'BASE REGISTRO NOVIEMBRE'!$B$2:$V$890,8,FALSE)</f>
        <v>Presidente:
Tomás Fernández Goycolea 
Vicepresidente:
Cristián Ataegui Cruchaga
Tesorera:
Verónica Matte Rubilar
Secretaria:
Cynthia Ossa Orellano
Bernardita Egaña Baraona
Juan Pablo Vicuña Melo
Pbro. Pedro Ríos Dempster
Enrique Oyarzún Ebensperger
Alejandro Jordán Cruz
Según consta en el Acta de Sesión de Directorio de la Fundación de fecha 15 de noviembre de 2018, reducida a escritura pública con fecha 15 de febrero de 2019, ante el Notario Público de Vitacura, don Luis Poza Maldonado, conforme a lo dispuesto en el artículo 26, de los Estatutos de la Fundación San José para la Adopción Familiar Cristiana.</v>
      </c>
      <c r="I423" s="27" t="str">
        <f>VLOOKUP(A423,'BASE REGISTRO NOVIEMBRE'!$B$2:$V$890,9,FALSE)</f>
        <v xml:space="preserve">Durarán cuatro años en sus cargos. (artículo 12 de los Estatutos). 
</v>
      </c>
      <c r="J423" s="27" t="str">
        <f>VLOOKUP(A423,'BASE REGISTRO NOVIEMBRE'!$B$2:$V$890,10,FALSE)</f>
        <v>09-11-2019 al 09-11-2023</v>
      </c>
      <c r="K423" s="27" t="str">
        <f>VLOOKUP(A423,'BASE REGISTRO NOVIEMBRE'!$B$2:$V$890,11,FALSE)</f>
        <v>Presidente:
Tomás Fernández Goycolea 
Directora Ejecutiva: 
Vivianne Antonieta Galaz Reyes, 
Mandatarios Clase A:
Vivianne Antonieta Galaz Reyes, 
Verónica Matte Rubilar, 
Tomás Fernández Goycolea, 
Cristián Ataegui Cruchaga,           Mandatarios Clase B:
Alejandro Jordán Cruz, 
Magdalena Letamendi Arregui, .
Cynthia Ossa Orellano, 
Enrique Oyarzún Ebensperger, 
Juan Pablo Vicuña Melo, 
Pbro. Pedro Ríos Dempster,
Los que deberán actuar en conjunto 2 de la Clase A o 1 de la Clase A con 1 de la Clase B.</v>
      </c>
      <c r="L423" s="27" t="str">
        <f>VLOOKUP(A423,'BASE REGISTRO NOVIEMBRE'!$B$2:$V$890,12,FALSE)</f>
        <v xml:space="preserve">Latadía Nº 4602, comuna de Las Condes </v>
      </c>
      <c r="M423" s="27" t="str">
        <f>VLOOKUP(A423,'BASE REGISTRO NOVIEMBRE'!$B$2:$V$890,13,FALSE)</f>
        <v>XIII</v>
      </c>
      <c r="N423" s="27" t="str">
        <f>VLOOKUP(A423,'BASE REGISTRO NOVIEMBRE'!$B$2:$V$890,14,FALSE)</f>
        <v xml:space="preserve">Las Condes </v>
      </c>
      <c r="O423" s="27">
        <f>VLOOKUP(A423,'BASE REGISTRO NOVIEMBRE'!$B$2:$V$890,15,FALSE)</f>
        <v>0</v>
      </c>
      <c r="P423" s="27" t="str">
        <f>VLOOKUP(A423,'BASE REGISTRO NOVIEMBRE'!$B$2:$V$890,16,FALSE)</f>
        <v xml:space="preserve">E-Mail: pilarmedina@fundacionsanjose.cl </v>
      </c>
      <c r="Q423" s="27">
        <f>VLOOKUP(A423,'BASE REGISTRO NOVIEMBRE'!$B$2:$V$890,17,FALSE)</f>
        <v>0</v>
      </c>
      <c r="R423" s="27">
        <f>VLOOKUP(A423,'BASE REGISTRO NOVIEMBRE'!$B$2:$V$890,18,FALSE)</f>
        <v>93401</v>
      </c>
      <c r="S423" s="27" t="str">
        <f>VLOOKUP(A423,'BASE REGISTRO NOVIEMBRE'!$B$2:$V$890,19,FALSE)</f>
        <v xml:space="preserve">Certificado de antecedentes financieros correspondiente al año 2020, aprobados por el Subdepartamento de Supervisión Financiera.
</v>
      </c>
      <c r="T423" s="107">
        <f>VLOOKUP(A423,'BASE REGISTRO NOVIEMBRE'!$B$2:$V$890,20,FALSE)</f>
        <v>37970</v>
      </c>
      <c r="U423" s="41">
        <v>6959</v>
      </c>
      <c r="V423" s="44">
        <v>17949426</v>
      </c>
      <c r="W423" s="44">
        <v>39827019</v>
      </c>
      <c r="X423" s="45">
        <v>44561</v>
      </c>
      <c r="Y423" s="42" t="s">
        <v>40</v>
      </c>
      <c r="Z423" s="42" t="s">
        <v>9203</v>
      </c>
      <c r="AA423" s="42" t="s">
        <v>94</v>
      </c>
    </row>
    <row r="424" spans="1:27" ht="15.75" customHeight="1" x14ac:dyDescent="0.2">
      <c r="A424" s="41">
        <v>6968</v>
      </c>
      <c r="B424" s="27" t="str">
        <f>VLOOKUP(A424,'BASE REGISTRO NOVIEMBRE'!$B$2:$V$890,2,FALSE)</f>
        <v>Corporación Ahora (ex Corporación Menores de la Calle Ahora)</v>
      </c>
      <c r="C424" s="27" t="str">
        <f>VLOOKUP(A424,'BASE REGISTRO NOVIEMBRE'!$B$2:$V$890,3,FALSE)</f>
        <v>72043400-8</v>
      </c>
      <c r="D424" s="27" t="str">
        <f>VLOOKUP(A424,'BASE REGISTRO NOVIEMBRE'!$B$2:$V$890,4,FALSE)</f>
        <v>Corporación de Derecho Privado.</v>
      </c>
      <c r="E424" s="27" t="str">
        <f>VLOOKUP(A424,'BASE REGISTRO NOVIEMBRE'!$B$2:$V$890,5,FALSE)</f>
        <v xml:space="preserve">Decreto Supremo Nº 1218, de 30 de noviembre de 1995, del Ministerio de Justicia. </v>
      </c>
      <c r="F424" s="27" t="str">
        <f>VLOOKUP(A424,'BASE REGISTRO NOVIEMBRE'!$B$2:$V$890,6,FALSE)</f>
        <v xml:space="preserve">Certificado de vigencia Folio N° 500396514078, de 02 de julio de 2021, emitido por el Servicio de Registro Civil e Identificación. </v>
      </c>
      <c r="G424" s="27" t="str">
        <f>VLOOKUP(A424,'BASE REGISTRO NOVIEMBRE'!$B$2:$V$890,7,FALSE)</f>
        <v xml:space="preserve">Representar y promover en forma integral y en todos sus ámbitos, las inquietudes y aspiraciones de los llamados menores de la calle o en la calle, proponiendo soluciones a sus requerimientos, necesidades y problemas.
</v>
      </c>
      <c r="H424" s="27" t="str">
        <f>VLOOKUP(A424,'BASE REGISTRO NOVIEMBRE'!$B$2:$V$890,8,FALSE)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500396513904, de fecha 02 de julio de 2021, del Servicio de Registro Civil e Identificación.
</v>
      </c>
      <c r="I424" s="27" t="str">
        <f>VLOOKUP(A424,'BASE REGISTRO NOVIEMBRE'!$B$2:$V$890,9,FALSE)</f>
        <v>Duran dos años en sus funciones.</v>
      </c>
      <c r="J424" s="27" t="str">
        <f>VLOOKUP(A424,'BASE REGISTRO NOVIEMBRE'!$B$2:$V$890,10,FALSE)</f>
        <v>16 de octubre de 2019 al 16 de octubre de 2021.</v>
      </c>
      <c r="K424" s="27" t="str">
        <f>VLOOKUP(A424,'BASE REGISTRO NOVIEMBRE'!$B$2:$V$890,11,FALSE)</f>
        <v xml:space="preserve">Presidenta: Claudia Christa Bartelsman Koke
en caso de ausencia o impedimento Vicepresidenta:Ana Inés Siegmund González
</v>
      </c>
      <c r="L424" s="27" t="str">
        <f>VLOOKUP(A424,'BASE REGISTRO NOVIEMBRE'!$B$2:$V$890,12,FALSE)</f>
        <v>Sector Nilhue s/n, Comuna de Máfil, Región de Los Ríos</v>
      </c>
      <c r="M424" s="27" t="str">
        <f>VLOOKUP(A424,'BASE REGISTRO NOVIEMBRE'!$B$2:$V$890,13,FALSE)</f>
        <v>XIV</v>
      </c>
      <c r="N424" s="27" t="str">
        <f>VLOOKUP(A424,'BASE REGISTRO NOVIEMBRE'!$B$2:$V$890,14,FALSE)</f>
        <v>Máfil</v>
      </c>
      <c r="O424" s="27">
        <f>VLOOKUP(A424,'BASE REGISTRO NOVIEMBRE'!$B$2:$V$890,15,FALSE)</f>
        <v>956984100</v>
      </c>
      <c r="P424" s="27" t="str">
        <f>VLOOKUP(A424,'BASE REGISTRO NOVIEMBRE'!$B$2:$V$890,16,FALSE)</f>
        <v>residenciaahora@gmail.com
Presidenta y Representante legal: Claudia Bartelsman, Correo-e: claubartelsman@gmail.com
Secretaria: Erika Gesche, correo-e: erikagesche@gmail.com</v>
      </c>
      <c r="Q424" s="27">
        <f>VLOOKUP(A424,'BASE REGISTRO NOVIEMBRE'!$B$2:$V$890,17,FALSE)</f>
        <v>0</v>
      </c>
      <c r="R424" s="27">
        <f>VLOOKUP(A424,'BASE REGISTRO NOVIEMBRE'!$B$2:$V$890,18,FALSE)</f>
        <v>93401</v>
      </c>
      <c r="S424" s="27" t="str">
        <f>VLOOKUP(A424,'BASE REGISTRO NOVIEMBRE'!$B$2:$V$890,19,FALSE)</f>
        <v>Se acompaña Certificado de antecedentes financieros año 2020, aprobados por el Sub Departamento Supevrisión Financiera Nacional.</v>
      </c>
      <c r="T424" s="107">
        <f>VLOOKUP(A424,'BASE REGISTRO NOVIEMBRE'!$B$2:$V$890,20,FALSE)</f>
        <v>37970</v>
      </c>
      <c r="U424" s="41">
        <v>6968</v>
      </c>
      <c r="V424" s="44">
        <v>19202891</v>
      </c>
      <c r="W424" s="44">
        <v>22675683</v>
      </c>
      <c r="X424" s="45">
        <v>44561</v>
      </c>
      <c r="Y424" s="42" t="s">
        <v>40</v>
      </c>
      <c r="Z424" s="42" t="s">
        <v>9203</v>
      </c>
      <c r="AA424" s="42" t="s">
        <v>9524</v>
      </c>
    </row>
    <row r="425" spans="1:27" ht="15.75" customHeight="1" x14ac:dyDescent="0.2">
      <c r="A425" s="41">
        <v>6969</v>
      </c>
      <c r="B425" s="27" t="str">
        <f>VLOOKUP(A425,'BASE REGISTRO NOVIEMBRE'!$B$2:$V$890,2,FALSE)</f>
        <v>Sociedad Juntos E.V.</v>
      </c>
      <c r="C425" s="27" t="str">
        <f>VLOOKUP(A425,'BASE REGISTRO NOVIEMBRE'!$B$2:$V$890,3,FALSE)</f>
        <v>72270300-6</v>
      </c>
      <c r="D425" s="27" t="str">
        <f>VLOOKUP(A425,'BASE REGISTRO NOVIEMBRE'!$B$2:$V$890,4,FALSE)</f>
        <v>Corporación de Derecho Privado.</v>
      </c>
      <c r="E425" s="27" t="str">
        <f>VLOOKUP(A425,'BASE REGISTRO NOVIEMBRE'!$B$2:$V$890,5,FALSE)</f>
        <v>Otorgado por Decreto Supremo Nº 445, de fecha 20 de abril de 1993, por el Ministerio de Justicia.  Publicado en el Diario Oficial con fecha 23 de junio de 1993.</v>
      </c>
      <c r="F425" s="27" t="str">
        <f>VLOOKUP(A425,'BASE REGISTRO NOVIEMBRE'!$B$2:$V$890,6,FALSE)</f>
        <v>Certificado de Vigencia Nº 02, de fecha 02 de julio de 2021, emitido por el Departamento de Personas Jurídicas de la SEREMI de Justicia y Derechos Humanos de la Región de Valparaíso.</v>
      </c>
      <c r="G425" s="27" t="str">
        <f>VLOOKUP(A425,'BASE REGISTRO NOVIEMBRE'!$B$2:$V$890,7,FALSE)</f>
        <v>La promoción de niños y jóvenes necesitados de ayuda social en Chile.</v>
      </c>
      <c r="H425" s="27" t="str">
        <f>VLOOKUP(A425,'BASE REGISTRO NOVIEMBRE'!$B$2:$V$890,8,FALSE)</f>
        <v xml:space="preserve">Primera Presidenta:
Beatrix Edith Loos                    
Vicepresidente:
Carola Reyes
Gerente en Alemania: 
Rüdiger Loos.
Gerente en Chile:
Sandra Irene Lucila Urquiza Salgado.              </v>
      </c>
      <c r="I425" s="27" t="str">
        <f>VLOOKUP(A425,'BASE REGISTRO NOVIEMBRE'!$B$2:$V$890,9,FALSE)</f>
        <v>Durarán en sus cargos dos años.</v>
      </c>
      <c r="J425" s="27" t="str">
        <f>VLOOKUP(A425,'BASE REGISTRO NOVIEMBRE'!$B$2:$V$890,10,FALSE)</f>
        <v>De 13 de abril de 2019 a 13 de abril de 2021</v>
      </c>
      <c r="K425" s="27" t="str">
        <f>VLOOKUP(A425,'BASE REGISTRO NOVIEMBRE'!$B$2:$V$890,11,FALSE)</f>
        <v xml:space="preserve"> Primera Presidenta y Mandataria de la Institución en Chile:
Beatrix Edith Loos                            </v>
      </c>
      <c r="L425" s="27" t="str">
        <f>VLOOKUP(A425,'BASE REGISTRO NOVIEMBRE'!$B$2:$V$890,12,FALSE)</f>
        <v>Parcela 43 A-3, El Cajón de San Pedro, Quillota, Quinta Región.</v>
      </c>
      <c r="M425" s="27" t="str">
        <f>VLOOKUP(A425,'BASE REGISTRO NOVIEMBRE'!$B$2:$V$890,13,FALSE)</f>
        <v>V</v>
      </c>
      <c r="N425" s="27" t="str">
        <f>VLOOKUP(A425,'BASE REGISTRO NOVIEMBRE'!$B$2:$V$890,14,FALSE)</f>
        <v>Quillota</v>
      </c>
      <c r="O425" s="27" t="str">
        <f>VLOOKUP(A425,'BASE REGISTRO NOVIEMBRE'!$B$2:$V$890,15,FALSE)</f>
        <v xml:space="preserve">332-316776 / 9 5443243 / 9 647 6538 </v>
      </c>
      <c r="P425" s="27" t="str">
        <f>VLOOKUP(A425,'BASE REGISTRO NOVIEMBRE'!$B$2:$V$890,16,FALSE)</f>
        <v>sociedadjuntos@yahoo.es</v>
      </c>
      <c r="Q425" s="27">
        <f>VLOOKUP(A425,'BASE REGISTRO NOVIEMBRE'!$B$2:$V$890,17,FALSE)</f>
        <v>0</v>
      </c>
      <c r="R425" s="27" t="str">
        <f>VLOOKUP(A425,'BASE REGISTRO NOVIEMBRE'!$B$2:$V$890,18,FALSE)</f>
        <v>93509: Otras Asociaciones.</v>
      </c>
      <c r="S425" s="27" t="str">
        <f>VLOOKUP(A425,'BASE REGISTRO NOVIEMBRE'!$B$2:$V$890,19,FALSE)</f>
        <v>Se acompañan antecedentes financieros actualizados al año 2020,  aprobados por el Departamento de Administración y Finanzas.</v>
      </c>
      <c r="T425" s="107">
        <f>VLOOKUP(A425,'BASE REGISTRO NOVIEMBRE'!$B$2:$V$890,20,FALSE)</f>
        <v>37970</v>
      </c>
      <c r="U425" s="41">
        <v>6969</v>
      </c>
      <c r="V425" s="44">
        <v>19751868</v>
      </c>
      <c r="W425" s="44">
        <v>38592430</v>
      </c>
      <c r="X425" s="45">
        <v>44561</v>
      </c>
      <c r="Y425" s="42" t="s">
        <v>40</v>
      </c>
      <c r="Z425" s="42" t="s">
        <v>9203</v>
      </c>
      <c r="AA425" s="42" t="s">
        <v>69</v>
      </c>
    </row>
    <row r="426" spans="1:27" ht="15.75" customHeight="1" x14ac:dyDescent="0.2">
      <c r="A426" s="41">
        <v>6971</v>
      </c>
      <c r="B426" s="27" t="str">
        <f>VLOOKUP(A426,'BASE REGISTRO NOVIEMBRE'!$B$2:$V$890,2,FALSE)</f>
        <v>Corporación Centro de Iniciativa Empresarial- CIEM Villarrica.</v>
      </c>
      <c r="C426" s="27" t="str">
        <f>VLOOKUP(A426,'BASE REGISTRO NOVIEMBRE'!$B$2:$V$890,3,FALSE)</f>
        <v>73553400-9</v>
      </c>
      <c r="D426" s="27" t="str">
        <f>VLOOKUP(A426,'BASE REGISTRO NOVIEMBRE'!$B$2:$V$890,4,FALSE)</f>
        <v>Corporación de Derecho Privado.</v>
      </c>
      <c r="E426" s="27" t="str">
        <f>VLOOKUP(A426,'BASE REGISTRO NOVIEMBRE'!$B$2:$V$890,5,FALSE)</f>
        <v>Otorgada por Decreto Supremo Nº 586, de fecha 05 de junio  de 1996, del Ministerio de Justicia.</v>
      </c>
      <c r="F426" s="27" t="str">
        <f>VLOOKUP(A426,'BASE REGISTRO NOVIEMBRE'!$B$2:$V$890,6,FALSE)</f>
        <v xml:space="preserve">Certificado de Vigencia de Persona Jurídica Sin Fines de Lucro, Folio N° 500403451439, de 13 de agosto de 2021, del Servicio de Registro Civil e Identificación. </v>
      </c>
      <c r="G426" s="27" t="str">
        <f>VLOOKUP(A426,'BASE REGISTRO NOVIEMBRE'!$B$2:$V$890,7,FALSE)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26" s="27" t="str">
        <f>VLOOKUP(A426,'BASE REGISTRO NOVIEMBRE'!$B$2:$V$890,8,FALSE)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26" s="27" t="str">
        <f>VLOOKUP(A426,'BASE REGISTRO NOVIEMBRE'!$B$2:$V$890,9,FALSE)</f>
        <v>Se elegirá cada dos años.</v>
      </c>
      <c r="J426" s="27" t="str">
        <f>VLOOKUP(A426,'BASE REGISTRO NOVIEMBRE'!$B$2:$V$890,10,FALSE)</f>
        <v>Del 10 de agosto de 2020 al 10 de agosto 2022.</v>
      </c>
      <c r="K426" s="27" t="str">
        <f>VLOOKUP(A426,'BASE REGISTRO NOVIEMBRE'!$B$2:$V$890,11,FALSE)</f>
        <v xml:space="preserve">Presidente: 
Alex Saul Moenen-Locoz Medina, 
Directora Ejecutiva: 
Ingrid Eliana Prambs Klocker,
</v>
      </c>
      <c r="L426" s="27" t="str">
        <f>VLOOKUP(A426,'BASE REGISTRO NOVIEMBRE'!$B$2:$V$890,12,FALSE)</f>
        <v xml:space="preserve">Avenida Pedro de Valdivia Nº 0335, comuna de Villarrica, Novena Región.
</v>
      </c>
      <c r="M426" s="27" t="str">
        <f>VLOOKUP(A426,'BASE REGISTRO NOVIEMBRE'!$B$2:$V$890,13,FALSE)</f>
        <v>IX</v>
      </c>
      <c r="N426" s="27" t="str">
        <f>VLOOKUP(A426,'BASE REGISTRO NOVIEMBRE'!$B$2:$V$890,14,FALSE)</f>
        <v xml:space="preserve"> Villarrica</v>
      </c>
      <c r="O426" s="27" t="str">
        <f>VLOOKUP(A426,'BASE REGISTRO NOVIEMBRE'!$B$2:$V$890,15,FALSE)</f>
        <v>452598188
Celular:
Ingrid Prambs: 994302213
Alex Moenen-Locoz: 996438541
Mauricio Gaete: 98570334
Carlos Romero: 985315447
Rodrigo Sandoval:989213536
Marixa Ortega:962270453
David Bascur:96653805
Heraldo Mora: 968236913</v>
      </c>
      <c r="P426" s="27" t="str">
        <f>VLOOKUP(A426,'BASE REGISTRO NOVIEMBRE'!$B$2:$V$890,16,FALSE)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26" s="27">
        <f>VLOOKUP(A426,'BASE REGISTRO NOVIEMBRE'!$B$2:$V$890,17,FALSE)</f>
        <v>0</v>
      </c>
      <c r="R426" s="27" t="str">
        <f>VLOOKUP(A426,'BASE REGISTRO NOVIEMBRE'!$B$2:$V$890,18,FALSE)</f>
        <v>93401: Institución de Asistencia Social</v>
      </c>
      <c r="S426" s="27" t="str">
        <f>VLOOKUP(A426,'BASE REGISTRO NOVIEMBRE'!$B$2:$V$890,19,FALSE)</f>
        <v>Certificado de antecedentes financieros del año 2020, aprobados por el Subdepartamento de Supervisión Financiera Nacional.</v>
      </c>
      <c r="T426" s="107">
        <f>VLOOKUP(A426,'BASE REGISTRO NOVIEMBRE'!$B$2:$V$890,20,FALSE)</f>
        <v>37970</v>
      </c>
      <c r="U426" s="41">
        <v>6971</v>
      </c>
      <c r="V426" s="44">
        <v>7989188</v>
      </c>
      <c r="W426" s="44">
        <v>15359288</v>
      </c>
      <c r="X426" s="45">
        <v>44561</v>
      </c>
      <c r="Y426" s="42" t="s">
        <v>40</v>
      </c>
      <c r="Z426" s="42" t="s">
        <v>9203</v>
      </c>
      <c r="AA426" s="42" t="s">
        <v>9484</v>
      </c>
    </row>
    <row r="427" spans="1:27" ht="15.75" customHeight="1" x14ac:dyDescent="0.2">
      <c r="A427" s="41">
        <v>6971</v>
      </c>
      <c r="B427" s="27" t="str">
        <f>VLOOKUP(A427,'BASE REGISTRO NOVIEMBRE'!$B$2:$V$890,2,FALSE)</f>
        <v>Corporación Centro de Iniciativa Empresarial- CIEM Villarrica.</v>
      </c>
      <c r="C427" s="27" t="str">
        <f>VLOOKUP(A427,'BASE REGISTRO NOVIEMBRE'!$B$2:$V$890,3,FALSE)</f>
        <v>73553400-9</v>
      </c>
      <c r="D427" s="27" t="str">
        <f>VLOOKUP(A427,'BASE REGISTRO NOVIEMBRE'!$B$2:$V$890,4,FALSE)</f>
        <v>Corporación de Derecho Privado.</v>
      </c>
      <c r="E427" s="27" t="str">
        <f>VLOOKUP(A427,'BASE REGISTRO NOVIEMBRE'!$B$2:$V$890,5,FALSE)</f>
        <v>Otorgada por Decreto Supremo Nº 586, de fecha 05 de junio  de 1996, del Ministerio de Justicia.</v>
      </c>
      <c r="F427" s="27" t="str">
        <f>VLOOKUP(A427,'BASE REGISTRO NOVIEMBRE'!$B$2:$V$890,6,FALSE)</f>
        <v xml:space="preserve">Certificado de Vigencia de Persona Jurídica Sin Fines de Lucro, Folio N° 500403451439, de 13 de agosto de 2021, del Servicio de Registro Civil e Identificación. </v>
      </c>
      <c r="G427" s="27" t="str">
        <f>VLOOKUP(A427,'BASE REGISTRO NOVIEMBRE'!$B$2:$V$890,7,FALSE)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27" s="27" t="str">
        <f>VLOOKUP(A427,'BASE REGISTRO NOVIEMBRE'!$B$2:$V$890,8,FALSE)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27" s="27" t="str">
        <f>VLOOKUP(A427,'BASE REGISTRO NOVIEMBRE'!$B$2:$V$890,9,FALSE)</f>
        <v>Se elegirá cada dos años.</v>
      </c>
      <c r="J427" s="27" t="str">
        <f>VLOOKUP(A427,'BASE REGISTRO NOVIEMBRE'!$B$2:$V$890,10,FALSE)</f>
        <v>Del 10 de agosto de 2020 al 10 de agosto 2022.</v>
      </c>
      <c r="K427" s="27" t="str">
        <f>VLOOKUP(A427,'BASE REGISTRO NOVIEMBRE'!$B$2:$V$890,11,FALSE)</f>
        <v xml:space="preserve">Presidente: 
Alex Saul Moenen-Locoz Medina, 
Directora Ejecutiva: 
Ingrid Eliana Prambs Klocker,
</v>
      </c>
      <c r="L427" s="27" t="str">
        <f>VLOOKUP(A427,'BASE REGISTRO NOVIEMBRE'!$B$2:$V$890,12,FALSE)</f>
        <v xml:space="preserve">Avenida Pedro de Valdivia Nº 0335, comuna de Villarrica, Novena Región.
</v>
      </c>
      <c r="M427" s="27" t="str">
        <f>VLOOKUP(A427,'BASE REGISTRO NOVIEMBRE'!$B$2:$V$890,13,FALSE)</f>
        <v>IX</v>
      </c>
      <c r="N427" s="27" t="str">
        <f>VLOOKUP(A427,'BASE REGISTRO NOVIEMBRE'!$B$2:$V$890,14,FALSE)</f>
        <v xml:space="preserve"> Villarrica</v>
      </c>
      <c r="O427" s="27" t="str">
        <f>VLOOKUP(A427,'BASE REGISTRO NOVIEMBRE'!$B$2:$V$890,15,FALSE)</f>
        <v>452598188
Celular:
Ingrid Prambs: 994302213
Alex Moenen-Locoz: 996438541
Mauricio Gaete: 98570334
Carlos Romero: 985315447
Rodrigo Sandoval:989213536
Marixa Ortega:962270453
David Bascur:96653805
Heraldo Mora: 968236913</v>
      </c>
      <c r="P427" s="27" t="str">
        <f>VLOOKUP(A427,'BASE REGISTRO NOVIEMBRE'!$B$2:$V$890,16,FALSE)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27" s="27">
        <f>VLOOKUP(A427,'BASE REGISTRO NOVIEMBRE'!$B$2:$V$890,17,FALSE)</f>
        <v>0</v>
      </c>
      <c r="R427" s="27" t="str">
        <f>VLOOKUP(A427,'BASE REGISTRO NOVIEMBRE'!$B$2:$V$890,18,FALSE)</f>
        <v>93401: Institución de Asistencia Social</v>
      </c>
      <c r="S427" s="27" t="str">
        <f>VLOOKUP(A427,'BASE REGISTRO NOVIEMBRE'!$B$2:$V$890,19,FALSE)</f>
        <v>Certificado de antecedentes financieros del año 2020, aprobados por el Subdepartamento de Supervisión Financiera Nacional.</v>
      </c>
      <c r="T427" s="107">
        <f>VLOOKUP(A427,'BASE REGISTRO NOVIEMBRE'!$B$2:$V$890,20,FALSE)</f>
        <v>37970</v>
      </c>
      <c r="U427" s="41">
        <v>6971</v>
      </c>
      <c r="V427" s="44">
        <v>11232032</v>
      </c>
      <c r="W427" s="44">
        <v>19722387</v>
      </c>
      <c r="X427" s="45">
        <v>44561</v>
      </c>
      <c r="Y427" s="42" t="s">
        <v>40</v>
      </c>
      <c r="Z427" s="42" t="s">
        <v>9203</v>
      </c>
      <c r="AA427" s="42" t="s">
        <v>9517</v>
      </c>
    </row>
    <row r="428" spans="1:27" ht="15.75" customHeight="1" x14ac:dyDescent="0.2">
      <c r="A428" s="41">
        <v>6971</v>
      </c>
      <c r="B428" s="27" t="str">
        <f>VLOOKUP(A428,'BASE REGISTRO NOVIEMBRE'!$B$2:$V$890,2,FALSE)</f>
        <v>Corporación Centro de Iniciativa Empresarial- CIEM Villarrica.</v>
      </c>
      <c r="C428" s="27" t="str">
        <f>VLOOKUP(A428,'BASE REGISTRO NOVIEMBRE'!$B$2:$V$890,3,FALSE)</f>
        <v>73553400-9</v>
      </c>
      <c r="D428" s="27" t="str">
        <f>VLOOKUP(A428,'BASE REGISTRO NOVIEMBRE'!$B$2:$V$890,4,FALSE)</f>
        <v>Corporación de Derecho Privado.</v>
      </c>
      <c r="E428" s="27" t="str">
        <f>VLOOKUP(A428,'BASE REGISTRO NOVIEMBRE'!$B$2:$V$890,5,FALSE)</f>
        <v>Otorgada por Decreto Supremo Nº 586, de fecha 05 de junio  de 1996, del Ministerio de Justicia.</v>
      </c>
      <c r="F428" s="27" t="str">
        <f>VLOOKUP(A428,'BASE REGISTRO NOVIEMBRE'!$B$2:$V$890,6,FALSE)</f>
        <v xml:space="preserve">Certificado de Vigencia de Persona Jurídica Sin Fines de Lucro, Folio N° 500403451439, de 13 de agosto de 2021, del Servicio de Registro Civil e Identificación. </v>
      </c>
      <c r="G428" s="27" t="str">
        <f>VLOOKUP(A428,'BASE REGISTRO NOVIEMBRE'!$B$2:$V$890,7,FALSE)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28" s="27" t="str">
        <f>VLOOKUP(A428,'BASE REGISTRO NOVIEMBRE'!$B$2:$V$890,8,FALSE)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28" s="27" t="str">
        <f>VLOOKUP(A428,'BASE REGISTRO NOVIEMBRE'!$B$2:$V$890,9,FALSE)</f>
        <v>Se elegirá cada dos años.</v>
      </c>
      <c r="J428" s="27" t="str">
        <f>VLOOKUP(A428,'BASE REGISTRO NOVIEMBRE'!$B$2:$V$890,10,FALSE)</f>
        <v>Del 10 de agosto de 2020 al 10 de agosto 2022.</v>
      </c>
      <c r="K428" s="27" t="str">
        <f>VLOOKUP(A428,'BASE REGISTRO NOVIEMBRE'!$B$2:$V$890,11,FALSE)</f>
        <v xml:space="preserve">Presidente: 
Alex Saul Moenen-Locoz Medina, 
Directora Ejecutiva: 
Ingrid Eliana Prambs Klocker,
</v>
      </c>
      <c r="L428" s="27" t="str">
        <f>VLOOKUP(A428,'BASE REGISTRO NOVIEMBRE'!$B$2:$V$890,12,FALSE)</f>
        <v xml:space="preserve">Avenida Pedro de Valdivia Nº 0335, comuna de Villarrica, Novena Región.
</v>
      </c>
      <c r="M428" s="27" t="str">
        <f>VLOOKUP(A428,'BASE REGISTRO NOVIEMBRE'!$B$2:$V$890,13,FALSE)</f>
        <v>IX</v>
      </c>
      <c r="N428" s="27" t="str">
        <f>VLOOKUP(A428,'BASE REGISTRO NOVIEMBRE'!$B$2:$V$890,14,FALSE)</f>
        <v xml:space="preserve"> Villarrica</v>
      </c>
      <c r="O428" s="27" t="str">
        <f>VLOOKUP(A428,'BASE REGISTRO NOVIEMBRE'!$B$2:$V$890,15,FALSE)</f>
        <v>452598188
Celular:
Ingrid Prambs: 994302213
Alex Moenen-Locoz: 996438541
Mauricio Gaete: 98570334
Carlos Romero: 985315447
Rodrigo Sandoval:989213536
Marixa Ortega:962270453
David Bascur:96653805
Heraldo Mora: 968236913</v>
      </c>
      <c r="P428" s="27" t="str">
        <f>VLOOKUP(A428,'BASE REGISTRO NOVIEMBRE'!$B$2:$V$890,16,FALSE)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28" s="27">
        <f>VLOOKUP(A428,'BASE REGISTRO NOVIEMBRE'!$B$2:$V$890,17,FALSE)</f>
        <v>0</v>
      </c>
      <c r="R428" s="27" t="str">
        <f>VLOOKUP(A428,'BASE REGISTRO NOVIEMBRE'!$B$2:$V$890,18,FALSE)</f>
        <v>93401: Institución de Asistencia Social</v>
      </c>
      <c r="S428" s="27" t="str">
        <f>VLOOKUP(A428,'BASE REGISTRO NOVIEMBRE'!$B$2:$V$890,19,FALSE)</f>
        <v>Certificado de antecedentes financieros del año 2020, aprobados por el Subdepartamento de Supervisión Financiera Nacional.</v>
      </c>
      <c r="T428" s="107">
        <f>VLOOKUP(A428,'BASE REGISTRO NOVIEMBRE'!$B$2:$V$890,20,FALSE)</f>
        <v>37970</v>
      </c>
      <c r="U428" s="41">
        <v>6971</v>
      </c>
      <c r="V428" s="44">
        <v>44354246</v>
      </c>
      <c r="W428" s="44">
        <v>70247864</v>
      </c>
      <c r="X428" s="45">
        <v>44561</v>
      </c>
      <c r="Y428" s="42" t="s">
        <v>40</v>
      </c>
      <c r="Z428" s="42" t="s">
        <v>9203</v>
      </c>
      <c r="AA428" s="42" t="s">
        <v>1053</v>
      </c>
    </row>
    <row r="429" spans="1:27" ht="15.75" customHeight="1" x14ac:dyDescent="0.2">
      <c r="A429" s="41">
        <v>6971</v>
      </c>
      <c r="B429" s="27" t="str">
        <f>VLOOKUP(A429,'BASE REGISTRO NOVIEMBRE'!$B$2:$V$890,2,FALSE)</f>
        <v>Corporación Centro de Iniciativa Empresarial- CIEM Villarrica.</v>
      </c>
      <c r="C429" s="27" t="str">
        <f>VLOOKUP(A429,'BASE REGISTRO NOVIEMBRE'!$B$2:$V$890,3,FALSE)</f>
        <v>73553400-9</v>
      </c>
      <c r="D429" s="27" t="str">
        <f>VLOOKUP(A429,'BASE REGISTRO NOVIEMBRE'!$B$2:$V$890,4,FALSE)</f>
        <v>Corporación de Derecho Privado.</v>
      </c>
      <c r="E429" s="27" t="str">
        <f>VLOOKUP(A429,'BASE REGISTRO NOVIEMBRE'!$B$2:$V$890,5,FALSE)</f>
        <v>Otorgada por Decreto Supremo Nº 586, de fecha 05 de junio  de 1996, del Ministerio de Justicia.</v>
      </c>
      <c r="F429" s="27" t="str">
        <f>VLOOKUP(A429,'BASE REGISTRO NOVIEMBRE'!$B$2:$V$890,6,FALSE)</f>
        <v xml:space="preserve">Certificado de Vigencia de Persona Jurídica Sin Fines de Lucro, Folio N° 500403451439, de 13 de agosto de 2021, del Servicio de Registro Civil e Identificación. </v>
      </c>
      <c r="G429" s="27" t="str">
        <f>VLOOKUP(A429,'BASE REGISTRO NOVIEMBRE'!$B$2:$V$890,7,FALSE)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29" s="27" t="str">
        <f>VLOOKUP(A429,'BASE REGISTRO NOVIEMBRE'!$B$2:$V$890,8,FALSE)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Según consta en Certificado de Directorio de Persona Jurídica Sin Fines de Lucro, Folio N° 500403419786, de 13 de agosto de 2021, del Servicio de Registro Civil e Identificación. 
</v>
      </c>
      <c r="I429" s="27" t="str">
        <f>VLOOKUP(A429,'BASE REGISTRO NOVIEMBRE'!$B$2:$V$890,9,FALSE)</f>
        <v>Se elegirá cada dos años.</v>
      </c>
      <c r="J429" s="27" t="str">
        <f>VLOOKUP(A429,'BASE REGISTRO NOVIEMBRE'!$B$2:$V$890,10,FALSE)</f>
        <v>Del 10 de agosto de 2020 al 10 de agosto 2022.</v>
      </c>
      <c r="K429" s="27" t="str">
        <f>VLOOKUP(A429,'BASE REGISTRO NOVIEMBRE'!$B$2:$V$890,11,FALSE)</f>
        <v xml:space="preserve">Presidente: 
Alex Saul Moenen-Locoz Medina, 
Directora Ejecutiva: 
Ingrid Eliana Prambs Klocker,
</v>
      </c>
      <c r="L429" s="27" t="str">
        <f>VLOOKUP(A429,'BASE REGISTRO NOVIEMBRE'!$B$2:$V$890,12,FALSE)</f>
        <v xml:space="preserve">Avenida Pedro de Valdivia Nº 0335, comuna de Villarrica, Novena Región.
</v>
      </c>
      <c r="M429" s="27" t="str">
        <f>VLOOKUP(A429,'BASE REGISTRO NOVIEMBRE'!$B$2:$V$890,13,FALSE)</f>
        <v>IX</v>
      </c>
      <c r="N429" s="27" t="str">
        <f>VLOOKUP(A429,'BASE REGISTRO NOVIEMBRE'!$B$2:$V$890,14,FALSE)</f>
        <v xml:space="preserve"> Villarrica</v>
      </c>
      <c r="O429" s="27" t="str">
        <f>VLOOKUP(A429,'BASE REGISTRO NOVIEMBRE'!$B$2:$V$890,15,FALSE)</f>
        <v>452598188
Celular:
Ingrid Prambs: 994302213
Alex Moenen-Locoz: 996438541
Mauricio Gaete: 98570334
Carlos Romero: 985315447
Rodrigo Sandoval:989213536
Marixa Ortega:962270453
David Bascur:96653805
Heraldo Mora: 968236913</v>
      </c>
      <c r="P429" s="27" t="str">
        <f>VLOOKUP(A429,'BASE REGISTRO NOVIEMBRE'!$B$2:$V$890,16,FALSE)</f>
        <v>Correo electrónico: Ciemvillarrica@gmail.com        Ingrid Prambs: iprambs@gmail.com
Alex Moenen-Locoz: locoz2003@gmail.com
Mauricio Gaete: gaeteparraguez.mauricio@gmail.com
Carlos Romero: carlosromero.auditor@gmail.com
Rodrigo Sandoval: rodrigocivilindustrial@gmail.com
Marixa Ortega: marixaa.ortegar@gmail.com
David Bascur: davidbascur@gmail.com
Heraldo Mora: moraheraldo1@gmail.com</v>
      </c>
      <c r="Q429" s="27">
        <f>VLOOKUP(A429,'BASE REGISTRO NOVIEMBRE'!$B$2:$V$890,17,FALSE)</f>
        <v>0</v>
      </c>
      <c r="R429" s="27" t="str">
        <f>VLOOKUP(A429,'BASE REGISTRO NOVIEMBRE'!$B$2:$V$890,18,FALSE)</f>
        <v>93401: Institución de Asistencia Social</v>
      </c>
      <c r="S429" s="27" t="str">
        <f>VLOOKUP(A429,'BASE REGISTRO NOVIEMBRE'!$B$2:$V$890,19,FALSE)</f>
        <v>Certificado de antecedentes financieros del año 2020, aprobados por el Subdepartamento de Supervisión Financiera Nacional.</v>
      </c>
      <c r="T429" s="107">
        <f>VLOOKUP(A429,'BASE REGISTRO NOVIEMBRE'!$B$2:$V$890,20,FALSE)</f>
        <v>37970</v>
      </c>
      <c r="U429" s="41">
        <v>6971</v>
      </c>
      <c r="V429" s="44">
        <v>53700433</v>
      </c>
      <c r="W429" s="44">
        <v>89065276</v>
      </c>
      <c r="X429" s="45">
        <v>44561</v>
      </c>
      <c r="Y429" s="42" t="s">
        <v>40</v>
      </c>
      <c r="Z429" s="42" t="s">
        <v>9203</v>
      </c>
      <c r="AA429" s="42" t="s">
        <v>9595</v>
      </c>
    </row>
    <row r="430" spans="1:27" ht="15.75" customHeight="1" x14ac:dyDescent="0.2">
      <c r="A430" s="41">
        <v>6972</v>
      </c>
      <c r="B430" s="27" t="str">
        <f>VLOOKUP(A430,'BASE REGISTRO NOVIEMBRE'!$B$2:$V$890,2,FALSE)</f>
        <v>Corporación Programa de Atención a Niños y Jóvenes Chasqui</v>
      </c>
      <c r="C430" s="27" t="str">
        <f>VLOOKUP(A430,'BASE REGISTRO NOVIEMBRE'!$B$2:$V$890,3,FALSE)</f>
        <v>73242000-2</v>
      </c>
      <c r="D430" s="27" t="str">
        <f>VLOOKUP(A430,'BASE REGISTRO NOVIEMBRE'!$B$2:$V$890,4,FALSE)</f>
        <v>Corporación de Derecho Privado.</v>
      </c>
      <c r="E430" s="27" t="str">
        <f>VLOOKUP(A430,'BASE REGISTRO NOVIEMBRE'!$B$2:$V$890,5,FALSE)</f>
        <v xml:space="preserve">Decreto Supremo Nº853, de 24 de agosto de 1995, del Ministerio de Justicia. </v>
      </c>
      <c r="F430" s="27" t="str">
        <f>VLOOKUP(A430,'BASE REGISTRO NOVIEMBRE'!$B$2:$V$890,6,FALSE)</f>
        <v>Certificado de Vigencia Folio Nº 500233763494, de 19 de JUNIO de 2019, emitido por el Servicio de Registro Civil e Identificación</v>
      </c>
      <c r="G430" s="27" t="str">
        <f>VLOOKUP(A430,'BASE REGISTRO NOVIEMBRE'!$B$2:$V$890,7,FALSE)</f>
        <v>La promoción de alternativas de desarrollo y atención en medio libre de niños y jóvenes en alto riesgo social y la integración de su entorno familiar y comunitario.</v>
      </c>
      <c r="H430" s="27" t="str">
        <f>VLOOKUP(A430,'BASE REGISTRO NOVIEMBRE'!$B$2:$V$890,8,FALSE)</f>
        <v xml:space="preserve">DIRECTORIO:
Presidente: Victor Hugo Aranguiz Cuadra, 
Secretario: Barbara Cristina Cuadra Quiñones, 
Tesorero: Francisco Gilberto Pizarro Peña, 
Directores:
Juan Mario Miranda Leyton, 
Juan Antonio Ferreira Maureira, 
</v>
      </c>
      <c r="I430" s="27" t="str">
        <f>VLOOKUP(A430,'BASE REGISTRO NOVIEMBRE'!$B$2:$V$890,9,FALSE)</f>
        <v>Dos años en sus cargos.</v>
      </c>
      <c r="J430" s="27" t="str">
        <f>VLOOKUP(A430,'BASE REGISTRO NOVIEMBRE'!$B$2:$V$890,10,FALSE)</f>
        <v>27 de abril de 2019 al 27 de abril de 2021</v>
      </c>
      <c r="K430" s="27" t="str">
        <f>VLOOKUP(A430,'BASE REGISTRO NOVIEMBRE'!$B$2:$V$890,11,FALSE)</f>
        <v>Mandato General:
Presidenta: Victor Hugo Aranguiz Cabrera,
Secretaria Ejecutiva: Marianela Beatriz Apablaza Gómez, 
Para actuar sea en forma conjunta  o sea separada e indistintamente.</v>
      </c>
      <c r="L430" s="27" t="str">
        <f>VLOOKUP(A430,'BASE REGISTRO NOVIEMBRE'!$B$2:$V$890,12,FALSE)</f>
        <v xml:space="preserve">Arturo Prat N° 9, comuna de San Bernardo, Región  Metropolitana
</v>
      </c>
      <c r="M430" s="27" t="str">
        <f>VLOOKUP(A430,'BASE REGISTRO NOVIEMBRE'!$B$2:$V$890,13,FALSE)</f>
        <v>XIII</v>
      </c>
      <c r="N430" s="27" t="str">
        <f>VLOOKUP(A430,'BASE REGISTRO NOVIEMBRE'!$B$2:$V$890,14,FALSE)</f>
        <v xml:space="preserve"> San Bernardo</v>
      </c>
      <c r="O430" s="27" t="str">
        <f>VLOOKUP(A430,'BASE REGISTRO NOVIEMBRE'!$B$2:$V$890,15,FALSE)</f>
        <v xml:space="preserve">F: 9183032, </v>
      </c>
      <c r="P430" s="27" t="str">
        <f>VLOOKUP(A430,'BASE REGISTRO NOVIEMBRE'!$B$2:$V$890,16,FALSE)</f>
        <v xml:space="preserve">:corporación@chasqui.cl
</v>
      </c>
      <c r="Q430" s="27">
        <f>VLOOKUP(A430,'BASE REGISTRO NOVIEMBRE'!$B$2:$V$890,17,FALSE)</f>
        <v>0</v>
      </c>
      <c r="R430" s="27">
        <f>VLOOKUP(A430,'BASE REGISTRO NOVIEMBRE'!$B$2:$V$890,18,FALSE)</f>
        <v>93401</v>
      </c>
      <c r="S430" s="27" t="str">
        <f>VLOOKUP(A430,'BASE REGISTRO NOVIEMBRE'!$B$2:$V$890,19,FALSE)</f>
        <v>Se acompaña certificado de antecedentes financieros correspondiente al año 2019, aprobado por el Sub departamento de Supervisión Financeira Nacional</v>
      </c>
      <c r="T430" s="107">
        <f>VLOOKUP(A430,'BASE REGISTRO NOVIEMBRE'!$B$2:$V$890,20,FALSE)</f>
        <v>37970</v>
      </c>
      <c r="U430" s="41">
        <v>6972</v>
      </c>
      <c r="V430" s="44">
        <v>7214940</v>
      </c>
      <c r="W430" s="44">
        <v>7214940</v>
      </c>
      <c r="X430" s="45">
        <v>44561</v>
      </c>
      <c r="Y430" s="42" t="s">
        <v>40</v>
      </c>
      <c r="Z430" s="42" t="s">
        <v>9203</v>
      </c>
      <c r="AA430" s="42" t="s">
        <v>375</v>
      </c>
    </row>
    <row r="431" spans="1:27" ht="15.75" customHeight="1" x14ac:dyDescent="0.2">
      <c r="A431" s="41">
        <v>6972</v>
      </c>
      <c r="B431" s="27" t="str">
        <f>VLOOKUP(A431,'BASE REGISTRO NOVIEMBRE'!$B$2:$V$890,2,FALSE)</f>
        <v>Corporación Programa de Atención a Niños y Jóvenes Chasqui</v>
      </c>
      <c r="C431" s="27" t="str">
        <f>VLOOKUP(A431,'BASE REGISTRO NOVIEMBRE'!$B$2:$V$890,3,FALSE)</f>
        <v>73242000-2</v>
      </c>
      <c r="D431" s="27" t="str">
        <f>VLOOKUP(A431,'BASE REGISTRO NOVIEMBRE'!$B$2:$V$890,4,FALSE)</f>
        <v>Corporación de Derecho Privado.</v>
      </c>
      <c r="E431" s="27" t="str">
        <f>VLOOKUP(A431,'BASE REGISTRO NOVIEMBRE'!$B$2:$V$890,5,FALSE)</f>
        <v xml:space="preserve">Decreto Supremo Nº853, de 24 de agosto de 1995, del Ministerio de Justicia. </v>
      </c>
      <c r="F431" s="27" t="str">
        <f>VLOOKUP(A431,'BASE REGISTRO NOVIEMBRE'!$B$2:$V$890,6,FALSE)</f>
        <v>Certificado de Vigencia Folio Nº 500233763494, de 19 de JUNIO de 2019, emitido por el Servicio de Registro Civil e Identificación</v>
      </c>
      <c r="G431" s="27" t="str">
        <f>VLOOKUP(A431,'BASE REGISTRO NOVIEMBRE'!$B$2:$V$890,7,FALSE)</f>
        <v>La promoción de alternativas de desarrollo y atención en medio libre de niños y jóvenes en alto riesgo social y la integración de su entorno familiar y comunitario.</v>
      </c>
      <c r="H431" s="27" t="str">
        <f>VLOOKUP(A431,'BASE REGISTRO NOVIEMBRE'!$B$2:$V$890,8,FALSE)</f>
        <v xml:space="preserve">DIRECTORIO:
Presidente: Victor Hugo Aranguiz Cuadra, 
Secretario: Barbara Cristina Cuadra Quiñones, 
Tesorero: Francisco Gilberto Pizarro Peña, 
Directores:
Juan Mario Miranda Leyton, 
Juan Antonio Ferreira Maureira, 
</v>
      </c>
      <c r="I431" s="27" t="str">
        <f>VLOOKUP(A431,'BASE REGISTRO NOVIEMBRE'!$B$2:$V$890,9,FALSE)</f>
        <v>Dos años en sus cargos.</v>
      </c>
      <c r="J431" s="27" t="str">
        <f>VLOOKUP(A431,'BASE REGISTRO NOVIEMBRE'!$B$2:$V$890,10,FALSE)</f>
        <v>27 de abril de 2019 al 27 de abril de 2021</v>
      </c>
      <c r="K431" s="27" t="str">
        <f>VLOOKUP(A431,'BASE REGISTRO NOVIEMBRE'!$B$2:$V$890,11,FALSE)</f>
        <v>Mandato General:
Presidenta: Victor Hugo Aranguiz Cabrera,
Secretaria Ejecutiva: Marianela Beatriz Apablaza Gómez, 
Para actuar sea en forma conjunta  o sea separada e indistintamente.</v>
      </c>
      <c r="L431" s="27" t="str">
        <f>VLOOKUP(A431,'BASE REGISTRO NOVIEMBRE'!$B$2:$V$890,12,FALSE)</f>
        <v xml:space="preserve">Arturo Prat N° 9, comuna de San Bernardo, Región  Metropolitana
</v>
      </c>
      <c r="M431" s="27" t="str">
        <f>VLOOKUP(A431,'BASE REGISTRO NOVIEMBRE'!$B$2:$V$890,13,FALSE)</f>
        <v>XIII</v>
      </c>
      <c r="N431" s="27" t="str">
        <f>VLOOKUP(A431,'BASE REGISTRO NOVIEMBRE'!$B$2:$V$890,14,FALSE)</f>
        <v xml:space="preserve"> San Bernardo</v>
      </c>
      <c r="O431" s="27" t="str">
        <f>VLOOKUP(A431,'BASE REGISTRO NOVIEMBRE'!$B$2:$V$890,15,FALSE)</f>
        <v xml:space="preserve">F: 9183032, </v>
      </c>
      <c r="P431" s="27" t="str">
        <f>VLOOKUP(A431,'BASE REGISTRO NOVIEMBRE'!$B$2:$V$890,16,FALSE)</f>
        <v xml:space="preserve">:corporación@chasqui.cl
</v>
      </c>
      <c r="Q431" s="27">
        <f>VLOOKUP(A431,'BASE REGISTRO NOVIEMBRE'!$B$2:$V$890,17,FALSE)</f>
        <v>0</v>
      </c>
      <c r="R431" s="27">
        <f>VLOOKUP(A431,'BASE REGISTRO NOVIEMBRE'!$B$2:$V$890,18,FALSE)</f>
        <v>93401</v>
      </c>
      <c r="S431" s="27" t="str">
        <f>VLOOKUP(A431,'BASE REGISTRO NOVIEMBRE'!$B$2:$V$890,19,FALSE)</f>
        <v>Se acompaña certificado de antecedentes financieros correspondiente al año 2019, aprobado por el Sub departamento de Supervisión Financeira Nacional</v>
      </c>
      <c r="T431" s="107">
        <f>VLOOKUP(A431,'BASE REGISTRO NOVIEMBRE'!$B$2:$V$890,20,FALSE)</f>
        <v>37970</v>
      </c>
      <c r="U431" s="41">
        <v>6972</v>
      </c>
      <c r="V431" s="44">
        <v>20960564</v>
      </c>
      <c r="W431" s="44">
        <v>20960564</v>
      </c>
      <c r="X431" s="45">
        <v>44561</v>
      </c>
      <c r="Y431" s="42" t="s">
        <v>40</v>
      </c>
      <c r="Z431" s="42" t="s">
        <v>9203</v>
      </c>
      <c r="AA431" s="42" t="s">
        <v>219</v>
      </c>
    </row>
    <row r="432" spans="1:27" ht="15.75" customHeight="1" x14ac:dyDescent="0.2">
      <c r="A432" s="41">
        <v>6973</v>
      </c>
      <c r="B432" s="27" t="str">
        <f>VLOOKUP(A432,'BASE REGISTRO NOVIEMBRE'!$B$2:$V$890,2,FALSE)</f>
        <v>Corporación Hogar Belén.</v>
      </c>
      <c r="C432" s="27" t="str">
        <f>VLOOKUP(A432,'BASE REGISTRO NOVIEMBRE'!$B$2:$V$890,3,FALSE)</f>
        <v>72758100-6</v>
      </c>
      <c r="D432" s="27" t="str">
        <f>VLOOKUP(A432,'BASE REGISTRO NOVIEMBRE'!$B$2:$V$890,4,FALSE)</f>
        <v>Corporación de Derecho Privado.</v>
      </c>
      <c r="E432" s="27" t="str">
        <f>VLOOKUP(A432,'BASE REGISTRO NOVIEMBRE'!$B$2:$V$890,5,FALSE)</f>
        <v xml:space="preserve">Otorgada por Decreto Supremo Nº 163, de fecha 03 de febrero 1995, del Ministerio de Justicia, publicado en el Diario Oficial el día 03 de octubre de 1996. </v>
      </c>
      <c r="F432" s="27" t="str">
        <f>VLOOKUP(A432,'BASE REGISTRO NOVIEMBRE'!$B$2:$V$890,6,FALSE)</f>
        <v xml:space="preserve">Certificado de vigencia, folio Nº 500394842500, de fecha 22 de junio de 2021, del Servicio de Registro Civil e Identificación.
</v>
      </c>
      <c r="G432" s="27" t="str">
        <f>VLOOKUP(A432,'BASE REGISTRO NOVIEMBRE'!$B$2:$V$890,7,FALSE)</f>
        <v xml:space="preserve">Buscar la solución integral a los problemas que afectan a personas discapacitadas física, mental y sensorialmente y proporcionarles hogar a los que se encuentran en situación de abandono o de riesgo físico o moral.
</v>
      </c>
      <c r="H432" s="27" t="str">
        <f>VLOOKUP(A432,'BASE REGISTRO NOVIEMBRE'!$B$2:$V$890,8,FALSE)</f>
        <v>Presidenta: María Matilde Pozo Álvarez
Vicepresidenta:María Gislaine Etcheverry Correa,
Tesorera: Mónica Zúñiga Chimenti,
Secretaria: Bárbara Carolina Aránguiz Orrego
Certificado de directorio, folio Nº 500394842477, de fecha 22 de junio de 2021, del Servicio de Registro Civil e Identificación.</v>
      </c>
      <c r="I432" s="27" t="str">
        <f>VLOOKUP(A432,'BASE REGISTRO NOVIEMBRE'!$B$2:$V$890,9,FALSE)</f>
        <v>Durarán 04 años en sus cargos.</v>
      </c>
      <c r="J432" s="27" t="str">
        <f>VLOOKUP(A432,'BASE REGISTRO NOVIEMBRE'!$B$2:$V$890,10,FALSE)</f>
        <v xml:space="preserve">Del 15 de marzo de 2019 al 15 de marzo de 2023. </v>
      </c>
      <c r="K432" s="27" t="str">
        <f>VLOOKUP(A432,'BASE REGISTRO NOVIEMBRE'!$B$2:$V$890,11,FALSE)</f>
        <v xml:space="preserve">Presidenta: María Matilde Pozo Álvarez
</v>
      </c>
      <c r="L432" s="27" t="str">
        <f>VLOOKUP(A432,'BASE REGISTRO NOVIEMBRE'!$B$2:$V$890,12,FALSE)</f>
        <v xml:space="preserve"> 10 Sur 31 y 32 Oriente Nº  1345, Población Carlos Trupp, Talca, VII Región.
</v>
      </c>
      <c r="M432" s="27" t="str">
        <f>VLOOKUP(A432,'BASE REGISTRO NOVIEMBRE'!$B$2:$V$890,13,FALSE)</f>
        <v>VII</v>
      </c>
      <c r="N432" s="27" t="str">
        <f>VLOOKUP(A432,'BASE REGISTRO NOVIEMBRE'!$B$2:$V$890,14,FALSE)</f>
        <v>Talca</v>
      </c>
      <c r="O432" s="27" t="str">
        <f>VLOOKUP(A432,'BASE REGISTRO NOVIEMBRE'!$B$2:$V$890,15,FALSE)</f>
        <v>fono (71)  2241065</v>
      </c>
      <c r="P432" s="27" t="str">
        <f>VLOOKUP(A432,'BASE REGISTRO NOVIEMBRE'!$B$2:$V$890,16,FALSE)</f>
        <v xml:space="preserve"> hogarbelen@hotmail.com         // Datos directorio:                   PRESIDENTE Y REPRESENTANTE LEGAL
MARIA MATILE POZO ALVAREZ, RUT 8.811.760-3, dirección
Teléfono celular 9 94792980, correo electrónico MMAT@GMAIL.COM
VICEPRESIDENTE
MARIA GISLAINE ETCHEVERRY CORREA, RUT 7.265.793-4 dirección Santa María Alto Las Cruces 22 Talca, Teléfono celular 9 99692023, correo electrónico GISETCHEVERRY@HOGARBELEN.CL
SECRETARIA
BARBARA CAROLINA ARANGUIZ ORREGO, RUT 14.023.137-1, dirección Fundo El Oeste Sin número Pencahue, teléfono celular 9 85485945, correo electrónico    BARBARA.ARANGUIZ@GMAIL.COM
TESORERA
MONICA ESTHER ZUÑIGA CHIMENTI, RUT 13.474.430-8 dirección 39 ORIENTE 1183 Talca
Teléfono celular9 99051052, correo electrónico MZUNIGA@IMPORTADORAVIENTOSUR.CL 
</v>
      </c>
      <c r="Q432" s="27">
        <f>VLOOKUP(A432,'BASE REGISTRO NOVIEMBRE'!$B$2:$V$890,17,FALSE)</f>
        <v>0</v>
      </c>
      <c r="R432" s="27" t="str">
        <f>VLOOKUP(A432,'BASE REGISTRO NOVIEMBRE'!$B$2:$V$890,18,FALSE)</f>
        <v>93401: Institución de Asistencia Social</v>
      </c>
      <c r="S432" s="27" t="str">
        <f>VLOOKUP(A432,'BASE REGISTRO NOVIEMBRE'!$B$2:$V$890,19,FALSE)</f>
        <v>Se acompaña certificado financiero, correspondiente al año 2020 aprobado por el Sub Departamento de Supervisión Financiera Nacional.</v>
      </c>
      <c r="T432" s="107">
        <f>VLOOKUP(A432,'BASE REGISTRO NOVIEMBRE'!$B$2:$V$890,20,FALSE)</f>
        <v>37970</v>
      </c>
      <c r="U432" s="41">
        <v>6973</v>
      </c>
      <c r="V432" s="44">
        <v>14841054</v>
      </c>
      <c r="W432" s="44">
        <v>29503507</v>
      </c>
      <c r="X432" s="45">
        <v>44561</v>
      </c>
      <c r="Y432" s="42" t="s">
        <v>40</v>
      </c>
      <c r="Z432" s="42" t="s">
        <v>9203</v>
      </c>
      <c r="AA432" s="42" t="s">
        <v>160</v>
      </c>
    </row>
    <row r="433" spans="1:27" ht="15.75" customHeight="1" x14ac:dyDescent="0.2">
      <c r="A433" s="41">
        <v>6975</v>
      </c>
      <c r="B433" s="27" t="str">
        <f>VLOOKUP(A433,'BASE REGISTRO NOVIEMBRE'!$B$2:$V$890,2,FALSE)</f>
        <v>Organización No Gubernamental de Desarrollo Centro Comunitario de Atención al Joven ONG C.E.C.A.S.- (CECAS)</v>
      </c>
      <c r="C433" s="27" t="str">
        <f>VLOOKUP(A433,'BASE REGISTRO NOVIEMBRE'!$B$2:$V$890,3,FALSE)</f>
        <v>72909700-4</v>
      </c>
      <c r="D433" s="27" t="str">
        <f>VLOOKUP(A433,'BASE REGISTRO NOVIEMBRE'!$B$2:$V$890,4,FALSE)</f>
        <v xml:space="preserve">Corporación de Derecho Privado.
</v>
      </c>
      <c r="E433" s="27" t="str">
        <f>VLOOKUP(A433,'BASE REGISTRO NOVIEMBRE'!$B$2:$V$890,5,FALSE)</f>
        <v>Otorgado por Decreto Supremo Nº222, de fecha 20 de febrero de 1995, del Ministerio de Justicia.</v>
      </c>
      <c r="F433" s="27" t="str">
        <f>VLOOKUP(A433,'BASE REGISTRO NOVIEMBRE'!$B$2:$V$890,6,FALSE)</f>
        <v xml:space="preserve">Certificado de Vigencia de Persona Jurídica sin Fines de Lucro, emitido por el SRCEI, de fecha 30 de junio de 2021. FOLIO : 500396174876
</v>
      </c>
      <c r="G433" s="27" t="str">
        <f>VLOOKUP(A433,'BASE REGISTRO NOVIEMBRE'!$B$2:$V$890,7,FALSE)</f>
        <v>Promoción del desarrollo, especialmente de las personas, familias, grupos y comunidades que viven en condiciones de pobreza y/o marginalidad.</v>
      </c>
      <c r="H433" s="27" t="str">
        <f>VLOOKUP(A433,'BASE REGISTRO NOVIEMBRE'!$B$2:$V$890,8,FALSE)</f>
        <v xml:space="preserve">Presidente: Erica del Carmen Palma Cid                               
Secretario: Claudio Aguirre Muñoz          
Tesorero: Carla Lorena Figueroa Arancibia
</v>
      </c>
      <c r="I433" s="27" t="str">
        <f>VLOOKUP(A433,'BASE REGISTRO NOVIEMBRE'!$B$2:$V$890,9,FALSE)</f>
        <v>Cada cinco Años</v>
      </c>
      <c r="J433" s="27" t="str">
        <f>VLOOKUP(A433,'BASE REGISTRO NOVIEMBRE'!$B$2:$V$890,10,FALSE)</f>
        <v>De fecha  22 de enero de 2016  al 22 de enero de 2021.De fecha  22 de enero de 2016  al 22 de enero de 2021.
(Directorio electo permanece en funciones por aplicación del artículo único de la Ley N° 21.239, en tanto dure el estado de catástrofe)</v>
      </c>
      <c r="K433" s="27" t="str">
        <f>VLOOKUP(A433,'BASE REGISTRO NOVIEMBRE'!$B$2:$V$890,11,FALSE)</f>
        <v xml:space="preserve">Presidente: Erica Palma Cid, 
Secretario Ejecutivo: Roberto Varela Arriagada 
</v>
      </c>
      <c r="L433" s="27" t="str">
        <f>VLOOKUP(A433,'BASE REGISTRO NOVIEMBRE'!$B$2:$V$890,12,FALSE)</f>
        <v xml:space="preserve">Balmaceda Nº 116, oficina 13, Llay Llay, Quinta Región 
</v>
      </c>
      <c r="M433" s="27" t="str">
        <f>VLOOKUP(A433,'BASE REGISTRO NOVIEMBRE'!$B$2:$V$890,13,FALSE)</f>
        <v>V</v>
      </c>
      <c r="N433" s="27" t="str">
        <f>VLOOKUP(A433,'BASE REGISTRO NOVIEMBRE'!$B$2:$V$890,14,FALSE)</f>
        <v>Llay Llay</v>
      </c>
      <c r="O433" s="27" t="str">
        <f>VLOOKUP(A433,'BASE REGISTRO NOVIEMBRE'!$B$2:$V$890,15,FALSE)</f>
        <v>(34) 2611381</v>
      </c>
      <c r="P433" s="27" t="str">
        <f>VLOOKUP(A433,'BASE REGISTRO NOVIEMBRE'!$B$2:$V$890,16,FALSE)</f>
        <v>admcongllayllay@yahoo.es</v>
      </c>
      <c r="Q433" s="27">
        <f>VLOOKUP(A433,'BASE REGISTRO NOVIEMBRE'!$B$2:$V$890,17,FALSE)</f>
        <v>0</v>
      </c>
      <c r="R433" s="27" t="str">
        <f>VLOOKUP(A433,'BASE REGISTRO NOVIEMBRE'!$B$2:$V$890,18,FALSE)</f>
        <v>93401: Institución de Asistencia Social</v>
      </c>
      <c r="S433" s="27" t="str">
        <f>VLOOKUP(A433,'BASE REGISTRO NOVIEMBRE'!$B$2:$V$890,19,FALSE)</f>
        <v xml:space="preserve">Certificado Financiero al año 2020, aprobado del Subdepartamento de Supervisión Financiera de SENAME
</v>
      </c>
      <c r="T433" s="107">
        <f>VLOOKUP(A433,'BASE REGISTRO NOVIEMBRE'!$B$2:$V$890,20,FALSE)</f>
        <v>37970</v>
      </c>
      <c r="U433" s="41">
        <v>6975</v>
      </c>
      <c r="V433" s="44">
        <v>33576624</v>
      </c>
      <c r="W433" s="44">
        <v>52195824</v>
      </c>
      <c r="X433" s="45">
        <v>44561</v>
      </c>
      <c r="Y433" s="42" t="s">
        <v>40</v>
      </c>
      <c r="Z433" s="42" t="s">
        <v>9203</v>
      </c>
      <c r="AA433" s="42" t="s">
        <v>623</v>
      </c>
    </row>
    <row r="434" spans="1:27" ht="15.75" customHeight="1" x14ac:dyDescent="0.2">
      <c r="A434" s="41">
        <v>6975</v>
      </c>
      <c r="B434" s="27" t="str">
        <f>VLOOKUP(A434,'BASE REGISTRO NOVIEMBRE'!$B$2:$V$890,2,FALSE)</f>
        <v>Organización No Gubernamental de Desarrollo Centro Comunitario de Atención al Joven ONG C.E.C.A.S.- (CECAS)</v>
      </c>
      <c r="C434" s="27" t="str">
        <f>VLOOKUP(A434,'BASE REGISTRO NOVIEMBRE'!$B$2:$V$890,3,FALSE)</f>
        <v>72909700-4</v>
      </c>
      <c r="D434" s="27" t="str">
        <f>VLOOKUP(A434,'BASE REGISTRO NOVIEMBRE'!$B$2:$V$890,4,FALSE)</f>
        <v xml:space="preserve">Corporación de Derecho Privado.
</v>
      </c>
      <c r="E434" s="27" t="str">
        <f>VLOOKUP(A434,'BASE REGISTRO NOVIEMBRE'!$B$2:$V$890,5,FALSE)</f>
        <v>Otorgado por Decreto Supremo Nº222, de fecha 20 de febrero de 1995, del Ministerio de Justicia.</v>
      </c>
      <c r="F434" s="27" t="str">
        <f>VLOOKUP(A434,'BASE REGISTRO NOVIEMBRE'!$B$2:$V$890,6,FALSE)</f>
        <v xml:space="preserve">Certificado de Vigencia de Persona Jurídica sin Fines de Lucro, emitido por el SRCEI, de fecha 30 de junio de 2021. FOLIO : 500396174876
</v>
      </c>
      <c r="G434" s="27" t="str">
        <f>VLOOKUP(A434,'BASE REGISTRO NOVIEMBRE'!$B$2:$V$890,7,FALSE)</f>
        <v>Promoción del desarrollo, especialmente de las personas, familias, grupos y comunidades que viven en condiciones de pobreza y/o marginalidad.</v>
      </c>
      <c r="H434" s="27" t="str">
        <f>VLOOKUP(A434,'BASE REGISTRO NOVIEMBRE'!$B$2:$V$890,8,FALSE)</f>
        <v xml:space="preserve">Presidente: Erica del Carmen Palma Cid                               
Secretario: Claudio Aguirre Muñoz          
Tesorero: Carla Lorena Figueroa Arancibia
</v>
      </c>
      <c r="I434" s="27" t="str">
        <f>VLOOKUP(A434,'BASE REGISTRO NOVIEMBRE'!$B$2:$V$890,9,FALSE)</f>
        <v>Cada cinco Años</v>
      </c>
      <c r="J434" s="27" t="str">
        <f>VLOOKUP(A434,'BASE REGISTRO NOVIEMBRE'!$B$2:$V$890,10,FALSE)</f>
        <v>De fecha  22 de enero de 2016  al 22 de enero de 2021.De fecha  22 de enero de 2016  al 22 de enero de 2021.
(Directorio electo permanece en funciones por aplicación del artículo único de la Ley N° 21.239, en tanto dure el estado de catástrofe)</v>
      </c>
      <c r="K434" s="27" t="str">
        <f>VLOOKUP(A434,'BASE REGISTRO NOVIEMBRE'!$B$2:$V$890,11,FALSE)</f>
        <v xml:space="preserve">Presidente: Erica Palma Cid, 
Secretario Ejecutivo: Roberto Varela Arriagada 
</v>
      </c>
      <c r="L434" s="27" t="str">
        <f>VLOOKUP(A434,'BASE REGISTRO NOVIEMBRE'!$B$2:$V$890,12,FALSE)</f>
        <v xml:space="preserve">Balmaceda Nº 116, oficina 13, Llay Llay, Quinta Región 
</v>
      </c>
      <c r="M434" s="27" t="str">
        <f>VLOOKUP(A434,'BASE REGISTRO NOVIEMBRE'!$B$2:$V$890,13,FALSE)</f>
        <v>V</v>
      </c>
      <c r="N434" s="27" t="str">
        <f>VLOOKUP(A434,'BASE REGISTRO NOVIEMBRE'!$B$2:$V$890,14,FALSE)</f>
        <v>Llay Llay</v>
      </c>
      <c r="O434" s="27" t="str">
        <f>VLOOKUP(A434,'BASE REGISTRO NOVIEMBRE'!$B$2:$V$890,15,FALSE)</f>
        <v>(34) 2611381</v>
      </c>
      <c r="P434" s="27" t="str">
        <f>VLOOKUP(A434,'BASE REGISTRO NOVIEMBRE'!$B$2:$V$890,16,FALSE)</f>
        <v>admcongllayllay@yahoo.es</v>
      </c>
      <c r="Q434" s="27">
        <f>VLOOKUP(A434,'BASE REGISTRO NOVIEMBRE'!$B$2:$V$890,17,FALSE)</f>
        <v>0</v>
      </c>
      <c r="R434" s="27" t="str">
        <f>VLOOKUP(A434,'BASE REGISTRO NOVIEMBRE'!$B$2:$V$890,18,FALSE)</f>
        <v>93401: Institución de Asistencia Social</v>
      </c>
      <c r="S434" s="27" t="str">
        <f>VLOOKUP(A434,'BASE REGISTRO NOVIEMBRE'!$B$2:$V$890,19,FALSE)</f>
        <v xml:space="preserve">Certificado Financiero al año 2020, aprobado del Subdepartamento de Supervisión Financiera de SENAME
</v>
      </c>
      <c r="T434" s="107">
        <f>VLOOKUP(A434,'BASE REGISTRO NOVIEMBRE'!$B$2:$V$890,20,FALSE)</f>
        <v>37970</v>
      </c>
      <c r="U434" s="41">
        <v>6975</v>
      </c>
      <c r="V434" s="44">
        <v>25523820</v>
      </c>
      <c r="W434" s="44">
        <v>31988820</v>
      </c>
      <c r="X434" s="45">
        <v>44561</v>
      </c>
      <c r="Y434" s="42" t="s">
        <v>40</v>
      </c>
      <c r="Z434" s="42" t="s">
        <v>9203</v>
      </c>
      <c r="AA434" s="42" t="s">
        <v>70</v>
      </c>
    </row>
    <row r="435" spans="1:27" ht="15.75" customHeight="1" x14ac:dyDescent="0.2">
      <c r="A435" s="41">
        <v>6979</v>
      </c>
      <c r="B435" s="27" t="str">
        <f>VLOOKUP(A435,'BASE REGISTRO NOVIEMBRE'!$B$2:$V$890,2,FALSE)</f>
        <v>Fundación Tierra de Esperanza</v>
      </c>
      <c r="C435" s="27" t="str">
        <f>VLOOKUP(A435,'BASE REGISTRO NOVIEMBRE'!$B$2:$V$890,3,FALSE)</f>
        <v>73868900-3</v>
      </c>
      <c r="D435" s="27" t="str">
        <f>VLOOKUP(A435,'BASE REGISTRO NOVIEMBRE'!$B$2:$V$890,4,FALSE)</f>
        <v>Fundación de Derecho Privado.</v>
      </c>
      <c r="E435" s="27" t="str">
        <f>VLOOKUP(A435,'BASE REGISTRO NOVIEMBRE'!$B$2:$V$890,5,FALSE)</f>
        <v>Otorgado por Decreto Supremo Nº 262, de fecha 2 de abril de 1997, por el Ministerio de Justicia. Publicado en el Diario Oficial con fecha 24 de abril de 1997.</v>
      </c>
      <c r="F435" s="27" t="str">
        <f>VLOOKUP(A435,'BASE REGISTRO NOVIEMBRE'!$B$2:$V$890,6,FALSE)</f>
        <v>Certificado de Vigencia inscripción Nº7421 de fecha 02 de abril de 1997. Folio N° 500394531618 emitido por el Servicio de Registro Civil e Identificación, de fecha 18 de junio de 2021.</v>
      </c>
      <c r="G435" s="27" t="str">
        <f>VLOOKUP(A435,'BASE REGISTRO NOVIEMBRE'!$B$2:$V$890,7,FALSE)</f>
        <v xml:space="preserve">Ayudar a la infancia desvalida sin distinción de sexo, sin distinción racial, creencia religiosa o política.
</v>
      </c>
      <c r="H435" s="27" t="str">
        <f>VLOOKUP(A435,'BASE REGISTRO NOVIEMBRE'!$B$2:$V$890,8,FALSE)</f>
        <v xml:space="preserve">Presidente: 
Simona de la Barra Cruzat, 
Secretario:
Leoncio Toro Araya., 
Tesorero: 
Carlos Javier Contzen Fuentes, 
Director: 
Felipe Andrés Venegas Pozo, 
Director:
Gonzalo Sandoval Zambrano, 
</v>
      </c>
      <c r="I435" s="27" t="str">
        <f>VLOOKUP(A435,'BASE REGISTRO NOVIEMBRE'!$B$2:$V$890,9,FALSE)</f>
        <v>El Consejo durará tres años en sus cargos y se renovará tácita y sucesivamente cada tres años, salvo que la mayoría absoluta de los demás consejeros, resuelva su exclusión.</v>
      </c>
      <c r="J435" s="27" t="str">
        <f>VLOOKUP(A435,'BASE REGISTRO NOVIEMBRE'!$B$2:$V$890,10,FALSE)</f>
        <v>Nombramiento 12 de diciembre de 2019 y cesación 12 de diciembre de 2022.</v>
      </c>
      <c r="K435" s="27" t="str">
        <f>VLOOKUP(A435,'BASE REGISTRO NOVIEMBRE'!$B$2:$V$890,11,FALSE)</f>
        <v xml:space="preserve">Simona de la Barra Cruzat
Rafael Mella Gallegos.
Podrán actuar conjunta o separadamente.
</v>
      </c>
      <c r="L435" s="27" t="str">
        <f>VLOOKUP(A435,'BASE REGISTRO NOVIEMBRE'!$B$2:$V$890,12,FALSE)</f>
        <v>Exeter Nº 540-D, Concepción.</v>
      </c>
      <c r="M435" s="27" t="str">
        <f>VLOOKUP(A435,'BASE REGISTRO NOVIEMBRE'!$B$2:$V$890,13,FALSE)</f>
        <v>VIII</v>
      </c>
      <c r="N435" s="27" t="str">
        <f>VLOOKUP(A435,'BASE REGISTRO NOVIEMBRE'!$B$2:$V$890,14,FALSE)</f>
        <v>Concepción.</v>
      </c>
      <c r="O435" s="27" t="str">
        <f>VLOOKUP(A435,'BASE REGISTRO NOVIEMBRE'!$B$2:$V$890,15,FALSE)</f>
        <v xml:space="preserve"> 41-2106-850
</v>
      </c>
      <c r="P435" s="27" t="str">
        <f>VLOOKUP(A435,'BASE REGISTRO NOVIEMBRE'!$B$2:$V$890,16,FALSE)</f>
        <v>contacto@tdesperanza.cl</v>
      </c>
      <c r="Q435" s="27">
        <f>VLOOKUP(A435,'BASE REGISTRO NOVIEMBRE'!$B$2:$V$890,17,FALSE)</f>
        <v>0</v>
      </c>
      <c r="R435" s="27" t="str">
        <f>VLOOKUP(A435,'BASE REGISTRO NOVIEMBRE'!$B$2:$V$890,18,FALSE)</f>
        <v>93401.</v>
      </c>
      <c r="S435" s="27" t="str">
        <f>VLOOKUP(A435,'BASE REGISTRO NOVIEMBRE'!$B$2:$V$890,19,FALSE)</f>
        <v xml:space="preserve">Certificado de antecedentes financieros, correspondientes al año 2020, aprobados por el Subdepartamento de Supervisión Financiera Nacional. </v>
      </c>
      <c r="T435" s="107">
        <f>VLOOKUP(A435,'BASE REGISTRO NOVIEMBRE'!$B$2:$V$890,20,FALSE)</f>
        <v>37970</v>
      </c>
      <c r="U435" s="41">
        <v>6979</v>
      </c>
      <c r="V435" s="44">
        <v>26268795</v>
      </c>
      <c r="W435" s="44">
        <v>51921915</v>
      </c>
      <c r="X435" s="45">
        <v>44561</v>
      </c>
      <c r="Y435" s="42" t="s">
        <v>40</v>
      </c>
      <c r="Z435" s="42" t="s">
        <v>9203</v>
      </c>
      <c r="AA435" s="42" t="s">
        <v>658</v>
      </c>
    </row>
    <row r="436" spans="1:27" ht="15.75" customHeight="1" x14ac:dyDescent="0.2">
      <c r="A436" s="41">
        <v>6979</v>
      </c>
      <c r="B436" s="27" t="str">
        <f>VLOOKUP(A436,'BASE REGISTRO NOVIEMBRE'!$B$2:$V$890,2,FALSE)</f>
        <v>Fundación Tierra de Esperanza</v>
      </c>
      <c r="C436" s="27" t="str">
        <f>VLOOKUP(A436,'BASE REGISTRO NOVIEMBRE'!$B$2:$V$890,3,FALSE)</f>
        <v>73868900-3</v>
      </c>
      <c r="D436" s="27" t="str">
        <f>VLOOKUP(A436,'BASE REGISTRO NOVIEMBRE'!$B$2:$V$890,4,FALSE)</f>
        <v>Fundación de Derecho Privado.</v>
      </c>
      <c r="E436" s="27" t="str">
        <f>VLOOKUP(A436,'BASE REGISTRO NOVIEMBRE'!$B$2:$V$890,5,FALSE)</f>
        <v>Otorgado por Decreto Supremo Nº 262, de fecha 2 de abril de 1997, por el Ministerio de Justicia. Publicado en el Diario Oficial con fecha 24 de abril de 1997.</v>
      </c>
      <c r="F436" s="27" t="str">
        <f>VLOOKUP(A436,'BASE REGISTRO NOVIEMBRE'!$B$2:$V$890,6,FALSE)</f>
        <v>Certificado de Vigencia inscripción Nº7421 de fecha 02 de abril de 1997. Folio N° 500394531618 emitido por el Servicio de Registro Civil e Identificación, de fecha 18 de junio de 2021.</v>
      </c>
      <c r="G436" s="27" t="str">
        <f>VLOOKUP(A436,'BASE REGISTRO NOVIEMBRE'!$B$2:$V$890,7,FALSE)</f>
        <v xml:space="preserve">Ayudar a la infancia desvalida sin distinción de sexo, sin distinción racial, creencia religiosa o política.
</v>
      </c>
      <c r="H436" s="27" t="str">
        <f>VLOOKUP(A436,'BASE REGISTRO NOVIEMBRE'!$B$2:$V$890,8,FALSE)</f>
        <v xml:space="preserve">Presidente: 
Simona de la Barra Cruzat, 
Secretario:
Leoncio Toro Araya., 
Tesorero: 
Carlos Javier Contzen Fuentes, 
Director: 
Felipe Andrés Venegas Pozo, 
Director:
Gonzalo Sandoval Zambrano, 
</v>
      </c>
      <c r="I436" s="27" t="str">
        <f>VLOOKUP(A436,'BASE REGISTRO NOVIEMBRE'!$B$2:$V$890,9,FALSE)</f>
        <v>El Consejo durará tres años en sus cargos y se renovará tácita y sucesivamente cada tres años, salvo que la mayoría absoluta de los demás consejeros, resuelva su exclusión.</v>
      </c>
      <c r="J436" s="27" t="str">
        <f>VLOOKUP(A436,'BASE REGISTRO NOVIEMBRE'!$B$2:$V$890,10,FALSE)</f>
        <v>Nombramiento 12 de diciembre de 2019 y cesación 12 de diciembre de 2022.</v>
      </c>
      <c r="K436" s="27" t="str">
        <f>VLOOKUP(A436,'BASE REGISTRO NOVIEMBRE'!$B$2:$V$890,11,FALSE)</f>
        <v xml:space="preserve">Simona de la Barra Cruzat
Rafael Mella Gallegos.
Podrán actuar conjunta o separadamente.
</v>
      </c>
      <c r="L436" s="27" t="str">
        <f>VLOOKUP(A436,'BASE REGISTRO NOVIEMBRE'!$B$2:$V$890,12,FALSE)</f>
        <v>Exeter Nº 540-D, Concepción.</v>
      </c>
      <c r="M436" s="27" t="str">
        <f>VLOOKUP(A436,'BASE REGISTRO NOVIEMBRE'!$B$2:$V$890,13,FALSE)</f>
        <v>VIII</v>
      </c>
      <c r="N436" s="27" t="str">
        <f>VLOOKUP(A436,'BASE REGISTRO NOVIEMBRE'!$B$2:$V$890,14,FALSE)</f>
        <v>Concepción.</v>
      </c>
      <c r="O436" s="27" t="str">
        <f>VLOOKUP(A436,'BASE REGISTRO NOVIEMBRE'!$B$2:$V$890,15,FALSE)</f>
        <v xml:space="preserve"> 41-2106-850
</v>
      </c>
      <c r="P436" s="27" t="str">
        <f>VLOOKUP(A436,'BASE REGISTRO NOVIEMBRE'!$B$2:$V$890,16,FALSE)</f>
        <v>contacto@tdesperanza.cl</v>
      </c>
      <c r="Q436" s="27">
        <f>VLOOKUP(A436,'BASE REGISTRO NOVIEMBRE'!$B$2:$V$890,17,FALSE)</f>
        <v>0</v>
      </c>
      <c r="R436" s="27" t="str">
        <f>VLOOKUP(A436,'BASE REGISTRO NOVIEMBRE'!$B$2:$V$890,18,FALSE)</f>
        <v>93401.</v>
      </c>
      <c r="S436" s="27" t="str">
        <f>VLOOKUP(A436,'BASE REGISTRO NOVIEMBRE'!$B$2:$V$890,19,FALSE)</f>
        <v xml:space="preserve">Certificado de antecedentes financieros, correspondientes al año 2020, aprobados por el Subdepartamento de Supervisión Financiera Nacional. </v>
      </c>
      <c r="T436" s="107">
        <f>VLOOKUP(A436,'BASE REGISTRO NOVIEMBRE'!$B$2:$V$890,20,FALSE)</f>
        <v>37970</v>
      </c>
      <c r="U436" s="41">
        <v>6979</v>
      </c>
      <c r="V436" s="44">
        <v>218751022</v>
      </c>
      <c r="W436" s="44">
        <v>343862115</v>
      </c>
      <c r="X436" s="45">
        <v>44561</v>
      </c>
      <c r="Y436" s="42" t="s">
        <v>40</v>
      </c>
      <c r="Z436" s="42" t="s">
        <v>9203</v>
      </c>
      <c r="AA436" s="42" t="s">
        <v>9453</v>
      </c>
    </row>
    <row r="437" spans="1:27" ht="15.75" customHeight="1" x14ac:dyDescent="0.2">
      <c r="A437" s="41">
        <v>6979</v>
      </c>
      <c r="B437" s="27" t="str">
        <f>VLOOKUP(A437,'BASE REGISTRO NOVIEMBRE'!$B$2:$V$890,2,FALSE)</f>
        <v>Fundación Tierra de Esperanza</v>
      </c>
      <c r="C437" s="27" t="str">
        <f>VLOOKUP(A437,'BASE REGISTRO NOVIEMBRE'!$B$2:$V$890,3,FALSE)</f>
        <v>73868900-3</v>
      </c>
      <c r="D437" s="27" t="str">
        <f>VLOOKUP(A437,'BASE REGISTRO NOVIEMBRE'!$B$2:$V$890,4,FALSE)</f>
        <v>Fundación de Derecho Privado.</v>
      </c>
      <c r="E437" s="27" t="str">
        <f>VLOOKUP(A437,'BASE REGISTRO NOVIEMBRE'!$B$2:$V$890,5,FALSE)</f>
        <v>Otorgado por Decreto Supremo Nº 262, de fecha 2 de abril de 1997, por el Ministerio de Justicia. Publicado en el Diario Oficial con fecha 24 de abril de 1997.</v>
      </c>
      <c r="F437" s="27" t="str">
        <f>VLOOKUP(A437,'BASE REGISTRO NOVIEMBRE'!$B$2:$V$890,6,FALSE)</f>
        <v>Certificado de Vigencia inscripción Nº7421 de fecha 02 de abril de 1997. Folio N° 500394531618 emitido por el Servicio de Registro Civil e Identificación, de fecha 18 de junio de 2021.</v>
      </c>
      <c r="G437" s="27" t="str">
        <f>VLOOKUP(A437,'BASE REGISTRO NOVIEMBRE'!$B$2:$V$890,7,FALSE)</f>
        <v xml:space="preserve">Ayudar a la infancia desvalida sin distinción de sexo, sin distinción racial, creencia religiosa o política.
</v>
      </c>
      <c r="H437" s="27" t="str">
        <f>VLOOKUP(A437,'BASE REGISTRO NOVIEMBRE'!$B$2:$V$890,8,FALSE)</f>
        <v xml:space="preserve">Presidente: 
Simona de la Barra Cruzat, 
Secretario:
Leoncio Toro Araya., 
Tesorero: 
Carlos Javier Contzen Fuentes, 
Director: 
Felipe Andrés Venegas Pozo, 
Director:
Gonzalo Sandoval Zambrano, 
</v>
      </c>
      <c r="I437" s="27" t="str">
        <f>VLOOKUP(A437,'BASE REGISTRO NOVIEMBRE'!$B$2:$V$890,9,FALSE)</f>
        <v>El Consejo durará tres años en sus cargos y se renovará tácita y sucesivamente cada tres años, salvo que la mayoría absoluta de los demás consejeros, resuelva su exclusión.</v>
      </c>
      <c r="J437" s="27" t="str">
        <f>VLOOKUP(A437,'BASE REGISTRO NOVIEMBRE'!$B$2:$V$890,10,FALSE)</f>
        <v>Nombramiento 12 de diciembre de 2019 y cesación 12 de diciembre de 2022.</v>
      </c>
      <c r="K437" s="27" t="str">
        <f>VLOOKUP(A437,'BASE REGISTRO NOVIEMBRE'!$B$2:$V$890,11,FALSE)</f>
        <v xml:space="preserve">Simona de la Barra Cruzat
Rafael Mella Gallegos.
Podrán actuar conjunta o separadamente.
</v>
      </c>
      <c r="L437" s="27" t="str">
        <f>VLOOKUP(A437,'BASE REGISTRO NOVIEMBRE'!$B$2:$V$890,12,FALSE)</f>
        <v>Exeter Nº 540-D, Concepción.</v>
      </c>
      <c r="M437" s="27" t="str">
        <f>VLOOKUP(A437,'BASE REGISTRO NOVIEMBRE'!$B$2:$V$890,13,FALSE)</f>
        <v>VIII</v>
      </c>
      <c r="N437" s="27" t="str">
        <f>VLOOKUP(A437,'BASE REGISTRO NOVIEMBRE'!$B$2:$V$890,14,FALSE)</f>
        <v>Concepción.</v>
      </c>
      <c r="O437" s="27" t="str">
        <f>VLOOKUP(A437,'BASE REGISTRO NOVIEMBRE'!$B$2:$V$890,15,FALSE)</f>
        <v xml:space="preserve"> 41-2106-850
</v>
      </c>
      <c r="P437" s="27" t="str">
        <f>VLOOKUP(A437,'BASE REGISTRO NOVIEMBRE'!$B$2:$V$890,16,FALSE)</f>
        <v>contacto@tdesperanza.cl</v>
      </c>
      <c r="Q437" s="27">
        <f>VLOOKUP(A437,'BASE REGISTRO NOVIEMBRE'!$B$2:$V$890,17,FALSE)</f>
        <v>0</v>
      </c>
      <c r="R437" s="27" t="str">
        <f>VLOOKUP(A437,'BASE REGISTRO NOVIEMBRE'!$B$2:$V$890,18,FALSE)</f>
        <v>93401.</v>
      </c>
      <c r="S437" s="27" t="str">
        <f>VLOOKUP(A437,'BASE REGISTRO NOVIEMBRE'!$B$2:$V$890,19,FALSE)</f>
        <v xml:space="preserve">Certificado de antecedentes financieros, correspondientes al año 2020, aprobados por el Subdepartamento de Supervisión Financiera Nacional. </v>
      </c>
      <c r="T437" s="107">
        <f>VLOOKUP(A437,'BASE REGISTRO NOVIEMBRE'!$B$2:$V$890,20,FALSE)</f>
        <v>37970</v>
      </c>
      <c r="U437" s="41">
        <v>6979</v>
      </c>
      <c r="V437" s="44">
        <v>124020354</v>
      </c>
      <c r="W437" s="44">
        <v>228951993</v>
      </c>
      <c r="X437" s="45">
        <v>44561</v>
      </c>
      <c r="Y437" s="42" t="s">
        <v>40</v>
      </c>
      <c r="Z437" s="42" t="s">
        <v>9203</v>
      </c>
      <c r="AA437" s="42" t="s">
        <v>9457</v>
      </c>
    </row>
    <row r="438" spans="1:27" ht="15.75" customHeight="1" x14ac:dyDescent="0.2">
      <c r="A438" s="41">
        <v>6979</v>
      </c>
      <c r="B438" s="27" t="str">
        <f>VLOOKUP(A438,'BASE REGISTRO NOVIEMBRE'!$B$2:$V$890,2,FALSE)</f>
        <v>Fundación Tierra de Esperanza</v>
      </c>
      <c r="C438" s="27" t="str">
        <f>VLOOKUP(A438,'BASE REGISTRO NOVIEMBRE'!$B$2:$V$890,3,FALSE)</f>
        <v>73868900-3</v>
      </c>
      <c r="D438" s="27" t="str">
        <f>VLOOKUP(A438,'BASE REGISTRO NOVIEMBRE'!$B$2:$V$890,4,FALSE)</f>
        <v>Fundación de Derecho Privado.</v>
      </c>
      <c r="E438" s="27" t="str">
        <f>VLOOKUP(A438,'BASE REGISTRO NOVIEMBRE'!$B$2:$V$890,5,FALSE)</f>
        <v>Otorgado por Decreto Supremo Nº 262, de fecha 2 de abril de 1997, por el Ministerio de Justicia. Publicado en el Diario Oficial con fecha 24 de abril de 1997.</v>
      </c>
      <c r="F438" s="27" t="str">
        <f>VLOOKUP(A438,'BASE REGISTRO NOVIEMBRE'!$B$2:$V$890,6,FALSE)</f>
        <v>Certificado de Vigencia inscripción Nº7421 de fecha 02 de abril de 1997. Folio N° 500394531618 emitido por el Servicio de Registro Civil e Identificación, de fecha 18 de junio de 2021.</v>
      </c>
      <c r="G438" s="27" t="str">
        <f>VLOOKUP(A438,'BASE REGISTRO NOVIEMBRE'!$B$2:$V$890,7,FALSE)</f>
        <v xml:space="preserve">Ayudar a la infancia desvalida sin distinción de sexo, sin distinción racial, creencia religiosa o política.
</v>
      </c>
      <c r="H438" s="27" t="str">
        <f>VLOOKUP(A438,'BASE REGISTRO NOVIEMBRE'!$B$2:$V$890,8,FALSE)</f>
        <v xml:space="preserve">Presidente: 
Simona de la Barra Cruzat, 
Secretario:
Leoncio Toro Araya., 
Tesorero: 
Carlos Javier Contzen Fuentes, 
Director: 
Felipe Andrés Venegas Pozo, 
Director:
Gonzalo Sandoval Zambrano, 
</v>
      </c>
      <c r="I438" s="27" t="str">
        <f>VLOOKUP(A438,'BASE REGISTRO NOVIEMBRE'!$B$2:$V$890,9,FALSE)</f>
        <v>El Consejo durará tres años en sus cargos y se renovará tácita y sucesivamente cada tres años, salvo que la mayoría absoluta de los demás consejeros, resuelva su exclusión.</v>
      </c>
      <c r="J438" s="27" t="str">
        <f>VLOOKUP(A438,'BASE REGISTRO NOVIEMBRE'!$B$2:$V$890,10,FALSE)</f>
        <v>Nombramiento 12 de diciembre de 2019 y cesación 12 de diciembre de 2022.</v>
      </c>
      <c r="K438" s="27" t="str">
        <f>VLOOKUP(A438,'BASE REGISTRO NOVIEMBRE'!$B$2:$V$890,11,FALSE)</f>
        <v xml:space="preserve">Simona de la Barra Cruzat
Rafael Mella Gallegos.
Podrán actuar conjunta o separadamente.
</v>
      </c>
      <c r="L438" s="27" t="str">
        <f>VLOOKUP(A438,'BASE REGISTRO NOVIEMBRE'!$B$2:$V$890,12,FALSE)</f>
        <v>Exeter Nº 540-D, Concepción.</v>
      </c>
      <c r="M438" s="27" t="str">
        <f>VLOOKUP(A438,'BASE REGISTRO NOVIEMBRE'!$B$2:$V$890,13,FALSE)</f>
        <v>VIII</v>
      </c>
      <c r="N438" s="27" t="str">
        <f>VLOOKUP(A438,'BASE REGISTRO NOVIEMBRE'!$B$2:$V$890,14,FALSE)</f>
        <v>Concepción.</v>
      </c>
      <c r="O438" s="27" t="str">
        <f>VLOOKUP(A438,'BASE REGISTRO NOVIEMBRE'!$B$2:$V$890,15,FALSE)</f>
        <v xml:space="preserve"> 41-2106-850
</v>
      </c>
      <c r="P438" s="27" t="str">
        <f>VLOOKUP(A438,'BASE REGISTRO NOVIEMBRE'!$B$2:$V$890,16,FALSE)</f>
        <v>contacto@tdesperanza.cl</v>
      </c>
      <c r="Q438" s="27">
        <f>VLOOKUP(A438,'BASE REGISTRO NOVIEMBRE'!$B$2:$V$890,17,FALSE)</f>
        <v>0</v>
      </c>
      <c r="R438" s="27" t="str">
        <f>VLOOKUP(A438,'BASE REGISTRO NOVIEMBRE'!$B$2:$V$890,18,FALSE)</f>
        <v>93401.</v>
      </c>
      <c r="S438" s="27" t="str">
        <f>VLOOKUP(A438,'BASE REGISTRO NOVIEMBRE'!$B$2:$V$890,19,FALSE)</f>
        <v xml:space="preserve">Certificado de antecedentes financieros, correspondientes al año 2020, aprobados por el Subdepartamento de Supervisión Financiera Nacional. </v>
      </c>
      <c r="T438" s="107">
        <f>VLOOKUP(A438,'BASE REGISTRO NOVIEMBRE'!$B$2:$V$890,20,FALSE)</f>
        <v>37970</v>
      </c>
      <c r="U438" s="41">
        <v>6979</v>
      </c>
      <c r="V438" s="44">
        <v>6235105</v>
      </c>
      <c r="W438" s="44">
        <v>11497356</v>
      </c>
      <c r="X438" s="45">
        <v>44561</v>
      </c>
      <c r="Y438" s="42" t="s">
        <v>40</v>
      </c>
      <c r="Z438" s="42" t="s">
        <v>9203</v>
      </c>
      <c r="AA438" s="42" t="s">
        <v>205</v>
      </c>
    </row>
    <row r="439" spans="1:27" ht="15.75" customHeight="1" x14ac:dyDescent="0.2">
      <c r="A439" s="41">
        <v>6979</v>
      </c>
      <c r="B439" s="27" t="str">
        <f>VLOOKUP(A439,'BASE REGISTRO NOVIEMBRE'!$B$2:$V$890,2,FALSE)</f>
        <v>Fundación Tierra de Esperanza</v>
      </c>
      <c r="C439" s="27" t="str">
        <f>VLOOKUP(A439,'BASE REGISTRO NOVIEMBRE'!$B$2:$V$890,3,FALSE)</f>
        <v>73868900-3</v>
      </c>
      <c r="D439" s="27" t="str">
        <f>VLOOKUP(A439,'BASE REGISTRO NOVIEMBRE'!$B$2:$V$890,4,FALSE)</f>
        <v>Fundación de Derecho Privado.</v>
      </c>
      <c r="E439" s="27" t="str">
        <f>VLOOKUP(A439,'BASE REGISTRO NOVIEMBRE'!$B$2:$V$890,5,FALSE)</f>
        <v>Otorgado por Decreto Supremo Nº 262, de fecha 2 de abril de 1997, por el Ministerio de Justicia. Publicado en el Diario Oficial con fecha 24 de abril de 1997.</v>
      </c>
      <c r="F439" s="27" t="str">
        <f>VLOOKUP(A439,'BASE REGISTRO NOVIEMBRE'!$B$2:$V$890,6,FALSE)</f>
        <v>Certificado de Vigencia inscripción Nº7421 de fecha 02 de abril de 1997. Folio N° 500394531618 emitido por el Servicio de Registro Civil e Identificación, de fecha 18 de junio de 2021.</v>
      </c>
      <c r="G439" s="27" t="str">
        <f>VLOOKUP(A439,'BASE REGISTRO NOVIEMBRE'!$B$2:$V$890,7,FALSE)</f>
        <v xml:space="preserve">Ayudar a la infancia desvalida sin distinción de sexo, sin distinción racial, creencia religiosa o política.
</v>
      </c>
      <c r="H439" s="27" t="str">
        <f>VLOOKUP(A439,'BASE REGISTRO NOVIEMBRE'!$B$2:$V$890,8,FALSE)</f>
        <v xml:space="preserve">Presidente: 
Simona de la Barra Cruzat, 
Secretario:
Leoncio Toro Araya., 
Tesorero: 
Carlos Javier Contzen Fuentes, 
Director: 
Felipe Andrés Venegas Pozo, 
Director:
Gonzalo Sandoval Zambrano, 
</v>
      </c>
      <c r="I439" s="27" t="str">
        <f>VLOOKUP(A439,'BASE REGISTRO NOVIEMBRE'!$B$2:$V$890,9,FALSE)</f>
        <v>El Consejo durará tres años en sus cargos y se renovará tácita y sucesivamente cada tres años, salvo que la mayoría absoluta de los demás consejeros, resuelva su exclusión.</v>
      </c>
      <c r="J439" s="27" t="str">
        <f>VLOOKUP(A439,'BASE REGISTRO NOVIEMBRE'!$B$2:$V$890,10,FALSE)</f>
        <v>Nombramiento 12 de diciembre de 2019 y cesación 12 de diciembre de 2022.</v>
      </c>
      <c r="K439" s="27" t="str">
        <f>VLOOKUP(A439,'BASE REGISTRO NOVIEMBRE'!$B$2:$V$890,11,FALSE)</f>
        <v xml:space="preserve">Simona de la Barra Cruzat
Rafael Mella Gallegos.
Podrán actuar conjunta o separadamente.
</v>
      </c>
      <c r="L439" s="27" t="str">
        <f>VLOOKUP(A439,'BASE REGISTRO NOVIEMBRE'!$B$2:$V$890,12,FALSE)</f>
        <v>Exeter Nº 540-D, Concepción.</v>
      </c>
      <c r="M439" s="27" t="str">
        <f>VLOOKUP(A439,'BASE REGISTRO NOVIEMBRE'!$B$2:$V$890,13,FALSE)</f>
        <v>VIII</v>
      </c>
      <c r="N439" s="27" t="str">
        <f>VLOOKUP(A439,'BASE REGISTRO NOVIEMBRE'!$B$2:$V$890,14,FALSE)</f>
        <v>Concepción.</v>
      </c>
      <c r="O439" s="27" t="str">
        <f>VLOOKUP(A439,'BASE REGISTRO NOVIEMBRE'!$B$2:$V$890,15,FALSE)</f>
        <v xml:space="preserve"> 41-2106-850
</v>
      </c>
      <c r="P439" s="27" t="str">
        <f>VLOOKUP(A439,'BASE REGISTRO NOVIEMBRE'!$B$2:$V$890,16,FALSE)</f>
        <v>contacto@tdesperanza.cl</v>
      </c>
      <c r="Q439" s="27">
        <f>VLOOKUP(A439,'BASE REGISTRO NOVIEMBRE'!$B$2:$V$890,17,FALSE)</f>
        <v>0</v>
      </c>
      <c r="R439" s="27" t="str">
        <f>VLOOKUP(A439,'BASE REGISTRO NOVIEMBRE'!$B$2:$V$890,18,FALSE)</f>
        <v>93401.</v>
      </c>
      <c r="S439" s="27" t="str">
        <f>VLOOKUP(A439,'BASE REGISTRO NOVIEMBRE'!$B$2:$V$890,19,FALSE)</f>
        <v xml:space="preserve">Certificado de antecedentes financieros, correspondientes al año 2020, aprobados por el Subdepartamento de Supervisión Financiera Nacional. </v>
      </c>
      <c r="T439" s="107">
        <f>VLOOKUP(A439,'BASE REGISTRO NOVIEMBRE'!$B$2:$V$890,20,FALSE)</f>
        <v>37970</v>
      </c>
      <c r="U439" s="41">
        <v>6979</v>
      </c>
      <c r="V439" s="44">
        <v>17393436</v>
      </c>
      <c r="W439" s="44">
        <v>35081676</v>
      </c>
      <c r="X439" s="45">
        <v>44561</v>
      </c>
      <c r="Y439" s="42" t="s">
        <v>40</v>
      </c>
      <c r="Z439" s="42" t="s">
        <v>9203</v>
      </c>
      <c r="AA439" s="42" t="s">
        <v>100</v>
      </c>
    </row>
    <row r="440" spans="1:27" ht="15.75" customHeight="1" x14ac:dyDescent="0.2">
      <c r="A440" s="41">
        <v>6979</v>
      </c>
      <c r="B440" s="27" t="str">
        <f>VLOOKUP(A440,'BASE REGISTRO NOVIEMBRE'!$B$2:$V$890,2,FALSE)</f>
        <v>Fundación Tierra de Esperanza</v>
      </c>
      <c r="C440" s="27" t="str">
        <f>VLOOKUP(A440,'BASE REGISTRO NOVIEMBRE'!$B$2:$V$890,3,FALSE)</f>
        <v>73868900-3</v>
      </c>
      <c r="D440" s="27" t="str">
        <f>VLOOKUP(A440,'BASE REGISTRO NOVIEMBRE'!$B$2:$V$890,4,FALSE)</f>
        <v>Fundación de Derecho Privado.</v>
      </c>
      <c r="E440" s="27" t="str">
        <f>VLOOKUP(A440,'BASE REGISTRO NOVIEMBRE'!$B$2:$V$890,5,FALSE)</f>
        <v>Otorgado por Decreto Supremo Nº 262, de fecha 2 de abril de 1997, por el Ministerio de Justicia. Publicado en el Diario Oficial con fecha 24 de abril de 1997.</v>
      </c>
      <c r="F440" s="27" t="str">
        <f>VLOOKUP(A440,'BASE REGISTRO NOVIEMBRE'!$B$2:$V$890,6,FALSE)</f>
        <v>Certificado de Vigencia inscripción Nº7421 de fecha 02 de abril de 1997. Folio N° 500394531618 emitido por el Servicio de Registro Civil e Identificación, de fecha 18 de junio de 2021.</v>
      </c>
      <c r="G440" s="27" t="str">
        <f>VLOOKUP(A440,'BASE REGISTRO NOVIEMBRE'!$B$2:$V$890,7,FALSE)</f>
        <v xml:space="preserve">Ayudar a la infancia desvalida sin distinción de sexo, sin distinción racial, creencia religiosa o política.
</v>
      </c>
      <c r="H440" s="27" t="str">
        <f>VLOOKUP(A440,'BASE REGISTRO NOVIEMBRE'!$B$2:$V$890,8,FALSE)</f>
        <v xml:space="preserve">Presidente: 
Simona de la Barra Cruzat, 
Secretario:
Leoncio Toro Araya., 
Tesorero: 
Carlos Javier Contzen Fuentes, 
Director: 
Felipe Andrés Venegas Pozo, 
Director:
Gonzalo Sandoval Zambrano, 
</v>
      </c>
      <c r="I440" s="27" t="str">
        <f>VLOOKUP(A440,'BASE REGISTRO NOVIEMBRE'!$B$2:$V$890,9,FALSE)</f>
        <v>El Consejo durará tres años en sus cargos y se renovará tácita y sucesivamente cada tres años, salvo que la mayoría absoluta de los demás consejeros, resuelva su exclusión.</v>
      </c>
      <c r="J440" s="27" t="str">
        <f>VLOOKUP(A440,'BASE REGISTRO NOVIEMBRE'!$B$2:$V$890,10,FALSE)</f>
        <v>Nombramiento 12 de diciembre de 2019 y cesación 12 de diciembre de 2022.</v>
      </c>
      <c r="K440" s="27" t="str">
        <f>VLOOKUP(A440,'BASE REGISTRO NOVIEMBRE'!$B$2:$V$890,11,FALSE)</f>
        <v xml:space="preserve">Simona de la Barra Cruzat
Rafael Mella Gallegos.
Podrán actuar conjunta o separadamente.
</v>
      </c>
      <c r="L440" s="27" t="str">
        <f>VLOOKUP(A440,'BASE REGISTRO NOVIEMBRE'!$B$2:$V$890,12,FALSE)</f>
        <v>Exeter Nº 540-D, Concepción.</v>
      </c>
      <c r="M440" s="27" t="str">
        <f>VLOOKUP(A440,'BASE REGISTRO NOVIEMBRE'!$B$2:$V$890,13,FALSE)</f>
        <v>VIII</v>
      </c>
      <c r="N440" s="27" t="str">
        <f>VLOOKUP(A440,'BASE REGISTRO NOVIEMBRE'!$B$2:$V$890,14,FALSE)</f>
        <v>Concepción.</v>
      </c>
      <c r="O440" s="27" t="str">
        <f>VLOOKUP(A440,'BASE REGISTRO NOVIEMBRE'!$B$2:$V$890,15,FALSE)</f>
        <v xml:space="preserve"> 41-2106-850
</v>
      </c>
      <c r="P440" s="27" t="str">
        <f>VLOOKUP(A440,'BASE REGISTRO NOVIEMBRE'!$B$2:$V$890,16,FALSE)</f>
        <v>contacto@tdesperanza.cl</v>
      </c>
      <c r="Q440" s="27">
        <f>VLOOKUP(A440,'BASE REGISTRO NOVIEMBRE'!$B$2:$V$890,17,FALSE)</f>
        <v>0</v>
      </c>
      <c r="R440" s="27" t="str">
        <f>VLOOKUP(A440,'BASE REGISTRO NOVIEMBRE'!$B$2:$V$890,18,FALSE)</f>
        <v>93401.</v>
      </c>
      <c r="S440" s="27" t="str">
        <f>VLOOKUP(A440,'BASE REGISTRO NOVIEMBRE'!$B$2:$V$890,19,FALSE)</f>
        <v xml:space="preserve">Certificado de antecedentes financieros, correspondientes al año 2020, aprobados por el Subdepartamento de Supervisión Financiera Nacional. </v>
      </c>
      <c r="T440" s="107">
        <f>VLOOKUP(A440,'BASE REGISTRO NOVIEMBRE'!$B$2:$V$890,20,FALSE)</f>
        <v>37970</v>
      </c>
      <c r="U440" s="41">
        <v>6979</v>
      </c>
      <c r="V440" s="44">
        <v>2376120</v>
      </c>
      <c r="W440" s="44">
        <v>4569462</v>
      </c>
      <c r="X440" s="45">
        <v>44561</v>
      </c>
      <c r="Y440" s="42" t="s">
        <v>40</v>
      </c>
      <c r="Z440" s="42" t="s">
        <v>9203</v>
      </c>
      <c r="AA440" s="42" t="s">
        <v>282</v>
      </c>
    </row>
    <row r="441" spans="1:27" ht="15.75" customHeight="1" x14ac:dyDescent="0.2">
      <c r="A441" s="41">
        <v>6979</v>
      </c>
      <c r="B441" s="27" t="str">
        <f>VLOOKUP(A441,'BASE REGISTRO NOVIEMBRE'!$B$2:$V$890,2,FALSE)</f>
        <v>Fundación Tierra de Esperanza</v>
      </c>
      <c r="C441" s="27" t="str">
        <f>VLOOKUP(A441,'BASE REGISTRO NOVIEMBRE'!$B$2:$V$890,3,FALSE)</f>
        <v>73868900-3</v>
      </c>
      <c r="D441" s="27" t="str">
        <f>VLOOKUP(A441,'BASE REGISTRO NOVIEMBRE'!$B$2:$V$890,4,FALSE)</f>
        <v>Fundación de Derecho Privado.</v>
      </c>
      <c r="E441" s="27" t="str">
        <f>VLOOKUP(A441,'BASE REGISTRO NOVIEMBRE'!$B$2:$V$890,5,FALSE)</f>
        <v>Otorgado por Decreto Supremo Nº 262, de fecha 2 de abril de 1997, por el Ministerio de Justicia. Publicado en el Diario Oficial con fecha 24 de abril de 1997.</v>
      </c>
      <c r="F441" s="27" t="str">
        <f>VLOOKUP(A441,'BASE REGISTRO NOVIEMBRE'!$B$2:$V$890,6,FALSE)</f>
        <v>Certificado de Vigencia inscripción Nº7421 de fecha 02 de abril de 1997. Folio N° 500394531618 emitido por el Servicio de Registro Civil e Identificación, de fecha 18 de junio de 2021.</v>
      </c>
      <c r="G441" s="27" t="str">
        <f>VLOOKUP(A441,'BASE REGISTRO NOVIEMBRE'!$B$2:$V$890,7,FALSE)</f>
        <v xml:space="preserve">Ayudar a la infancia desvalida sin distinción de sexo, sin distinción racial, creencia religiosa o política.
</v>
      </c>
      <c r="H441" s="27" t="str">
        <f>VLOOKUP(A441,'BASE REGISTRO NOVIEMBRE'!$B$2:$V$890,8,FALSE)</f>
        <v xml:space="preserve">Presidente: 
Simona de la Barra Cruzat, 
Secretario:
Leoncio Toro Araya., 
Tesorero: 
Carlos Javier Contzen Fuentes, 
Director: 
Felipe Andrés Venegas Pozo, 
Director:
Gonzalo Sandoval Zambrano, 
</v>
      </c>
      <c r="I441" s="27" t="str">
        <f>VLOOKUP(A441,'BASE REGISTRO NOVIEMBRE'!$B$2:$V$890,9,FALSE)</f>
        <v>El Consejo durará tres años en sus cargos y se renovará tácita y sucesivamente cada tres años, salvo que la mayoría absoluta de los demás consejeros, resuelva su exclusión.</v>
      </c>
      <c r="J441" s="27" t="str">
        <f>VLOOKUP(A441,'BASE REGISTRO NOVIEMBRE'!$B$2:$V$890,10,FALSE)</f>
        <v>Nombramiento 12 de diciembre de 2019 y cesación 12 de diciembre de 2022.</v>
      </c>
      <c r="K441" s="27" t="str">
        <f>VLOOKUP(A441,'BASE REGISTRO NOVIEMBRE'!$B$2:$V$890,11,FALSE)</f>
        <v xml:space="preserve">Simona de la Barra Cruzat
Rafael Mella Gallegos.
Podrán actuar conjunta o separadamente.
</v>
      </c>
      <c r="L441" s="27" t="str">
        <f>VLOOKUP(A441,'BASE REGISTRO NOVIEMBRE'!$B$2:$V$890,12,FALSE)</f>
        <v>Exeter Nº 540-D, Concepción.</v>
      </c>
      <c r="M441" s="27" t="str">
        <f>VLOOKUP(A441,'BASE REGISTRO NOVIEMBRE'!$B$2:$V$890,13,FALSE)</f>
        <v>VIII</v>
      </c>
      <c r="N441" s="27" t="str">
        <f>VLOOKUP(A441,'BASE REGISTRO NOVIEMBRE'!$B$2:$V$890,14,FALSE)</f>
        <v>Concepción.</v>
      </c>
      <c r="O441" s="27" t="str">
        <f>VLOOKUP(A441,'BASE REGISTRO NOVIEMBRE'!$B$2:$V$890,15,FALSE)</f>
        <v xml:space="preserve"> 41-2106-850
</v>
      </c>
      <c r="P441" s="27" t="str">
        <f>VLOOKUP(A441,'BASE REGISTRO NOVIEMBRE'!$B$2:$V$890,16,FALSE)</f>
        <v>contacto@tdesperanza.cl</v>
      </c>
      <c r="Q441" s="27">
        <f>VLOOKUP(A441,'BASE REGISTRO NOVIEMBRE'!$B$2:$V$890,17,FALSE)</f>
        <v>0</v>
      </c>
      <c r="R441" s="27" t="str">
        <f>VLOOKUP(A441,'BASE REGISTRO NOVIEMBRE'!$B$2:$V$890,18,FALSE)</f>
        <v>93401.</v>
      </c>
      <c r="S441" s="27" t="str">
        <f>VLOOKUP(A441,'BASE REGISTRO NOVIEMBRE'!$B$2:$V$890,19,FALSE)</f>
        <v xml:space="preserve">Certificado de antecedentes financieros, correspondientes al año 2020, aprobados por el Subdepartamento de Supervisión Financiera Nacional. </v>
      </c>
      <c r="T441" s="107">
        <f>VLOOKUP(A441,'BASE REGISTRO NOVIEMBRE'!$B$2:$V$890,20,FALSE)</f>
        <v>37970</v>
      </c>
      <c r="U441" s="41">
        <v>6979</v>
      </c>
      <c r="V441" s="44">
        <v>73919436</v>
      </c>
      <c r="W441" s="44">
        <v>140460319</v>
      </c>
      <c r="X441" s="45">
        <v>44561</v>
      </c>
      <c r="Y441" s="42" t="s">
        <v>40</v>
      </c>
      <c r="Z441" s="42" t="s">
        <v>9203</v>
      </c>
      <c r="AA441" s="42" t="s">
        <v>186</v>
      </c>
    </row>
    <row r="442" spans="1:27" ht="15.75" customHeight="1" x14ac:dyDescent="0.2">
      <c r="A442" s="41">
        <v>6979</v>
      </c>
      <c r="B442" s="27" t="str">
        <f>VLOOKUP(A442,'BASE REGISTRO NOVIEMBRE'!$B$2:$V$890,2,FALSE)</f>
        <v>Fundación Tierra de Esperanza</v>
      </c>
      <c r="C442" s="27" t="str">
        <f>VLOOKUP(A442,'BASE REGISTRO NOVIEMBRE'!$B$2:$V$890,3,FALSE)</f>
        <v>73868900-3</v>
      </c>
      <c r="D442" s="27" t="str">
        <f>VLOOKUP(A442,'BASE REGISTRO NOVIEMBRE'!$B$2:$V$890,4,FALSE)</f>
        <v>Fundación de Derecho Privado.</v>
      </c>
      <c r="E442" s="27" t="str">
        <f>VLOOKUP(A442,'BASE REGISTRO NOVIEMBRE'!$B$2:$V$890,5,FALSE)</f>
        <v>Otorgado por Decreto Supremo Nº 262, de fecha 2 de abril de 1997, por el Ministerio de Justicia. Publicado en el Diario Oficial con fecha 24 de abril de 1997.</v>
      </c>
      <c r="F442" s="27" t="str">
        <f>VLOOKUP(A442,'BASE REGISTRO NOVIEMBRE'!$B$2:$V$890,6,FALSE)</f>
        <v>Certificado de Vigencia inscripción Nº7421 de fecha 02 de abril de 1997. Folio N° 500394531618 emitido por el Servicio de Registro Civil e Identificación, de fecha 18 de junio de 2021.</v>
      </c>
      <c r="G442" s="27" t="str">
        <f>VLOOKUP(A442,'BASE REGISTRO NOVIEMBRE'!$B$2:$V$890,7,FALSE)</f>
        <v xml:space="preserve">Ayudar a la infancia desvalida sin distinción de sexo, sin distinción racial, creencia religiosa o política.
</v>
      </c>
      <c r="H442" s="27" t="str">
        <f>VLOOKUP(A442,'BASE REGISTRO NOVIEMBRE'!$B$2:$V$890,8,FALSE)</f>
        <v xml:space="preserve">Presidente: 
Simona de la Barra Cruzat, 
Secretario:
Leoncio Toro Araya., 
Tesorero: 
Carlos Javier Contzen Fuentes, 
Director: 
Felipe Andrés Venegas Pozo, 
Director:
Gonzalo Sandoval Zambrano, 
</v>
      </c>
      <c r="I442" s="27" t="str">
        <f>VLOOKUP(A442,'BASE REGISTRO NOVIEMBRE'!$B$2:$V$890,9,FALSE)</f>
        <v>El Consejo durará tres años en sus cargos y se renovará tácita y sucesivamente cada tres años, salvo que la mayoría absoluta de los demás consejeros, resuelva su exclusión.</v>
      </c>
      <c r="J442" s="27" t="str">
        <f>VLOOKUP(A442,'BASE REGISTRO NOVIEMBRE'!$B$2:$V$890,10,FALSE)</f>
        <v>Nombramiento 12 de diciembre de 2019 y cesación 12 de diciembre de 2022.</v>
      </c>
      <c r="K442" s="27" t="str">
        <f>VLOOKUP(A442,'BASE REGISTRO NOVIEMBRE'!$B$2:$V$890,11,FALSE)</f>
        <v xml:space="preserve">Simona de la Barra Cruzat
Rafael Mella Gallegos.
Podrán actuar conjunta o separadamente.
</v>
      </c>
      <c r="L442" s="27" t="str">
        <f>VLOOKUP(A442,'BASE REGISTRO NOVIEMBRE'!$B$2:$V$890,12,FALSE)</f>
        <v>Exeter Nº 540-D, Concepción.</v>
      </c>
      <c r="M442" s="27" t="str">
        <f>VLOOKUP(A442,'BASE REGISTRO NOVIEMBRE'!$B$2:$V$890,13,FALSE)</f>
        <v>VIII</v>
      </c>
      <c r="N442" s="27" t="str">
        <f>VLOOKUP(A442,'BASE REGISTRO NOVIEMBRE'!$B$2:$V$890,14,FALSE)</f>
        <v>Concepción.</v>
      </c>
      <c r="O442" s="27" t="str">
        <f>VLOOKUP(A442,'BASE REGISTRO NOVIEMBRE'!$B$2:$V$890,15,FALSE)</f>
        <v xml:space="preserve"> 41-2106-850
</v>
      </c>
      <c r="P442" s="27" t="str">
        <f>VLOOKUP(A442,'BASE REGISTRO NOVIEMBRE'!$B$2:$V$890,16,FALSE)</f>
        <v>contacto@tdesperanza.cl</v>
      </c>
      <c r="Q442" s="27">
        <f>VLOOKUP(A442,'BASE REGISTRO NOVIEMBRE'!$B$2:$V$890,17,FALSE)</f>
        <v>0</v>
      </c>
      <c r="R442" s="27" t="str">
        <f>VLOOKUP(A442,'BASE REGISTRO NOVIEMBRE'!$B$2:$V$890,18,FALSE)</f>
        <v>93401.</v>
      </c>
      <c r="S442" s="27" t="str">
        <f>VLOOKUP(A442,'BASE REGISTRO NOVIEMBRE'!$B$2:$V$890,19,FALSE)</f>
        <v xml:space="preserve">Certificado de antecedentes financieros, correspondientes al año 2020, aprobados por el Subdepartamento de Supervisión Financiera Nacional. </v>
      </c>
      <c r="T442" s="107">
        <f>VLOOKUP(A442,'BASE REGISTRO NOVIEMBRE'!$B$2:$V$890,20,FALSE)</f>
        <v>37970</v>
      </c>
      <c r="U442" s="41">
        <v>6979</v>
      </c>
      <c r="V442" s="44">
        <v>7695936</v>
      </c>
      <c r="W442" s="44">
        <v>15231540</v>
      </c>
      <c r="X442" s="45">
        <v>44561</v>
      </c>
      <c r="Y442" s="42" t="s">
        <v>40</v>
      </c>
      <c r="Z442" s="42" t="s">
        <v>9203</v>
      </c>
      <c r="AA442" s="42" t="s">
        <v>9506</v>
      </c>
    </row>
    <row r="443" spans="1:27" ht="15.75" customHeight="1" x14ac:dyDescent="0.2">
      <c r="A443" s="41">
        <v>6979</v>
      </c>
      <c r="B443" s="27" t="str">
        <f>VLOOKUP(A443,'BASE REGISTRO NOVIEMBRE'!$B$2:$V$890,2,FALSE)</f>
        <v>Fundación Tierra de Esperanza</v>
      </c>
      <c r="C443" s="27" t="str">
        <f>VLOOKUP(A443,'BASE REGISTRO NOVIEMBRE'!$B$2:$V$890,3,FALSE)</f>
        <v>73868900-3</v>
      </c>
      <c r="D443" s="27" t="str">
        <f>VLOOKUP(A443,'BASE REGISTRO NOVIEMBRE'!$B$2:$V$890,4,FALSE)</f>
        <v>Fundación de Derecho Privado.</v>
      </c>
      <c r="E443" s="27" t="str">
        <f>VLOOKUP(A443,'BASE REGISTRO NOVIEMBRE'!$B$2:$V$890,5,FALSE)</f>
        <v>Otorgado por Decreto Supremo Nº 262, de fecha 2 de abril de 1997, por el Ministerio de Justicia. Publicado en el Diario Oficial con fecha 24 de abril de 1997.</v>
      </c>
      <c r="F443" s="27" t="str">
        <f>VLOOKUP(A443,'BASE REGISTRO NOVIEMBRE'!$B$2:$V$890,6,FALSE)</f>
        <v>Certificado de Vigencia inscripción Nº7421 de fecha 02 de abril de 1997. Folio N° 500394531618 emitido por el Servicio de Registro Civil e Identificación, de fecha 18 de junio de 2021.</v>
      </c>
      <c r="G443" s="27" t="str">
        <f>VLOOKUP(A443,'BASE REGISTRO NOVIEMBRE'!$B$2:$V$890,7,FALSE)</f>
        <v xml:space="preserve">Ayudar a la infancia desvalida sin distinción de sexo, sin distinción racial, creencia religiosa o política.
</v>
      </c>
      <c r="H443" s="27" t="str">
        <f>VLOOKUP(A443,'BASE REGISTRO NOVIEMBRE'!$B$2:$V$890,8,FALSE)</f>
        <v xml:space="preserve">Presidente: 
Simona de la Barra Cruzat, 
Secretario:
Leoncio Toro Araya., 
Tesorero: 
Carlos Javier Contzen Fuentes, 
Director: 
Felipe Andrés Venegas Pozo, 
Director:
Gonzalo Sandoval Zambrano, 
</v>
      </c>
      <c r="I443" s="27" t="str">
        <f>VLOOKUP(A443,'BASE REGISTRO NOVIEMBRE'!$B$2:$V$890,9,FALSE)</f>
        <v>El Consejo durará tres años en sus cargos y se renovará tácita y sucesivamente cada tres años, salvo que la mayoría absoluta de los demás consejeros, resuelva su exclusión.</v>
      </c>
      <c r="J443" s="27" t="str">
        <f>VLOOKUP(A443,'BASE REGISTRO NOVIEMBRE'!$B$2:$V$890,10,FALSE)</f>
        <v>Nombramiento 12 de diciembre de 2019 y cesación 12 de diciembre de 2022.</v>
      </c>
      <c r="K443" s="27" t="str">
        <f>VLOOKUP(A443,'BASE REGISTRO NOVIEMBRE'!$B$2:$V$890,11,FALSE)</f>
        <v xml:space="preserve">Simona de la Barra Cruzat
Rafael Mella Gallegos.
Podrán actuar conjunta o separadamente.
</v>
      </c>
      <c r="L443" s="27" t="str">
        <f>VLOOKUP(A443,'BASE REGISTRO NOVIEMBRE'!$B$2:$V$890,12,FALSE)</f>
        <v>Exeter Nº 540-D, Concepción.</v>
      </c>
      <c r="M443" s="27" t="str">
        <f>VLOOKUP(A443,'BASE REGISTRO NOVIEMBRE'!$B$2:$V$890,13,FALSE)</f>
        <v>VIII</v>
      </c>
      <c r="N443" s="27" t="str">
        <f>VLOOKUP(A443,'BASE REGISTRO NOVIEMBRE'!$B$2:$V$890,14,FALSE)</f>
        <v>Concepción.</v>
      </c>
      <c r="O443" s="27" t="str">
        <f>VLOOKUP(A443,'BASE REGISTRO NOVIEMBRE'!$B$2:$V$890,15,FALSE)</f>
        <v xml:space="preserve"> 41-2106-850
</v>
      </c>
      <c r="P443" s="27" t="str">
        <f>VLOOKUP(A443,'BASE REGISTRO NOVIEMBRE'!$B$2:$V$890,16,FALSE)</f>
        <v>contacto@tdesperanza.cl</v>
      </c>
      <c r="Q443" s="27">
        <f>VLOOKUP(A443,'BASE REGISTRO NOVIEMBRE'!$B$2:$V$890,17,FALSE)</f>
        <v>0</v>
      </c>
      <c r="R443" s="27" t="str">
        <f>VLOOKUP(A443,'BASE REGISTRO NOVIEMBRE'!$B$2:$V$890,18,FALSE)</f>
        <v>93401.</v>
      </c>
      <c r="S443" s="27" t="str">
        <f>VLOOKUP(A443,'BASE REGISTRO NOVIEMBRE'!$B$2:$V$890,19,FALSE)</f>
        <v xml:space="preserve">Certificado de antecedentes financieros, correspondientes al año 2020, aprobados por el Subdepartamento de Supervisión Financiera Nacional. </v>
      </c>
      <c r="T443" s="107">
        <f>VLOOKUP(A443,'BASE REGISTRO NOVIEMBRE'!$B$2:$V$890,20,FALSE)</f>
        <v>37970</v>
      </c>
      <c r="U443" s="41">
        <v>6979</v>
      </c>
      <c r="V443" s="44">
        <v>8016600</v>
      </c>
      <c r="W443" s="44">
        <v>16033200</v>
      </c>
      <c r="X443" s="45">
        <v>44561</v>
      </c>
      <c r="Y443" s="42" t="s">
        <v>40</v>
      </c>
      <c r="Z443" s="42" t="s">
        <v>9203</v>
      </c>
      <c r="AA443" s="42" t="s">
        <v>9515</v>
      </c>
    </row>
    <row r="444" spans="1:27" ht="15.75" customHeight="1" x14ac:dyDescent="0.2">
      <c r="A444" s="41">
        <v>6979</v>
      </c>
      <c r="B444" s="27" t="str">
        <f>VLOOKUP(A444,'BASE REGISTRO NOVIEMBRE'!$B$2:$V$890,2,FALSE)</f>
        <v>Fundación Tierra de Esperanza</v>
      </c>
      <c r="C444" s="27" t="str">
        <f>VLOOKUP(A444,'BASE REGISTRO NOVIEMBRE'!$B$2:$V$890,3,FALSE)</f>
        <v>73868900-3</v>
      </c>
      <c r="D444" s="27" t="str">
        <f>VLOOKUP(A444,'BASE REGISTRO NOVIEMBRE'!$B$2:$V$890,4,FALSE)</f>
        <v>Fundación de Derecho Privado.</v>
      </c>
      <c r="E444" s="27" t="str">
        <f>VLOOKUP(A444,'BASE REGISTRO NOVIEMBRE'!$B$2:$V$890,5,FALSE)</f>
        <v>Otorgado por Decreto Supremo Nº 262, de fecha 2 de abril de 1997, por el Ministerio de Justicia. Publicado en el Diario Oficial con fecha 24 de abril de 1997.</v>
      </c>
      <c r="F444" s="27" t="str">
        <f>VLOOKUP(A444,'BASE REGISTRO NOVIEMBRE'!$B$2:$V$890,6,FALSE)</f>
        <v>Certificado de Vigencia inscripción Nº7421 de fecha 02 de abril de 1997. Folio N° 500394531618 emitido por el Servicio de Registro Civil e Identificación, de fecha 18 de junio de 2021.</v>
      </c>
      <c r="G444" s="27" t="str">
        <f>VLOOKUP(A444,'BASE REGISTRO NOVIEMBRE'!$B$2:$V$890,7,FALSE)</f>
        <v xml:space="preserve">Ayudar a la infancia desvalida sin distinción de sexo, sin distinción racial, creencia religiosa o política.
</v>
      </c>
      <c r="H444" s="27" t="str">
        <f>VLOOKUP(A444,'BASE REGISTRO NOVIEMBRE'!$B$2:$V$890,8,FALSE)</f>
        <v xml:space="preserve">Presidente: 
Simona de la Barra Cruzat, 
Secretario:
Leoncio Toro Araya., 
Tesorero: 
Carlos Javier Contzen Fuentes, 
Director: 
Felipe Andrés Venegas Pozo, 
Director:
Gonzalo Sandoval Zambrano, 
</v>
      </c>
      <c r="I444" s="27" t="str">
        <f>VLOOKUP(A444,'BASE REGISTRO NOVIEMBRE'!$B$2:$V$890,9,FALSE)</f>
        <v>El Consejo durará tres años en sus cargos y se renovará tácita y sucesivamente cada tres años, salvo que la mayoría absoluta de los demás consejeros, resuelva su exclusión.</v>
      </c>
      <c r="J444" s="27" t="str">
        <f>VLOOKUP(A444,'BASE REGISTRO NOVIEMBRE'!$B$2:$V$890,10,FALSE)</f>
        <v>Nombramiento 12 de diciembre de 2019 y cesación 12 de diciembre de 2022.</v>
      </c>
      <c r="K444" s="27" t="str">
        <f>VLOOKUP(A444,'BASE REGISTRO NOVIEMBRE'!$B$2:$V$890,11,FALSE)</f>
        <v xml:space="preserve">Simona de la Barra Cruzat
Rafael Mella Gallegos.
Podrán actuar conjunta o separadamente.
</v>
      </c>
      <c r="L444" s="27" t="str">
        <f>VLOOKUP(A444,'BASE REGISTRO NOVIEMBRE'!$B$2:$V$890,12,FALSE)</f>
        <v>Exeter Nº 540-D, Concepción.</v>
      </c>
      <c r="M444" s="27" t="str">
        <f>VLOOKUP(A444,'BASE REGISTRO NOVIEMBRE'!$B$2:$V$890,13,FALSE)</f>
        <v>VIII</v>
      </c>
      <c r="N444" s="27" t="str">
        <f>VLOOKUP(A444,'BASE REGISTRO NOVIEMBRE'!$B$2:$V$890,14,FALSE)</f>
        <v>Concepción.</v>
      </c>
      <c r="O444" s="27" t="str">
        <f>VLOOKUP(A444,'BASE REGISTRO NOVIEMBRE'!$B$2:$V$890,15,FALSE)</f>
        <v xml:space="preserve"> 41-2106-850
</v>
      </c>
      <c r="P444" s="27" t="str">
        <f>VLOOKUP(A444,'BASE REGISTRO NOVIEMBRE'!$B$2:$V$890,16,FALSE)</f>
        <v>contacto@tdesperanza.cl</v>
      </c>
      <c r="Q444" s="27">
        <f>VLOOKUP(A444,'BASE REGISTRO NOVIEMBRE'!$B$2:$V$890,17,FALSE)</f>
        <v>0</v>
      </c>
      <c r="R444" s="27" t="str">
        <f>VLOOKUP(A444,'BASE REGISTRO NOVIEMBRE'!$B$2:$V$890,18,FALSE)</f>
        <v>93401.</v>
      </c>
      <c r="S444" s="27" t="str">
        <f>VLOOKUP(A444,'BASE REGISTRO NOVIEMBRE'!$B$2:$V$890,19,FALSE)</f>
        <v xml:space="preserve">Certificado de antecedentes financieros, correspondientes al año 2020, aprobados por el Subdepartamento de Supervisión Financiera Nacional. </v>
      </c>
      <c r="T444" s="107">
        <f>VLOOKUP(A444,'BASE REGISTRO NOVIEMBRE'!$B$2:$V$890,20,FALSE)</f>
        <v>37970</v>
      </c>
      <c r="U444" s="41">
        <v>6979</v>
      </c>
      <c r="V444" s="44">
        <v>7798548</v>
      </c>
      <c r="W444" s="44">
        <v>15231540</v>
      </c>
      <c r="X444" s="45">
        <v>44561</v>
      </c>
      <c r="Y444" s="42" t="s">
        <v>40</v>
      </c>
      <c r="Z444" s="42" t="s">
        <v>9203</v>
      </c>
      <c r="AA444" s="42" t="s">
        <v>9518</v>
      </c>
    </row>
    <row r="445" spans="1:27" ht="15.75" customHeight="1" x14ac:dyDescent="0.2">
      <c r="A445" s="41">
        <v>6979</v>
      </c>
      <c r="B445" s="27" t="str">
        <f>VLOOKUP(A445,'BASE REGISTRO NOVIEMBRE'!$B$2:$V$890,2,FALSE)</f>
        <v>Fundación Tierra de Esperanza</v>
      </c>
      <c r="C445" s="27" t="str">
        <f>VLOOKUP(A445,'BASE REGISTRO NOVIEMBRE'!$B$2:$V$890,3,FALSE)</f>
        <v>73868900-3</v>
      </c>
      <c r="D445" s="27" t="str">
        <f>VLOOKUP(A445,'BASE REGISTRO NOVIEMBRE'!$B$2:$V$890,4,FALSE)</f>
        <v>Fundación de Derecho Privado.</v>
      </c>
      <c r="E445" s="27" t="str">
        <f>VLOOKUP(A445,'BASE REGISTRO NOVIEMBRE'!$B$2:$V$890,5,FALSE)</f>
        <v>Otorgado por Decreto Supremo Nº 262, de fecha 2 de abril de 1997, por el Ministerio de Justicia. Publicado en el Diario Oficial con fecha 24 de abril de 1997.</v>
      </c>
      <c r="F445" s="27" t="str">
        <f>VLOOKUP(A445,'BASE REGISTRO NOVIEMBRE'!$B$2:$V$890,6,FALSE)</f>
        <v>Certificado de Vigencia inscripción Nº7421 de fecha 02 de abril de 1997. Folio N° 500394531618 emitido por el Servicio de Registro Civil e Identificación, de fecha 18 de junio de 2021.</v>
      </c>
      <c r="G445" s="27" t="str">
        <f>VLOOKUP(A445,'BASE REGISTRO NOVIEMBRE'!$B$2:$V$890,7,FALSE)</f>
        <v xml:space="preserve">Ayudar a la infancia desvalida sin distinción de sexo, sin distinción racial, creencia religiosa o política.
</v>
      </c>
      <c r="H445" s="27" t="str">
        <f>VLOOKUP(A445,'BASE REGISTRO NOVIEMBRE'!$B$2:$V$890,8,FALSE)</f>
        <v xml:space="preserve">Presidente: 
Simona de la Barra Cruzat, 
Secretario:
Leoncio Toro Araya., 
Tesorero: 
Carlos Javier Contzen Fuentes, 
Director: 
Felipe Andrés Venegas Pozo, 
Director:
Gonzalo Sandoval Zambrano, 
</v>
      </c>
      <c r="I445" s="27" t="str">
        <f>VLOOKUP(A445,'BASE REGISTRO NOVIEMBRE'!$B$2:$V$890,9,FALSE)</f>
        <v>El Consejo durará tres años en sus cargos y se renovará tácita y sucesivamente cada tres años, salvo que la mayoría absoluta de los demás consejeros, resuelva su exclusión.</v>
      </c>
      <c r="J445" s="27" t="str">
        <f>VLOOKUP(A445,'BASE REGISTRO NOVIEMBRE'!$B$2:$V$890,10,FALSE)</f>
        <v>Nombramiento 12 de diciembre de 2019 y cesación 12 de diciembre de 2022.</v>
      </c>
      <c r="K445" s="27" t="str">
        <f>VLOOKUP(A445,'BASE REGISTRO NOVIEMBRE'!$B$2:$V$890,11,FALSE)</f>
        <v xml:space="preserve">Simona de la Barra Cruzat
Rafael Mella Gallegos.
Podrán actuar conjunta o separadamente.
</v>
      </c>
      <c r="L445" s="27" t="str">
        <f>VLOOKUP(A445,'BASE REGISTRO NOVIEMBRE'!$B$2:$V$890,12,FALSE)</f>
        <v>Exeter Nº 540-D, Concepción.</v>
      </c>
      <c r="M445" s="27" t="str">
        <f>VLOOKUP(A445,'BASE REGISTRO NOVIEMBRE'!$B$2:$V$890,13,FALSE)</f>
        <v>VIII</v>
      </c>
      <c r="N445" s="27" t="str">
        <f>VLOOKUP(A445,'BASE REGISTRO NOVIEMBRE'!$B$2:$V$890,14,FALSE)</f>
        <v>Concepción.</v>
      </c>
      <c r="O445" s="27" t="str">
        <f>VLOOKUP(A445,'BASE REGISTRO NOVIEMBRE'!$B$2:$V$890,15,FALSE)</f>
        <v xml:space="preserve"> 41-2106-850
</v>
      </c>
      <c r="P445" s="27" t="str">
        <f>VLOOKUP(A445,'BASE REGISTRO NOVIEMBRE'!$B$2:$V$890,16,FALSE)</f>
        <v>contacto@tdesperanza.cl</v>
      </c>
      <c r="Q445" s="27">
        <f>VLOOKUP(A445,'BASE REGISTRO NOVIEMBRE'!$B$2:$V$890,17,FALSE)</f>
        <v>0</v>
      </c>
      <c r="R445" s="27" t="str">
        <f>VLOOKUP(A445,'BASE REGISTRO NOVIEMBRE'!$B$2:$V$890,18,FALSE)</f>
        <v>93401.</v>
      </c>
      <c r="S445" s="27" t="str">
        <f>VLOOKUP(A445,'BASE REGISTRO NOVIEMBRE'!$B$2:$V$890,19,FALSE)</f>
        <v xml:space="preserve">Certificado de antecedentes financieros, correspondientes al año 2020, aprobados por el Subdepartamento de Supervisión Financiera Nacional. </v>
      </c>
      <c r="T445" s="107">
        <f>VLOOKUP(A445,'BASE REGISTRO NOVIEMBRE'!$B$2:$V$890,20,FALSE)</f>
        <v>37970</v>
      </c>
      <c r="U445" s="41">
        <v>6979</v>
      </c>
      <c r="V445" s="44">
        <v>22125816</v>
      </c>
      <c r="W445" s="44">
        <v>34150716</v>
      </c>
      <c r="X445" s="45">
        <v>44561</v>
      </c>
      <c r="Y445" s="42" t="s">
        <v>40</v>
      </c>
      <c r="Z445" s="42" t="s">
        <v>9203</v>
      </c>
      <c r="AA445" s="42" t="s">
        <v>211</v>
      </c>
    </row>
    <row r="446" spans="1:27" ht="15.75" customHeight="1" x14ac:dyDescent="0.2">
      <c r="A446" s="41">
        <v>6979</v>
      </c>
      <c r="B446" s="27" t="str">
        <f>VLOOKUP(A446,'BASE REGISTRO NOVIEMBRE'!$B$2:$V$890,2,FALSE)</f>
        <v>Fundación Tierra de Esperanza</v>
      </c>
      <c r="C446" s="27" t="str">
        <f>VLOOKUP(A446,'BASE REGISTRO NOVIEMBRE'!$B$2:$V$890,3,FALSE)</f>
        <v>73868900-3</v>
      </c>
      <c r="D446" s="27" t="str">
        <f>VLOOKUP(A446,'BASE REGISTRO NOVIEMBRE'!$B$2:$V$890,4,FALSE)</f>
        <v>Fundación de Derecho Privado.</v>
      </c>
      <c r="E446" s="27" t="str">
        <f>VLOOKUP(A446,'BASE REGISTRO NOVIEMBRE'!$B$2:$V$890,5,FALSE)</f>
        <v>Otorgado por Decreto Supremo Nº 262, de fecha 2 de abril de 1997, por el Ministerio de Justicia. Publicado en el Diario Oficial con fecha 24 de abril de 1997.</v>
      </c>
      <c r="F446" s="27" t="str">
        <f>VLOOKUP(A446,'BASE REGISTRO NOVIEMBRE'!$B$2:$V$890,6,FALSE)</f>
        <v>Certificado de Vigencia inscripción Nº7421 de fecha 02 de abril de 1997. Folio N° 500394531618 emitido por el Servicio de Registro Civil e Identificación, de fecha 18 de junio de 2021.</v>
      </c>
      <c r="G446" s="27" t="str">
        <f>VLOOKUP(A446,'BASE REGISTRO NOVIEMBRE'!$B$2:$V$890,7,FALSE)</f>
        <v xml:space="preserve">Ayudar a la infancia desvalida sin distinción de sexo, sin distinción racial, creencia religiosa o política.
</v>
      </c>
      <c r="H446" s="27" t="str">
        <f>VLOOKUP(A446,'BASE REGISTRO NOVIEMBRE'!$B$2:$V$890,8,FALSE)</f>
        <v xml:space="preserve">Presidente: 
Simona de la Barra Cruzat, 
Secretario:
Leoncio Toro Araya., 
Tesorero: 
Carlos Javier Contzen Fuentes, 
Director: 
Felipe Andrés Venegas Pozo, 
Director:
Gonzalo Sandoval Zambrano, 
</v>
      </c>
      <c r="I446" s="27" t="str">
        <f>VLOOKUP(A446,'BASE REGISTRO NOVIEMBRE'!$B$2:$V$890,9,FALSE)</f>
        <v>El Consejo durará tres años en sus cargos y se renovará tácita y sucesivamente cada tres años, salvo que la mayoría absoluta de los demás consejeros, resuelva su exclusión.</v>
      </c>
      <c r="J446" s="27" t="str">
        <f>VLOOKUP(A446,'BASE REGISTRO NOVIEMBRE'!$B$2:$V$890,10,FALSE)</f>
        <v>Nombramiento 12 de diciembre de 2019 y cesación 12 de diciembre de 2022.</v>
      </c>
      <c r="K446" s="27" t="str">
        <f>VLOOKUP(A446,'BASE REGISTRO NOVIEMBRE'!$B$2:$V$890,11,FALSE)</f>
        <v xml:space="preserve">Simona de la Barra Cruzat
Rafael Mella Gallegos.
Podrán actuar conjunta o separadamente.
</v>
      </c>
      <c r="L446" s="27" t="str">
        <f>VLOOKUP(A446,'BASE REGISTRO NOVIEMBRE'!$B$2:$V$890,12,FALSE)</f>
        <v>Exeter Nº 540-D, Concepción.</v>
      </c>
      <c r="M446" s="27" t="str">
        <f>VLOOKUP(A446,'BASE REGISTRO NOVIEMBRE'!$B$2:$V$890,13,FALSE)</f>
        <v>VIII</v>
      </c>
      <c r="N446" s="27" t="str">
        <f>VLOOKUP(A446,'BASE REGISTRO NOVIEMBRE'!$B$2:$V$890,14,FALSE)</f>
        <v>Concepción.</v>
      </c>
      <c r="O446" s="27" t="str">
        <f>VLOOKUP(A446,'BASE REGISTRO NOVIEMBRE'!$B$2:$V$890,15,FALSE)</f>
        <v xml:space="preserve"> 41-2106-850
</v>
      </c>
      <c r="P446" s="27" t="str">
        <f>VLOOKUP(A446,'BASE REGISTRO NOVIEMBRE'!$B$2:$V$890,16,FALSE)</f>
        <v>contacto@tdesperanza.cl</v>
      </c>
      <c r="Q446" s="27">
        <f>VLOOKUP(A446,'BASE REGISTRO NOVIEMBRE'!$B$2:$V$890,17,FALSE)</f>
        <v>0</v>
      </c>
      <c r="R446" s="27" t="str">
        <f>VLOOKUP(A446,'BASE REGISTRO NOVIEMBRE'!$B$2:$V$890,18,FALSE)</f>
        <v>93401.</v>
      </c>
      <c r="S446" s="27" t="str">
        <f>VLOOKUP(A446,'BASE REGISTRO NOVIEMBRE'!$B$2:$V$890,19,FALSE)</f>
        <v xml:space="preserve">Certificado de antecedentes financieros, correspondientes al año 2020, aprobados por el Subdepartamento de Supervisión Financiera Nacional. </v>
      </c>
      <c r="T446" s="107">
        <f>VLOOKUP(A446,'BASE REGISTRO NOVIEMBRE'!$B$2:$V$890,20,FALSE)</f>
        <v>37970</v>
      </c>
      <c r="U446" s="41">
        <v>6979</v>
      </c>
      <c r="V446" s="44">
        <v>17425812</v>
      </c>
      <c r="W446" s="44">
        <v>34204160</v>
      </c>
      <c r="X446" s="45">
        <v>44561</v>
      </c>
      <c r="Y446" s="42" t="s">
        <v>40</v>
      </c>
      <c r="Z446" s="42" t="s">
        <v>9203</v>
      </c>
      <c r="AA446" s="42" t="s">
        <v>9528</v>
      </c>
    </row>
    <row r="447" spans="1:27" ht="15.75" customHeight="1" x14ac:dyDescent="0.2">
      <c r="A447" s="41">
        <v>6979</v>
      </c>
      <c r="B447" s="27" t="str">
        <f>VLOOKUP(A447,'BASE REGISTRO NOVIEMBRE'!$B$2:$V$890,2,FALSE)</f>
        <v>Fundación Tierra de Esperanza</v>
      </c>
      <c r="C447" s="27" t="str">
        <f>VLOOKUP(A447,'BASE REGISTRO NOVIEMBRE'!$B$2:$V$890,3,FALSE)</f>
        <v>73868900-3</v>
      </c>
      <c r="D447" s="27" t="str">
        <f>VLOOKUP(A447,'BASE REGISTRO NOVIEMBRE'!$B$2:$V$890,4,FALSE)</f>
        <v>Fundación de Derecho Privado.</v>
      </c>
      <c r="E447" s="27" t="str">
        <f>VLOOKUP(A447,'BASE REGISTRO NOVIEMBRE'!$B$2:$V$890,5,FALSE)</f>
        <v>Otorgado por Decreto Supremo Nº 262, de fecha 2 de abril de 1997, por el Ministerio de Justicia. Publicado en el Diario Oficial con fecha 24 de abril de 1997.</v>
      </c>
      <c r="F447" s="27" t="str">
        <f>VLOOKUP(A447,'BASE REGISTRO NOVIEMBRE'!$B$2:$V$890,6,FALSE)</f>
        <v>Certificado de Vigencia inscripción Nº7421 de fecha 02 de abril de 1997. Folio N° 500394531618 emitido por el Servicio de Registro Civil e Identificación, de fecha 18 de junio de 2021.</v>
      </c>
      <c r="G447" s="27" t="str">
        <f>VLOOKUP(A447,'BASE REGISTRO NOVIEMBRE'!$B$2:$V$890,7,FALSE)</f>
        <v xml:space="preserve">Ayudar a la infancia desvalida sin distinción de sexo, sin distinción racial, creencia religiosa o política.
</v>
      </c>
      <c r="H447" s="27" t="str">
        <f>VLOOKUP(A447,'BASE REGISTRO NOVIEMBRE'!$B$2:$V$890,8,FALSE)</f>
        <v xml:space="preserve">Presidente: 
Simona de la Barra Cruzat, 
Secretario:
Leoncio Toro Araya., 
Tesorero: 
Carlos Javier Contzen Fuentes, 
Director: 
Felipe Andrés Venegas Pozo, 
Director:
Gonzalo Sandoval Zambrano, 
</v>
      </c>
      <c r="I447" s="27" t="str">
        <f>VLOOKUP(A447,'BASE REGISTRO NOVIEMBRE'!$B$2:$V$890,9,FALSE)</f>
        <v>El Consejo durará tres años en sus cargos y se renovará tácita y sucesivamente cada tres años, salvo que la mayoría absoluta de los demás consejeros, resuelva su exclusión.</v>
      </c>
      <c r="J447" s="27" t="str">
        <f>VLOOKUP(A447,'BASE REGISTRO NOVIEMBRE'!$B$2:$V$890,10,FALSE)</f>
        <v>Nombramiento 12 de diciembre de 2019 y cesación 12 de diciembre de 2022.</v>
      </c>
      <c r="K447" s="27" t="str">
        <f>VLOOKUP(A447,'BASE REGISTRO NOVIEMBRE'!$B$2:$V$890,11,FALSE)</f>
        <v xml:space="preserve">Simona de la Barra Cruzat
Rafael Mella Gallegos.
Podrán actuar conjunta o separadamente.
</v>
      </c>
      <c r="L447" s="27" t="str">
        <f>VLOOKUP(A447,'BASE REGISTRO NOVIEMBRE'!$B$2:$V$890,12,FALSE)</f>
        <v>Exeter Nº 540-D, Concepción.</v>
      </c>
      <c r="M447" s="27" t="str">
        <f>VLOOKUP(A447,'BASE REGISTRO NOVIEMBRE'!$B$2:$V$890,13,FALSE)</f>
        <v>VIII</v>
      </c>
      <c r="N447" s="27" t="str">
        <f>VLOOKUP(A447,'BASE REGISTRO NOVIEMBRE'!$B$2:$V$890,14,FALSE)</f>
        <v>Concepción.</v>
      </c>
      <c r="O447" s="27" t="str">
        <f>VLOOKUP(A447,'BASE REGISTRO NOVIEMBRE'!$B$2:$V$890,15,FALSE)</f>
        <v xml:space="preserve"> 41-2106-850
</v>
      </c>
      <c r="P447" s="27" t="str">
        <f>VLOOKUP(A447,'BASE REGISTRO NOVIEMBRE'!$B$2:$V$890,16,FALSE)</f>
        <v>contacto@tdesperanza.cl</v>
      </c>
      <c r="Q447" s="27">
        <f>VLOOKUP(A447,'BASE REGISTRO NOVIEMBRE'!$B$2:$V$890,17,FALSE)</f>
        <v>0</v>
      </c>
      <c r="R447" s="27" t="str">
        <f>VLOOKUP(A447,'BASE REGISTRO NOVIEMBRE'!$B$2:$V$890,18,FALSE)</f>
        <v>93401.</v>
      </c>
      <c r="S447" s="27" t="str">
        <f>VLOOKUP(A447,'BASE REGISTRO NOVIEMBRE'!$B$2:$V$890,19,FALSE)</f>
        <v xml:space="preserve">Certificado de antecedentes financieros, correspondientes al año 2020, aprobados por el Subdepartamento de Supervisión Financiera Nacional. </v>
      </c>
      <c r="T447" s="107">
        <f>VLOOKUP(A447,'BASE REGISTRO NOVIEMBRE'!$B$2:$V$890,20,FALSE)</f>
        <v>37970</v>
      </c>
      <c r="U447" s="41">
        <v>6979</v>
      </c>
      <c r="V447" s="44">
        <v>22817829</v>
      </c>
      <c r="W447" s="44">
        <v>30865978</v>
      </c>
      <c r="X447" s="45">
        <v>44561</v>
      </c>
      <c r="Y447" s="42" t="s">
        <v>40</v>
      </c>
      <c r="Z447" s="42" t="s">
        <v>9203</v>
      </c>
      <c r="AA447" s="42" t="s">
        <v>869</v>
      </c>
    </row>
    <row r="448" spans="1:27" ht="15.75" customHeight="1" x14ac:dyDescent="0.2">
      <c r="A448" s="41">
        <v>6979</v>
      </c>
      <c r="B448" s="27" t="str">
        <f>VLOOKUP(A448,'BASE REGISTRO NOVIEMBRE'!$B$2:$V$890,2,FALSE)</f>
        <v>Fundación Tierra de Esperanza</v>
      </c>
      <c r="C448" s="27" t="str">
        <f>VLOOKUP(A448,'BASE REGISTRO NOVIEMBRE'!$B$2:$V$890,3,FALSE)</f>
        <v>73868900-3</v>
      </c>
      <c r="D448" s="27" t="str">
        <f>VLOOKUP(A448,'BASE REGISTRO NOVIEMBRE'!$B$2:$V$890,4,FALSE)</f>
        <v>Fundación de Derecho Privado.</v>
      </c>
      <c r="E448" s="27" t="str">
        <f>VLOOKUP(A448,'BASE REGISTRO NOVIEMBRE'!$B$2:$V$890,5,FALSE)</f>
        <v>Otorgado por Decreto Supremo Nº 262, de fecha 2 de abril de 1997, por el Ministerio de Justicia. Publicado en el Diario Oficial con fecha 24 de abril de 1997.</v>
      </c>
      <c r="F448" s="27" t="str">
        <f>VLOOKUP(A448,'BASE REGISTRO NOVIEMBRE'!$B$2:$V$890,6,FALSE)</f>
        <v>Certificado de Vigencia inscripción Nº7421 de fecha 02 de abril de 1997. Folio N° 500394531618 emitido por el Servicio de Registro Civil e Identificación, de fecha 18 de junio de 2021.</v>
      </c>
      <c r="G448" s="27" t="str">
        <f>VLOOKUP(A448,'BASE REGISTRO NOVIEMBRE'!$B$2:$V$890,7,FALSE)</f>
        <v xml:space="preserve">Ayudar a la infancia desvalida sin distinción de sexo, sin distinción racial, creencia religiosa o política.
</v>
      </c>
      <c r="H448" s="27" t="str">
        <f>VLOOKUP(A448,'BASE REGISTRO NOVIEMBRE'!$B$2:$V$890,8,FALSE)</f>
        <v xml:space="preserve">Presidente: 
Simona de la Barra Cruzat, 
Secretario:
Leoncio Toro Araya., 
Tesorero: 
Carlos Javier Contzen Fuentes, 
Director: 
Felipe Andrés Venegas Pozo, 
Director:
Gonzalo Sandoval Zambrano, 
</v>
      </c>
      <c r="I448" s="27" t="str">
        <f>VLOOKUP(A448,'BASE REGISTRO NOVIEMBRE'!$B$2:$V$890,9,FALSE)</f>
        <v>El Consejo durará tres años en sus cargos y se renovará tácita y sucesivamente cada tres años, salvo que la mayoría absoluta de los demás consejeros, resuelva su exclusión.</v>
      </c>
      <c r="J448" s="27" t="str">
        <f>VLOOKUP(A448,'BASE REGISTRO NOVIEMBRE'!$B$2:$V$890,10,FALSE)</f>
        <v>Nombramiento 12 de diciembre de 2019 y cesación 12 de diciembre de 2022.</v>
      </c>
      <c r="K448" s="27" t="str">
        <f>VLOOKUP(A448,'BASE REGISTRO NOVIEMBRE'!$B$2:$V$890,11,FALSE)</f>
        <v xml:space="preserve">Simona de la Barra Cruzat
Rafael Mella Gallegos.
Podrán actuar conjunta o separadamente.
</v>
      </c>
      <c r="L448" s="27" t="str">
        <f>VLOOKUP(A448,'BASE REGISTRO NOVIEMBRE'!$B$2:$V$890,12,FALSE)</f>
        <v>Exeter Nº 540-D, Concepción.</v>
      </c>
      <c r="M448" s="27" t="str">
        <f>VLOOKUP(A448,'BASE REGISTRO NOVIEMBRE'!$B$2:$V$890,13,FALSE)</f>
        <v>VIII</v>
      </c>
      <c r="N448" s="27" t="str">
        <f>VLOOKUP(A448,'BASE REGISTRO NOVIEMBRE'!$B$2:$V$890,14,FALSE)</f>
        <v>Concepción.</v>
      </c>
      <c r="O448" s="27" t="str">
        <f>VLOOKUP(A448,'BASE REGISTRO NOVIEMBRE'!$B$2:$V$890,15,FALSE)</f>
        <v xml:space="preserve"> 41-2106-850
</v>
      </c>
      <c r="P448" s="27" t="str">
        <f>VLOOKUP(A448,'BASE REGISTRO NOVIEMBRE'!$B$2:$V$890,16,FALSE)</f>
        <v>contacto@tdesperanza.cl</v>
      </c>
      <c r="Q448" s="27">
        <f>VLOOKUP(A448,'BASE REGISTRO NOVIEMBRE'!$B$2:$V$890,17,FALSE)</f>
        <v>0</v>
      </c>
      <c r="R448" s="27" t="str">
        <f>VLOOKUP(A448,'BASE REGISTRO NOVIEMBRE'!$B$2:$V$890,18,FALSE)</f>
        <v>93401.</v>
      </c>
      <c r="S448" s="27" t="str">
        <f>VLOOKUP(A448,'BASE REGISTRO NOVIEMBRE'!$B$2:$V$890,19,FALSE)</f>
        <v xml:space="preserve">Certificado de antecedentes financieros, correspondientes al año 2020, aprobados por el Subdepartamento de Supervisión Financiera Nacional. </v>
      </c>
      <c r="T448" s="107">
        <f>VLOOKUP(A448,'BASE REGISTRO NOVIEMBRE'!$B$2:$V$890,20,FALSE)</f>
        <v>37970</v>
      </c>
      <c r="U448" s="41">
        <v>6979</v>
      </c>
      <c r="V448" s="44">
        <v>35045472</v>
      </c>
      <c r="W448" s="44">
        <v>47070372</v>
      </c>
      <c r="X448" s="45">
        <v>44561</v>
      </c>
      <c r="Y448" s="42" t="s">
        <v>40</v>
      </c>
      <c r="Z448" s="42" t="s">
        <v>9203</v>
      </c>
      <c r="AA448" s="42" t="s">
        <v>252</v>
      </c>
    </row>
    <row r="449" spans="1:27" ht="15.75" customHeight="1" x14ac:dyDescent="0.2">
      <c r="A449" s="41">
        <v>6979</v>
      </c>
      <c r="B449" s="27" t="str">
        <f>VLOOKUP(A449,'BASE REGISTRO NOVIEMBRE'!$B$2:$V$890,2,FALSE)</f>
        <v>Fundación Tierra de Esperanza</v>
      </c>
      <c r="C449" s="27" t="str">
        <f>VLOOKUP(A449,'BASE REGISTRO NOVIEMBRE'!$B$2:$V$890,3,FALSE)</f>
        <v>73868900-3</v>
      </c>
      <c r="D449" s="27" t="str">
        <f>VLOOKUP(A449,'BASE REGISTRO NOVIEMBRE'!$B$2:$V$890,4,FALSE)</f>
        <v>Fundación de Derecho Privado.</v>
      </c>
      <c r="E449" s="27" t="str">
        <f>VLOOKUP(A449,'BASE REGISTRO NOVIEMBRE'!$B$2:$V$890,5,FALSE)</f>
        <v>Otorgado por Decreto Supremo Nº 262, de fecha 2 de abril de 1997, por el Ministerio de Justicia. Publicado en el Diario Oficial con fecha 24 de abril de 1997.</v>
      </c>
      <c r="F449" s="27" t="str">
        <f>VLOOKUP(A449,'BASE REGISTRO NOVIEMBRE'!$B$2:$V$890,6,FALSE)</f>
        <v>Certificado de Vigencia inscripción Nº7421 de fecha 02 de abril de 1997. Folio N° 500394531618 emitido por el Servicio de Registro Civil e Identificación, de fecha 18 de junio de 2021.</v>
      </c>
      <c r="G449" s="27" t="str">
        <f>VLOOKUP(A449,'BASE REGISTRO NOVIEMBRE'!$B$2:$V$890,7,FALSE)</f>
        <v xml:space="preserve">Ayudar a la infancia desvalida sin distinción de sexo, sin distinción racial, creencia religiosa o política.
</v>
      </c>
      <c r="H449" s="27" t="str">
        <f>VLOOKUP(A449,'BASE REGISTRO NOVIEMBRE'!$B$2:$V$890,8,FALSE)</f>
        <v xml:space="preserve">Presidente: 
Simona de la Barra Cruzat, 
Secretario:
Leoncio Toro Araya., 
Tesorero: 
Carlos Javier Contzen Fuentes, 
Director: 
Felipe Andrés Venegas Pozo, 
Director:
Gonzalo Sandoval Zambrano, 
</v>
      </c>
      <c r="I449" s="27" t="str">
        <f>VLOOKUP(A449,'BASE REGISTRO NOVIEMBRE'!$B$2:$V$890,9,FALSE)</f>
        <v>El Consejo durará tres años en sus cargos y se renovará tácita y sucesivamente cada tres años, salvo que la mayoría absoluta de los demás consejeros, resuelva su exclusión.</v>
      </c>
      <c r="J449" s="27" t="str">
        <f>VLOOKUP(A449,'BASE REGISTRO NOVIEMBRE'!$B$2:$V$890,10,FALSE)</f>
        <v>Nombramiento 12 de diciembre de 2019 y cesación 12 de diciembre de 2022.</v>
      </c>
      <c r="K449" s="27" t="str">
        <f>VLOOKUP(A449,'BASE REGISTRO NOVIEMBRE'!$B$2:$V$890,11,FALSE)</f>
        <v xml:space="preserve">Simona de la Barra Cruzat
Rafael Mella Gallegos.
Podrán actuar conjunta o separadamente.
</v>
      </c>
      <c r="L449" s="27" t="str">
        <f>VLOOKUP(A449,'BASE REGISTRO NOVIEMBRE'!$B$2:$V$890,12,FALSE)</f>
        <v>Exeter Nº 540-D, Concepción.</v>
      </c>
      <c r="M449" s="27" t="str">
        <f>VLOOKUP(A449,'BASE REGISTRO NOVIEMBRE'!$B$2:$V$890,13,FALSE)</f>
        <v>VIII</v>
      </c>
      <c r="N449" s="27" t="str">
        <f>VLOOKUP(A449,'BASE REGISTRO NOVIEMBRE'!$B$2:$V$890,14,FALSE)</f>
        <v>Concepción.</v>
      </c>
      <c r="O449" s="27" t="str">
        <f>VLOOKUP(A449,'BASE REGISTRO NOVIEMBRE'!$B$2:$V$890,15,FALSE)</f>
        <v xml:space="preserve"> 41-2106-850
</v>
      </c>
      <c r="P449" s="27" t="str">
        <f>VLOOKUP(A449,'BASE REGISTRO NOVIEMBRE'!$B$2:$V$890,16,FALSE)</f>
        <v>contacto@tdesperanza.cl</v>
      </c>
      <c r="Q449" s="27">
        <f>VLOOKUP(A449,'BASE REGISTRO NOVIEMBRE'!$B$2:$V$890,17,FALSE)</f>
        <v>0</v>
      </c>
      <c r="R449" s="27" t="str">
        <f>VLOOKUP(A449,'BASE REGISTRO NOVIEMBRE'!$B$2:$V$890,18,FALSE)</f>
        <v>93401.</v>
      </c>
      <c r="S449" s="27" t="str">
        <f>VLOOKUP(A449,'BASE REGISTRO NOVIEMBRE'!$B$2:$V$890,19,FALSE)</f>
        <v xml:space="preserve">Certificado de antecedentes financieros, correspondientes al año 2020, aprobados por el Subdepartamento de Supervisión Financiera Nacional. </v>
      </c>
      <c r="T449" s="107">
        <f>VLOOKUP(A449,'BASE REGISTRO NOVIEMBRE'!$B$2:$V$890,20,FALSE)</f>
        <v>37970</v>
      </c>
      <c r="U449" s="41">
        <v>6979</v>
      </c>
      <c r="V449" s="44">
        <v>6573612</v>
      </c>
      <c r="W449" s="44">
        <v>12505896</v>
      </c>
      <c r="X449" s="45">
        <v>44561</v>
      </c>
      <c r="Y449" s="42" t="s">
        <v>40</v>
      </c>
      <c r="Z449" s="42" t="s">
        <v>9203</v>
      </c>
      <c r="AA449" s="42" t="s">
        <v>9548</v>
      </c>
    </row>
    <row r="450" spans="1:27" ht="15.75" customHeight="1" x14ac:dyDescent="0.2">
      <c r="A450" s="41">
        <v>6979</v>
      </c>
      <c r="B450" s="27" t="str">
        <f>VLOOKUP(A450,'BASE REGISTRO NOVIEMBRE'!$B$2:$V$890,2,FALSE)</f>
        <v>Fundación Tierra de Esperanza</v>
      </c>
      <c r="C450" s="27" t="str">
        <f>VLOOKUP(A450,'BASE REGISTRO NOVIEMBRE'!$B$2:$V$890,3,FALSE)</f>
        <v>73868900-3</v>
      </c>
      <c r="D450" s="27" t="str">
        <f>VLOOKUP(A450,'BASE REGISTRO NOVIEMBRE'!$B$2:$V$890,4,FALSE)</f>
        <v>Fundación de Derecho Privado.</v>
      </c>
      <c r="E450" s="27" t="str">
        <f>VLOOKUP(A450,'BASE REGISTRO NOVIEMBRE'!$B$2:$V$890,5,FALSE)</f>
        <v>Otorgado por Decreto Supremo Nº 262, de fecha 2 de abril de 1997, por el Ministerio de Justicia. Publicado en el Diario Oficial con fecha 24 de abril de 1997.</v>
      </c>
      <c r="F450" s="27" t="str">
        <f>VLOOKUP(A450,'BASE REGISTRO NOVIEMBRE'!$B$2:$V$890,6,FALSE)</f>
        <v>Certificado de Vigencia inscripción Nº7421 de fecha 02 de abril de 1997. Folio N° 500394531618 emitido por el Servicio de Registro Civil e Identificación, de fecha 18 de junio de 2021.</v>
      </c>
      <c r="G450" s="27" t="str">
        <f>VLOOKUP(A450,'BASE REGISTRO NOVIEMBRE'!$B$2:$V$890,7,FALSE)</f>
        <v xml:space="preserve">Ayudar a la infancia desvalida sin distinción de sexo, sin distinción racial, creencia religiosa o política.
</v>
      </c>
      <c r="H450" s="27" t="str">
        <f>VLOOKUP(A450,'BASE REGISTRO NOVIEMBRE'!$B$2:$V$890,8,FALSE)</f>
        <v xml:space="preserve">Presidente: 
Simona de la Barra Cruzat, 
Secretario:
Leoncio Toro Araya., 
Tesorero: 
Carlos Javier Contzen Fuentes, 
Director: 
Felipe Andrés Venegas Pozo, 
Director:
Gonzalo Sandoval Zambrano, 
</v>
      </c>
      <c r="I450" s="27" t="str">
        <f>VLOOKUP(A450,'BASE REGISTRO NOVIEMBRE'!$B$2:$V$890,9,FALSE)</f>
        <v>El Consejo durará tres años en sus cargos y se renovará tácita y sucesivamente cada tres años, salvo que la mayoría absoluta de los demás consejeros, resuelva su exclusión.</v>
      </c>
      <c r="J450" s="27" t="str">
        <f>VLOOKUP(A450,'BASE REGISTRO NOVIEMBRE'!$B$2:$V$890,10,FALSE)</f>
        <v>Nombramiento 12 de diciembre de 2019 y cesación 12 de diciembre de 2022.</v>
      </c>
      <c r="K450" s="27" t="str">
        <f>VLOOKUP(A450,'BASE REGISTRO NOVIEMBRE'!$B$2:$V$890,11,FALSE)</f>
        <v xml:space="preserve">Simona de la Barra Cruzat
Rafael Mella Gallegos.
Podrán actuar conjunta o separadamente.
</v>
      </c>
      <c r="L450" s="27" t="str">
        <f>VLOOKUP(A450,'BASE REGISTRO NOVIEMBRE'!$B$2:$V$890,12,FALSE)</f>
        <v>Exeter Nº 540-D, Concepción.</v>
      </c>
      <c r="M450" s="27" t="str">
        <f>VLOOKUP(A450,'BASE REGISTRO NOVIEMBRE'!$B$2:$V$890,13,FALSE)</f>
        <v>VIII</v>
      </c>
      <c r="N450" s="27" t="str">
        <f>VLOOKUP(A450,'BASE REGISTRO NOVIEMBRE'!$B$2:$V$890,14,FALSE)</f>
        <v>Concepción.</v>
      </c>
      <c r="O450" s="27" t="str">
        <f>VLOOKUP(A450,'BASE REGISTRO NOVIEMBRE'!$B$2:$V$890,15,FALSE)</f>
        <v xml:space="preserve"> 41-2106-850
</v>
      </c>
      <c r="P450" s="27" t="str">
        <f>VLOOKUP(A450,'BASE REGISTRO NOVIEMBRE'!$B$2:$V$890,16,FALSE)</f>
        <v>contacto@tdesperanza.cl</v>
      </c>
      <c r="Q450" s="27">
        <f>VLOOKUP(A450,'BASE REGISTRO NOVIEMBRE'!$B$2:$V$890,17,FALSE)</f>
        <v>0</v>
      </c>
      <c r="R450" s="27" t="str">
        <f>VLOOKUP(A450,'BASE REGISTRO NOVIEMBRE'!$B$2:$V$890,18,FALSE)</f>
        <v>93401.</v>
      </c>
      <c r="S450" s="27" t="str">
        <f>VLOOKUP(A450,'BASE REGISTRO NOVIEMBRE'!$B$2:$V$890,19,FALSE)</f>
        <v xml:space="preserve">Certificado de antecedentes financieros, correspondientes al año 2020, aprobados por el Subdepartamento de Supervisión Financiera Nacional. </v>
      </c>
      <c r="T450" s="107">
        <f>VLOOKUP(A450,'BASE REGISTRO NOVIEMBRE'!$B$2:$V$890,20,FALSE)</f>
        <v>37970</v>
      </c>
      <c r="U450" s="41">
        <v>6979</v>
      </c>
      <c r="V450" s="44">
        <v>17155524</v>
      </c>
      <c r="W450" s="44">
        <v>30623412</v>
      </c>
      <c r="X450" s="45">
        <v>44561</v>
      </c>
      <c r="Y450" s="42" t="s">
        <v>40</v>
      </c>
      <c r="Z450" s="42" t="s">
        <v>9203</v>
      </c>
      <c r="AA450" s="42" t="s">
        <v>374</v>
      </c>
    </row>
    <row r="451" spans="1:27" ht="15.75" customHeight="1" x14ac:dyDescent="0.2">
      <c r="A451" s="41">
        <v>6979</v>
      </c>
      <c r="B451" s="27" t="str">
        <f>VLOOKUP(A451,'BASE REGISTRO NOVIEMBRE'!$B$2:$V$890,2,FALSE)</f>
        <v>Fundación Tierra de Esperanza</v>
      </c>
      <c r="C451" s="27" t="str">
        <f>VLOOKUP(A451,'BASE REGISTRO NOVIEMBRE'!$B$2:$V$890,3,FALSE)</f>
        <v>73868900-3</v>
      </c>
      <c r="D451" s="27" t="str">
        <f>VLOOKUP(A451,'BASE REGISTRO NOVIEMBRE'!$B$2:$V$890,4,FALSE)</f>
        <v>Fundación de Derecho Privado.</v>
      </c>
      <c r="E451" s="27" t="str">
        <f>VLOOKUP(A451,'BASE REGISTRO NOVIEMBRE'!$B$2:$V$890,5,FALSE)</f>
        <v>Otorgado por Decreto Supremo Nº 262, de fecha 2 de abril de 1997, por el Ministerio de Justicia. Publicado en el Diario Oficial con fecha 24 de abril de 1997.</v>
      </c>
      <c r="F451" s="27" t="str">
        <f>VLOOKUP(A451,'BASE REGISTRO NOVIEMBRE'!$B$2:$V$890,6,FALSE)</f>
        <v>Certificado de Vigencia inscripción Nº7421 de fecha 02 de abril de 1997. Folio N° 500394531618 emitido por el Servicio de Registro Civil e Identificación, de fecha 18 de junio de 2021.</v>
      </c>
      <c r="G451" s="27" t="str">
        <f>VLOOKUP(A451,'BASE REGISTRO NOVIEMBRE'!$B$2:$V$890,7,FALSE)</f>
        <v xml:space="preserve">Ayudar a la infancia desvalida sin distinción de sexo, sin distinción racial, creencia religiosa o política.
</v>
      </c>
      <c r="H451" s="27" t="str">
        <f>VLOOKUP(A451,'BASE REGISTRO NOVIEMBRE'!$B$2:$V$890,8,FALSE)</f>
        <v xml:space="preserve">Presidente: 
Simona de la Barra Cruzat, 
Secretario:
Leoncio Toro Araya., 
Tesorero: 
Carlos Javier Contzen Fuentes, 
Director: 
Felipe Andrés Venegas Pozo, 
Director:
Gonzalo Sandoval Zambrano, 
</v>
      </c>
      <c r="I451" s="27" t="str">
        <f>VLOOKUP(A451,'BASE REGISTRO NOVIEMBRE'!$B$2:$V$890,9,FALSE)</f>
        <v>El Consejo durará tres años en sus cargos y se renovará tácita y sucesivamente cada tres años, salvo que la mayoría absoluta de los demás consejeros, resuelva su exclusión.</v>
      </c>
      <c r="J451" s="27" t="str">
        <f>VLOOKUP(A451,'BASE REGISTRO NOVIEMBRE'!$B$2:$V$890,10,FALSE)</f>
        <v>Nombramiento 12 de diciembre de 2019 y cesación 12 de diciembre de 2022.</v>
      </c>
      <c r="K451" s="27" t="str">
        <f>VLOOKUP(A451,'BASE REGISTRO NOVIEMBRE'!$B$2:$V$890,11,FALSE)</f>
        <v xml:space="preserve">Simona de la Barra Cruzat
Rafael Mella Gallegos.
Podrán actuar conjunta o separadamente.
</v>
      </c>
      <c r="L451" s="27" t="str">
        <f>VLOOKUP(A451,'BASE REGISTRO NOVIEMBRE'!$B$2:$V$890,12,FALSE)</f>
        <v>Exeter Nº 540-D, Concepción.</v>
      </c>
      <c r="M451" s="27" t="str">
        <f>VLOOKUP(A451,'BASE REGISTRO NOVIEMBRE'!$B$2:$V$890,13,FALSE)</f>
        <v>VIII</v>
      </c>
      <c r="N451" s="27" t="str">
        <f>VLOOKUP(A451,'BASE REGISTRO NOVIEMBRE'!$B$2:$V$890,14,FALSE)</f>
        <v>Concepción.</v>
      </c>
      <c r="O451" s="27" t="str">
        <f>VLOOKUP(A451,'BASE REGISTRO NOVIEMBRE'!$B$2:$V$890,15,FALSE)</f>
        <v xml:space="preserve"> 41-2106-850
</v>
      </c>
      <c r="P451" s="27" t="str">
        <f>VLOOKUP(A451,'BASE REGISTRO NOVIEMBRE'!$B$2:$V$890,16,FALSE)</f>
        <v>contacto@tdesperanza.cl</v>
      </c>
      <c r="Q451" s="27">
        <f>VLOOKUP(A451,'BASE REGISTRO NOVIEMBRE'!$B$2:$V$890,17,FALSE)</f>
        <v>0</v>
      </c>
      <c r="R451" s="27" t="str">
        <f>VLOOKUP(A451,'BASE REGISTRO NOVIEMBRE'!$B$2:$V$890,18,FALSE)</f>
        <v>93401.</v>
      </c>
      <c r="S451" s="27" t="str">
        <f>VLOOKUP(A451,'BASE REGISTRO NOVIEMBRE'!$B$2:$V$890,19,FALSE)</f>
        <v xml:space="preserve">Certificado de antecedentes financieros, correspondientes al año 2020, aprobados por el Subdepartamento de Supervisión Financiera Nacional. </v>
      </c>
      <c r="T451" s="107">
        <f>VLOOKUP(A451,'BASE REGISTRO NOVIEMBRE'!$B$2:$V$890,20,FALSE)</f>
        <v>37970</v>
      </c>
      <c r="U451" s="41">
        <v>6979</v>
      </c>
      <c r="V451" s="44">
        <v>59369646</v>
      </c>
      <c r="W451" s="44">
        <v>83322471</v>
      </c>
      <c r="X451" s="45">
        <v>44561</v>
      </c>
      <c r="Y451" s="42" t="s">
        <v>40</v>
      </c>
      <c r="Z451" s="42" t="s">
        <v>9203</v>
      </c>
      <c r="AA451" s="42" t="s">
        <v>219</v>
      </c>
    </row>
    <row r="452" spans="1:27" ht="15.75" customHeight="1" x14ac:dyDescent="0.2">
      <c r="A452" s="41">
        <v>6979</v>
      </c>
      <c r="B452" s="27" t="str">
        <f>VLOOKUP(A452,'BASE REGISTRO NOVIEMBRE'!$B$2:$V$890,2,FALSE)</f>
        <v>Fundación Tierra de Esperanza</v>
      </c>
      <c r="C452" s="27" t="str">
        <f>VLOOKUP(A452,'BASE REGISTRO NOVIEMBRE'!$B$2:$V$890,3,FALSE)</f>
        <v>73868900-3</v>
      </c>
      <c r="D452" s="27" t="str">
        <f>VLOOKUP(A452,'BASE REGISTRO NOVIEMBRE'!$B$2:$V$890,4,FALSE)</f>
        <v>Fundación de Derecho Privado.</v>
      </c>
      <c r="E452" s="27" t="str">
        <f>VLOOKUP(A452,'BASE REGISTRO NOVIEMBRE'!$B$2:$V$890,5,FALSE)</f>
        <v>Otorgado por Decreto Supremo Nº 262, de fecha 2 de abril de 1997, por el Ministerio de Justicia. Publicado en el Diario Oficial con fecha 24 de abril de 1997.</v>
      </c>
      <c r="F452" s="27" t="str">
        <f>VLOOKUP(A452,'BASE REGISTRO NOVIEMBRE'!$B$2:$V$890,6,FALSE)</f>
        <v>Certificado de Vigencia inscripción Nº7421 de fecha 02 de abril de 1997. Folio N° 500394531618 emitido por el Servicio de Registro Civil e Identificación, de fecha 18 de junio de 2021.</v>
      </c>
      <c r="G452" s="27" t="str">
        <f>VLOOKUP(A452,'BASE REGISTRO NOVIEMBRE'!$B$2:$V$890,7,FALSE)</f>
        <v xml:space="preserve">Ayudar a la infancia desvalida sin distinción de sexo, sin distinción racial, creencia religiosa o política.
</v>
      </c>
      <c r="H452" s="27" t="str">
        <f>VLOOKUP(A452,'BASE REGISTRO NOVIEMBRE'!$B$2:$V$890,8,FALSE)</f>
        <v xml:space="preserve">Presidente: 
Simona de la Barra Cruzat, 
Secretario:
Leoncio Toro Araya., 
Tesorero: 
Carlos Javier Contzen Fuentes, 
Director: 
Felipe Andrés Venegas Pozo, 
Director:
Gonzalo Sandoval Zambrano, 
</v>
      </c>
      <c r="I452" s="27" t="str">
        <f>VLOOKUP(A452,'BASE REGISTRO NOVIEMBRE'!$B$2:$V$890,9,FALSE)</f>
        <v>El Consejo durará tres años en sus cargos y se renovará tácita y sucesivamente cada tres años, salvo que la mayoría absoluta de los demás consejeros, resuelva su exclusión.</v>
      </c>
      <c r="J452" s="27" t="str">
        <f>VLOOKUP(A452,'BASE REGISTRO NOVIEMBRE'!$B$2:$V$890,10,FALSE)</f>
        <v>Nombramiento 12 de diciembre de 2019 y cesación 12 de diciembre de 2022.</v>
      </c>
      <c r="K452" s="27" t="str">
        <f>VLOOKUP(A452,'BASE REGISTRO NOVIEMBRE'!$B$2:$V$890,11,FALSE)</f>
        <v xml:space="preserve">Simona de la Barra Cruzat
Rafael Mella Gallegos.
Podrán actuar conjunta o separadamente.
</v>
      </c>
      <c r="L452" s="27" t="str">
        <f>VLOOKUP(A452,'BASE REGISTRO NOVIEMBRE'!$B$2:$V$890,12,FALSE)</f>
        <v>Exeter Nº 540-D, Concepción.</v>
      </c>
      <c r="M452" s="27" t="str">
        <f>VLOOKUP(A452,'BASE REGISTRO NOVIEMBRE'!$B$2:$V$890,13,FALSE)</f>
        <v>VIII</v>
      </c>
      <c r="N452" s="27" t="str">
        <f>VLOOKUP(A452,'BASE REGISTRO NOVIEMBRE'!$B$2:$V$890,14,FALSE)</f>
        <v>Concepción.</v>
      </c>
      <c r="O452" s="27" t="str">
        <f>VLOOKUP(A452,'BASE REGISTRO NOVIEMBRE'!$B$2:$V$890,15,FALSE)</f>
        <v xml:space="preserve"> 41-2106-850
</v>
      </c>
      <c r="P452" s="27" t="str">
        <f>VLOOKUP(A452,'BASE REGISTRO NOVIEMBRE'!$B$2:$V$890,16,FALSE)</f>
        <v>contacto@tdesperanza.cl</v>
      </c>
      <c r="Q452" s="27">
        <f>VLOOKUP(A452,'BASE REGISTRO NOVIEMBRE'!$B$2:$V$890,17,FALSE)</f>
        <v>0</v>
      </c>
      <c r="R452" s="27" t="str">
        <f>VLOOKUP(A452,'BASE REGISTRO NOVIEMBRE'!$B$2:$V$890,18,FALSE)</f>
        <v>93401.</v>
      </c>
      <c r="S452" s="27" t="str">
        <f>VLOOKUP(A452,'BASE REGISTRO NOVIEMBRE'!$B$2:$V$890,19,FALSE)</f>
        <v xml:space="preserve">Certificado de antecedentes financieros, correspondientes al año 2020, aprobados por el Subdepartamento de Supervisión Financiera Nacional. </v>
      </c>
      <c r="T452" s="107">
        <f>VLOOKUP(A452,'BASE REGISTRO NOVIEMBRE'!$B$2:$V$890,20,FALSE)</f>
        <v>37970</v>
      </c>
      <c r="U452" s="41">
        <v>6979</v>
      </c>
      <c r="V452" s="44">
        <v>48791043</v>
      </c>
      <c r="W452" s="44">
        <v>92888808</v>
      </c>
      <c r="X452" s="45">
        <v>44561</v>
      </c>
      <c r="Y452" s="42" t="s">
        <v>40</v>
      </c>
      <c r="Z452" s="42" t="s">
        <v>9203</v>
      </c>
      <c r="AA452" s="42" t="s">
        <v>220</v>
      </c>
    </row>
    <row r="453" spans="1:27" ht="15.75" customHeight="1" x14ac:dyDescent="0.2">
      <c r="A453" s="41">
        <v>6979</v>
      </c>
      <c r="B453" s="27" t="str">
        <f>VLOOKUP(A453,'BASE REGISTRO NOVIEMBRE'!$B$2:$V$890,2,FALSE)</f>
        <v>Fundación Tierra de Esperanza</v>
      </c>
      <c r="C453" s="27" t="str">
        <f>VLOOKUP(A453,'BASE REGISTRO NOVIEMBRE'!$B$2:$V$890,3,FALSE)</f>
        <v>73868900-3</v>
      </c>
      <c r="D453" s="27" t="str">
        <f>VLOOKUP(A453,'BASE REGISTRO NOVIEMBRE'!$B$2:$V$890,4,FALSE)</f>
        <v>Fundación de Derecho Privado.</v>
      </c>
      <c r="E453" s="27" t="str">
        <f>VLOOKUP(A453,'BASE REGISTRO NOVIEMBRE'!$B$2:$V$890,5,FALSE)</f>
        <v>Otorgado por Decreto Supremo Nº 262, de fecha 2 de abril de 1997, por el Ministerio de Justicia. Publicado en el Diario Oficial con fecha 24 de abril de 1997.</v>
      </c>
      <c r="F453" s="27" t="str">
        <f>VLOOKUP(A453,'BASE REGISTRO NOVIEMBRE'!$B$2:$V$890,6,FALSE)</f>
        <v>Certificado de Vigencia inscripción Nº7421 de fecha 02 de abril de 1997. Folio N° 500394531618 emitido por el Servicio de Registro Civil e Identificación, de fecha 18 de junio de 2021.</v>
      </c>
      <c r="G453" s="27" t="str">
        <f>VLOOKUP(A453,'BASE REGISTRO NOVIEMBRE'!$B$2:$V$890,7,FALSE)</f>
        <v xml:space="preserve">Ayudar a la infancia desvalida sin distinción de sexo, sin distinción racial, creencia religiosa o política.
</v>
      </c>
      <c r="H453" s="27" t="str">
        <f>VLOOKUP(A453,'BASE REGISTRO NOVIEMBRE'!$B$2:$V$890,8,FALSE)</f>
        <v xml:space="preserve">Presidente: 
Simona de la Barra Cruzat, 
Secretario:
Leoncio Toro Araya., 
Tesorero: 
Carlos Javier Contzen Fuentes, 
Director: 
Felipe Andrés Venegas Pozo, 
Director:
Gonzalo Sandoval Zambrano, 
</v>
      </c>
      <c r="I453" s="27" t="str">
        <f>VLOOKUP(A453,'BASE REGISTRO NOVIEMBRE'!$B$2:$V$890,9,FALSE)</f>
        <v>El Consejo durará tres años en sus cargos y se renovará tácita y sucesivamente cada tres años, salvo que la mayoría absoluta de los demás consejeros, resuelva su exclusión.</v>
      </c>
      <c r="J453" s="27" t="str">
        <f>VLOOKUP(A453,'BASE REGISTRO NOVIEMBRE'!$B$2:$V$890,10,FALSE)</f>
        <v>Nombramiento 12 de diciembre de 2019 y cesación 12 de diciembre de 2022.</v>
      </c>
      <c r="K453" s="27" t="str">
        <f>VLOOKUP(A453,'BASE REGISTRO NOVIEMBRE'!$B$2:$V$890,11,FALSE)</f>
        <v xml:space="preserve">Simona de la Barra Cruzat
Rafael Mella Gallegos.
Podrán actuar conjunta o separadamente.
</v>
      </c>
      <c r="L453" s="27" t="str">
        <f>VLOOKUP(A453,'BASE REGISTRO NOVIEMBRE'!$B$2:$V$890,12,FALSE)</f>
        <v>Exeter Nº 540-D, Concepción.</v>
      </c>
      <c r="M453" s="27" t="str">
        <f>VLOOKUP(A453,'BASE REGISTRO NOVIEMBRE'!$B$2:$V$890,13,FALSE)</f>
        <v>VIII</v>
      </c>
      <c r="N453" s="27" t="str">
        <f>VLOOKUP(A453,'BASE REGISTRO NOVIEMBRE'!$B$2:$V$890,14,FALSE)</f>
        <v>Concepción.</v>
      </c>
      <c r="O453" s="27" t="str">
        <f>VLOOKUP(A453,'BASE REGISTRO NOVIEMBRE'!$B$2:$V$890,15,FALSE)</f>
        <v xml:space="preserve"> 41-2106-850
</v>
      </c>
      <c r="P453" s="27" t="str">
        <f>VLOOKUP(A453,'BASE REGISTRO NOVIEMBRE'!$B$2:$V$890,16,FALSE)</f>
        <v>contacto@tdesperanza.cl</v>
      </c>
      <c r="Q453" s="27">
        <f>VLOOKUP(A453,'BASE REGISTRO NOVIEMBRE'!$B$2:$V$890,17,FALSE)</f>
        <v>0</v>
      </c>
      <c r="R453" s="27" t="str">
        <f>VLOOKUP(A453,'BASE REGISTRO NOVIEMBRE'!$B$2:$V$890,18,FALSE)</f>
        <v>93401.</v>
      </c>
      <c r="S453" s="27" t="str">
        <f>VLOOKUP(A453,'BASE REGISTRO NOVIEMBRE'!$B$2:$V$890,19,FALSE)</f>
        <v xml:space="preserve">Certificado de antecedentes financieros, correspondientes al año 2020, aprobados por el Subdepartamento de Supervisión Financiera Nacional. </v>
      </c>
      <c r="T453" s="107">
        <f>VLOOKUP(A453,'BASE REGISTRO NOVIEMBRE'!$B$2:$V$890,20,FALSE)</f>
        <v>37970</v>
      </c>
      <c r="U453" s="41">
        <v>6979</v>
      </c>
      <c r="V453" s="44">
        <v>13220977</v>
      </c>
      <c r="W453" s="44">
        <v>26076397</v>
      </c>
      <c r="X453" s="45">
        <v>44561</v>
      </c>
      <c r="Y453" s="42" t="s">
        <v>40</v>
      </c>
      <c r="Z453" s="42" t="s">
        <v>9203</v>
      </c>
      <c r="AA453" s="42" t="s">
        <v>9595</v>
      </c>
    </row>
    <row r="454" spans="1:27" ht="15.75" customHeight="1" x14ac:dyDescent="0.2">
      <c r="A454" s="41">
        <v>6982</v>
      </c>
      <c r="B454" s="27" t="str">
        <f>VLOOKUP(A454,'BASE REGISTRO NOVIEMBRE'!$B$2:$V$890,2,FALSE)</f>
        <v xml:space="preserve">I. Municipalidad de Quellón  
</v>
      </c>
      <c r="C454" s="27" t="str">
        <f>VLOOKUP(A454,'BASE REGISTRO NOVIEMBRE'!$B$2:$V$890,3,FALSE)</f>
        <v>69230700-3</v>
      </c>
      <c r="D454" s="27" t="str">
        <f>VLOOKUP(A454,'BASE REGISTRO NOVIEMBRE'!$B$2:$V$890,4,FALSE)</f>
        <v>Municipalidad</v>
      </c>
      <c r="E454" s="27" t="str">
        <f>VLOOKUP(A454,'BASE REGISTRO NOVIEMBRE'!$B$2:$V$890,5,FALSE)</f>
        <v>Constitución Política de la República, art. 107.</v>
      </c>
      <c r="F454" s="27" t="str">
        <f>VLOOKUP(A454,'BASE REGISTRO NOVIEMBRE'!$B$2:$V$890,6,FALSE)</f>
        <v>Indefinida.</v>
      </c>
      <c r="G454" s="27" t="str">
        <f>VLOOKUP(A454,'BASE REGISTRO NOVIEMBRE'!$B$2:$V$890,7,FALSE)</f>
        <v>Según Ley Orgánica Nº 18.695, arts. 1º al 4º.</v>
      </c>
      <c r="H454" s="27" t="str">
        <f>VLOOKUP(A454,'BASE REGISTRO NOVIEMBRE'!$B$2:$V$890,8,FALSE)</f>
        <v>no tiene</v>
      </c>
      <c r="I454" s="27">
        <f>VLOOKUP(A454,'BASE REGISTRO NOVIEMBRE'!$B$2:$V$890,9,FALSE)</f>
        <v>0</v>
      </c>
      <c r="J454" s="27">
        <f>VLOOKUP(A454,'BASE REGISTRO NOVIEMBRE'!$B$2:$V$890,10,FALSE)</f>
        <v>0</v>
      </c>
      <c r="K454" s="27" t="str">
        <f>VLOOKUP(A454,'BASE REGISTRO NOVIEMBRE'!$B$2:$V$890,11,FALSE)</f>
        <v>Cristian Felipe Ojeda Chiguay.    Consta en Decreto Alcaldicio Exento Nº 3303, de 26 de diciembre de 2019, que establece el orden de subrogancia del alcalde en el siguiente orden:
1.- Claudio Lemarie Grate, Administrador Municipal.
2.- Marcela Aguilar Díaz, Directora de Administración y Finanzas.
3.- Pablo Muñoz Barría</v>
      </c>
      <c r="L454" s="27" t="str">
        <f>VLOOKUP(A454,'BASE REGISTRO NOVIEMBRE'!$B$2:$V$890,12,FALSE)</f>
        <v>22 de Mayo Nº 351, Quellón, Décima Región.</v>
      </c>
      <c r="M454" s="27" t="str">
        <f>VLOOKUP(A454,'BASE REGISTRO NOVIEMBRE'!$B$2:$V$890,13,FALSE)</f>
        <v>X</v>
      </c>
      <c r="N454" s="27" t="str">
        <f>VLOOKUP(A454,'BASE REGISTRO NOVIEMBRE'!$B$2:$V$890,14,FALSE)</f>
        <v>Quellón</v>
      </c>
      <c r="O454" s="27" t="str">
        <f>VLOOKUP(A454,'BASE REGISTRO NOVIEMBRE'!$B$2:$V$890,15,FALSE)</f>
        <v>652-686801</v>
      </c>
      <c r="P454" s="27" t="str">
        <f>VLOOKUP(A454,'BASE REGISTRO NOVIEMBRE'!$B$2:$V$890,16,FALSE)</f>
        <v>info@muniquellon.cl</v>
      </c>
      <c r="Q454" s="27">
        <f>VLOOKUP(A454,'BASE REGISTRO NOVIEMBRE'!$B$2:$V$890,17,FALSE)</f>
        <v>0</v>
      </c>
      <c r="R454" s="27">
        <f>VLOOKUP(A454,'BASE REGISTRO NOVIEMBRE'!$B$2:$V$890,18,FALSE)</f>
        <v>91001</v>
      </c>
      <c r="S454" s="27" t="str">
        <f>VLOOKUP(A454,'BASE REGISTRO NOVIEMBRE'!$B$2:$V$890,19,FALSE)</f>
        <v xml:space="preserve">No se acompañan. Aplica Informe Jurídico Nº 09, de  fecha 14 de marzo de 2011 del Departamento Jurídico y Dictamen Nº 070791, de 2009, de la Contraloría General de la República.  
</v>
      </c>
      <c r="T454" s="107">
        <f>VLOOKUP(A454,'BASE REGISTRO NOVIEMBRE'!$B$2:$V$890,20,FALSE)</f>
        <v>37970</v>
      </c>
      <c r="U454" s="41">
        <v>6982</v>
      </c>
      <c r="V454" s="44">
        <v>4578944</v>
      </c>
      <c r="W454" s="44">
        <v>13736832</v>
      </c>
      <c r="X454" s="45">
        <v>44561</v>
      </c>
      <c r="Y454" s="42" t="s">
        <v>40</v>
      </c>
      <c r="Z454" s="42" t="s">
        <v>9203</v>
      </c>
      <c r="AA454" s="42" t="s">
        <v>214</v>
      </c>
    </row>
    <row r="455" spans="1:27" ht="15.75" customHeight="1" x14ac:dyDescent="0.2">
      <c r="A455" s="41">
        <v>6983</v>
      </c>
      <c r="B455" s="27" t="str">
        <f>VLOOKUP(A455,'BASE REGISTRO NOVIEMBRE'!$B$2:$V$890,2,FALSE)</f>
        <v>Fundación Instituto de Educación Popular IEP</v>
      </c>
      <c r="C455" s="27" t="str">
        <f>VLOOKUP(A455,'BASE REGISTRO NOVIEMBRE'!$B$2:$V$890,3,FALSE)</f>
        <v>75991740-5</v>
      </c>
      <c r="D455" s="27" t="str">
        <f>VLOOKUP(A455,'BASE REGISTRO NOVIEMBRE'!$B$2:$V$890,4,FALSE)</f>
        <v>Fundación de derecho público</v>
      </c>
      <c r="E455" s="27" t="str">
        <f>VLOOKUP(A455,'BASE REGISTRO NOVIEMBRE'!$B$2:$V$890,5,FALSE)</f>
        <v>Decreto Eclesiástico del Obispado de Copiapó Nº 003/01, de 9 de marzo de 2001.</v>
      </c>
      <c r="F455" s="27" t="str">
        <f>VLOOKUP(A455,'BASE REGISTRO NOVIEMBRE'!$B$2:$V$890,6,FALSE)</f>
        <v xml:space="preserve">Certificado de Vigencia SOC/163/2021, de fecha 13 de julio de 2021, del Obispado de Copiapó.
</v>
      </c>
      <c r="G455" s="27" t="str">
        <f>VLOOKUP(A455,'BASE REGISTRO NOVIEMBRE'!$B$2:$V$890,7,FALSE)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455" s="27" t="str">
        <f>VLOOKUP(A455,'BASE REGISTRO NOVIEMBRE'!$B$2:$V$890,8,FALSE)</f>
        <v xml:space="preserve">Presidente: Jorge Alfaro Colmans
Vicepresidenta: María Eugenia Cavada
Secretaria: Ximena Cáceres Maturana
Directora: Nélida Carmona Rojas
Directora: Alicia Gutiérrez Tapia
Director: Iván Farah Maffei
Directora Ejecutiva: Carla Brown Prato
</v>
      </c>
      <c r="I455" s="27" t="str">
        <f>VLOOKUP(A455,'BASE REGISTRO NOVIEMBRE'!$B$2:$V$890,9,FALSE)</f>
        <v xml:space="preserve">Según los Estatutos, los miembros del Directorio deben durar dos años en sus cargos, sin perjuicio de la posibilidad de confirmación sucesiva por parte del Obispo.  </v>
      </c>
      <c r="J455" s="27" t="str">
        <f>VLOOKUP(A455,'BASE REGISTRO NOVIEMBRE'!$B$2:$V$890,10,FALSE)</f>
        <v>19 de diciembre de 2018 al 19 de diciembre de 2019</v>
      </c>
      <c r="K455" s="27" t="str">
        <f>VLOOKUP(A455,'BASE REGISTRO NOVIEMBRE'!$B$2:$V$890,11,FALSE)</f>
        <v xml:space="preserve">Presidente: Jorge Alfaro Colmans
Directora Ejecutiva: Carla Brown Prato
</v>
      </c>
      <c r="L455" s="27" t="str">
        <f>VLOOKUP(A455,'BASE REGISTRO NOVIEMBRE'!$B$2:$V$890,12,FALSE)</f>
        <v xml:space="preserve">Calle O’Higgins Nº 555, depto. 1 y 2, comuna de Copiapó, Región de Atacama.
</v>
      </c>
      <c r="M455" s="27" t="str">
        <f>VLOOKUP(A455,'BASE REGISTRO NOVIEMBRE'!$B$2:$V$890,13,FALSE)</f>
        <v>III</v>
      </c>
      <c r="N455" s="27" t="str">
        <f>VLOOKUP(A455,'BASE REGISTRO NOVIEMBRE'!$B$2:$V$890,14,FALSE)</f>
        <v>Copiapó</v>
      </c>
      <c r="O455" s="27" t="str">
        <f>VLOOKUP(A455,'BASE REGISTRO NOVIEMBRE'!$B$2:$V$890,15,FALSE)</f>
        <v xml:space="preserve">Fono fijo: 52-2247556
Fono celular: 9-68328551
</v>
      </c>
      <c r="P455" s="27" t="str">
        <f>VLOOKUP(A455,'BASE REGISTRO NOVIEMBRE'!$B$2:$V$890,16,FALSE)</f>
        <v>svallejos@fundiep.cl</v>
      </c>
      <c r="Q455" s="27">
        <f>VLOOKUP(A455,'BASE REGISTRO NOVIEMBRE'!$B$2:$V$890,17,FALSE)</f>
        <v>0</v>
      </c>
      <c r="R455" s="27">
        <f>VLOOKUP(A455,'BASE REGISTRO NOVIEMBRE'!$B$2:$V$890,18,FALSE)</f>
        <v>93401</v>
      </c>
      <c r="S455" s="27" t="str">
        <f>VLOOKUP(A455,'BASE REGISTRO NOVIEMBRE'!$B$2:$V$890,19,FALSE)</f>
        <v>Se acompaña certificado financiero correspondiente al 2020 aprobados por el Subdepartamento de Supervisión Financiera</v>
      </c>
      <c r="T455" s="107">
        <f>VLOOKUP(A455,'BASE REGISTRO NOVIEMBRE'!$B$2:$V$890,20,FALSE)</f>
        <v>37970</v>
      </c>
      <c r="U455" s="41">
        <v>6983</v>
      </c>
      <c r="V455" s="44">
        <v>22530886</v>
      </c>
      <c r="W455" s="44">
        <v>43422663</v>
      </c>
      <c r="X455" s="45">
        <v>44561</v>
      </c>
      <c r="Y455" s="42" t="s">
        <v>40</v>
      </c>
      <c r="Z455" s="42" t="s">
        <v>9203</v>
      </c>
      <c r="AA455" s="42" t="s">
        <v>909</v>
      </c>
    </row>
    <row r="456" spans="1:27" ht="15.75" customHeight="1" x14ac:dyDescent="0.2">
      <c r="A456" s="41">
        <v>6983</v>
      </c>
      <c r="B456" s="27" t="str">
        <f>VLOOKUP(A456,'BASE REGISTRO NOVIEMBRE'!$B$2:$V$890,2,FALSE)</f>
        <v>Fundación Instituto de Educación Popular IEP</v>
      </c>
      <c r="C456" s="27" t="str">
        <f>VLOOKUP(A456,'BASE REGISTRO NOVIEMBRE'!$B$2:$V$890,3,FALSE)</f>
        <v>75991740-5</v>
      </c>
      <c r="D456" s="27" t="str">
        <f>VLOOKUP(A456,'BASE REGISTRO NOVIEMBRE'!$B$2:$V$890,4,FALSE)</f>
        <v>Fundación de derecho público</v>
      </c>
      <c r="E456" s="27" t="str">
        <f>VLOOKUP(A456,'BASE REGISTRO NOVIEMBRE'!$B$2:$V$890,5,FALSE)</f>
        <v>Decreto Eclesiástico del Obispado de Copiapó Nº 003/01, de 9 de marzo de 2001.</v>
      </c>
      <c r="F456" s="27" t="str">
        <f>VLOOKUP(A456,'BASE REGISTRO NOVIEMBRE'!$B$2:$V$890,6,FALSE)</f>
        <v xml:space="preserve">Certificado de Vigencia SOC/163/2021, de fecha 13 de julio de 2021, del Obispado de Copiapó.
</v>
      </c>
      <c r="G456" s="27" t="str">
        <f>VLOOKUP(A456,'BASE REGISTRO NOVIEMBRE'!$B$2:$V$890,7,FALSE)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456" s="27" t="str">
        <f>VLOOKUP(A456,'BASE REGISTRO NOVIEMBRE'!$B$2:$V$890,8,FALSE)</f>
        <v xml:space="preserve">Presidente: Jorge Alfaro Colmans
Vicepresidenta: María Eugenia Cavada
Secretaria: Ximena Cáceres Maturana
Directora: Nélida Carmona Rojas
Directora: Alicia Gutiérrez Tapia
Director: Iván Farah Maffei
Directora Ejecutiva: Carla Brown Prato
</v>
      </c>
      <c r="I456" s="27" t="str">
        <f>VLOOKUP(A456,'BASE REGISTRO NOVIEMBRE'!$B$2:$V$890,9,FALSE)</f>
        <v xml:space="preserve">Según los Estatutos, los miembros del Directorio deben durar dos años en sus cargos, sin perjuicio de la posibilidad de confirmación sucesiva por parte del Obispo.  </v>
      </c>
      <c r="J456" s="27" t="str">
        <f>VLOOKUP(A456,'BASE REGISTRO NOVIEMBRE'!$B$2:$V$890,10,FALSE)</f>
        <v>19 de diciembre de 2018 al 19 de diciembre de 2019</v>
      </c>
      <c r="K456" s="27" t="str">
        <f>VLOOKUP(A456,'BASE REGISTRO NOVIEMBRE'!$B$2:$V$890,11,FALSE)</f>
        <v xml:space="preserve">Presidente: Jorge Alfaro Colmans
Directora Ejecutiva: Carla Brown Prato
</v>
      </c>
      <c r="L456" s="27" t="str">
        <f>VLOOKUP(A456,'BASE REGISTRO NOVIEMBRE'!$B$2:$V$890,12,FALSE)</f>
        <v xml:space="preserve">Calle O’Higgins Nº 555, depto. 1 y 2, comuna de Copiapó, Región de Atacama.
</v>
      </c>
      <c r="M456" s="27" t="str">
        <f>VLOOKUP(A456,'BASE REGISTRO NOVIEMBRE'!$B$2:$V$890,13,FALSE)</f>
        <v>III</v>
      </c>
      <c r="N456" s="27" t="str">
        <f>VLOOKUP(A456,'BASE REGISTRO NOVIEMBRE'!$B$2:$V$890,14,FALSE)</f>
        <v>Copiapó</v>
      </c>
      <c r="O456" s="27" t="str">
        <f>VLOOKUP(A456,'BASE REGISTRO NOVIEMBRE'!$B$2:$V$890,15,FALSE)</f>
        <v xml:space="preserve">Fono fijo: 52-2247556
Fono celular: 9-68328551
</v>
      </c>
      <c r="P456" s="27" t="str">
        <f>VLOOKUP(A456,'BASE REGISTRO NOVIEMBRE'!$B$2:$V$890,16,FALSE)</f>
        <v>svallejos@fundiep.cl</v>
      </c>
      <c r="Q456" s="27">
        <f>VLOOKUP(A456,'BASE REGISTRO NOVIEMBRE'!$B$2:$V$890,17,FALSE)</f>
        <v>0</v>
      </c>
      <c r="R456" s="27">
        <f>VLOOKUP(A456,'BASE REGISTRO NOVIEMBRE'!$B$2:$V$890,18,FALSE)</f>
        <v>93401</v>
      </c>
      <c r="S456" s="27" t="str">
        <f>VLOOKUP(A456,'BASE REGISTRO NOVIEMBRE'!$B$2:$V$890,19,FALSE)</f>
        <v>Se acompaña certificado financiero correspondiente al 2020 aprobados por el Subdepartamento de Supervisión Financiera</v>
      </c>
      <c r="T456" s="107">
        <f>VLOOKUP(A456,'BASE REGISTRO NOVIEMBRE'!$B$2:$V$890,20,FALSE)</f>
        <v>37970</v>
      </c>
      <c r="U456" s="41">
        <v>6983</v>
      </c>
      <c r="V456" s="44">
        <v>163334846</v>
      </c>
      <c r="W456" s="44">
        <v>224357194</v>
      </c>
      <c r="X456" s="45">
        <v>44561</v>
      </c>
      <c r="Y456" s="42" t="s">
        <v>40</v>
      </c>
      <c r="Z456" s="42" t="s">
        <v>9203</v>
      </c>
      <c r="AA456" s="42" t="s">
        <v>282</v>
      </c>
    </row>
    <row r="457" spans="1:27" ht="15.75" customHeight="1" x14ac:dyDescent="0.2">
      <c r="A457" s="41">
        <v>6983</v>
      </c>
      <c r="B457" s="27" t="str">
        <f>VLOOKUP(A457,'BASE REGISTRO NOVIEMBRE'!$B$2:$V$890,2,FALSE)</f>
        <v>Fundación Instituto de Educación Popular IEP</v>
      </c>
      <c r="C457" s="27" t="str">
        <f>VLOOKUP(A457,'BASE REGISTRO NOVIEMBRE'!$B$2:$V$890,3,FALSE)</f>
        <v>75991740-5</v>
      </c>
      <c r="D457" s="27" t="str">
        <f>VLOOKUP(A457,'BASE REGISTRO NOVIEMBRE'!$B$2:$V$890,4,FALSE)</f>
        <v>Fundación de derecho público</v>
      </c>
      <c r="E457" s="27" t="str">
        <f>VLOOKUP(A457,'BASE REGISTRO NOVIEMBRE'!$B$2:$V$890,5,FALSE)</f>
        <v>Decreto Eclesiástico del Obispado de Copiapó Nº 003/01, de 9 de marzo de 2001.</v>
      </c>
      <c r="F457" s="27" t="str">
        <f>VLOOKUP(A457,'BASE REGISTRO NOVIEMBRE'!$B$2:$V$890,6,FALSE)</f>
        <v xml:space="preserve">Certificado de Vigencia SOC/163/2021, de fecha 13 de julio de 2021, del Obispado de Copiapó.
</v>
      </c>
      <c r="G457" s="27" t="str">
        <f>VLOOKUP(A457,'BASE REGISTRO NOVIEMBRE'!$B$2:$V$890,7,FALSE)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457" s="27" t="str">
        <f>VLOOKUP(A457,'BASE REGISTRO NOVIEMBRE'!$B$2:$V$890,8,FALSE)</f>
        <v xml:space="preserve">Presidente: Jorge Alfaro Colmans
Vicepresidenta: María Eugenia Cavada
Secretaria: Ximena Cáceres Maturana
Directora: Nélida Carmona Rojas
Directora: Alicia Gutiérrez Tapia
Director: Iván Farah Maffei
Directora Ejecutiva: Carla Brown Prato
</v>
      </c>
      <c r="I457" s="27" t="str">
        <f>VLOOKUP(A457,'BASE REGISTRO NOVIEMBRE'!$B$2:$V$890,9,FALSE)</f>
        <v xml:space="preserve">Según los Estatutos, los miembros del Directorio deben durar dos años en sus cargos, sin perjuicio de la posibilidad de confirmación sucesiva por parte del Obispo.  </v>
      </c>
      <c r="J457" s="27" t="str">
        <f>VLOOKUP(A457,'BASE REGISTRO NOVIEMBRE'!$B$2:$V$890,10,FALSE)</f>
        <v>19 de diciembre de 2018 al 19 de diciembre de 2019</v>
      </c>
      <c r="K457" s="27" t="str">
        <f>VLOOKUP(A457,'BASE REGISTRO NOVIEMBRE'!$B$2:$V$890,11,FALSE)</f>
        <v xml:space="preserve">Presidente: Jorge Alfaro Colmans
Directora Ejecutiva: Carla Brown Prato
</v>
      </c>
      <c r="L457" s="27" t="str">
        <f>VLOOKUP(A457,'BASE REGISTRO NOVIEMBRE'!$B$2:$V$890,12,FALSE)</f>
        <v xml:space="preserve">Calle O’Higgins Nº 555, depto. 1 y 2, comuna de Copiapó, Región de Atacama.
</v>
      </c>
      <c r="M457" s="27" t="str">
        <f>VLOOKUP(A457,'BASE REGISTRO NOVIEMBRE'!$B$2:$V$890,13,FALSE)</f>
        <v>III</v>
      </c>
      <c r="N457" s="27" t="str">
        <f>VLOOKUP(A457,'BASE REGISTRO NOVIEMBRE'!$B$2:$V$890,14,FALSE)</f>
        <v>Copiapó</v>
      </c>
      <c r="O457" s="27" t="str">
        <f>VLOOKUP(A457,'BASE REGISTRO NOVIEMBRE'!$B$2:$V$890,15,FALSE)</f>
        <v xml:space="preserve">Fono fijo: 52-2247556
Fono celular: 9-68328551
</v>
      </c>
      <c r="P457" s="27" t="str">
        <f>VLOOKUP(A457,'BASE REGISTRO NOVIEMBRE'!$B$2:$V$890,16,FALSE)</f>
        <v>svallejos@fundiep.cl</v>
      </c>
      <c r="Q457" s="27">
        <f>VLOOKUP(A457,'BASE REGISTRO NOVIEMBRE'!$B$2:$V$890,17,FALSE)</f>
        <v>0</v>
      </c>
      <c r="R457" s="27">
        <f>VLOOKUP(A457,'BASE REGISTRO NOVIEMBRE'!$B$2:$V$890,18,FALSE)</f>
        <v>93401</v>
      </c>
      <c r="S457" s="27" t="str">
        <f>VLOOKUP(A457,'BASE REGISTRO NOVIEMBRE'!$B$2:$V$890,19,FALSE)</f>
        <v>Se acompaña certificado financiero correspondiente al 2020 aprobados por el Subdepartamento de Supervisión Financiera</v>
      </c>
      <c r="T457" s="107">
        <f>VLOOKUP(A457,'BASE REGISTRO NOVIEMBRE'!$B$2:$V$890,20,FALSE)</f>
        <v>37970</v>
      </c>
      <c r="U457" s="41">
        <v>6983</v>
      </c>
      <c r="V457" s="44">
        <v>11088560</v>
      </c>
      <c r="W457" s="44">
        <v>18704330</v>
      </c>
      <c r="X457" s="45">
        <v>44561</v>
      </c>
      <c r="Y457" s="42" t="s">
        <v>40</v>
      </c>
      <c r="Z457" s="42" t="s">
        <v>9203</v>
      </c>
      <c r="AA457" s="42" t="s">
        <v>9486</v>
      </c>
    </row>
    <row r="458" spans="1:27" ht="15.75" customHeight="1" x14ac:dyDescent="0.2">
      <c r="A458" s="41">
        <v>6984</v>
      </c>
      <c r="B458" s="27" t="str">
        <f>VLOOKUP(A458,'BASE REGISTRO NOVIEMBRE'!$B$2:$V$890,2,FALSE)</f>
        <v>I. Municipalidad de Puerto Varas</v>
      </c>
      <c r="C458" s="27" t="str">
        <f>VLOOKUP(A458,'BASE REGISTRO NOVIEMBRE'!$B$2:$V$890,3,FALSE)</f>
        <v>69220200-7</v>
      </c>
      <c r="D458" s="27" t="str">
        <f>VLOOKUP(A458,'BASE REGISTRO NOVIEMBRE'!$B$2:$V$890,4,FALSE)</f>
        <v>Municipalidad</v>
      </c>
      <c r="E458" s="27" t="str">
        <f>VLOOKUP(A458,'BASE REGISTRO NOVIEMBRE'!$B$2:$V$890,5,FALSE)</f>
        <v>Constitución Política de la República, artículo 107</v>
      </c>
      <c r="F458" s="27" t="str">
        <f>VLOOKUP(A458,'BASE REGISTRO NOVIEMBRE'!$B$2:$V$890,6,FALSE)</f>
        <v>Indefinida</v>
      </c>
      <c r="G458" s="27" t="str">
        <f>VLOOKUP(A458,'BASE REGISTRO NOVIEMBRE'!$B$2:$V$890,7,FALSE)</f>
        <v>Según ley Orgánica N° 18.695, artículos 1° al 4°</v>
      </c>
      <c r="H458" s="27" t="str">
        <f>VLOOKUP(A458,'BASE REGISTRO NOVIEMBRE'!$B$2:$V$890,8,FALSE)</f>
        <v>no tiene</v>
      </c>
      <c r="I458" s="27">
        <f>VLOOKUP(A458,'BASE REGISTRO NOVIEMBRE'!$B$2:$V$890,9,FALSE)</f>
        <v>0</v>
      </c>
      <c r="J458" s="27">
        <f>VLOOKUP(A458,'BASE REGISTRO NOVIEMBRE'!$B$2:$V$890,10,FALSE)</f>
        <v>0</v>
      </c>
      <c r="K458" s="27" t="str">
        <f>VLOOKUP(A458,'BASE REGISTRO NOVIEMBRE'!$B$2:$V$890,11,FALSE)</f>
        <v xml:space="preserve">Álvaro Gonzalo Berger Schmidt,
</v>
      </c>
      <c r="L458" s="27" t="str">
        <f>VLOOKUP(A458,'BASE REGISTRO NOVIEMBRE'!$B$2:$V$890,12,FALSE)</f>
        <v xml:space="preserve">San Francisco N° 413, comuna de Puerto Varas, Décima Región
</v>
      </c>
      <c r="M458" s="27" t="str">
        <f>VLOOKUP(A458,'BASE REGISTRO NOVIEMBRE'!$B$2:$V$890,13,FALSE)</f>
        <v>X</v>
      </c>
      <c r="N458" s="27" t="str">
        <f>VLOOKUP(A458,'BASE REGISTRO NOVIEMBRE'!$B$2:$V$890,14,FALSE)</f>
        <v>Puerto Varas</v>
      </c>
      <c r="O458" s="27" t="str">
        <f>VLOOKUP(A458,'BASE REGISTRO NOVIEMBRE'!$B$2:$V$890,15,FALSE)</f>
        <v>Fonos: (56-65) 2361100 – 2361336 - 2361218</v>
      </c>
      <c r="P458" s="27" t="str">
        <f>VLOOKUP(A458,'BASE REGISTRO NOVIEMBRE'!$B$2:$V$890,16,FALSE)</f>
        <v>Página web: www.ptovaras.cl</v>
      </c>
      <c r="Q458" s="27">
        <f>VLOOKUP(A458,'BASE REGISTRO NOVIEMBRE'!$B$2:$V$890,17,FALSE)</f>
        <v>0</v>
      </c>
      <c r="R458" s="27">
        <f>VLOOKUP(A458,'BASE REGISTRO NOVIEMBRE'!$B$2:$V$890,18,FALSE)</f>
        <v>91001</v>
      </c>
      <c r="S458" s="27" t="str">
        <f>VLOOKUP(A458,'BASE REGISTRO NOVIEMBRE'!$B$2:$V$890,19,FALSE)</f>
        <v>No se acompañan. Aplica Informe Jurídico Nº 09, de fecha 14 de marzo de 2011 del Departamento Jurídico y Dictamen Nº 070791, de 2009, de la Contraloría General de la República.</v>
      </c>
      <c r="T458" s="107">
        <f>VLOOKUP(A458,'BASE REGISTRO NOVIEMBRE'!$B$2:$V$890,20,FALSE)</f>
        <v>37970</v>
      </c>
      <c r="U458" s="41">
        <v>6984</v>
      </c>
      <c r="V458" s="44">
        <v>5709371</v>
      </c>
      <c r="W458" s="44">
        <v>11418742</v>
      </c>
      <c r="X458" s="45">
        <v>44561</v>
      </c>
      <c r="Y458" s="42" t="s">
        <v>40</v>
      </c>
      <c r="Z458" s="42" t="s">
        <v>9203</v>
      </c>
      <c r="AA458" s="42" t="s">
        <v>9550</v>
      </c>
    </row>
    <row r="459" spans="1:27" ht="15.75" customHeight="1" x14ac:dyDescent="0.2">
      <c r="A459" s="41">
        <v>6988</v>
      </c>
      <c r="B459" s="27" t="str">
        <f>VLOOKUP(A459,'BASE REGISTRO NOVIEMBRE'!$B$2:$V$890,2,FALSE)</f>
        <v>Corporación de Asociación de Padres y Amigos de los Autistas V Región.</v>
      </c>
      <c r="C459" s="27" t="str">
        <f>VLOOKUP(A459,'BASE REGISTRO NOVIEMBRE'!$B$2:$V$890,3,FALSE)</f>
        <v>71578700-8</v>
      </c>
      <c r="D459" s="27" t="str">
        <f>VLOOKUP(A459,'BASE REGISTRO NOVIEMBRE'!$B$2:$V$890,4,FALSE)</f>
        <v>Corporación de Derecho Privado.</v>
      </c>
      <c r="E459" s="27" t="str">
        <f>VLOOKUP(A459,'BASE REGISTRO NOVIEMBRE'!$B$2:$V$890,5,FALSE)</f>
        <v xml:space="preserve">Otorgada por Decreto Supremo Nº 492, de fecha 12 de mayo de 1989, del Ministerio de Justicia. </v>
      </c>
      <c r="F459" s="27" t="str">
        <f>VLOOKUP(A459,'BASE REGISTRO NOVIEMBRE'!$B$2:$V$890,6,FALSE)</f>
        <v>Certificado de vigencia Folio N° 500396161581, emitido con fecha 30 de junio de 2021, por el Servicio de Registro Civil e Identificación.</v>
      </c>
      <c r="G459" s="27" t="str">
        <f>VLOOKUP(A459,'BASE REGISTRO NOVIEMBRE'!$B$2:$V$890,7,FALSE)</f>
        <v>Preocuparse en forma integral del problema que plantea la persona autista y propiciar los servicios que cubren toda la vida del inválido.</v>
      </c>
      <c r="H459" s="27" t="str">
        <f>VLOOKUP(A459,'BASE REGISTRO NOVIEMBRE'!$B$2:$V$890,8,FALSE)</f>
        <v>Presidenta: Elizabeth Valencia González
Secretaria: Teresa Núñez San Martín
Tesorera: Libertad Pons Aravena
Directoras: 
Delfina Nancy Prado Farías
Jeannette Díaz Pinedo</v>
      </c>
      <c r="I459" s="27" t="str">
        <f>VLOOKUP(A459,'BASE REGISTRO NOVIEMBRE'!$B$2:$V$890,9,FALSE)</f>
        <v>Durarán 2 años en sus cargos.</v>
      </c>
      <c r="J459" s="27" t="str">
        <f>VLOOKUP(A459,'BASE REGISTRO NOVIEMBRE'!$B$2:$V$890,10,FALSE)</f>
        <v>17 de marzo de 2021 al 17 de marzo de 2023</v>
      </c>
      <c r="K459" s="27" t="str">
        <f>VLOOKUP(A459,'BASE REGISTRO NOVIEMBRE'!$B$2:$V$890,11,FALSE)</f>
        <v xml:space="preserve">Presidenta: Elizabeth Valencia González, </v>
      </c>
      <c r="L459" s="27" t="str">
        <f>VLOOKUP(A459,'BASE REGISTRO NOVIEMBRE'!$B$2:$V$890,12,FALSE)</f>
        <v xml:space="preserve">Avenida Santa Inés N° 2606, esquina Gorrión, Población Libertad, Viña del Mar, Quinta Región.
</v>
      </c>
      <c r="M459" s="27" t="str">
        <f>VLOOKUP(A459,'BASE REGISTRO NOVIEMBRE'!$B$2:$V$890,13,FALSE)</f>
        <v>V</v>
      </c>
      <c r="N459" s="27" t="str">
        <f>VLOOKUP(A459,'BASE REGISTRO NOVIEMBRE'!$B$2:$V$890,14,FALSE)</f>
        <v>Viña del Mar</v>
      </c>
      <c r="O459" s="27" t="str">
        <f>VLOOKUP(A459,'BASE REGISTRO NOVIEMBRE'!$B$2:$V$890,15,FALSE)</f>
        <v>(32)  2694515- - 2686494</v>
      </c>
      <c r="P459" s="27" t="str">
        <f>VLOOKUP(A459,'BASE REGISTRO NOVIEMBRE'!$B$2:$V$890,16,FALSE)</f>
        <v>aspautquintaregion@gmail.com</v>
      </c>
      <c r="Q459" s="27">
        <f>VLOOKUP(A459,'BASE REGISTRO NOVIEMBRE'!$B$2:$V$890,17,FALSE)</f>
        <v>0</v>
      </c>
      <c r="R459" s="27" t="str">
        <f>VLOOKUP(A459,'BASE REGISTRO NOVIEMBRE'!$B$2:$V$890,18,FALSE)</f>
        <v>93401: Institución de Asistencia Social</v>
      </c>
      <c r="S459" s="27" t="str">
        <f>VLOOKUP(A459,'BASE REGISTRO NOVIEMBRE'!$B$2:$V$890,19,FALSE)</f>
        <v>Se acompaña Certificado de Antecedentes Financieros años 2020 aprobados por el Subdepartamento de Supervisión Financiera Nacional.</v>
      </c>
      <c r="T459" s="107">
        <f>VLOOKUP(A459,'BASE REGISTRO NOVIEMBRE'!$B$2:$V$890,20,FALSE)</f>
        <v>37971</v>
      </c>
      <c r="U459" s="41">
        <v>6988</v>
      </c>
      <c r="V459" s="44">
        <v>3914773</v>
      </c>
      <c r="W459" s="44">
        <v>7874973</v>
      </c>
      <c r="X459" s="45">
        <v>44561</v>
      </c>
      <c r="Y459" s="42" t="s">
        <v>40</v>
      </c>
      <c r="Z459" s="42" t="s">
        <v>9203</v>
      </c>
      <c r="AA459" s="42" t="s">
        <v>72</v>
      </c>
    </row>
    <row r="460" spans="1:27" ht="15.75" customHeight="1" x14ac:dyDescent="0.2">
      <c r="A460" s="41">
        <v>6997</v>
      </c>
      <c r="B460" s="27" t="str">
        <f>VLOOKUP(A460,'BASE REGISTRO NOVIEMBRE'!$B$2:$V$890,2,FALSE)</f>
        <v xml:space="preserve">I. Municipalidad de La Granja
</v>
      </c>
      <c r="C460" s="27" t="str">
        <f>VLOOKUP(A460,'BASE REGISTRO NOVIEMBRE'!$B$2:$V$890,3,FALSE)</f>
        <v>69072400-6</v>
      </c>
      <c r="D460" s="27" t="str">
        <f>VLOOKUP(A460,'BASE REGISTRO NOVIEMBRE'!$B$2:$V$890,4,FALSE)</f>
        <v>Municipalidad</v>
      </c>
      <c r="E460" s="27" t="str">
        <f>VLOOKUP(A460,'BASE REGISTRO NOVIEMBRE'!$B$2:$V$890,5,FALSE)</f>
        <v>Constitución Política de la República, art. 107.</v>
      </c>
      <c r="F460" s="27" t="str">
        <f>VLOOKUP(A460,'BASE REGISTRO NOVIEMBRE'!$B$2:$V$890,6,FALSE)</f>
        <v>Indefinida.</v>
      </c>
      <c r="G460" s="27" t="str">
        <f>VLOOKUP(A460,'BASE REGISTRO NOVIEMBRE'!$B$2:$V$890,7,FALSE)</f>
        <v>Según Ley Orgánica Nº 18.695, arts. 1º al 4º.</v>
      </c>
      <c r="H460" s="27" t="str">
        <f>VLOOKUP(A460,'BASE REGISTRO NOVIEMBRE'!$B$2:$V$890,8,FALSE)</f>
        <v>no tiene</v>
      </c>
      <c r="I460" s="27">
        <f>VLOOKUP(A460,'BASE REGISTRO NOVIEMBRE'!$B$2:$V$890,9,FALSE)</f>
        <v>0</v>
      </c>
      <c r="J460" s="27">
        <f>VLOOKUP(A460,'BASE REGISTRO NOVIEMBRE'!$B$2:$V$890,10,FALSE)</f>
        <v>0</v>
      </c>
      <c r="K460" s="27" t="str">
        <f>VLOOKUP(A460,'BASE REGISTRO NOVIEMBRE'!$B$2:$V$890,11,FALSE)</f>
        <v xml:space="preserve">Luis Felipe Delpin Aguilar 
</v>
      </c>
      <c r="L460" s="27" t="str">
        <f>VLOOKUP(A460,'BASE REGISTRO NOVIEMBRE'!$B$2:$V$890,12,FALSE)</f>
        <v xml:space="preserve">Avenida Américo Vespucio 002, paradero 25, comuna de La Granja, Región Metropolitana.
</v>
      </c>
      <c r="M460" s="27" t="str">
        <f>VLOOKUP(A460,'BASE REGISTRO NOVIEMBRE'!$B$2:$V$890,13,FALSE)</f>
        <v>XIII</v>
      </c>
      <c r="N460" s="27" t="str">
        <f>VLOOKUP(A460,'BASE REGISTRO NOVIEMBRE'!$B$2:$V$890,14,FALSE)</f>
        <v>La Granja</v>
      </c>
      <c r="O460" s="27" t="str">
        <f>VLOOKUP(A460,'BASE REGISTRO NOVIEMBRE'!$B$2:$V$890,15,FALSE)</f>
        <v>Fono 5503700</v>
      </c>
      <c r="P460" s="27">
        <f>VLOOKUP(A460,'BASE REGISTRO NOVIEMBRE'!$B$2:$V$890,16,FALSE)</f>
        <v>0</v>
      </c>
      <c r="Q460" s="27">
        <f>VLOOKUP(A460,'BASE REGISTRO NOVIEMBRE'!$B$2:$V$890,17,FALSE)</f>
        <v>0</v>
      </c>
      <c r="R460" s="27">
        <f>VLOOKUP(A460,'BASE REGISTRO NOVIEMBRE'!$B$2:$V$890,18,FALSE)</f>
        <v>91001</v>
      </c>
      <c r="S460" s="27" t="str">
        <f>VLOOKUP(A460,'BASE REGISTRO NOVIEMBRE'!$B$2:$V$890,19,FALSE)</f>
        <v xml:space="preserve">No se acompañan. Aplica Informe Jurídico Nº 09, de  fecha 14 de marzo de 2011 del Departamento Jurídico y Dictamen Nº 070791, de 2009, de la Contraloría General de la República.  
</v>
      </c>
      <c r="T460" s="107">
        <f>VLOOKUP(A460,'BASE REGISTRO NOVIEMBRE'!$B$2:$V$890,20,FALSE)</f>
        <v>37970</v>
      </c>
      <c r="U460" s="41">
        <v>6997</v>
      </c>
      <c r="V460" s="44">
        <v>37218195</v>
      </c>
      <c r="W460" s="44">
        <v>59934102</v>
      </c>
      <c r="X460" s="45">
        <v>44561</v>
      </c>
      <c r="Y460" s="42" t="s">
        <v>40</v>
      </c>
      <c r="Z460" s="42" t="s">
        <v>9203</v>
      </c>
      <c r="AA460" s="42" t="s">
        <v>9507</v>
      </c>
    </row>
    <row r="461" spans="1:27" ht="15.75" customHeight="1" x14ac:dyDescent="0.2">
      <c r="A461" s="41">
        <v>6998</v>
      </c>
      <c r="B461" s="27" t="str">
        <f>VLOOKUP(A461,'BASE REGISTRO NOVIEMBRE'!$B$2:$V$890,2,FALSE)</f>
        <v xml:space="preserve">I. Municipalidad de Estación Central
</v>
      </c>
      <c r="C461" s="27" t="str">
        <f>VLOOKUP(A461,'BASE REGISTRO NOVIEMBRE'!$B$2:$V$890,3,FALSE)</f>
        <v>69254300-9</v>
      </c>
      <c r="D461" s="27" t="str">
        <f>VLOOKUP(A461,'BASE REGISTRO NOVIEMBRE'!$B$2:$V$890,4,FALSE)</f>
        <v>Municipalidad</v>
      </c>
      <c r="E461" s="27" t="str">
        <f>VLOOKUP(A461,'BASE REGISTRO NOVIEMBRE'!$B$2:$V$890,5,FALSE)</f>
        <v>Constitución Política de la República, art. 107.</v>
      </c>
      <c r="F461" s="27" t="str">
        <f>VLOOKUP(A461,'BASE REGISTRO NOVIEMBRE'!$B$2:$V$890,6,FALSE)</f>
        <v>Indefinida.</v>
      </c>
      <c r="G461" s="27" t="str">
        <f>VLOOKUP(A461,'BASE REGISTRO NOVIEMBRE'!$B$2:$V$890,7,FALSE)</f>
        <v>Según Ley Orgánica Nº 18.695, arts. 1º al 4º.</v>
      </c>
      <c r="H461" s="27" t="str">
        <f>VLOOKUP(A461,'BASE REGISTRO NOVIEMBRE'!$B$2:$V$890,8,FALSE)</f>
        <v>no tiene</v>
      </c>
      <c r="I461" s="27">
        <f>VLOOKUP(A461,'BASE REGISTRO NOVIEMBRE'!$B$2:$V$890,9,FALSE)</f>
        <v>0</v>
      </c>
      <c r="J461" s="27">
        <f>VLOOKUP(A461,'BASE REGISTRO NOVIEMBRE'!$B$2:$V$890,10,FALSE)</f>
        <v>0</v>
      </c>
      <c r="K461" s="27" t="str">
        <f>VLOOKUP(A461,'BASE REGISTRO NOVIEMBRE'!$B$2:$V$890,11,FALSE)</f>
        <v>Felipe Muñoz Vallejos</v>
      </c>
      <c r="L461" s="27" t="str">
        <f>VLOOKUP(A461,'BASE REGISTRO NOVIEMBRE'!$B$2:$V$890,12,FALSE)</f>
        <v>Av. Libertador Bernardo O¨Higgins Nº3920, Estación Central, Región Metropolitana.</v>
      </c>
      <c r="M461" s="27" t="str">
        <f>VLOOKUP(A461,'BASE REGISTRO NOVIEMBRE'!$B$2:$V$890,13,FALSE)</f>
        <v>XIII</v>
      </c>
      <c r="N461" s="27" t="str">
        <f>VLOOKUP(A461,'BASE REGISTRO NOVIEMBRE'!$B$2:$V$890,14,FALSE)</f>
        <v>Estación Central</v>
      </c>
      <c r="O461" s="27">
        <f>VLOOKUP(A461,'BASE REGISTRO NOVIEMBRE'!$B$2:$V$890,15,FALSE)</f>
        <v>226773400</v>
      </c>
      <c r="P461" s="27" t="str">
        <f>VLOOKUP(A461,'BASE REGISTRO NOVIEMBRE'!$B$2:$V$890,16,FALSE)</f>
        <v>felipemunoz@estacioncentral.cl</v>
      </c>
      <c r="Q461" s="27">
        <f>VLOOKUP(A461,'BASE REGISTRO NOVIEMBRE'!$B$2:$V$890,17,FALSE)</f>
        <v>0</v>
      </c>
      <c r="R461" s="27">
        <f>VLOOKUP(A461,'BASE REGISTRO NOVIEMBRE'!$B$2:$V$890,18,FALSE)</f>
        <v>91001</v>
      </c>
      <c r="S461" s="27" t="str">
        <f>VLOOKUP(A461,'BASE REGISTRO NOVIEMBRE'!$B$2:$V$890,19,FALSE)</f>
        <v xml:space="preserve">No se acompañan. Aplica Informe Jurídico Nº 09, de  fecha 14 de marzo de 2011 del Departamento Jurídico y Dictamen Nº 070791, de 2009, de la Contraloría General de la República.  
</v>
      </c>
      <c r="T461" s="107">
        <f>VLOOKUP(A461,'BASE REGISTRO NOVIEMBRE'!$B$2:$V$890,20,FALSE)</f>
        <v>37970</v>
      </c>
      <c r="U461" s="41">
        <v>6998</v>
      </c>
      <c r="V461" s="44">
        <v>18029592</v>
      </c>
      <c r="W461" s="44">
        <v>27044388</v>
      </c>
      <c r="X461" s="45">
        <v>44561</v>
      </c>
      <c r="Y461" s="42" t="s">
        <v>40</v>
      </c>
      <c r="Z461" s="42" t="s">
        <v>9203</v>
      </c>
      <c r="AA461" s="42" t="s">
        <v>9490</v>
      </c>
    </row>
    <row r="462" spans="1:27" ht="15.75" customHeight="1" x14ac:dyDescent="0.2">
      <c r="A462" s="41">
        <v>6999</v>
      </c>
      <c r="B462" s="27" t="str">
        <f>VLOOKUP(A462,'BASE REGISTRO NOVIEMBRE'!$B$2:$V$890,2,FALSE)</f>
        <v>Organización No Gubernamental de Desarrollo Humano ONG Proyecta</v>
      </c>
      <c r="C462" s="27" t="str">
        <f>VLOOKUP(A462,'BASE REGISTRO NOVIEMBRE'!$B$2:$V$890,3,FALSE)</f>
        <v>74150400-6</v>
      </c>
      <c r="D462" s="27" t="str">
        <f>VLOOKUP(A462,'BASE REGISTRO NOVIEMBRE'!$B$2:$V$890,4,FALSE)</f>
        <v>Corporación de Derecho Privado.</v>
      </c>
      <c r="E462" s="27" t="str">
        <f>VLOOKUP(A462,'BASE REGISTRO NOVIEMBRE'!$B$2:$V$890,5,FALSE)</f>
        <v>Otorgado por Decreto Supremo Nº 241, de fecha 31 de marzo de 1997, del Ministerio de Justicia.</v>
      </c>
      <c r="F462" s="27" t="str">
        <f>VLOOKUP(A462,'BASE REGISTRO NOVIEMBRE'!$B$2:$V$890,6,FALSE)</f>
        <v>Certificado de Vigencia  de personas jurídicas sin fines de lucro folio Nº 500402310740, del 6 de agosto de 2021, emitido por SRCeI.</v>
      </c>
      <c r="G462" s="27" t="str">
        <f>VLOOKUP(A462,'BASE REGISTRO NOVIEMBRE'!$B$2:$V$890,7,FALSE)</f>
        <v>93401: Institución de Asistencia Social</v>
      </c>
      <c r="H462" s="27" t="str">
        <f>VLOOKUP(A462,'BASE REGISTRO NOVIEMBRE'!$B$2:$V$890,8,FALSE)</f>
        <v xml:space="preserve">Presidenta: Magdalena Toro Montecino x
Vice presidente: Pablo Ríos Toro          
Secretaria: Marcela Yañez Ruiz            
Tesorera: Carla Ríos Toro                    
Directoras:
Ximena  Ferrada Blank                        
Berta Blank Oyaneder                         
</v>
      </c>
      <c r="I462" s="27" t="str">
        <f>VLOOKUP(A462,'BASE REGISTRO NOVIEMBRE'!$B$2:$V$890,9,FALSE)</f>
        <v xml:space="preserve">Durarán dos años en sus cargos.
</v>
      </c>
      <c r="J462" s="27" t="str">
        <f>VLOOKUP(A462,'BASE REGISTRO NOVIEMBRE'!$B$2:$V$890,10,FALSE)</f>
        <v>De 23 de mayo de 2020 al 23 de mayo de 2022.</v>
      </c>
      <c r="K462" s="27" t="str">
        <f>VLOOKUP(A462,'BASE REGISTRO NOVIEMBRE'!$B$2:$V$890,11,FALSE)</f>
        <v xml:space="preserve">Presidenta:  Magdalena Toro Montecino 
Representante de la Presidenta y el Directorio: María Alejandra Paulina Ríos Toro, (Coordinadora Institucional)
En la región de Los Lagos: Carlos Eduardo Vargas Rodríguez, 
</v>
      </c>
      <c r="L462" s="27" t="str">
        <f>VLOOKUP(A462,'BASE REGISTRO NOVIEMBRE'!$B$2:$V$890,12,FALSE)</f>
        <v xml:space="preserve">Puren Nº 541, comuna de Angol, IX Región de La Araucanía.
</v>
      </c>
      <c r="M462" s="27" t="str">
        <f>VLOOKUP(A462,'BASE REGISTRO NOVIEMBRE'!$B$2:$V$890,13,FALSE)</f>
        <v>IX</v>
      </c>
      <c r="N462" s="27" t="str">
        <f>VLOOKUP(A462,'BASE REGISTRO NOVIEMBRE'!$B$2:$V$890,14,FALSE)</f>
        <v xml:space="preserve"> Angol</v>
      </c>
      <c r="O462" s="27">
        <f>VLOOKUP(A462,'BASE REGISTRO NOVIEMBRE'!$B$2:$V$890,15,FALSE)</f>
        <v>0</v>
      </c>
      <c r="P462" s="27" t="str">
        <f>VLOOKUP(A462,'BASE REGISTRO NOVIEMBRE'!$B$2:$V$890,16,FALSE)</f>
        <v xml:space="preserve"> ongproyecta@yahoo.es</v>
      </c>
      <c r="Q462" s="27">
        <f>VLOOKUP(A462,'BASE REGISTRO NOVIEMBRE'!$B$2:$V$890,17,FALSE)</f>
        <v>0</v>
      </c>
      <c r="R462" s="27" t="str">
        <f>VLOOKUP(A462,'BASE REGISTRO NOVIEMBRE'!$B$2:$V$890,18,FALSE)</f>
        <v>93401: Institución de Asistencia Social</v>
      </c>
      <c r="S462" s="27" t="str">
        <f>VLOOKUP(A462,'BASE REGISTRO NOVIEMBRE'!$B$2:$V$890,19,FALSE)</f>
        <v>Recepción de antecedentes financieros del año 2020, aprobados por el Subdepartamento de Supervisión Financiera Nacional.</v>
      </c>
      <c r="T462" s="107">
        <f>VLOOKUP(A462,'BASE REGISTRO NOVIEMBRE'!$B$2:$V$890,20,FALSE)</f>
        <v>37970</v>
      </c>
      <c r="U462" s="41">
        <v>6999</v>
      </c>
      <c r="V462" s="44">
        <v>30783744</v>
      </c>
      <c r="W462" s="44">
        <v>41508403</v>
      </c>
      <c r="X462" s="45">
        <v>44561</v>
      </c>
      <c r="Y462" s="42" t="s">
        <v>40</v>
      </c>
      <c r="Z462" s="42" t="s">
        <v>9203</v>
      </c>
      <c r="AA462" s="42" t="s">
        <v>203</v>
      </c>
    </row>
    <row r="463" spans="1:27" ht="15.75" customHeight="1" x14ac:dyDescent="0.2">
      <c r="A463" s="41">
        <v>6999</v>
      </c>
      <c r="B463" s="27" t="str">
        <f>VLOOKUP(A463,'BASE REGISTRO NOVIEMBRE'!$B$2:$V$890,2,FALSE)</f>
        <v>Organización No Gubernamental de Desarrollo Humano ONG Proyecta</v>
      </c>
      <c r="C463" s="27" t="str">
        <f>VLOOKUP(A463,'BASE REGISTRO NOVIEMBRE'!$B$2:$V$890,3,FALSE)</f>
        <v>74150400-6</v>
      </c>
      <c r="D463" s="27" t="str">
        <f>VLOOKUP(A463,'BASE REGISTRO NOVIEMBRE'!$B$2:$V$890,4,FALSE)</f>
        <v>Corporación de Derecho Privado.</v>
      </c>
      <c r="E463" s="27" t="str">
        <f>VLOOKUP(A463,'BASE REGISTRO NOVIEMBRE'!$B$2:$V$890,5,FALSE)</f>
        <v>Otorgado por Decreto Supremo Nº 241, de fecha 31 de marzo de 1997, del Ministerio de Justicia.</v>
      </c>
      <c r="F463" s="27" t="str">
        <f>VLOOKUP(A463,'BASE REGISTRO NOVIEMBRE'!$B$2:$V$890,6,FALSE)</f>
        <v>Certificado de Vigencia  de personas jurídicas sin fines de lucro folio Nº 500402310740, del 6 de agosto de 2021, emitido por SRCeI.</v>
      </c>
      <c r="G463" s="27" t="str">
        <f>VLOOKUP(A463,'BASE REGISTRO NOVIEMBRE'!$B$2:$V$890,7,FALSE)</f>
        <v>93401: Institución de Asistencia Social</v>
      </c>
      <c r="H463" s="27" t="str">
        <f>VLOOKUP(A463,'BASE REGISTRO NOVIEMBRE'!$B$2:$V$890,8,FALSE)</f>
        <v xml:space="preserve">Presidenta: Magdalena Toro Montecino x
Vice presidente: Pablo Ríos Toro          
Secretaria: Marcela Yañez Ruiz            
Tesorera: Carla Ríos Toro                    
Directoras:
Ximena  Ferrada Blank                        
Berta Blank Oyaneder                         
</v>
      </c>
      <c r="I463" s="27" t="str">
        <f>VLOOKUP(A463,'BASE REGISTRO NOVIEMBRE'!$B$2:$V$890,9,FALSE)</f>
        <v xml:space="preserve">Durarán dos años en sus cargos.
</v>
      </c>
      <c r="J463" s="27" t="str">
        <f>VLOOKUP(A463,'BASE REGISTRO NOVIEMBRE'!$B$2:$V$890,10,FALSE)</f>
        <v>De 23 de mayo de 2020 al 23 de mayo de 2022.</v>
      </c>
      <c r="K463" s="27" t="str">
        <f>VLOOKUP(A463,'BASE REGISTRO NOVIEMBRE'!$B$2:$V$890,11,FALSE)</f>
        <v xml:space="preserve">Presidenta:  Magdalena Toro Montecino 
Representante de la Presidenta y el Directorio: María Alejandra Paulina Ríos Toro, (Coordinadora Institucional)
En la región de Los Lagos: Carlos Eduardo Vargas Rodríguez, 
</v>
      </c>
      <c r="L463" s="27" t="str">
        <f>VLOOKUP(A463,'BASE REGISTRO NOVIEMBRE'!$B$2:$V$890,12,FALSE)</f>
        <v xml:space="preserve">Puren Nº 541, comuna de Angol, IX Región de La Araucanía.
</v>
      </c>
      <c r="M463" s="27" t="str">
        <f>VLOOKUP(A463,'BASE REGISTRO NOVIEMBRE'!$B$2:$V$890,13,FALSE)</f>
        <v>IX</v>
      </c>
      <c r="N463" s="27" t="str">
        <f>VLOOKUP(A463,'BASE REGISTRO NOVIEMBRE'!$B$2:$V$890,14,FALSE)</f>
        <v xml:space="preserve"> Angol</v>
      </c>
      <c r="O463" s="27">
        <f>VLOOKUP(A463,'BASE REGISTRO NOVIEMBRE'!$B$2:$V$890,15,FALSE)</f>
        <v>0</v>
      </c>
      <c r="P463" s="27" t="str">
        <f>VLOOKUP(A463,'BASE REGISTRO NOVIEMBRE'!$B$2:$V$890,16,FALSE)</f>
        <v xml:space="preserve"> ongproyecta@yahoo.es</v>
      </c>
      <c r="Q463" s="27">
        <f>VLOOKUP(A463,'BASE REGISTRO NOVIEMBRE'!$B$2:$V$890,17,FALSE)</f>
        <v>0</v>
      </c>
      <c r="R463" s="27" t="str">
        <f>VLOOKUP(A463,'BASE REGISTRO NOVIEMBRE'!$B$2:$V$890,18,FALSE)</f>
        <v>93401: Institución de Asistencia Social</v>
      </c>
      <c r="S463" s="27" t="str">
        <f>VLOOKUP(A463,'BASE REGISTRO NOVIEMBRE'!$B$2:$V$890,19,FALSE)</f>
        <v>Recepción de antecedentes financieros del año 2020, aprobados por el Subdepartamento de Supervisión Financiera Nacional.</v>
      </c>
      <c r="T463" s="107">
        <f>VLOOKUP(A463,'BASE REGISTRO NOVIEMBRE'!$B$2:$V$890,20,FALSE)</f>
        <v>37970</v>
      </c>
      <c r="U463" s="41">
        <v>6999</v>
      </c>
      <c r="V463" s="44">
        <v>13366105</v>
      </c>
      <c r="W463" s="44">
        <v>27421532</v>
      </c>
      <c r="X463" s="45">
        <v>44561</v>
      </c>
      <c r="Y463" s="42" t="s">
        <v>40</v>
      </c>
      <c r="Z463" s="42" t="s">
        <v>9203</v>
      </c>
      <c r="AA463" s="42" t="s">
        <v>220</v>
      </c>
    </row>
    <row r="464" spans="1:27" ht="15.75" customHeight="1" x14ac:dyDescent="0.2">
      <c r="A464" s="41">
        <v>7004</v>
      </c>
      <c r="B464" s="27" t="str">
        <f>VLOOKUP(A464,'BASE REGISTRO NOVIEMBRE'!$B$2:$V$890,2,FALSE)</f>
        <v xml:space="preserve">Fundación Paicaví </v>
      </c>
      <c r="C464" s="27" t="str">
        <f>VLOOKUP(A464,'BASE REGISTRO NOVIEMBRE'!$B$2:$V$890,3,FALSE)</f>
        <v>71690400-8</v>
      </c>
      <c r="D464" s="27" t="str">
        <f>VLOOKUP(A464,'BASE REGISTRO NOVIEMBRE'!$B$2:$V$890,4,FALSE)</f>
        <v>Fundación de Derecho Privado</v>
      </c>
      <c r="E464" s="27" t="str">
        <f>VLOOKUP(A464,'BASE REGISTRO NOVIEMBRE'!$B$2:$V$890,5,FALSE)</f>
        <v>Otorgado por Decreto Supremo Nº 742 de fecha 13 de julio de 1989, del Ministerio de Justicia.</v>
      </c>
      <c r="F464" s="27" t="str">
        <f>VLOOKUP(A464,'BASE REGISTRO NOVIEMBRE'!$B$2:$V$890,6,FALSE)</f>
        <v>Certificado de Vigencia folio Nº 500356609686, emitido por el SRCeI, con fecha 17 de noviembre de 2020.</v>
      </c>
      <c r="G464" s="27" t="str">
        <f>VLOOKUP(A464,'BASE REGISTRO NOVIEMBRE'!$B$2:$V$890,7,FALSE)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464" s="27" t="str">
        <f>VLOOKUP(A464,'BASE REGISTRO NOVIEMBRE'!$B$2:$V$890,8,FALSE)</f>
        <v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v>
      </c>
      <c r="I464" s="27" t="str">
        <f>VLOOKUP(A464,'BASE REGISTRO NOVIEMBRE'!$B$2:$V$890,9,FALSE)</f>
        <v xml:space="preserve">Permanecerán en sus cargos indefinidamente y serán reemplazados en caso de impedimento o renuncia.
El Presidente, Secretario y Tesorero: duran 3 años en sus cargos.
</v>
      </c>
      <c r="J464" s="27" t="str">
        <f>VLOOKUP(A464,'BASE REGISTRO NOVIEMBRE'!$B$2:$V$890,10,FALSE)</f>
        <v>02 de noviembre de 2020 al 02 de noviembre del 2023</v>
      </c>
      <c r="K464" s="27" t="str">
        <f>VLOOKUP(A464,'BASE REGISTRO NOVIEMBRE'!$B$2:$V$890,11,FALSE)</f>
        <v xml:space="preserve">Presidente. Ricardo Leiva Romero, 
</v>
      </c>
      <c r="L464" s="27" t="str">
        <f>VLOOKUP(A464,'BASE REGISTRO NOVIEMBRE'!$B$2:$V$890,12,FALSE)</f>
        <v xml:space="preserve">Avate Molina Nº623, Localidad de Maipo, comuna de Buin, región Metropolitana
</v>
      </c>
      <c r="M464" s="27" t="str">
        <f>VLOOKUP(A464,'BASE REGISTRO NOVIEMBRE'!$B$2:$V$890,13,FALSE)</f>
        <v>XIII</v>
      </c>
      <c r="N464" s="27" t="str">
        <f>VLOOKUP(A464,'BASE REGISTRO NOVIEMBRE'!$B$2:$V$890,14,FALSE)</f>
        <v>Maipo</v>
      </c>
      <c r="O464" s="27" t="str">
        <f>VLOOKUP(A464,'BASE REGISTRO NOVIEMBRE'!$B$2:$V$890,15,FALSE)</f>
        <v xml:space="preserve">9855136069 Administración
992225747 REM PER Quillahua </v>
      </c>
      <c r="P464" s="27" t="str">
        <f>VLOOKUP(A464,'BASE REGISTRO NOVIEMBRE'!$B$2:$V$890,16,FALSE)</f>
        <v>hogarquillahua@yahoo.es</v>
      </c>
      <c r="Q464" s="27">
        <f>VLOOKUP(A464,'BASE REGISTRO NOVIEMBRE'!$B$2:$V$890,17,FALSE)</f>
        <v>0</v>
      </c>
      <c r="R464" s="27">
        <f>VLOOKUP(A464,'BASE REGISTRO NOVIEMBRE'!$B$2:$V$890,18,FALSE)</f>
        <v>93401</v>
      </c>
      <c r="S464" s="27" t="str">
        <f>VLOOKUP(A464,'BASE REGISTRO NOVIEMBRE'!$B$2:$V$890,19,FALSE)</f>
        <v xml:space="preserve">Certificado de Antecedentes Financieros del año 2020, aprobados por el Subdepartamento de Supervisión Nacional. </v>
      </c>
      <c r="T464" s="107">
        <f>VLOOKUP(A464,'BASE REGISTRO NOVIEMBRE'!$B$2:$V$890,20,FALSE)</f>
        <v>37970</v>
      </c>
      <c r="U464" s="41">
        <v>7004</v>
      </c>
      <c r="V464" s="44">
        <v>27280578</v>
      </c>
      <c r="W464" s="44">
        <v>55471648</v>
      </c>
      <c r="X464" s="45">
        <v>44561</v>
      </c>
      <c r="Y464" s="42" t="s">
        <v>40</v>
      </c>
      <c r="Z464" s="42" t="s">
        <v>9203</v>
      </c>
      <c r="AA464" s="42" t="s">
        <v>138</v>
      </c>
    </row>
    <row r="465" spans="1:27" ht="15.75" customHeight="1" x14ac:dyDescent="0.2">
      <c r="A465" s="41">
        <v>7010</v>
      </c>
      <c r="B465" s="27" t="str">
        <f>VLOOKUP(A465,'BASE REGISTRO NOVIEMBRE'!$B$2:$V$890,2,FALSE)</f>
        <v xml:space="preserve">Organización Comunitaria Funcional Haka Pupa o Te Nga Poki
</v>
      </c>
      <c r="C465" s="27" t="str">
        <f>VLOOKUP(A465,'BASE REGISTRO NOVIEMBRE'!$B$2:$V$890,3,FALSE)</f>
        <v>74716800-8</v>
      </c>
      <c r="D465" s="27" t="str">
        <f>VLOOKUP(A465,'BASE REGISTRO NOVIEMBRE'!$B$2:$V$890,4,FALSE)</f>
        <v xml:space="preserve">Organización comunitaria funcional.
</v>
      </c>
      <c r="E465" s="27" t="str">
        <f>VLOOKUP(A465,'BASE REGISTRO NOVIEMBRE'!$B$2:$V$890,5,FALSE)</f>
        <v xml:space="preserve">Regida por Ley Nº 19.418, e inscrita en los Registros de organizaciones comunitarias territoriales y funcionales en la Secretaría Municipal de la I. Municipalidad de Isla de Pascua.
</v>
      </c>
      <c r="F465" s="27" t="str">
        <f>VLOOKUP(A465,'BASE REGISTRO NOVIEMBRE'!$B$2:$V$890,6,FALSE)</f>
        <v xml:space="preserve">Certificado de vigencia de fecha 02 de julio de 2021, emitido por el Servicio de Registro Civil e Identificación, folio N° 85292393.
</v>
      </c>
      <c r="G465" s="27" t="str">
        <f>VLOOKUP(A465,'BASE REGISTRO NOVIEMBRE'!$B$2:$V$890,7,FALSE)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465" s="27" t="str">
        <f>VLOOKUP(A465,'BASE REGISTRO NOVIEMBRE'!$B$2:$V$890,8,FALSE)</f>
        <v xml:space="preserve">Presidenta: 
Irma Inés Riroroko Paoa. 
Vicepresidente
Marcelo Ika Paoa.
Secretaria:
Marisol del Carmen Riroroko Hormazábal. 
Tesorero:
Jorge Miranda Pacheco, 
Directores:
Zoilo Hucke Atan. 
Ninoska Cuadros Hucke. 
De acuerdo a Certificado de Directorio, de fecha 02 de julio de 2021, emitido por el Servicio de registro Civil e Identificación, bajo el folio N° 85292403.
</v>
      </c>
      <c r="I465" s="27" t="str">
        <f>VLOOKUP(A465,'BASE REGISTRO NOVIEMBRE'!$B$2:$V$890,9,FALSE)</f>
        <v>3 AÑOS</v>
      </c>
      <c r="J465" s="27" t="str">
        <f>VLOOKUP(A465,'BASE REGISTRO NOVIEMBRE'!$B$2:$V$890,10,FALSE)</f>
        <v>Del 03 de noviembre de 2020 al 03 de noviembre del 2022; de acuerdo a Acta de Sesión Extraordinaria de Asamblea de Socios de fecha 03 de noviembre de 2020. Se solicita por correo electrónico escritura pública de asamblea, con fecha 17 de diciembre de 2020.</v>
      </c>
      <c r="K465" s="27" t="str">
        <f>VLOOKUP(A465,'BASE REGISTRO NOVIEMBRE'!$B$2:$V$890,11,FALSE)</f>
        <v xml:space="preserve">Irma Inés Riroroko Paoa. </v>
      </c>
      <c r="L465" s="27" t="str">
        <f>VLOOKUP(A465,'BASE REGISTRO NOVIEMBRE'!$B$2:$V$890,12,FALSE)</f>
        <v xml:space="preserve">Heki’l s/n, Sector Mataveri, I. de Pascua, Región de Valparaíso.
</v>
      </c>
      <c r="M465" s="27" t="str">
        <f>VLOOKUP(A465,'BASE REGISTRO NOVIEMBRE'!$B$2:$V$890,13,FALSE)</f>
        <v>V</v>
      </c>
      <c r="N465" s="27" t="str">
        <f>VLOOKUP(A465,'BASE REGISTRO NOVIEMBRE'!$B$2:$V$890,14,FALSE)</f>
        <v>I. de Pascua</v>
      </c>
      <c r="O465" s="27" t="str">
        <f>VLOOKUP(A465,'BASE REGISTRO NOVIEMBRE'!$B$2:$V$890,15,FALSE)</f>
        <v>32) 2100563</v>
      </c>
      <c r="P465" s="27" t="str">
        <f>VLOOKUP(A465,'BASE REGISTRO NOVIEMBRE'!$B$2:$V$890,16,FALSE)</f>
        <v xml:space="preserve">programappf.isladepascua@gmail.com
hakapupa2009@gmail.com </v>
      </c>
      <c r="Q465" s="27">
        <f>VLOOKUP(A465,'BASE REGISTRO NOVIEMBRE'!$B$2:$V$890,17,FALSE)</f>
        <v>0</v>
      </c>
      <c r="R465" s="27" t="str">
        <f>VLOOKUP(A465,'BASE REGISTRO NOVIEMBRE'!$B$2:$V$890,18,FALSE)</f>
        <v>93401 Institución de Asistencia Social.</v>
      </c>
      <c r="S465" s="27" t="str">
        <f>VLOOKUP(A465,'BASE REGISTRO NOVIEMBRE'!$B$2:$V$890,19,FALSE)</f>
        <v>Se acompaña certificado financiero correspondiente al año 2020, aprobados por el Subdepartamento de Supervisión Financiera Nacional.</v>
      </c>
      <c r="T465" s="107">
        <f>VLOOKUP(A465,'BASE REGISTRO NOVIEMBRE'!$B$2:$V$890,20,FALSE)</f>
        <v>37970</v>
      </c>
      <c r="U465" s="41">
        <v>7010</v>
      </c>
      <c r="V465" s="44">
        <v>10033680</v>
      </c>
      <c r="W465" s="44">
        <v>16498680</v>
      </c>
      <c r="X465" s="45">
        <v>44561</v>
      </c>
      <c r="Y465" s="42" t="s">
        <v>40</v>
      </c>
      <c r="Z465" s="42" t="s">
        <v>9203</v>
      </c>
      <c r="AA465" s="42" t="s">
        <v>458</v>
      </c>
    </row>
    <row r="466" spans="1:27" ht="15.75" customHeight="1" x14ac:dyDescent="0.2">
      <c r="A466" s="41">
        <v>7018</v>
      </c>
      <c r="B466" s="27" t="str">
        <f>VLOOKUP(A466,'BASE REGISTRO NOVIEMBRE'!$B$2:$V$890,2,FALSE)</f>
        <v>I. Municipalidad de Calbuco</v>
      </c>
      <c r="C466" s="27" t="str">
        <f>VLOOKUP(A466,'BASE REGISTRO NOVIEMBRE'!$B$2:$V$890,3,FALSE)</f>
        <v>69220600-2</v>
      </c>
      <c r="D466" s="27" t="str">
        <f>VLOOKUP(A466,'BASE REGISTRO NOVIEMBRE'!$B$2:$V$890,4,FALSE)</f>
        <v>Municipalidad</v>
      </c>
      <c r="E466" s="27" t="str">
        <f>VLOOKUP(A466,'BASE REGISTRO NOVIEMBRE'!$B$2:$V$890,5,FALSE)</f>
        <v>Constitución Política de la República, art. 107.</v>
      </c>
      <c r="F466" s="27" t="str">
        <f>VLOOKUP(A466,'BASE REGISTRO NOVIEMBRE'!$B$2:$V$890,6,FALSE)</f>
        <v>Indefinida.</v>
      </c>
      <c r="G466" s="27" t="str">
        <f>VLOOKUP(A466,'BASE REGISTRO NOVIEMBRE'!$B$2:$V$890,7,FALSE)</f>
        <v>Según Ley Orgánica Nº 18.695, arts. 1º al 4º.</v>
      </c>
      <c r="H466" s="27" t="str">
        <f>VLOOKUP(A466,'BASE REGISTRO NOVIEMBRE'!$B$2:$V$890,8,FALSE)</f>
        <v>no tiene</v>
      </c>
      <c r="I466" s="27">
        <f>VLOOKUP(A466,'BASE REGISTRO NOVIEMBRE'!$B$2:$V$890,9,FALSE)</f>
        <v>0</v>
      </c>
      <c r="J466" s="27">
        <f>VLOOKUP(A466,'BASE REGISTRO NOVIEMBRE'!$B$2:$V$890,10,FALSE)</f>
        <v>0</v>
      </c>
      <c r="K466" s="27" t="str">
        <f>VLOOKUP(A466,'BASE REGISTRO NOVIEMBRE'!$B$2:$V$890,11,FALSE)</f>
        <v xml:space="preserve">Juan Francisco Calbucoy Guerrero
</v>
      </c>
      <c r="L466" s="27" t="str">
        <f>VLOOKUP(A466,'BASE REGISTRO NOVIEMBRE'!$B$2:$V$890,12,FALSE)</f>
        <v xml:space="preserve">Federico Errázuriz Nº 210, Calbuco, Décima Región
</v>
      </c>
      <c r="M466" s="27" t="str">
        <f>VLOOKUP(A466,'BASE REGISTRO NOVIEMBRE'!$B$2:$V$890,13,FALSE)</f>
        <v>X</v>
      </c>
      <c r="N466" s="27" t="str">
        <f>VLOOKUP(A466,'BASE REGISTRO NOVIEMBRE'!$B$2:$V$890,14,FALSE)</f>
        <v>Calbuco</v>
      </c>
      <c r="O466" s="27" t="str">
        <f>VLOOKUP(A466,'BASE REGISTRO NOVIEMBRE'!$B$2:$V$890,15,FALSE)</f>
        <v>Fono: 065- 2460701</v>
      </c>
      <c r="P466" s="27" t="str">
        <f>VLOOKUP(A466,'BASE REGISTRO NOVIEMBRE'!$B$2:$V$890,16,FALSE)</f>
        <v>Correo electrónico: didecocalbuco@entelchile.net</v>
      </c>
      <c r="Q466" s="27">
        <f>VLOOKUP(A466,'BASE REGISTRO NOVIEMBRE'!$B$2:$V$890,17,FALSE)</f>
        <v>0</v>
      </c>
      <c r="R466" s="27">
        <f>VLOOKUP(A466,'BASE REGISTRO NOVIEMBRE'!$B$2:$V$890,18,FALSE)</f>
        <v>91001</v>
      </c>
      <c r="S466" s="27" t="str">
        <f>VLOOKUP(A466,'BASE REGISTRO NOVIEMBRE'!$B$2:$V$890,19,FALSE)</f>
        <v xml:space="preserve">No se acompañan. Aplica Informe Jurídico Nº 09, de  fecha 14 de marzo de 2011 del Departamento Jurídico y Dictamen Nº 070791, de 2009, de la Contraloría General de la República.  
</v>
      </c>
      <c r="T466" s="107">
        <f>VLOOKUP(A466,'BASE REGISTRO NOVIEMBRE'!$B$2:$V$890,20,FALSE)</f>
        <v>37970</v>
      </c>
      <c r="U466" s="41">
        <v>7018</v>
      </c>
      <c r="V466" s="44">
        <v>4078122</v>
      </c>
      <c r="W466" s="44">
        <v>17943736</v>
      </c>
      <c r="X466" s="45">
        <v>44561</v>
      </c>
      <c r="Y466" s="42" t="s">
        <v>40</v>
      </c>
      <c r="Z466" s="42" t="s">
        <v>9203</v>
      </c>
      <c r="AA466" s="42" t="s">
        <v>433</v>
      </c>
    </row>
    <row r="467" spans="1:27" ht="15.75" customHeight="1" x14ac:dyDescent="0.2">
      <c r="A467" s="41">
        <v>7021</v>
      </c>
      <c r="B467" s="27" t="str">
        <f>VLOOKUP(A467,'BASE REGISTRO NOVIEMBRE'!$B$2:$V$890,2,FALSE)</f>
        <v xml:space="preserve">I. Municipalidad de Aysén
</v>
      </c>
      <c r="C467" s="27" t="str">
        <f>VLOOKUP(A467,'BASE REGISTRO NOVIEMBRE'!$B$2:$V$890,3,FALSE)</f>
        <v>69240100-K</v>
      </c>
      <c r="D467" s="27" t="str">
        <f>VLOOKUP(A467,'BASE REGISTRO NOVIEMBRE'!$B$2:$V$890,4,FALSE)</f>
        <v>Municipalidad</v>
      </c>
      <c r="E467" s="27" t="str">
        <f>VLOOKUP(A467,'BASE REGISTRO NOVIEMBRE'!$B$2:$V$890,5,FALSE)</f>
        <v>Constitución Política de la República, art. 107.</v>
      </c>
      <c r="F467" s="27" t="str">
        <f>VLOOKUP(A467,'BASE REGISTRO NOVIEMBRE'!$B$2:$V$890,6,FALSE)</f>
        <v>Indefinida.</v>
      </c>
      <c r="G467" s="27" t="str">
        <f>VLOOKUP(A467,'BASE REGISTRO NOVIEMBRE'!$B$2:$V$890,7,FALSE)</f>
        <v>Según Ley Orgánica Nº 18.695, arts. 1º al 4º.</v>
      </c>
      <c r="H467" s="27" t="str">
        <f>VLOOKUP(A467,'BASE REGISTRO NOVIEMBRE'!$B$2:$V$890,8,FALSE)</f>
        <v>no tiene</v>
      </c>
      <c r="I467" s="27">
        <f>VLOOKUP(A467,'BASE REGISTRO NOVIEMBRE'!$B$2:$V$890,9,FALSE)</f>
        <v>0</v>
      </c>
      <c r="J467" s="27">
        <f>VLOOKUP(A467,'BASE REGISTRO NOVIEMBRE'!$B$2:$V$890,10,FALSE)</f>
        <v>0</v>
      </c>
      <c r="K467" s="27" t="str">
        <f>VLOOKUP(A467,'BASE REGISTRO NOVIEMBRE'!$B$2:$V$890,11,FALSE)</f>
        <v xml:space="preserve">Julio Esteban Confucio Uribe Alvarado
</v>
      </c>
      <c r="L467" s="27" t="str">
        <f>VLOOKUP(A467,'BASE REGISTRO NOVIEMBRE'!$B$2:$V$890,12,FALSE)</f>
        <v xml:space="preserve">Esmeralda Nº 607, Aysén.
</v>
      </c>
      <c r="M467" s="27" t="str">
        <f>VLOOKUP(A467,'BASE REGISTRO NOVIEMBRE'!$B$2:$V$890,13,FALSE)</f>
        <v>XI</v>
      </c>
      <c r="N467" s="27" t="str">
        <f>VLOOKUP(A467,'BASE REGISTRO NOVIEMBRE'!$B$2:$V$890,14,FALSE)</f>
        <v>Aysén</v>
      </c>
      <c r="O467" s="27" t="str">
        <f>VLOOKUP(A467,'BASE REGISTRO NOVIEMBRE'!$B$2:$V$890,15,FALSE)</f>
        <v>67-2336500.-</v>
      </c>
      <c r="P467" s="27" t="str">
        <f>VLOOKUP(A467,'BASE REGISTRO NOVIEMBRE'!$B$2:$V$890,16,FALSE)</f>
        <v>Correos electrónicos de la institución.  juribe@puertoaysen.cl (Sr Alcalde)   - mconuecar@puertoaysen.cl (Jefe gabinete)  lmera@puertoaysen.cl (Secretaria Alcaldía)</v>
      </c>
      <c r="Q467" s="27">
        <f>VLOOKUP(A467,'BASE REGISTRO NOVIEMBRE'!$B$2:$V$890,17,FALSE)</f>
        <v>0</v>
      </c>
      <c r="R467" s="27">
        <f>VLOOKUP(A467,'BASE REGISTRO NOVIEMBRE'!$B$2:$V$890,18,FALSE)</f>
        <v>91001</v>
      </c>
      <c r="S467" s="27" t="str">
        <f>VLOOKUP(A467,'BASE REGISTRO NOVIEMBRE'!$B$2:$V$890,19,FALSE)</f>
        <v xml:space="preserve">No se acompañan. Aplica Informe Jurídico Nº 09, de  fecha 14 de marzo de 2011 del Departamento Jurídico y Dictamen Nº 070791, de 2009, de la Contraloría General de la República.  
</v>
      </c>
      <c r="T467" s="107">
        <f>VLOOKUP(A467,'BASE REGISTRO NOVIEMBRE'!$B$2:$V$890,20,FALSE)</f>
        <v>37970</v>
      </c>
      <c r="U467" s="41">
        <v>7021</v>
      </c>
      <c r="V467" s="44">
        <v>5265786</v>
      </c>
      <c r="W467" s="44">
        <v>10531572</v>
      </c>
      <c r="X467" s="45">
        <v>44561</v>
      </c>
      <c r="Y467" s="42" t="s">
        <v>40</v>
      </c>
      <c r="Z467" s="42" t="s">
        <v>9203</v>
      </c>
      <c r="AA467" s="42" t="s">
        <v>9454</v>
      </c>
    </row>
    <row r="468" spans="1:27" ht="15.75" customHeight="1" x14ac:dyDescent="0.2">
      <c r="A468" s="41">
        <v>7027</v>
      </c>
      <c r="B468" s="27" t="str">
        <f>VLOOKUP(A468,'BASE REGISTRO NOVIEMBRE'!$B$2:$V$890,2,FALSE)</f>
        <v xml:space="preserve">Organización No Gubernamental de Desarrollo Centro de Promoción y Apoyo a la Infancia - ONG. PAICABI
</v>
      </c>
      <c r="C468" s="27" t="str">
        <f>VLOOKUP(A468,'BASE REGISTRO NOVIEMBRE'!$B$2:$V$890,3,FALSE)</f>
        <v>65036400-7</v>
      </c>
      <c r="D468" s="27" t="str">
        <f>VLOOKUP(A468,'BASE REGISTRO NOVIEMBRE'!$B$2:$V$890,4,FALSE)</f>
        <v>Corporación de Derecho Privado.</v>
      </c>
      <c r="E468" s="27" t="str">
        <f>VLOOKUP(A468,'BASE REGISTRO NOVIEMBRE'!$B$2:$V$890,5,FALSE)</f>
        <v>Otorgado por Decreto Supremo Nº223, de fecha 23 de febrero de 2001, del Ministerio de Justicia.</v>
      </c>
      <c r="F468" s="27" t="str">
        <f>VLOOKUP(A468,'BASE REGISTRO NOVIEMBRE'!$B$2:$V$890,6,FALSE)</f>
        <v>Certificado de Vigencia de Persona Jurídica sin Fines de Lucro Nº de Folio 500396931507, de 5 de julio de 2021, del Servicio de Registro Civil e Identificación.</v>
      </c>
      <c r="G468" s="27" t="str">
        <f>VLOOKUP(A468,'BASE REGISTRO NOVIEMBRE'!$B$2:$V$890,7,FALSE)</f>
        <v>Promoción del desarrollo, especialmente de las personas, familias, grupos y comunidades que viven en condiciones de pobreza y/o marginalidad.</v>
      </c>
      <c r="H468" s="27" t="str">
        <f>VLOOKUP(A468,'BASE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68" s="27" t="str">
        <f>VLOOKUP(A468,'BASE REGISTRO NOVIEMBRE'!$B$2:$V$890,9,FALSE)</f>
        <v>Cada dos Años</v>
      </c>
      <c r="J468" s="27" t="str">
        <f>VLOOKUP(A468,'BASE REGISTRO NOVIEMBRE'!$B$2:$V$890,10,FALSE)</f>
        <v>Inicia el 01-09-2020</v>
      </c>
      <c r="K468" s="27" t="str">
        <f>VLOOKUP(A468,'BASE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68" s="27" t="str">
        <f>VLOOKUP(A468,'BASE REGISTRO NOVIEMBRE'!$B$2:$V$890,12,FALSE)</f>
        <v xml:space="preserve">11 Norte 967, Viña del Mar. Quinta Región </v>
      </c>
      <c r="M468" s="27" t="str">
        <f>VLOOKUP(A468,'BASE REGISTRO NOVIEMBRE'!$B$2:$V$890,13,FALSE)</f>
        <v>V</v>
      </c>
      <c r="N468" s="27" t="str">
        <f>VLOOKUP(A468,'BASE REGISTRO NOVIEMBRE'!$B$2:$V$890,14,FALSE)</f>
        <v xml:space="preserve"> Viña del Mar</v>
      </c>
      <c r="O468" s="27" t="str">
        <f>VLOOKUP(A468,'BASE REGISTRO NOVIEMBRE'!$B$2:$V$890,15,FALSE)</f>
        <v xml:space="preserve">Fono: (32) 2881777; 32/2683887; 32/2694140
Fono Director Ejecutivo Sr. Iván Zamora Zapata: 92401822
Fono Secretaria. Srta. Patricia Nanjari Valenzuela: 92541986
      </v>
      </c>
      <c r="P468" s="27" t="str">
        <f>VLOOKUP(A468,'BASE REGISTRO NOVIEMBRE'!$B$2:$V$890,16,FALSE)</f>
        <v>paicabi@paicabi.cl</v>
      </c>
      <c r="Q468" s="27">
        <f>VLOOKUP(A468,'BASE REGISTRO NOVIEMBRE'!$B$2:$V$890,17,FALSE)</f>
        <v>0</v>
      </c>
      <c r="R468" s="27" t="str">
        <f>VLOOKUP(A468,'BASE REGISTRO NOVIEMBRE'!$B$2:$V$890,18,FALSE)</f>
        <v>93401: Institución de Asistencia Social</v>
      </c>
      <c r="S468" s="27" t="str">
        <f>VLOOKUP(A468,'BASE REGISTRO NOVIEMBRE'!$B$2:$V$890,19,FALSE)</f>
        <v xml:space="preserve">Certificado Financiero correspondiente al año 2020, aprobado por USUFI
</v>
      </c>
      <c r="T468" s="107">
        <f>VLOOKUP(A468,'BASE REGISTRO NOVIEMBRE'!$B$2:$V$890,20,FALSE)</f>
        <v>37970</v>
      </c>
      <c r="U468" s="41">
        <v>7027</v>
      </c>
      <c r="V468" s="44">
        <v>22473202</v>
      </c>
      <c r="W468" s="44">
        <v>39174452</v>
      </c>
      <c r="X468" s="45">
        <v>44561</v>
      </c>
      <c r="Y468" s="42" t="s">
        <v>40</v>
      </c>
      <c r="Z468" s="42" t="s">
        <v>9203</v>
      </c>
      <c r="AA468" s="42" t="s">
        <v>9459</v>
      </c>
    </row>
    <row r="469" spans="1:27" ht="15.75" customHeight="1" x14ac:dyDescent="0.2">
      <c r="A469" s="41">
        <v>7027</v>
      </c>
      <c r="B469" s="27" t="str">
        <f>VLOOKUP(A469,'BASE REGISTRO NOVIEMBRE'!$B$2:$V$890,2,FALSE)</f>
        <v xml:space="preserve">Organización No Gubernamental de Desarrollo Centro de Promoción y Apoyo a la Infancia - ONG. PAICABI
</v>
      </c>
      <c r="C469" s="27" t="str">
        <f>VLOOKUP(A469,'BASE REGISTRO NOVIEMBRE'!$B$2:$V$890,3,FALSE)</f>
        <v>65036400-7</v>
      </c>
      <c r="D469" s="27" t="str">
        <f>VLOOKUP(A469,'BASE REGISTRO NOVIEMBRE'!$B$2:$V$890,4,FALSE)</f>
        <v>Corporación de Derecho Privado.</v>
      </c>
      <c r="E469" s="27" t="str">
        <f>VLOOKUP(A469,'BASE REGISTRO NOVIEMBRE'!$B$2:$V$890,5,FALSE)</f>
        <v>Otorgado por Decreto Supremo Nº223, de fecha 23 de febrero de 2001, del Ministerio de Justicia.</v>
      </c>
      <c r="F469" s="27" t="str">
        <f>VLOOKUP(A469,'BASE REGISTRO NOVIEMBRE'!$B$2:$V$890,6,FALSE)</f>
        <v>Certificado de Vigencia de Persona Jurídica sin Fines de Lucro Nº de Folio 500396931507, de 5 de julio de 2021, del Servicio de Registro Civil e Identificación.</v>
      </c>
      <c r="G469" s="27" t="str">
        <f>VLOOKUP(A469,'BASE REGISTRO NOVIEMBRE'!$B$2:$V$890,7,FALSE)</f>
        <v>Promoción del desarrollo, especialmente de las personas, familias, grupos y comunidades que viven en condiciones de pobreza y/o marginalidad.</v>
      </c>
      <c r="H469" s="27" t="str">
        <f>VLOOKUP(A469,'BASE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69" s="27" t="str">
        <f>VLOOKUP(A469,'BASE REGISTRO NOVIEMBRE'!$B$2:$V$890,9,FALSE)</f>
        <v>Cada dos Años</v>
      </c>
      <c r="J469" s="27" t="str">
        <f>VLOOKUP(A469,'BASE REGISTRO NOVIEMBRE'!$B$2:$V$890,10,FALSE)</f>
        <v>Inicia el 01-09-2020</v>
      </c>
      <c r="K469" s="27" t="str">
        <f>VLOOKUP(A469,'BASE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69" s="27" t="str">
        <f>VLOOKUP(A469,'BASE REGISTRO NOVIEMBRE'!$B$2:$V$890,12,FALSE)</f>
        <v xml:space="preserve">11 Norte 967, Viña del Mar. Quinta Región </v>
      </c>
      <c r="M469" s="27" t="str">
        <f>VLOOKUP(A469,'BASE REGISTRO NOVIEMBRE'!$B$2:$V$890,13,FALSE)</f>
        <v>V</v>
      </c>
      <c r="N469" s="27" t="str">
        <f>VLOOKUP(A469,'BASE REGISTRO NOVIEMBRE'!$B$2:$V$890,14,FALSE)</f>
        <v xml:space="preserve"> Viña del Mar</v>
      </c>
      <c r="O469" s="27" t="str">
        <f>VLOOKUP(A469,'BASE REGISTRO NOVIEMBRE'!$B$2:$V$890,15,FALSE)</f>
        <v xml:space="preserve">Fono: (32) 2881777; 32/2683887; 32/2694140
Fono Director Ejecutivo Sr. Iván Zamora Zapata: 92401822
Fono Secretaria. Srta. Patricia Nanjari Valenzuela: 92541986
      </v>
      </c>
      <c r="P469" s="27" t="str">
        <f>VLOOKUP(A469,'BASE REGISTRO NOVIEMBRE'!$B$2:$V$890,16,FALSE)</f>
        <v>paicabi@paicabi.cl</v>
      </c>
      <c r="Q469" s="27">
        <f>VLOOKUP(A469,'BASE REGISTRO NOVIEMBRE'!$B$2:$V$890,17,FALSE)</f>
        <v>0</v>
      </c>
      <c r="R469" s="27" t="str">
        <f>VLOOKUP(A469,'BASE REGISTRO NOVIEMBRE'!$B$2:$V$890,18,FALSE)</f>
        <v>93401: Institución de Asistencia Social</v>
      </c>
      <c r="S469" s="27" t="str">
        <f>VLOOKUP(A469,'BASE REGISTRO NOVIEMBRE'!$B$2:$V$890,19,FALSE)</f>
        <v xml:space="preserve">Certificado Financiero correspondiente al año 2020, aprobado por USUFI
</v>
      </c>
      <c r="T469" s="107">
        <f>VLOOKUP(A469,'BASE REGISTRO NOVIEMBRE'!$B$2:$V$890,20,FALSE)</f>
        <v>37970</v>
      </c>
      <c r="U469" s="41">
        <v>7027</v>
      </c>
      <c r="V469" s="44">
        <v>72380272</v>
      </c>
      <c r="W469" s="44">
        <v>127213816</v>
      </c>
      <c r="X469" s="45">
        <v>44561</v>
      </c>
      <c r="Y469" s="42" t="s">
        <v>40</v>
      </c>
      <c r="Z469" s="42" t="s">
        <v>9203</v>
      </c>
      <c r="AA469" s="42" t="s">
        <v>111</v>
      </c>
    </row>
    <row r="470" spans="1:27" ht="15.75" customHeight="1" x14ac:dyDescent="0.2">
      <c r="A470" s="41">
        <v>7027</v>
      </c>
      <c r="B470" s="27" t="str">
        <f>VLOOKUP(A470,'BASE REGISTRO NOVIEMBRE'!$B$2:$V$890,2,FALSE)</f>
        <v xml:space="preserve">Organización No Gubernamental de Desarrollo Centro de Promoción y Apoyo a la Infancia - ONG. PAICABI
</v>
      </c>
      <c r="C470" s="27" t="str">
        <f>VLOOKUP(A470,'BASE REGISTRO NOVIEMBRE'!$B$2:$V$890,3,FALSE)</f>
        <v>65036400-7</v>
      </c>
      <c r="D470" s="27" t="str">
        <f>VLOOKUP(A470,'BASE REGISTRO NOVIEMBRE'!$B$2:$V$890,4,FALSE)</f>
        <v>Corporación de Derecho Privado.</v>
      </c>
      <c r="E470" s="27" t="str">
        <f>VLOOKUP(A470,'BASE REGISTRO NOVIEMBRE'!$B$2:$V$890,5,FALSE)</f>
        <v>Otorgado por Decreto Supremo Nº223, de fecha 23 de febrero de 2001, del Ministerio de Justicia.</v>
      </c>
      <c r="F470" s="27" t="str">
        <f>VLOOKUP(A470,'BASE REGISTRO NOVIEMBRE'!$B$2:$V$890,6,FALSE)</f>
        <v>Certificado de Vigencia de Persona Jurídica sin Fines de Lucro Nº de Folio 500396931507, de 5 de julio de 2021, del Servicio de Registro Civil e Identificación.</v>
      </c>
      <c r="G470" s="27" t="str">
        <f>VLOOKUP(A470,'BASE REGISTRO NOVIEMBRE'!$B$2:$V$890,7,FALSE)</f>
        <v>Promoción del desarrollo, especialmente de las personas, familias, grupos y comunidades que viven en condiciones de pobreza y/o marginalidad.</v>
      </c>
      <c r="H470" s="27" t="str">
        <f>VLOOKUP(A470,'BASE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0" s="27" t="str">
        <f>VLOOKUP(A470,'BASE REGISTRO NOVIEMBRE'!$B$2:$V$890,9,FALSE)</f>
        <v>Cada dos Años</v>
      </c>
      <c r="J470" s="27" t="str">
        <f>VLOOKUP(A470,'BASE REGISTRO NOVIEMBRE'!$B$2:$V$890,10,FALSE)</f>
        <v>Inicia el 01-09-2020</v>
      </c>
      <c r="K470" s="27" t="str">
        <f>VLOOKUP(A470,'BASE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0" s="27" t="str">
        <f>VLOOKUP(A470,'BASE REGISTRO NOVIEMBRE'!$B$2:$V$890,12,FALSE)</f>
        <v xml:space="preserve">11 Norte 967, Viña del Mar. Quinta Región </v>
      </c>
      <c r="M470" s="27" t="str">
        <f>VLOOKUP(A470,'BASE REGISTRO NOVIEMBRE'!$B$2:$V$890,13,FALSE)</f>
        <v>V</v>
      </c>
      <c r="N470" s="27" t="str">
        <f>VLOOKUP(A470,'BASE REGISTRO NOVIEMBRE'!$B$2:$V$890,14,FALSE)</f>
        <v xml:space="preserve"> Viña del Mar</v>
      </c>
      <c r="O470" s="27" t="str">
        <f>VLOOKUP(A470,'BASE REGISTRO NOVIEMBRE'!$B$2:$V$890,15,FALSE)</f>
        <v xml:space="preserve">Fono: (32) 2881777; 32/2683887; 32/2694140
Fono Director Ejecutivo Sr. Iván Zamora Zapata: 92401822
Fono Secretaria. Srta. Patricia Nanjari Valenzuela: 92541986
      </v>
      </c>
      <c r="P470" s="27" t="str">
        <f>VLOOKUP(A470,'BASE REGISTRO NOVIEMBRE'!$B$2:$V$890,16,FALSE)</f>
        <v>paicabi@paicabi.cl</v>
      </c>
      <c r="Q470" s="27">
        <f>VLOOKUP(A470,'BASE REGISTRO NOVIEMBRE'!$B$2:$V$890,17,FALSE)</f>
        <v>0</v>
      </c>
      <c r="R470" s="27" t="str">
        <f>VLOOKUP(A470,'BASE REGISTRO NOVIEMBRE'!$B$2:$V$890,18,FALSE)</f>
        <v>93401: Institución de Asistencia Social</v>
      </c>
      <c r="S470" s="27" t="str">
        <f>VLOOKUP(A470,'BASE REGISTRO NOVIEMBRE'!$B$2:$V$890,19,FALSE)</f>
        <v xml:space="preserve">Certificado Financiero correspondiente al año 2020, aprobado por USUFI
</v>
      </c>
      <c r="T470" s="107">
        <f>VLOOKUP(A470,'BASE REGISTRO NOVIEMBRE'!$B$2:$V$890,20,FALSE)</f>
        <v>37970</v>
      </c>
      <c r="U470" s="41">
        <v>7027</v>
      </c>
      <c r="V470" s="44">
        <v>28859760</v>
      </c>
      <c r="W470" s="44">
        <v>36876360</v>
      </c>
      <c r="X470" s="45">
        <v>44561</v>
      </c>
      <c r="Y470" s="42" t="s">
        <v>40</v>
      </c>
      <c r="Z470" s="42" t="s">
        <v>9203</v>
      </c>
      <c r="AA470" s="42" t="s">
        <v>348</v>
      </c>
    </row>
    <row r="471" spans="1:27" ht="15.75" customHeight="1" x14ac:dyDescent="0.2">
      <c r="A471" s="41">
        <v>7027</v>
      </c>
      <c r="B471" s="27" t="str">
        <f>VLOOKUP(A471,'BASE REGISTRO NOVIEMBRE'!$B$2:$V$890,2,FALSE)</f>
        <v xml:space="preserve">Organización No Gubernamental de Desarrollo Centro de Promoción y Apoyo a la Infancia - ONG. PAICABI
</v>
      </c>
      <c r="C471" s="27" t="str">
        <f>VLOOKUP(A471,'BASE REGISTRO NOVIEMBRE'!$B$2:$V$890,3,FALSE)</f>
        <v>65036400-7</v>
      </c>
      <c r="D471" s="27" t="str">
        <f>VLOOKUP(A471,'BASE REGISTRO NOVIEMBRE'!$B$2:$V$890,4,FALSE)</f>
        <v>Corporación de Derecho Privado.</v>
      </c>
      <c r="E471" s="27" t="str">
        <f>VLOOKUP(A471,'BASE REGISTRO NOVIEMBRE'!$B$2:$V$890,5,FALSE)</f>
        <v>Otorgado por Decreto Supremo Nº223, de fecha 23 de febrero de 2001, del Ministerio de Justicia.</v>
      </c>
      <c r="F471" s="27" t="str">
        <f>VLOOKUP(A471,'BASE REGISTRO NOVIEMBRE'!$B$2:$V$890,6,FALSE)</f>
        <v>Certificado de Vigencia de Persona Jurídica sin Fines de Lucro Nº de Folio 500396931507, de 5 de julio de 2021, del Servicio de Registro Civil e Identificación.</v>
      </c>
      <c r="G471" s="27" t="str">
        <f>VLOOKUP(A471,'BASE REGISTRO NOVIEMBRE'!$B$2:$V$890,7,FALSE)</f>
        <v>Promoción del desarrollo, especialmente de las personas, familias, grupos y comunidades que viven en condiciones de pobreza y/o marginalidad.</v>
      </c>
      <c r="H471" s="27" t="str">
        <f>VLOOKUP(A471,'BASE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1" s="27" t="str">
        <f>VLOOKUP(A471,'BASE REGISTRO NOVIEMBRE'!$B$2:$V$890,9,FALSE)</f>
        <v>Cada dos Años</v>
      </c>
      <c r="J471" s="27" t="str">
        <f>VLOOKUP(A471,'BASE REGISTRO NOVIEMBRE'!$B$2:$V$890,10,FALSE)</f>
        <v>Inicia el 01-09-2020</v>
      </c>
      <c r="K471" s="27" t="str">
        <f>VLOOKUP(A471,'BASE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1" s="27" t="str">
        <f>VLOOKUP(A471,'BASE REGISTRO NOVIEMBRE'!$B$2:$V$890,12,FALSE)</f>
        <v xml:space="preserve">11 Norte 967, Viña del Mar. Quinta Región </v>
      </c>
      <c r="M471" s="27" t="str">
        <f>VLOOKUP(A471,'BASE REGISTRO NOVIEMBRE'!$B$2:$V$890,13,FALSE)</f>
        <v>V</v>
      </c>
      <c r="N471" s="27" t="str">
        <f>VLOOKUP(A471,'BASE REGISTRO NOVIEMBRE'!$B$2:$V$890,14,FALSE)</f>
        <v xml:space="preserve"> Viña del Mar</v>
      </c>
      <c r="O471" s="27" t="str">
        <f>VLOOKUP(A471,'BASE REGISTRO NOVIEMBRE'!$B$2:$V$890,15,FALSE)</f>
        <v xml:space="preserve">Fono: (32) 2881777; 32/2683887; 32/2694140
Fono Director Ejecutivo Sr. Iván Zamora Zapata: 92401822
Fono Secretaria. Srta. Patricia Nanjari Valenzuela: 92541986
      </v>
      </c>
      <c r="P471" s="27" t="str">
        <f>VLOOKUP(A471,'BASE REGISTRO NOVIEMBRE'!$B$2:$V$890,16,FALSE)</f>
        <v>paicabi@paicabi.cl</v>
      </c>
      <c r="Q471" s="27">
        <f>VLOOKUP(A471,'BASE REGISTRO NOVIEMBRE'!$B$2:$V$890,17,FALSE)</f>
        <v>0</v>
      </c>
      <c r="R471" s="27" t="str">
        <f>VLOOKUP(A471,'BASE REGISTRO NOVIEMBRE'!$B$2:$V$890,18,FALSE)</f>
        <v>93401: Institución de Asistencia Social</v>
      </c>
      <c r="S471" s="27" t="str">
        <f>VLOOKUP(A471,'BASE REGISTRO NOVIEMBRE'!$B$2:$V$890,19,FALSE)</f>
        <v xml:space="preserve">Certificado Financiero correspondiente al año 2020, aprobado por USUFI
</v>
      </c>
      <c r="T471" s="107">
        <f>VLOOKUP(A471,'BASE REGISTRO NOVIEMBRE'!$B$2:$V$890,20,FALSE)</f>
        <v>37970</v>
      </c>
      <c r="U471" s="41">
        <v>7027</v>
      </c>
      <c r="V471" s="44">
        <v>44411964</v>
      </c>
      <c r="W471" s="44">
        <v>57719520</v>
      </c>
      <c r="X471" s="45">
        <v>44561</v>
      </c>
      <c r="Y471" s="42" t="s">
        <v>40</v>
      </c>
      <c r="Z471" s="42" t="s">
        <v>9203</v>
      </c>
      <c r="AA471" s="42" t="s">
        <v>9509</v>
      </c>
    </row>
    <row r="472" spans="1:27" ht="15.75" customHeight="1" x14ac:dyDescent="0.2">
      <c r="A472" s="41">
        <v>7027</v>
      </c>
      <c r="B472" s="27" t="str">
        <f>VLOOKUP(A472,'BASE REGISTRO NOVIEMBRE'!$B$2:$V$890,2,FALSE)</f>
        <v xml:space="preserve">Organización No Gubernamental de Desarrollo Centro de Promoción y Apoyo a la Infancia - ONG. PAICABI
</v>
      </c>
      <c r="C472" s="27" t="str">
        <f>VLOOKUP(A472,'BASE REGISTRO NOVIEMBRE'!$B$2:$V$890,3,FALSE)</f>
        <v>65036400-7</v>
      </c>
      <c r="D472" s="27" t="str">
        <f>VLOOKUP(A472,'BASE REGISTRO NOVIEMBRE'!$B$2:$V$890,4,FALSE)</f>
        <v>Corporación de Derecho Privado.</v>
      </c>
      <c r="E472" s="27" t="str">
        <f>VLOOKUP(A472,'BASE REGISTRO NOVIEMBRE'!$B$2:$V$890,5,FALSE)</f>
        <v>Otorgado por Decreto Supremo Nº223, de fecha 23 de febrero de 2001, del Ministerio de Justicia.</v>
      </c>
      <c r="F472" s="27" t="str">
        <f>VLOOKUP(A472,'BASE REGISTRO NOVIEMBRE'!$B$2:$V$890,6,FALSE)</f>
        <v>Certificado de Vigencia de Persona Jurídica sin Fines de Lucro Nº de Folio 500396931507, de 5 de julio de 2021, del Servicio de Registro Civil e Identificación.</v>
      </c>
      <c r="G472" s="27" t="str">
        <f>VLOOKUP(A472,'BASE REGISTRO NOVIEMBRE'!$B$2:$V$890,7,FALSE)</f>
        <v>Promoción del desarrollo, especialmente de las personas, familias, grupos y comunidades que viven en condiciones de pobreza y/o marginalidad.</v>
      </c>
      <c r="H472" s="27" t="str">
        <f>VLOOKUP(A472,'BASE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2" s="27" t="str">
        <f>VLOOKUP(A472,'BASE REGISTRO NOVIEMBRE'!$B$2:$V$890,9,FALSE)</f>
        <v>Cada dos Años</v>
      </c>
      <c r="J472" s="27" t="str">
        <f>VLOOKUP(A472,'BASE REGISTRO NOVIEMBRE'!$B$2:$V$890,10,FALSE)</f>
        <v>Inicia el 01-09-2020</v>
      </c>
      <c r="K472" s="27" t="str">
        <f>VLOOKUP(A472,'BASE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2" s="27" t="str">
        <f>VLOOKUP(A472,'BASE REGISTRO NOVIEMBRE'!$B$2:$V$890,12,FALSE)</f>
        <v xml:space="preserve">11 Norte 967, Viña del Mar. Quinta Región </v>
      </c>
      <c r="M472" s="27" t="str">
        <f>VLOOKUP(A472,'BASE REGISTRO NOVIEMBRE'!$B$2:$V$890,13,FALSE)</f>
        <v>V</v>
      </c>
      <c r="N472" s="27" t="str">
        <f>VLOOKUP(A472,'BASE REGISTRO NOVIEMBRE'!$B$2:$V$890,14,FALSE)</f>
        <v xml:space="preserve"> Viña del Mar</v>
      </c>
      <c r="O472" s="27" t="str">
        <f>VLOOKUP(A472,'BASE REGISTRO NOVIEMBRE'!$B$2:$V$890,15,FALSE)</f>
        <v xml:space="preserve">Fono: (32) 2881777; 32/2683887; 32/2694140
Fono Director Ejecutivo Sr. Iván Zamora Zapata: 92401822
Fono Secretaria. Srta. Patricia Nanjari Valenzuela: 92541986
      </v>
      </c>
      <c r="P472" s="27" t="str">
        <f>VLOOKUP(A472,'BASE REGISTRO NOVIEMBRE'!$B$2:$V$890,16,FALSE)</f>
        <v>paicabi@paicabi.cl</v>
      </c>
      <c r="Q472" s="27">
        <f>VLOOKUP(A472,'BASE REGISTRO NOVIEMBRE'!$B$2:$V$890,17,FALSE)</f>
        <v>0</v>
      </c>
      <c r="R472" s="27" t="str">
        <f>VLOOKUP(A472,'BASE REGISTRO NOVIEMBRE'!$B$2:$V$890,18,FALSE)</f>
        <v>93401: Institución de Asistencia Social</v>
      </c>
      <c r="S472" s="27" t="str">
        <f>VLOOKUP(A472,'BASE REGISTRO NOVIEMBRE'!$B$2:$V$890,19,FALSE)</f>
        <v xml:space="preserve">Certificado Financiero correspondiente al año 2020, aprobado por USUFI
</v>
      </c>
      <c r="T472" s="107">
        <f>VLOOKUP(A472,'BASE REGISTRO NOVIEMBRE'!$B$2:$V$890,20,FALSE)</f>
        <v>37970</v>
      </c>
      <c r="U472" s="41">
        <v>7027</v>
      </c>
      <c r="V472" s="44">
        <v>67719428</v>
      </c>
      <c r="W472" s="44">
        <v>101990393</v>
      </c>
      <c r="X472" s="45">
        <v>44561</v>
      </c>
      <c r="Y472" s="42" t="s">
        <v>40</v>
      </c>
      <c r="Z472" s="42" t="s">
        <v>9203</v>
      </c>
      <c r="AA472" s="42" t="s">
        <v>209</v>
      </c>
    </row>
    <row r="473" spans="1:27" ht="15.75" customHeight="1" x14ac:dyDescent="0.2">
      <c r="A473" s="41">
        <v>7027</v>
      </c>
      <c r="B473" s="27" t="str">
        <f>VLOOKUP(A473,'BASE REGISTRO NOVIEMBRE'!$B$2:$V$890,2,FALSE)</f>
        <v xml:space="preserve">Organización No Gubernamental de Desarrollo Centro de Promoción y Apoyo a la Infancia - ONG. PAICABI
</v>
      </c>
      <c r="C473" s="27" t="str">
        <f>VLOOKUP(A473,'BASE REGISTRO NOVIEMBRE'!$B$2:$V$890,3,FALSE)</f>
        <v>65036400-7</v>
      </c>
      <c r="D473" s="27" t="str">
        <f>VLOOKUP(A473,'BASE REGISTRO NOVIEMBRE'!$B$2:$V$890,4,FALSE)</f>
        <v>Corporación de Derecho Privado.</v>
      </c>
      <c r="E473" s="27" t="str">
        <f>VLOOKUP(A473,'BASE REGISTRO NOVIEMBRE'!$B$2:$V$890,5,FALSE)</f>
        <v>Otorgado por Decreto Supremo Nº223, de fecha 23 de febrero de 2001, del Ministerio de Justicia.</v>
      </c>
      <c r="F473" s="27" t="str">
        <f>VLOOKUP(A473,'BASE REGISTRO NOVIEMBRE'!$B$2:$V$890,6,FALSE)</f>
        <v>Certificado de Vigencia de Persona Jurídica sin Fines de Lucro Nº de Folio 500396931507, de 5 de julio de 2021, del Servicio de Registro Civil e Identificación.</v>
      </c>
      <c r="G473" s="27" t="str">
        <f>VLOOKUP(A473,'BASE REGISTRO NOVIEMBRE'!$B$2:$V$890,7,FALSE)</f>
        <v>Promoción del desarrollo, especialmente de las personas, familias, grupos y comunidades que viven en condiciones de pobreza y/o marginalidad.</v>
      </c>
      <c r="H473" s="27" t="str">
        <f>VLOOKUP(A473,'BASE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3" s="27" t="str">
        <f>VLOOKUP(A473,'BASE REGISTRO NOVIEMBRE'!$B$2:$V$890,9,FALSE)</f>
        <v>Cada dos Años</v>
      </c>
      <c r="J473" s="27" t="str">
        <f>VLOOKUP(A473,'BASE REGISTRO NOVIEMBRE'!$B$2:$V$890,10,FALSE)</f>
        <v>Inicia el 01-09-2020</v>
      </c>
      <c r="K473" s="27" t="str">
        <f>VLOOKUP(A473,'BASE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3" s="27" t="str">
        <f>VLOOKUP(A473,'BASE REGISTRO NOVIEMBRE'!$B$2:$V$890,12,FALSE)</f>
        <v xml:space="preserve">11 Norte 967, Viña del Mar. Quinta Región </v>
      </c>
      <c r="M473" s="27" t="str">
        <f>VLOOKUP(A473,'BASE REGISTRO NOVIEMBRE'!$B$2:$V$890,13,FALSE)</f>
        <v>V</v>
      </c>
      <c r="N473" s="27" t="str">
        <f>VLOOKUP(A473,'BASE REGISTRO NOVIEMBRE'!$B$2:$V$890,14,FALSE)</f>
        <v xml:space="preserve"> Viña del Mar</v>
      </c>
      <c r="O473" s="27" t="str">
        <f>VLOOKUP(A473,'BASE REGISTRO NOVIEMBRE'!$B$2:$V$890,15,FALSE)</f>
        <v xml:space="preserve">Fono: (32) 2881777; 32/2683887; 32/2694140
Fono Director Ejecutivo Sr. Iván Zamora Zapata: 92401822
Fono Secretaria. Srta. Patricia Nanjari Valenzuela: 92541986
      </v>
      </c>
      <c r="P473" s="27" t="str">
        <f>VLOOKUP(A473,'BASE REGISTRO NOVIEMBRE'!$B$2:$V$890,16,FALSE)</f>
        <v>paicabi@paicabi.cl</v>
      </c>
      <c r="Q473" s="27">
        <f>VLOOKUP(A473,'BASE REGISTRO NOVIEMBRE'!$B$2:$V$890,17,FALSE)</f>
        <v>0</v>
      </c>
      <c r="R473" s="27" t="str">
        <f>VLOOKUP(A473,'BASE REGISTRO NOVIEMBRE'!$B$2:$V$890,18,FALSE)</f>
        <v>93401: Institución de Asistencia Social</v>
      </c>
      <c r="S473" s="27" t="str">
        <f>VLOOKUP(A473,'BASE REGISTRO NOVIEMBRE'!$B$2:$V$890,19,FALSE)</f>
        <v xml:space="preserve">Certificado Financiero correspondiente al año 2020, aprobado por USUFI
</v>
      </c>
      <c r="T473" s="107">
        <f>VLOOKUP(A473,'BASE REGISTRO NOVIEMBRE'!$B$2:$V$890,20,FALSE)</f>
        <v>37970</v>
      </c>
      <c r="U473" s="41">
        <v>7027</v>
      </c>
      <c r="V473" s="44">
        <v>53069892</v>
      </c>
      <c r="W473" s="44">
        <v>91709904</v>
      </c>
      <c r="X473" s="45">
        <v>44561</v>
      </c>
      <c r="Y473" s="42" t="s">
        <v>40</v>
      </c>
      <c r="Z473" s="42" t="s">
        <v>9203</v>
      </c>
      <c r="AA473" s="42" t="s">
        <v>501</v>
      </c>
    </row>
    <row r="474" spans="1:27" ht="15.75" customHeight="1" x14ac:dyDescent="0.2">
      <c r="A474" s="41">
        <v>7027</v>
      </c>
      <c r="B474" s="27" t="str">
        <f>VLOOKUP(A474,'BASE REGISTRO NOVIEMBRE'!$B$2:$V$890,2,FALSE)</f>
        <v xml:space="preserve">Organización No Gubernamental de Desarrollo Centro de Promoción y Apoyo a la Infancia - ONG. PAICABI
</v>
      </c>
      <c r="C474" s="27" t="str">
        <f>VLOOKUP(A474,'BASE REGISTRO NOVIEMBRE'!$B$2:$V$890,3,FALSE)</f>
        <v>65036400-7</v>
      </c>
      <c r="D474" s="27" t="str">
        <f>VLOOKUP(A474,'BASE REGISTRO NOVIEMBRE'!$B$2:$V$890,4,FALSE)</f>
        <v>Corporación de Derecho Privado.</v>
      </c>
      <c r="E474" s="27" t="str">
        <f>VLOOKUP(A474,'BASE REGISTRO NOVIEMBRE'!$B$2:$V$890,5,FALSE)</f>
        <v>Otorgado por Decreto Supremo Nº223, de fecha 23 de febrero de 2001, del Ministerio de Justicia.</v>
      </c>
      <c r="F474" s="27" t="str">
        <f>VLOOKUP(A474,'BASE REGISTRO NOVIEMBRE'!$B$2:$V$890,6,FALSE)</f>
        <v>Certificado de Vigencia de Persona Jurídica sin Fines de Lucro Nº de Folio 500396931507, de 5 de julio de 2021, del Servicio de Registro Civil e Identificación.</v>
      </c>
      <c r="G474" s="27" t="str">
        <f>VLOOKUP(A474,'BASE REGISTRO NOVIEMBRE'!$B$2:$V$890,7,FALSE)</f>
        <v>Promoción del desarrollo, especialmente de las personas, familias, grupos y comunidades que viven en condiciones de pobreza y/o marginalidad.</v>
      </c>
      <c r="H474" s="27" t="str">
        <f>VLOOKUP(A474,'BASE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4" s="27" t="str">
        <f>VLOOKUP(A474,'BASE REGISTRO NOVIEMBRE'!$B$2:$V$890,9,FALSE)</f>
        <v>Cada dos Años</v>
      </c>
      <c r="J474" s="27" t="str">
        <f>VLOOKUP(A474,'BASE REGISTRO NOVIEMBRE'!$B$2:$V$890,10,FALSE)</f>
        <v>Inicia el 01-09-2020</v>
      </c>
      <c r="K474" s="27" t="str">
        <f>VLOOKUP(A474,'BASE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4" s="27" t="str">
        <f>VLOOKUP(A474,'BASE REGISTRO NOVIEMBRE'!$B$2:$V$890,12,FALSE)</f>
        <v xml:space="preserve">11 Norte 967, Viña del Mar. Quinta Región </v>
      </c>
      <c r="M474" s="27" t="str">
        <f>VLOOKUP(A474,'BASE REGISTRO NOVIEMBRE'!$B$2:$V$890,13,FALSE)</f>
        <v>V</v>
      </c>
      <c r="N474" s="27" t="str">
        <f>VLOOKUP(A474,'BASE REGISTRO NOVIEMBRE'!$B$2:$V$890,14,FALSE)</f>
        <v xml:space="preserve"> Viña del Mar</v>
      </c>
      <c r="O474" s="27" t="str">
        <f>VLOOKUP(A474,'BASE REGISTRO NOVIEMBRE'!$B$2:$V$890,15,FALSE)</f>
        <v xml:space="preserve">Fono: (32) 2881777; 32/2683887; 32/2694140
Fono Director Ejecutivo Sr. Iván Zamora Zapata: 92401822
Fono Secretaria. Srta. Patricia Nanjari Valenzuela: 92541986
      </v>
      </c>
      <c r="P474" s="27" t="str">
        <f>VLOOKUP(A474,'BASE REGISTRO NOVIEMBRE'!$B$2:$V$890,16,FALSE)</f>
        <v>paicabi@paicabi.cl</v>
      </c>
      <c r="Q474" s="27">
        <f>VLOOKUP(A474,'BASE REGISTRO NOVIEMBRE'!$B$2:$V$890,17,FALSE)</f>
        <v>0</v>
      </c>
      <c r="R474" s="27" t="str">
        <f>VLOOKUP(A474,'BASE REGISTRO NOVIEMBRE'!$B$2:$V$890,18,FALSE)</f>
        <v>93401: Institución de Asistencia Social</v>
      </c>
      <c r="S474" s="27" t="str">
        <f>VLOOKUP(A474,'BASE REGISTRO NOVIEMBRE'!$B$2:$V$890,19,FALSE)</f>
        <v xml:space="preserve">Certificado Financiero correspondiente al año 2020, aprobado por USUFI
</v>
      </c>
      <c r="T474" s="107">
        <f>VLOOKUP(A474,'BASE REGISTRO NOVIEMBRE'!$B$2:$V$890,20,FALSE)</f>
        <v>37970</v>
      </c>
      <c r="U474" s="41">
        <v>7027</v>
      </c>
      <c r="V474" s="44">
        <v>43135721</v>
      </c>
      <c r="W474" s="44">
        <v>55016322</v>
      </c>
      <c r="X474" s="45">
        <v>44561</v>
      </c>
      <c r="Y474" s="42" t="s">
        <v>40</v>
      </c>
      <c r="Z474" s="42" t="s">
        <v>9203</v>
      </c>
      <c r="AA474" s="42" t="s">
        <v>284</v>
      </c>
    </row>
    <row r="475" spans="1:27" ht="15.75" customHeight="1" x14ac:dyDescent="0.2">
      <c r="A475" s="41">
        <v>7027</v>
      </c>
      <c r="B475" s="27" t="str">
        <f>VLOOKUP(A475,'BASE REGISTRO NOVIEMBRE'!$B$2:$V$890,2,FALSE)</f>
        <v xml:space="preserve">Organización No Gubernamental de Desarrollo Centro de Promoción y Apoyo a la Infancia - ONG. PAICABI
</v>
      </c>
      <c r="C475" s="27" t="str">
        <f>VLOOKUP(A475,'BASE REGISTRO NOVIEMBRE'!$B$2:$V$890,3,FALSE)</f>
        <v>65036400-7</v>
      </c>
      <c r="D475" s="27" t="str">
        <f>VLOOKUP(A475,'BASE REGISTRO NOVIEMBRE'!$B$2:$V$890,4,FALSE)</f>
        <v>Corporación de Derecho Privado.</v>
      </c>
      <c r="E475" s="27" t="str">
        <f>VLOOKUP(A475,'BASE REGISTRO NOVIEMBRE'!$B$2:$V$890,5,FALSE)</f>
        <v>Otorgado por Decreto Supremo Nº223, de fecha 23 de febrero de 2001, del Ministerio de Justicia.</v>
      </c>
      <c r="F475" s="27" t="str">
        <f>VLOOKUP(A475,'BASE REGISTRO NOVIEMBRE'!$B$2:$V$890,6,FALSE)</f>
        <v>Certificado de Vigencia de Persona Jurídica sin Fines de Lucro Nº de Folio 500396931507, de 5 de julio de 2021, del Servicio de Registro Civil e Identificación.</v>
      </c>
      <c r="G475" s="27" t="str">
        <f>VLOOKUP(A475,'BASE REGISTRO NOVIEMBRE'!$B$2:$V$890,7,FALSE)</f>
        <v>Promoción del desarrollo, especialmente de las personas, familias, grupos y comunidades que viven en condiciones de pobreza y/o marginalidad.</v>
      </c>
      <c r="H475" s="27" t="str">
        <f>VLOOKUP(A475,'BASE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5" s="27" t="str">
        <f>VLOOKUP(A475,'BASE REGISTRO NOVIEMBRE'!$B$2:$V$890,9,FALSE)</f>
        <v>Cada dos Años</v>
      </c>
      <c r="J475" s="27" t="str">
        <f>VLOOKUP(A475,'BASE REGISTRO NOVIEMBRE'!$B$2:$V$890,10,FALSE)</f>
        <v>Inicia el 01-09-2020</v>
      </c>
      <c r="K475" s="27" t="str">
        <f>VLOOKUP(A475,'BASE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5" s="27" t="str">
        <f>VLOOKUP(A475,'BASE REGISTRO NOVIEMBRE'!$B$2:$V$890,12,FALSE)</f>
        <v xml:space="preserve">11 Norte 967, Viña del Mar. Quinta Región </v>
      </c>
      <c r="M475" s="27" t="str">
        <f>VLOOKUP(A475,'BASE REGISTRO NOVIEMBRE'!$B$2:$V$890,13,FALSE)</f>
        <v>V</v>
      </c>
      <c r="N475" s="27" t="str">
        <f>VLOOKUP(A475,'BASE REGISTRO NOVIEMBRE'!$B$2:$V$890,14,FALSE)</f>
        <v xml:space="preserve"> Viña del Mar</v>
      </c>
      <c r="O475" s="27" t="str">
        <f>VLOOKUP(A475,'BASE REGISTRO NOVIEMBRE'!$B$2:$V$890,15,FALSE)</f>
        <v xml:space="preserve">Fono: (32) 2881777; 32/2683887; 32/2694140
Fono Director Ejecutivo Sr. Iván Zamora Zapata: 92401822
Fono Secretaria. Srta. Patricia Nanjari Valenzuela: 92541986
      </v>
      </c>
      <c r="P475" s="27" t="str">
        <f>VLOOKUP(A475,'BASE REGISTRO NOVIEMBRE'!$B$2:$V$890,16,FALSE)</f>
        <v>paicabi@paicabi.cl</v>
      </c>
      <c r="Q475" s="27">
        <f>VLOOKUP(A475,'BASE REGISTRO NOVIEMBRE'!$B$2:$V$890,17,FALSE)</f>
        <v>0</v>
      </c>
      <c r="R475" s="27" t="str">
        <f>VLOOKUP(A475,'BASE REGISTRO NOVIEMBRE'!$B$2:$V$890,18,FALSE)</f>
        <v>93401: Institución de Asistencia Social</v>
      </c>
      <c r="S475" s="27" t="str">
        <f>VLOOKUP(A475,'BASE REGISTRO NOVIEMBRE'!$B$2:$V$890,19,FALSE)</f>
        <v xml:space="preserve">Certificado Financiero correspondiente al año 2020, aprobado por USUFI
</v>
      </c>
      <c r="T475" s="107">
        <f>VLOOKUP(A475,'BASE REGISTRO NOVIEMBRE'!$B$2:$V$890,20,FALSE)</f>
        <v>37970</v>
      </c>
      <c r="U475" s="41">
        <v>7027</v>
      </c>
      <c r="V475" s="44">
        <v>41739764</v>
      </c>
      <c r="W475" s="44">
        <v>55100764</v>
      </c>
      <c r="X475" s="45">
        <v>44561</v>
      </c>
      <c r="Y475" s="42" t="s">
        <v>40</v>
      </c>
      <c r="Z475" s="42" t="s">
        <v>9203</v>
      </c>
      <c r="AA475" s="42" t="s">
        <v>69</v>
      </c>
    </row>
    <row r="476" spans="1:27" ht="15.75" customHeight="1" x14ac:dyDescent="0.2">
      <c r="A476" s="41">
        <v>7027</v>
      </c>
      <c r="B476" s="27" t="str">
        <f>VLOOKUP(A476,'BASE REGISTRO NOVIEMBRE'!$B$2:$V$890,2,FALSE)</f>
        <v xml:space="preserve">Organización No Gubernamental de Desarrollo Centro de Promoción y Apoyo a la Infancia - ONG. PAICABI
</v>
      </c>
      <c r="C476" s="27" t="str">
        <f>VLOOKUP(A476,'BASE REGISTRO NOVIEMBRE'!$B$2:$V$890,3,FALSE)</f>
        <v>65036400-7</v>
      </c>
      <c r="D476" s="27" t="str">
        <f>VLOOKUP(A476,'BASE REGISTRO NOVIEMBRE'!$B$2:$V$890,4,FALSE)</f>
        <v>Corporación de Derecho Privado.</v>
      </c>
      <c r="E476" s="27" t="str">
        <f>VLOOKUP(A476,'BASE REGISTRO NOVIEMBRE'!$B$2:$V$890,5,FALSE)</f>
        <v>Otorgado por Decreto Supremo Nº223, de fecha 23 de febrero de 2001, del Ministerio de Justicia.</v>
      </c>
      <c r="F476" s="27" t="str">
        <f>VLOOKUP(A476,'BASE REGISTRO NOVIEMBRE'!$B$2:$V$890,6,FALSE)</f>
        <v>Certificado de Vigencia de Persona Jurídica sin Fines de Lucro Nº de Folio 500396931507, de 5 de julio de 2021, del Servicio de Registro Civil e Identificación.</v>
      </c>
      <c r="G476" s="27" t="str">
        <f>VLOOKUP(A476,'BASE REGISTRO NOVIEMBRE'!$B$2:$V$890,7,FALSE)</f>
        <v>Promoción del desarrollo, especialmente de las personas, familias, grupos y comunidades que viven en condiciones de pobreza y/o marginalidad.</v>
      </c>
      <c r="H476" s="27" t="str">
        <f>VLOOKUP(A476,'BASE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6" s="27" t="str">
        <f>VLOOKUP(A476,'BASE REGISTRO NOVIEMBRE'!$B$2:$V$890,9,FALSE)</f>
        <v>Cada dos Años</v>
      </c>
      <c r="J476" s="27" t="str">
        <f>VLOOKUP(A476,'BASE REGISTRO NOVIEMBRE'!$B$2:$V$890,10,FALSE)</f>
        <v>Inicia el 01-09-2020</v>
      </c>
      <c r="K476" s="27" t="str">
        <f>VLOOKUP(A476,'BASE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6" s="27" t="str">
        <f>VLOOKUP(A476,'BASE REGISTRO NOVIEMBRE'!$B$2:$V$890,12,FALSE)</f>
        <v xml:space="preserve">11 Norte 967, Viña del Mar. Quinta Región </v>
      </c>
      <c r="M476" s="27" t="str">
        <f>VLOOKUP(A476,'BASE REGISTRO NOVIEMBRE'!$B$2:$V$890,13,FALSE)</f>
        <v>V</v>
      </c>
      <c r="N476" s="27" t="str">
        <f>VLOOKUP(A476,'BASE REGISTRO NOVIEMBRE'!$B$2:$V$890,14,FALSE)</f>
        <v xml:space="preserve"> Viña del Mar</v>
      </c>
      <c r="O476" s="27" t="str">
        <f>VLOOKUP(A476,'BASE REGISTRO NOVIEMBRE'!$B$2:$V$890,15,FALSE)</f>
        <v xml:space="preserve">Fono: (32) 2881777; 32/2683887; 32/2694140
Fono Director Ejecutivo Sr. Iván Zamora Zapata: 92401822
Fono Secretaria. Srta. Patricia Nanjari Valenzuela: 92541986
      </v>
      </c>
      <c r="P476" s="27" t="str">
        <f>VLOOKUP(A476,'BASE REGISTRO NOVIEMBRE'!$B$2:$V$890,16,FALSE)</f>
        <v>paicabi@paicabi.cl</v>
      </c>
      <c r="Q476" s="27">
        <f>VLOOKUP(A476,'BASE REGISTRO NOVIEMBRE'!$B$2:$V$890,17,FALSE)</f>
        <v>0</v>
      </c>
      <c r="R476" s="27" t="str">
        <f>VLOOKUP(A476,'BASE REGISTRO NOVIEMBRE'!$B$2:$V$890,18,FALSE)</f>
        <v>93401: Institución de Asistencia Social</v>
      </c>
      <c r="S476" s="27" t="str">
        <f>VLOOKUP(A476,'BASE REGISTRO NOVIEMBRE'!$B$2:$V$890,19,FALSE)</f>
        <v xml:space="preserve">Certificado Financiero correspondiente al año 2020, aprobado por USUFI
</v>
      </c>
      <c r="T476" s="107">
        <f>VLOOKUP(A476,'BASE REGISTRO NOVIEMBRE'!$B$2:$V$890,20,FALSE)</f>
        <v>37970</v>
      </c>
      <c r="U476" s="41">
        <v>7027</v>
      </c>
      <c r="V476" s="44">
        <v>63144086</v>
      </c>
      <c r="W476" s="44">
        <v>106567336</v>
      </c>
      <c r="X476" s="45">
        <v>44561</v>
      </c>
      <c r="Y476" s="42" t="s">
        <v>40</v>
      </c>
      <c r="Z476" s="42" t="s">
        <v>9203</v>
      </c>
      <c r="AA476" s="42" t="s">
        <v>9556</v>
      </c>
    </row>
    <row r="477" spans="1:27" ht="15.75" customHeight="1" x14ac:dyDescent="0.2">
      <c r="A477" s="41">
        <v>7027</v>
      </c>
      <c r="B477" s="27" t="str">
        <f>VLOOKUP(A477,'BASE REGISTRO NOVIEMBRE'!$B$2:$V$890,2,FALSE)</f>
        <v xml:space="preserve">Organización No Gubernamental de Desarrollo Centro de Promoción y Apoyo a la Infancia - ONG. PAICABI
</v>
      </c>
      <c r="C477" s="27" t="str">
        <f>VLOOKUP(A477,'BASE REGISTRO NOVIEMBRE'!$B$2:$V$890,3,FALSE)</f>
        <v>65036400-7</v>
      </c>
      <c r="D477" s="27" t="str">
        <f>VLOOKUP(A477,'BASE REGISTRO NOVIEMBRE'!$B$2:$V$890,4,FALSE)</f>
        <v>Corporación de Derecho Privado.</v>
      </c>
      <c r="E477" s="27" t="str">
        <f>VLOOKUP(A477,'BASE REGISTRO NOVIEMBRE'!$B$2:$V$890,5,FALSE)</f>
        <v>Otorgado por Decreto Supremo Nº223, de fecha 23 de febrero de 2001, del Ministerio de Justicia.</v>
      </c>
      <c r="F477" s="27" t="str">
        <f>VLOOKUP(A477,'BASE REGISTRO NOVIEMBRE'!$B$2:$V$890,6,FALSE)</f>
        <v>Certificado de Vigencia de Persona Jurídica sin Fines de Lucro Nº de Folio 500396931507, de 5 de julio de 2021, del Servicio de Registro Civil e Identificación.</v>
      </c>
      <c r="G477" s="27" t="str">
        <f>VLOOKUP(A477,'BASE REGISTRO NOVIEMBRE'!$B$2:$V$890,7,FALSE)</f>
        <v>Promoción del desarrollo, especialmente de las personas, familias, grupos y comunidades que viven en condiciones de pobreza y/o marginalidad.</v>
      </c>
      <c r="H477" s="27" t="str">
        <f>VLOOKUP(A477,'BASE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7" s="27" t="str">
        <f>VLOOKUP(A477,'BASE REGISTRO NOVIEMBRE'!$B$2:$V$890,9,FALSE)</f>
        <v>Cada dos Años</v>
      </c>
      <c r="J477" s="27" t="str">
        <f>VLOOKUP(A477,'BASE REGISTRO NOVIEMBRE'!$B$2:$V$890,10,FALSE)</f>
        <v>Inicia el 01-09-2020</v>
      </c>
      <c r="K477" s="27" t="str">
        <f>VLOOKUP(A477,'BASE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7" s="27" t="str">
        <f>VLOOKUP(A477,'BASE REGISTRO NOVIEMBRE'!$B$2:$V$890,12,FALSE)</f>
        <v xml:space="preserve">11 Norte 967, Viña del Mar. Quinta Región </v>
      </c>
      <c r="M477" s="27" t="str">
        <f>VLOOKUP(A477,'BASE REGISTRO NOVIEMBRE'!$B$2:$V$890,13,FALSE)</f>
        <v>V</v>
      </c>
      <c r="N477" s="27" t="str">
        <f>VLOOKUP(A477,'BASE REGISTRO NOVIEMBRE'!$B$2:$V$890,14,FALSE)</f>
        <v xml:space="preserve"> Viña del Mar</v>
      </c>
      <c r="O477" s="27" t="str">
        <f>VLOOKUP(A477,'BASE REGISTRO NOVIEMBRE'!$B$2:$V$890,15,FALSE)</f>
        <v xml:space="preserve">Fono: (32) 2881777; 32/2683887; 32/2694140
Fono Director Ejecutivo Sr. Iván Zamora Zapata: 92401822
Fono Secretaria. Srta. Patricia Nanjari Valenzuela: 92541986
      </v>
      </c>
      <c r="P477" s="27" t="str">
        <f>VLOOKUP(A477,'BASE REGISTRO NOVIEMBRE'!$B$2:$V$890,16,FALSE)</f>
        <v>paicabi@paicabi.cl</v>
      </c>
      <c r="Q477" s="27">
        <f>VLOOKUP(A477,'BASE REGISTRO NOVIEMBRE'!$B$2:$V$890,17,FALSE)</f>
        <v>0</v>
      </c>
      <c r="R477" s="27" t="str">
        <f>VLOOKUP(A477,'BASE REGISTRO NOVIEMBRE'!$B$2:$V$890,18,FALSE)</f>
        <v>93401: Institución de Asistencia Social</v>
      </c>
      <c r="S477" s="27" t="str">
        <f>VLOOKUP(A477,'BASE REGISTRO NOVIEMBRE'!$B$2:$V$890,19,FALSE)</f>
        <v xml:space="preserve">Certificado Financiero correspondiente al año 2020, aprobado por USUFI
</v>
      </c>
      <c r="T477" s="107">
        <f>VLOOKUP(A477,'BASE REGISTRO NOVIEMBRE'!$B$2:$V$890,20,FALSE)</f>
        <v>37970</v>
      </c>
      <c r="U477" s="41">
        <v>7027</v>
      </c>
      <c r="V477" s="44">
        <v>48587145</v>
      </c>
      <c r="W477" s="44">
        <v>59478000</v>
      </c>
      <c r="X477" s="45">
        <v>44561</v>
      </c>
      <c r="Y477" s="42" t="s">
        <v>40</v>
      </c>
      <c r="Z477" s="42" t="s">
        <v>9203</v>
      </c>
      <c r="AA477" s="42" t="s">
        <v>217</v>
      </c>
    </row>
    <row r="478" spans="1:27" ht="15.75" customHeight="1" x14ac:dyDescent="0.2">
      <c r="A478" s="41">
        <v>7027</v>
      </c>
      <c r="B478" s="27" t="str">
        <f>VLOOKUP(A478,'BASE REGISTRO NOVIEMBRE'!$B$2:$V$890,2,FALSE)</f>
        <v xml:space="preserve">Organización No Gubernamental de Desarrollo Centro de Promoción y Apoyo a la Infancia - ONG. PAICABI
</v>
      </c>
      <c r="C478" s="27" t="str">
        <f>VLOOKUP(A478,'BASE REGISTRO NOVIEMBRE'!$B$2:$V$890,3,FALSE)</f>
        <v>65036400-7</v>
      </c>
      <c r="D478" s="27" t="str">
        <f>VLOOKUP(A478,'BASE REGISTRO NOVIEMBRE'!$B$2:$V$890,4,FALSE)</f>
        <v>Corporación de Derecho Privado.</v>
      </c>
      <c r="E478" s="27" t="str">
        <f>VLOOKUP(A478,'BASE REGISTRO NOVIEMBRE'!$B$2:$V$890,5,FALSE)</f>
        <v>Otorgado por Decreto Supremo Nº223, de fecha 23 de febrero de 2001, del Ministerio de Justicia.</v>
      </c>
      <c r="F478" s="27" t="str">
        <f>VLOOKUP(A478,'BASE REGISTRO NOVIEMBRE'!$B$2:$V$890,6,FALSE)</f>
        <v>Certificado de Vigencia de Persona Jurídica sin Fines de Lucro Nº de Folio 500396931507, de 5 de julio de 2021, del Servicio de Registro Civil e Identificación.</v>
      </c>
      <c r="G478" s="27" t="str">
        <f>VLOOKUP(A478,'BASE REGISTRO NOVIEMBRE'!$B$2:$V$890,7,FALSE)</f>
        <v>Promoción del desarrollo, especialmente de las personas, familias, grupos y comunidades que viven en condiciones de pobreza y/o marginalidad.</v>
      </c>
      <c r="H478" s="27" t="str">
        <f>VLOOKUP(A478,'BASE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8" s="27" t="str">
        <f>VLOOKUP(A478,'BASE REGISTRO NOVIEMBRE'!$B$2:$V$890,9,FALSE)</f>
        <v>Cada dos Años</v>
      </c>
      <c r="J478" s="27" t="str">
        <f>VLOOKUP(A478,'BASE REGISTRO NOVIEMBRE'!$B$2:$V$890,10,FALSE)</f>
        <v>Inicia el 01-09-2020</v>
      </c>
      <c r="K478" s="27" t="str">
        <f>VLOOKUP(A478,'BASE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8" s="27" t="str">
        <f>VLOOKUP(A478,'BASE REGISTRO NOVIEMBRE'!$B$2:$V$890,12,FALSE)</f>
        <v xml:space="preserve">11 Norte 967, Viña del Mar. Quinta Región </v>
      </c>
      <c r="M478" s="27" t="str">
        <f>VLOOKUP(A478,'BASE REGISTRO NOVIEMBRE'!$B$2:$V$890,13,FALSE)</f>
        <v>V</v>
      </c>
      <c r="N478" s="27" t="str">
        <f>VLOOKUP(A478,'BASE REGISTRO NOVIEMBRE'!$B$2:$V$890,14,FALSE)</f>
        <v xml:space="preserve"> Viña del Mar</v>
      </c>
      <c r="O478" s="27" t="str">
        <f>VLOOKUP(A478,'BASE REGISTRO NOVIEMBRE'!$B$2:$V$890,15,FALSE)</f>
        <v xml:space="preserve">Fono: (32) 2881777; 32/2683887; 32/2694140
Fono Director Ejecutivo Sr. Iván Zamora Zapata: 92401822
Fono Secretaria. Srta. Patricia Nanjari Valenzuela: 92541986
      </v>
      </c>
      <c r="P478" s="27" t="str">
        <f>VLOOKUP(A478,'BASE REGISTRO NOVIEMBRE'!$B$2:$V$890,16,FALSE)</f>
        <v>paicabi@paicabi.cl</v>
      </c>
      <c r="Q478" s="27">
        <f>VLOOKUP(A478,'BASE REGISTRO NOVIEMBRE'!$B$2:$V$890,17,FALSE)</f>
        <v>0</v>
      </c>
      <c r="R478" s="27" t="str">
        <f>VLOOKUP(A478,'BASE REGISTRO NOVIEMBRE'!$B$2:$V$890,18,FALSE)</f>
        <v>93401: Institución de Asistencia Social</v>
      </c>
      <c r="S478" s="27" t="str">
        <f>VLOOKUP(A478,'BASE REGISTRO NOVIEMBRE'!$B$2:$V$890,19,FALSE)</f>
        <v xml:space="preserve">Certificado Financiero correspondiente al año 2020, aprobado por USUFI
</v>
      </c>
      <c r="T478" s="107">
        <f>VLOOKUP(A478,'BASE REGISTRO NOVIEMBRE'!$B$2:$V$890,20,FALSE)</f>
        <v>37970</v>
      </c>
      <c r="U478" s="41">
        <v>7027</v>
      </c>
      <c r="V478" s="44">
        <v>115706260</v>
      </c>
      <c r="W478" s="44">
        <v>202071764</v>
      </c>
      <c r="X478" s="45">
        <v>44561</v>
      </c>
      <c r="Y478" s="42" t="s">
        <v>40</v>
      </c>
      <c r="Z478" s="42" t="s">
        <v>9203</v>
      </c>
      <c r="AA478" s="42" t="s">
        <v>71</v>
      </c>
    </row>
    <row r="479" spans="1:27" ht="15.75" customHeight="1" x14ac:dyDescent="0.2">
      <c r="A479" s="41">
        <v>7027</v>
      </c>
      <c r="B479" s="27" t="str">
        <f>VLOOKUP(A479,'BASE REGISTRO NOVIEMBRE'!$B$2:$V$890,2,FALSE)</f>
        <v xml:space="preserve">Organización No Gubernamental de Desarrollo Centro de Promoción y Apoyo a la Infancia - ONG. PAICABI
</v>
      </c>
      <c r="C479" s="27" t="str">
        <f>VLOOKUP(A479,'BASE REGISTRO NOVIEMBRE'!$B$2:$V$890,3,FALSE)</f>
        <v>65036400-7</v>
      </c>
      <c r="D479" s="27" t="str">
        <f>VLOOKUP(A479,'BASE REGISTRO NOVIEMBRE'!$B$2:$V$890,4,FALSE)</f>
        <v>Corporación de Derecho Privado.</v>
      </c>
      <c r="E479" s="27" t="str">
        <f>VLOOKUP(A479,'BASE REGISTRO NOVIEMBRE'!$B$2:$V$890,5,FALSE)</f>
        <v>Otorgado por Decreto Supremo Nº223, de fecha 23 de febrero de 2001, del Ministerio de Justicia.</v>
      </c>
      <c r="F479" s="27" t="str">
        <f>VLOOKUP(A479,'BASE REGISTRO NOVIEMBRE'!$B$2:$V$890,6,FALSE)</f>
        <v>Certificado de Vigencia de Persona Jurídica sin Fines de Lucro Nº de Folio 500396931507, de 5 de julio de 2021, del Servicio de Registro Civil e Identificación.</v>
      </c>
      <c r="G479" s="27" t="str">
        <f>VLOOKUP(A479,'BASE REGISTRO NOVIEMBRE'!$B$2:$V$890,7,FALSE)</f>
        <v>Promoción del desarrollo, especialmente de las personas, familias, grupos y comunidades que viven en condiciones de pobreza y/o marginalidad.</v>
      </c>
      <c r="H479" s="27" t="str">
        <f>VLOOKUP(A479,'BASE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79" s="27" t="str">
        <f>VLOOKUP(A479,'BASE REGISTRO NOVIEMBRE'!$B$2:$V$890,9,FALSE)</f>
        <v>Cada dos Años</v>
      </c>
      <c r="J479" s="27" t="str">
        <f>VLOOKUP(A479,'BASE REGISTRO NOVIEMBRE'!$B$2:$V$890,10,FALSE)</f>
        <v>Inicia el 01-09-2020</v>
      </c>
      <c r="K479" s="27" t="str">
        <f>VLOOKUP(A479,'BASE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79" s="27" t="str">
        <f>VLOOKUP(A479,'BASE REGISTRO NOVIEMBRE'!$B$2:$V$890,12,FALSE)</f>
        <v xml:space="preserve">11 Norte 967, Viña del Mar. Quinta Región </v>
      </c>
      <c r="M479" s="27" t="str">
        <f>VLOOKUP(A479,'BASE REGISTRO NOVIEMBRE'!$B$2:$V$890,13,FALSE)</f>
        <v>V</v>
      </c>
      <c r="N479" s="27" t="str">
        <f>VLOOKUP(A479,'BASE REGISTRO NOVIEMBRE'!$B$2:$V$890,14,FALSE)</f>
        <v xml:space="preserve"> Viña del Mar</v>
      </c>
      <c r="O479" s="27" t="str">
        <f>VLOOKUP(A479,'BASE REGISTRO NOVIEMBRE'!$B$2:$V$890,15,FALSE)</f>
        <v xml:space="preserve">Fono: (32) 2881777; 32/2683887; 32/2694140
Fono Director Ejecutivo Sr. Iván Zamora Zapata: 92401822
Fono Secretaria. Srta. Patricia Nanjari Valenzuela: 92541986
      </v>
      </c>
      <c r="P479" s="27" t="str">
        <f>VLOOKUP(A479,'BASE REGISTRO NOVIEMBRE'!$B$2:$V$890,16,FALSE)</f>
        <v>paicabi@paicabi.cl</v>
      </c>
      <c r="Q479" s="27">
        <f>VLOOKUP(A479,'BASE REGISTRO NOVIEMBRE'!$B$2:$V$890,17,FALSE)</f>
        <v>0</v>
      </c>
      <c r="R479" s="27" t="str">
        <f>VLOOKUP(A479,'BASE REGISTRO NOVIEMBRE'!$B$2:$V$890,18,FALSE)</f>
        <v>93401: Institución de Asistencia Social</v>
      </c>
      <c r="S479" s="27" t="str">
        <f>VLOOKUP(A479,'BASE REGISTRO NOVIEMBRE'!$B$2:$V$890,19,FALSE)</f>
        <v xml:space="preserve">Certificado Financiero correspondiente al año 2020, aprobado por USUFI
</v>
      </c>
      <c r="T479" s="107">
        <f>VLOOKUP(A479,'BASE REGISTRO NOVIEMBRE'!$B$2:$V$890,20,FALSE)</f>
        <v>37970</v>
      </c>
      <c r="U479" s="41">
        <v>7027</v>
      </c>
      <c r="V479" s="44">
        <v>9626332</v>
      </c>
      <c r="W479" s="44">
        <v>17242102</v>
      </c>
      <c r="X479" s="45">
        <v>44561</v>
      </c>
      <c r="Y479" s="42" t="s">
        <v>40</v>
      </c>
      <c r="Z479" s="42" t="s">
        <v>9203</v>
      </c>
      <c r="AA479" s="42" t="s">
        <v>285</v>
      </c>
    </row>
    <row r="480" spans="1:27" ht="15.75" customHeight="1" x14ac:dyDescent="0.2">
      <c r="A480" s="41">
        <v>7027</v>
      </c>
      <c r="B480" s="27" t="str">
        <f>VLOOKUP(A480,'BASE REGISTRO NOVIEMBRE'!$B$2:$V$890,2,FALSE)</f>
        <v xml:space="preserve">Organización No Gubernamental de Desarrollo Centro de Promoción y Apoyo a la Infancia - ONG. PAICABI
</v>
      </c>
      <c r="C480" s="27" t="str">
        <f>VLOOKUP(A480,'BASE REGISTRO NOVIEMBRE'!$B$2:$V$890,3,FALSE)</f>
        <v>65036400-7</v>
      </c>
      <c r="D480" s="27" t="str">
        <f>VLOOKUP(A480,'BASE REGISTRO NOVIEMBRE'!$B$2:$V$890,4,FALSE)</f>
        <v>Corporación de Derecho Privado.</v>
      </c>
      <c r="E480" s="27" t="str">
        <f>VLOOKUP(A480,'BASE REGISTRO NOVIEMBRE'!$B$2:$V$890,5,FALSE)</f>
        <v>Otorgado por Decreto Supremo Nº223, de fecha 23 de febrero de 2001, del Ministerio de Justicia.</v>
      </c>
      <c r="F480" s="27" t="str">
        <f>VLOOKUP(A480,'BASE REGISTRO NOVIEMBRE'!$B$2:$V$890,6,FALSE)</f>
        <v>Certificado de Vigencia de Persona Jurídica sin Fines de Lucro Nº de Folio 500396931507, de 5 de julio de 2021, del Servicio de Registro Civil e Identificación.</v>
      </c>
      <c r="G480" s="27" t="str">
        <f>VLOOKUP(A480,'BASE REGISTRO NOVIEMBRE'!$B$2:$V$890,7,FALSE)</f>
        <v>Promoción del desarrollo, especialmente de las personas, familias, grupos y comunidades que viven en condiciones de pobreza y/o marginalidad.</v>
      </c>
      <c r="H480" s="27" t="str">
        <f>VLOOKUP(A480,'BASE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0" s="27" t="str">
        <f>VLOOKUP(A480,'BASE REGISTRO NOVIEMBRE'!$B$2:$V$890,9,FALSE)</f>
        <v>Cada dos Años</v>
      </c>
      <c r="J480" s="27" t="str">
        <f>VLOOKUP(A480,'BASE REGISTRO NOVIEMBRE'!$B$2:$V$890,10,FALSE)</f>
        <v>Inicia el 01-09-2020</v>
      </c>
      <c r="K480" s="27" t="str">
        <f>VLOOKUP(A480,'BASE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0" s="27" t="str">
        <f>VLOOKUP(A480,'BASE REGISTRO NOVIEMBRE'!$B$2:$V$890,12,FALSE)</f>
        <v xml:space="preserve">11 Norte 967, Viña del Mar. Quinta Región </v>
      </c>
      <c r="M480" s="27" t="str">
        <f>VLOOKUP(A480,'BASE REGISTRO NOVIEMBRE'!$B$2:$V$890,13,FALSE)</f>
        <v>V</v>
      </c>
      <c r="N480" s="27" t="str">
        <f>VLOOKUP(A480,'BASE REGISTRO NOVIEMBRE'!$B$2:$V$890,14,FALSE)</f>
        <v xml:space="preserve"> Viña del Mar</v>
      </c>
      <c r="O480" s="27" t="str">
        <f>VLOOKUP(A480,'BASE REGISTRO NOVIEMBRE'!$B$2:$V$890,15,FALSE)</f>
        <v xml:space="preserve">Fono: (32) 2881777; 32/2683887; 32/2694140
Fono Director Ejecutivo Sr. Iván Zamora Zapata: 92401822
Fono Secretaria. Srta. Patricia Nanjari Valenzuela: 92541986
      </v>
      </c>
      <c r="P480" s="27" t="str">
        <f>VLOOKUP(A480,'BASE REGISTRO NOVIEMBRE'!$B$2:$V$890,16,FALSE)</f>
        <v>paicabi@paicabi.cl</v>
      </c>
      <c r="Q480" s="27">
        <f>VLOOKUP(A480,'BASE REGISTRO NOVIEMBRE'!$B$2:$V$890,17,FALSE)</f>
        <v>0</v>
      </c>
      <c r="R480" s="27" t="str">
        <f>VLOOKUP(A480,'BASE REGISTRO NOVIEMBRE'!$B$2:$V$890,18,FALSE)</f>
        <v>93401: Institución de Asistencia Social</v>
      </c>
      <c r="S480" s="27" t="str">
        <f>VLOOKUP(A480,'BASE REGISTRO NOVIEMBRE'!$B$2:$V$890,19,FALSE)</f>
        <v xml:space="preserve">Certificado Financiero correspondiente al año 2020, aprobado por USUFI
</v>
      </c>
      <c r="T480" s="107">
        <f>VLOOKUP(A480,'BASE REGISTRO NOVIEMBRE'!$B$2:$V$890,20,FALSE)</f>
        <v>37970</v>
      </c>
      <c r="U480" s="41">
        <v>7027</v>
      </c>
      <c r="V480" s="44">
        <v>82570980</v>
      </c>
      <c r="W480" s="44">
        <v>90587580</v>
      </c>
      <c r="X480" s="45">
        <v>44561</v>
      </c>
      <c r="Y480" s="42" t="s">
        <v>40</v>
      </c>
      <c r="Z480" s="42" t="s">
        <v>9203</v>
      </c>
      <c r="AA480" s="42" t="s">
        <v>221</v>
      </c>
    </row>
    <row r="481" spans="1:27" ht="15.75" customHeight="1" x14ac:dyDescent="0.2">
      <c r="A481" s="41">
        <v>7027</v>
      </c>
      <c r="B481" s="27" t="str">
        <f>VLOOKUP(A481,'BASE REGISTRO NOVIEMBRE'!$B$2:$V$890,2,FALSE)</f>
        <v xml:space="preserve">Organización No Gubernamental de Desarrollo Centro de Promoción y Apoyo a la Infancia - ONG. PAICABI
</v>
      </c>
      <c r="C481" s="27" t="str">
        <f>VLOOKUP(A481,'BASE REGISTRO NOVIEMBRE'!$B$2:$V$890,3,FALSE)</f>
        <v>65036400-7</v>
      </c>
      <c r="D481" s="27" t="str">
        <f>VLOOKUP(A481,'BASE REGISTRO NOVIEMBRE'!$B$2:$V$890,4,FALSE)</f>
        <v>Corporación de Derecho Privado.</v>
      </c>
      <c r="E481" s="27" t="str">
        <f>VLOOKUP(A481,'BASE REGISTRO NOVIEMBRE'!$B$2:$V$890,5,FALSE)</f>
        <v>Otorgado por Decreto Supremo Nº223, de fecha 23 de febrero de 2001, del Ministerio de Justicia.</v>
      </c>
      <c r="F481" s="27" t="str">
        <f>VLOOKUP(A481,'BASE REGISTRO NOVIEMBRE'!$B$2:$V$890,6,FALSE)</f>
        <v>Certificado de Vigencia de Persona Jurídica sin Fines de Lucro Nº de Folio 500396931507, de 5 de julio de 2021, del Servicio de Registro Civil e Identificación.</v>
      </c>
      <c r="G481" s="27" t="str">
        <f>VLOOKUP(A481,'BASE REGISTRO NOVIEMBRE'!$B$2:$V$890,7,FALSE)</f>
        <v>Promoción del desarrollo, especialmente de las personas, familias, grupos y comunidades que viven en condiciones de pobreza y/o marginalidad.</v>
      </c>
      <c r="H481" s="27" t="str">
        <f>VLOOKUP(A481,'BASE REGISTRO NOVIEMBRE'!$B$2:$V$890,8,FALSE)</f>
        <v xml:space="preserve">Presidente: Enrique Avelino Ayala Flores          7.752.970-5
Secretaria: Paulina Moraga Cervelló                  9.982.918-4
Tesorera: Elisa Ávalos Urtubia                            10.329.999-3
Directores:
1. Salvador Arredondo Olguin, Rut: 14.376.280-7.
2. Carolyn Zamora Carmona, Rut: 15.081.507-K.
3. Margarita Eugenia Ruiloba Herrera, Rut: 9.622.707-8.
</v>
      </c>
      <c r="I481" s="27" t="str">
        <f>VLOOKUP(A481,'BASE REGISTRO NOVIEMBRE'!$B$2:$V$890,9,FALSE)</f>
        <v>Cada dos Años</v>
      </c>
      <c r="J481" s="27" t="str">
        <f>VLOOKUP(A481,'BASE REGISTRO NOVIEMBRE'!$B$2:$V$890,10,FALSE)</f>
        <v>Inicia el 01-09-2020</v>
      </c>
      <c r="K481" s="27" t="str">
        <f>VLOOKUP(A481,'BASE REGISTRO NOVIEMBRE'!$B$2:$V$890,11,FALSE)</f>
        <v xml:space="preserve">1. Presidente: Enrique Avelino Ayala Flores, RUT: 7.752.970-5. 
2. Secretario Ejecutivo: Iván Orlando Zamora Zapata, RUT: 9.267.181-K, se le autorizó poder para firmar convenios y firma de contratos para proyectos SENAME y otras instituciones públicas y privadas. Todas facultades artículos 28 y 29 estatutos ONG. 
3. Directora del área de Gestión de Personas: Ana Victoria Silva Silva. RUT: 6.850.573-9, se le autorizó poder para firmar convenios y firma de contratos para proyectos SENAME y otras instituciones públicas y privadas. Todas facultades artículos 28 y 29 estatutos ONG (No trabaja en la ONG desde el 2 de marzo de 2021). 
4. Alejandra Cruz Dávila, Rut: 12.488.909-K,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(Facultades ratificadas en la escritura de 2020).
Conforme a Acta de Sesión de Directorio de ONG Paicabí, de fecha 1 de septiembre de 2020; reducida a escritura pública con fecha 14 de septiembre de 2020, ante doña Patricia Bahamonde Vega, suplente de don Luis Enrique Fischer Yavar, Notario Público de Viña del Mar (Repertorio Nº 15.798/2020).
</v>
      </c>
      <c r="L481" s="27" t="str">
        <f>VLOOKUP(A481,'BASE REGISTRO NOVIEMBRE'!$B$2:$V$890,12,FALSE)</f>
        <v xml:space="preserve">11 Norte 967, Viña del Mar. Quinta Región </v>
      </c>
      <c r="M481" s="27" t="str">
        <f>VLOOKUP(A481,'BASE REGISTRO NOVIEMBRE'!$B$2:$V$890,13,FALSE)</f>
        <v>V</v>
      </c>
      <c r="N481" s="27" t="str">
        <f>VLOOKUP(A481,'BASE REGISTRO NOVIEMBRE'!$B$2:$V$890,14,FALSE)</f>
        <v xml:space="preserve"> Viña del Mar</v>
      </c>
      <c r="O481" s="27" t="str">
        <f>VLOOKUP(A481,'BASE REGISTRO NOVIEMBRE'!$B$2:$V$890,15,FALSE)</f>
        <v xml:space="preserve">Fono: (32) 2881777; 32/2683887; 32/2694140
Fono Director Ejecutivo Sr. Iván Zamora Zapata: 92401822
Fono Secretaria. Srta. Patricia Nanjari Valenzuela: 92541986
      </v>
      </c>
      <c r="P481" s="27" t="str">
        <f>VLOOKUP(A481,'BASE REGISTRO NOVIEMBRE'!$B$2:$V$890,16,FALSE)</f>
        <v>paicabi@paicabi.cl</v>
      </c>
      <c r="Q481" s="27">
        <f>VLOOKUP(A481,'BASE REGISTRO NOVIEMBRE'!$B$2:$V$890,17,FALSE)</f>
        <v>0</v>
      </c>
      <c r="R481" s="27" t="str">
        <f>VLOOKUP(A481,'BASE REGISTRO NOVIEMBRE'!$B$2:$V$890,18,FALSE)</f>
        <v>93401: Institución de Asistencia Social</v>
      </c>
      <c r="S481" s="27" t="str">
        <f>VLOOKUP(A481,'BASE REGISTRO NOVIEMBRE'!$B$2:$V$890,19,FALSE)</f>
        <v xml:space="preserve">Certificado Financiero correspondiente al año 2020, aprobado por USUFI
</v>
      </c>
      <c r="T481" s="107">
        <f>VLOOKUP(A481,'BASE REGISTRO NOVIEMBRE'!$B$2:$V$890,20,FALSE)</f>
        <v>37970</v>
      </c>
      <c r="U481" s="41">
        <v>7027</v>
      </c>
      <c r="V481" s="44">
        <v>56917860</v>
      </c>
      <c r="W481" s="44">
        <v>79845336</v>
      </c>
      <c r="X481" s="45">
        <v>44561</v>
      </c>
      <c r="Y481" s="42" t="s">
        <v>40</v>
      </c>
      <c r="Z481" s="42" t="s">
        <v>9203</v>
      </c>
      <c r="AA481" s="42" t="s">
        <v>72</v>
      </c>
    </row>
    <row r="482" spans="1:27" ht="15.75" customHeight="1" x14ac:dyDescent="0.2">
      <c r="A482" s="41">
        <v>7031</v>
      </c>
      <c r="B482" s="27" t="str">
        <f>VLOOKUP(A482,'BASE REGISTRO NOVIEMBRE'!$B$2:$V$890,2,FALSE)</f>
        <v xml:space="preserve">O.N.G. Corporación de Apoyo al Desarrollo Autogestionado Grada.
O.N.G. Grada.
</v>
      </c>
      <c r="C482" s="27" t="str">
        <f>VLOOKUP(A482,'BASE REGISTRO NOVIEMBRE'!$B$2:$V$890,3,FALSE)</f>
        <v>73102600-9</v>
      </c>
      <c r="D482" s="27" t="str">
        <f>VLOOKUP(A482,'BASE REGISTRO NOVIEMBRE'!$B$2:$V$890,4,FALSE)</f>
        <v>Corporación de Derecho Privado.</v>
      </c>
      <c r="E482" s="27" t="str">
        <f>VLOOKUP(A482,'BASE REGISTRO NOVIEMBRE'!$B$2:$V$890,5,FALSE)</f>
        <v>Otorgado por Decreto Supremo Nº 256, de fecha 09 de Marzo de 1995, del Ministerio de Justicia.</v>
      </c>
      <c r="F482" s="27" t="str">
        <f>VLOOKUP(A482,'BASE REGISTRO NOVIEMBRE'!$B$2:$V$890,6,FALSE)</f>
        <v>Se acompaña Certificado de Vigencia Folio 500402099520, de fecha 5 de agosto de 2021, del SRCEI</v>
      </c>
      <c r="G482" s="27" t="str">
        <f>VLOOKUP(A482,'BASE REGISTRO NOVIEMBRE'!$B$2:$V$890,7,FALSE)</f>
        <v>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v>
      </c>
      <c r="H482" s="27" t="str">
        <f>VLOOKUP(A482,'BASE REGISTRO NOVIEMBRE'!$B$2:$V$890,8,FALSE)</f>
        <v>Presidente: Marcelo Cristian Zambra Yáñez,         
Vicepresidente: Francisco Prado Oyarzo, 
Secretaria: Luz María Loreto Baghetti Gómez, 
Tesorero: José Guillermo Ríos Campos,           
Directora: María Elena Campusano Bakovic,</v>
      </c>
      <c r="I482" s="27" t="str">
        <f>VLOOKUP(A482,'BASE REGISTRO NOVIEMBRE'!$B$2:$V$890,9,FALSE)</f>
        <v>Durarán dos años en sus cargos</v>
      </c>
      <c r="J482" s="27" t="str">
        <f>VLOOKUP(A482,'BASE REGISTRO NOVIEMBRE'!$B$2:$V$890,10,FALSE)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482" s="27" t="str">
        <f>VLOOKUP(A482,'BASE REGISTRO NOVIEMBRE'!$B$2:$V$890,11,FALSE)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482" s="27" t="str">
        <f>VLOOKUP(A482,'BASE REGISTRO NOVIEMBRE'!$B$2:$V$890,12,FALSE)</f>
        <v xml:space="preserve">Carmen Covarrubias número 213, Comuna de Ñuñoa.
</v>
      </c>
      <c r="M482" s="27" t="str">
        <f>VLOOKUP(A482,'BASE REGISTRO NOVIEMBRE'!$B$2:$V$890,13,FALSE)</f>
        <v>XIII</v>
      </c>
      <c r="N482" s="27" t="str">
        <f>VLOOKUP(A482,'BASE REGISTRO NOVIEMBRE'!$B$2:$V$890,14,FALSE)</f>
        <v>Ñuñoa</v>
      </c>
      <c r="O482" s="27" t="str">
        <f>VLOOKUP(A482,'BASE REGISTRO NOVIEMBRE'!$B$2:$V$890,15,FALSE)</f>
        <v xml:space="preserve">Fono 56-2-22693942
</v>
      </c>
      <c r="P482" s="27" t="str">
        <f>VLOOKUP(A482,'BASE REGISTRO NOVIEMBRE'!$B$2:$V$890,16,FALSE)</f>
        <v xml:space="preserve">info@grada.cl  onggrada@gmail.com </v>
      </c>
      <c r="Q482" s="27">
        <f>VLOOKUP(A482,'BASE REGISTRO NOVIEMBRE'!$B$2:$V$890,17,FALSE)</f>
        <v>0</v>
      </c>
      <c r="R482" s="27" t="str">
        <f>VLOOKUP(A482,'BASE REGISTRO NOVIEMBRE'!$B$2:$V$890,18,FALSE)</f>
        <v xml:space="preserve">
93401
</v>
      </c>
      <c r="S482" s="27" t="str">
        <f>VLOOKUP(A482,'BASE REGISTRO NOVIEMBRE'!$B$2:$V$890,19,FALSE)</f>
        <v xml:space="preserve">Se acompaña Certificado Financiero al año 2020, el cual ha sido aprobado por USUFI. Se hace presente que éste no ha sido autorizado ante notario. </v>
      </c>
      <c r="T482" s="107">
        <f>VLOOKUP(A482,'BASE REGISTRO NOVIEMBRE'!$B$2:$V$890,20,FALSE)</f>
        <v>37970</v>
      </c>
      <c r="U482" s="41">
        <v>7031</v>
      </c>
      <c r="V482" s="44">
        <v>17831504</v>
      </c>
      <c r="W482" s="44">
        <v>45076015</v>
      </c>
      <c r="X482" s="45">
        <v>44561</v>
      </c>
      <c r="Y482" s="42" t="s">
        <v>40</v>
      </c>
      <c r="Z482" s="42" t="s">
        <v>9203</v>
      </c>
      <c r="AA482" s="42" t="s">
        <v>9535</v>
      </c>
    </row>
    <row r="483" spans="1:27" ht="15.75" customHeight="1" x14ac:dyDescent="0.2">
      <c r="A483" s="41">
        <v>7036</v>
      </c>
      <c r="B483" s="27" t="str">
        <f>VLOOKUP(A483,'BASE REGISTRO NOVIEMBRE'!$B$2:$V$890,2,FALSE)</f>
        <v xml:space="preserve">Fundación  María de la Luz Zañartu
</v>
      </c>
      <c r="C483" s="27" t="str">
        <f>VLOOKUP(A483,'BASE REGISTRO NOVIEMBRE'!$B$2:$V$890,3,FALSE)</f>
        <v>75187300-K</v>
      </c>
      <c r="D483" s="27" t="str">
        <f>VLOOKUP(A483,'BASE REGISTRO NOVIEMBRE'!$B$2:$V$890,4,FALSE)</f>
        <v>Fundación de Derecho Privado</v>
      </c>
      <c r="E483" s="27" t="str">
        <f>VLOOKUP(A483,'BASE REGISTRO NOVIEMBRE'!$B$2:$V$890,5,FALSE)</f>
        <v>Otorgado por Decreto Supremo Nº496, de fecha 18 de mayo de 1999, del Ministerio de Justicia.</v>
      </c>
      <c r="F483" s="27" t="str">
        <f>VLOOKUP(A483,'BASE REGISTRO NOVIEMBRE'!$B$2:$V$890,6,FALSE)</f>
        <v xml:space="preserve">Certificado de Vigencia folio Nº 500401914204, de fecha 04-08-2021, emitido por el Servicio de Registro Civil e Identificación. </v>
      </c>
      <c r="G483" s="27" t="str">
        <f>VLOOKUP(A483,'BASE REGISTRO NOVIEMBRE'!$B$2:$V$890,7,FALSE)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483" s="27" t="str">
        <f>VLOOKUP(A483,'BASE REGISTRO NOVIEMBRE'!$B$2:$V$890,8,FALSE)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
      <c r="I483" s="27" t="str">
        <f>VLOOKUP(A483,'BASE REGISTRO NOVIEMBRE'!$B$2:$V$890,9,FALSE)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483" s="27" t="str">
        <f>VLOOKUP(A483,'BASE REGISTRO NOVIEMBRE'!$B$2:$V$890,10,FALSE)</f>
        <v>10 de julio de 2017, según Certificado de directorio de persona jurídica, folio Nº 500348005479, de fecha 29 de septiembre de 2020, emitido por el Servicio de Registro Civil e Identificación</v>
      </c>
      <c r="K483" s="27" t="str">
        <f>VLOOKUP(A483,'BASE REGISTRO NOVIEMBRE'!$B$2:$V$890,11,FALSE)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483" s="27" t="str">
        <f>VLOOKUP(A483,'BASE REGISTRO NOVIEMBRE'!$B$2:$V$890,12,FALSE)</f>
        <v xml:space="preserve">Calle Uno Nº 3011, comuna de Quilicura, Región Metropolitana.
</v>
      </c>
      <c r="M483" s="27" t="str">
        <f>VLOOKUP(A483,'BASE REGISTRO NOVIEMBRE'!$B$2:$V$890,13,FALSE)</f>
        <v>XIII</v>
      </c>
      <c r="N483" s="27" t="str">
        <f>VLOOKUP(A483,'BASE REGISTRO NOVIEMBRE'!$B$2:$V$890,14,FALSE)</f>
        <v>Quilicura</v>
      </c>
      <c r="O483" s="27" t="str">
        <f>VLOOKUP(A483,'BASE REGISTRO NOVIEMBRE'!$B$2:$V$890,15,FALSE)</f>
        <v>984991231 y red fija 224731095</v>
      </c>
      <c r="P483" s="27" t="str">
        <f>VLOOKUP(A483,'BASE REGISTRO NOVIEMBRE'!$B$2:$V$890,16,FALSE)</f>
        <v>lisette@fundacionmariadelaluz.cl 
gerente@fmdl.cl</v>
      </c>
      <c r="Q483" s="27">
        <f>VLOOKUP(A483,'BASE REGISTRO NOVIEMBRE'!$B$2:$V$890,17,FALSE)</f>
        <v>0</v>
      </c>
      <c r="R483" s="27" t="str">
        <f>VLOOKUP(A483,'BASE REGISTRO NOVIEMBRE'!$B$2:$V$890,18,FALSE)</f>
        <v>93401: Instituciones de asistencia social.</v>
      </c>
      <c r="S483" s="27" t="str">
        <f>VLOOKUP(A483,'BASE REGISTRO NOVIEMBRE'!$B$2:$V$890,19,FALSE)</f>
        <v>Se acompaña certificado financiero correspondiente al año 2020, aprobados por el Sub Departamento de Supervisión Financiera Nacional</v>
      </c>
      <c r="T483" s="107">
        <f>VLOOKUP(A483,'BASE REGISTRO NOVIEMBRE'!$B$2:$V$890,20,FALSE)</f>
        <v>37970</v>
      </c>
      <c r="U483" s="41">
        <v>7036</v>
      </c>
      <c r="V483" s="44">
        <v>23126294</v>
      </c>
      <c r="W483" s="44">
        <v>46522350</v>
      </c>
      <c r="X483" s="45">
        <v>44561</v>
      </c>
      <c r="Y483" s="42" t="s">
        <v>40</v>
      </c>
      <c r="Z483" s="42" t="s">
        <v>9203</v>
      </c>
      <c r="AA483" s="42" t="s">
        <v>9547</v>
      </c>
    </row>
    <row r="484" spans="1:27" ht="15.75" customHeight="1" x14ac:dyDescent="0.2">
      <c r="A484" s="41">
        <v>7036</v>
      </c>
      <c r="B484" s="27" t="str">
        <f>VLOOKUP(A484,'BASE REGISTRO NOVIEMBRE'!$B$2:$V$890,2,FALSE)</f>
        <v xml:space="preserve">Fundación  María de la Luz Zañartu
</v>
      </c>
      <c r="C484" s="27" t="str">
        <f>VLOOKUP(A484,'BASE REGISTRO NOVIEMBRE'!$B$2:$V$890,3,FALSE)</f>
        <v>75187300-K</v>
      </c>
      <c r="D484" s="27" t="str">
        <f>VLOOKUP(A484,'BASE REGISTRO NOVIEMBRE'!$B$2:$V$890,4,FALSE)</f>
        <v>Fundación de Derecho Privado</v>
      </c>
      <c r="E484" s="27" t="str">
        <f>VLOOKUP(A484,'BASE REGISTRO NOVIEMBRE'!$B$2:$V$890,5,FALSE)</f>
        <v>Otorgado por Decreto Supremo Nº496, de fecha 18 de mayo de 1999, del Ministerio de Justicia.</v>
      </c>
      <c r="F484" s="27" t="str">
        <f>VLOOKUP(A484,'BASE REGISTRO NOVIEMBRE'!$B$2:$V$890,6,FALSE)</f>
        <v xml:space="preserve">Certificado de Vigencia folio Nº 500401914204, de fecha 04-08-2021, emitido por el Servicio de Registro Civil e Identificación. </v>
      </c>
      <c r="G484" s="27" t="str">
        <f>VLOOKUP(A484,'BASE REGISTRO NOVIEMBRE'!$B$2:$V$890,7,FALSE)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484" s="27" t="str">
        <f>VLOOKUP(A484,'BASE REGISTRO NOVIEMBRE'!$B$2:$V$890,8,FALSE)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Certificado de directorio de persona jurídica, folio Nº 500401914255, de fecha 04-08-2021, emitido por el Servicio de Registro Civil e Identificación. </v>
      </c>
      <c r="I484" s="27" t="str">
        <f>VLOOKUP(A484,'BASE REGISTRO NOVIEMBRE'!$B$2:$V$890,9,FALSE)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484" s="27" t="str">
        <f>VLOOKUP(A484,'BASE REGISTRO NOVIEMBRE'!$B$2:$V$890,10,FALSE)</f>
        <v>10 de julio de 2017, según Certificado de directorio de persona jurídica, folio Nº 500348005479, de fecha 29 de septiembre de 2020, emitido por el Servicio de Registro Civil e Identificación</v>
      </c>
      <c r="K484" s="27" t="str">
        <f>VLOOKUP(A484,'BASE REGISTRO NOVIEMBRE'!$B$2:$V$890,11,FALSE)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484" s="27" t="str">
        <f>VLOOKUP(A484,'BASE REGISTRO NOVIEMBRE'!$B$2:$V$890,12,FALSE)</f>
        <v xml:space="preserve">Calle Uno Nº 3011, comuna de Quilicura, Región Metropolitana.
</v>
      </c>
      <c r="M484" s="27" t="str">
        <f>VLOOKUP(A484,'BASE REGISTRO NOVIEMBRE'!$B$2:$V$890,13,FALSE)</f>
        <v>XIII</v>
      </c>
      <c r="N484" s="27" t="str">
        <f>VLOOKUP(A484,'BASE REGISTRO NOVIEMBRE'!$B$2:$V$890,14,FALSE)</f>
        <v>Quilicura</v>
      </c>
      <c r="O484" s="27" t="str">
        <f>VLOOKUP(A484,'BASE REGISTRO NOVIEMBRE'!$B$2:$V$890,15,FALSE)</f>
        <v>984991231 y red fija 224731095</v>
      </c>
      <c r="P484" s="27" t="str">
        <f>VLOOKUP(A484,'BASE REGISTRO NOVIEMBRE'!$B$2:$V$890,16,FALSE)</f>
        <v>lisette@fundacionmariadelaluz.cl 
gerente@fmdl.cl</v>
      </c>
      <c r="Q484" s="27">
        <f>VLOOKUP(A484,'BASE REGISTRO NOVIEMBRE'!$B$2:$V$890,17,FALSE)</f>
        <v>0</v>
      </c>
      <c r="R484" s="27" t="str">
        <f>VLOOKUP(A484,'BASE REGISTRO NOVIEMBRE'!$B$2:$V$890,18,FALSE)</f>
        <v>93401: Instituciones de asistencia social.</v>
      </c>
      <c r="S484" s="27" t="str">
        <f>VLOOKUP(A484,'BASE REGISTRO NOVIEMBRE'!$B$2:$V$890,19,FALSE)</f>
        <v>Se acompaña certificado financiero correspondiente al año 2020, aprobados por el Sub Departamento de Supervisión Financiera Nacional</v>
      </c>
      <c r="T484" s="107">
        <f>VLOOKUP(A484,'BASE REGISTRO NOVIEMBRE'!$B$2:$V$890,20,FALSE)</f>
        <v>37970</v>
      </c>
      <c r="U484" s="41">
        <v>7036</v>
      </c>
      <c r="V484" s="44">
        <v>29751068</v>
      </c>
      <c r="W484" s="44">
        <v>59331238</v>
      </c>
      <c r="X484" s="45">
        <v>44561</v>
      </c>
      <c r="Y484" s="42" t="s">
        <v>40</v>
      </c>
      <c r="Z484" s="42" t="s">
        <v>9203</v>
      </c>
      <c r="AA484" s="42" t="s">
        <v>70</v>
      </c>
    </row>
    <row r="485" spans="1:27" ht="15.75" customHeight="1" x14ac:dyDescent="0.2">
      <c r="A485" s="41">
        <v>7037</v>
      </c>
      <c r="B485" s="27" t="str">
        <f>VLOOKUP(A485,'BASE REGISTRO NOVIEMBRE'!$B$2:$V$890,2,FALSE)</f>
        <v xml:space="preserve">Organización no gubernamental de Desarrollo Integral del Joven y su Familia Surcos, u ONG Surcos.
</v>
      </c>
      <c r="C485" s="27" t="str">
        <f>VLOOKUP(A485,'BASE REGISTRO NOVIEMBRE'!$B$2:$V$890,3,FALSE)</f>
        <v>75347400-5</v>
      </c>
      <c r="D485" s="27" t="str">
        <f>VLOOKUP(A485,'BASE REGISTRO NOVIEMBRE'!$B$2:$V$890,4,FALSE)</f>
        <v>Corporación de Derecho Privado.</v>
      </c>
      <c r="E485" s="27" t="str">
        <f>VLOOKUP(A485,'BASE REGISTRO NOVIEMBRE'!$B$2:$V$890,5,FALSE)</f>
        <v>Decreto Supremo Nº 739, de 7 de septiembre de 1999, del Ministerio de Justicia.</v>
      </c>
      <c r="F485" s="27" t="str">
        <f>VLOOKUP(A485,'BASE REGISTRO NOVIEMBRE'!$B$2:$V$890,6,FALSE)</f>
        <v>Certificado de Vigencia Folio Nº 500403860751, 16 de agosto de 2021, emitido por el Servicio de Registro Civil e Identificación.</v>
      </c>
      <c r="G485" s="27" t="str">
        <f>VLOOKUP(A485,'BASE REGISTRO NOVIEMBRE'!$B$2:$V$890,7,FALSE)</f>
        <v xml:space="preserve">Promoción y desarrollo, especialmente de las personas, familias, grupos y comunidades que viven en condiciones de pobreza y/o marginalidad.  </v>
      </c>
      <c r="H485" s="27" t="str">
        <f>VLOOKUP(A485,'BASE REGISTRO NOVIEMBRE'!$B$2:$V$890,8,FALSE)</f>
        <v xml:space="preserve">Presidente: Marcelo Ovalle Briones, 
Vicepresidente: Emma Alejandra Miranda Luna, 
Secretario: Marjorie Alejandra Martínez Marciel, 
Tesorero: Claudio Iván Gutierrez Torres, </v>
      </c>
      <c r="I485" s="27" t="str">
        <f>VLOOKUP(A485,'BASE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5" s="27" t="str">
        <f>VLOOKUP(A485,'BASE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5" s="27" t="str">
        <f>VLOOKUP(A485,'BASE REGISTRO NOVIEMBRE'!$B$2:$V$890,11,FALSE)</f>
        <v xml:space="preserve">Presidente: Marcelo Ovalle Briones 
Ercilia Bereniche Silva Barra, 
</v>
      </c>
      <c r="L485" s="27" t="str">
        <f>VLOOKUP(A485,'BASE REGISTRO NOVIEMBRE'!$B$2:$V$890,12,FALSE)</f>
        <v xml:space="preserve">Teatinos N°371 OF 401, comuna de Santiago, Región Metropolitana. 
</v>
      </c>
      <c r="M485" s="27" t="str">
        <f>VLOOKUP(A485,'BASE REGISTRO NOVIEMBRE'!$B$2:$V$890,13,FALSE)</f>
        <v>XIII</v>
      </c>
      <c r="N485" s="27" t="str">
        <f>VLOOKUP(A485,'BASE REGISTRO NOVIEMBRE'!$B$2:$V$890,14,FALSE)</f>
        <v>Santiago</v>
      </c>
      <c r="O485" s="27" t="str">
        <f>VLOOKUP(A485,'BASE REGISTRO NOVIEMBRE'!$B$2:$V$890,15,FALSE)</f>
        <v>569-8807662 y 569-93296189</v>
      </c>
      <c r="P485" s="27" t="str">
        <f>VLOOKUP(A485,'BASE REGISTRO NOVIEMBRE'!$B$2:$V$890,16,FALSE)</f>
        <v>jvelasquezt@ongsurcos.cl/ bsilvabarra@gmail.com</v>
      </c>
      <c r="Q485" s="27">
        <f>VLOOKUP(A485,'BASE REGISTRO NOVIEMBRE'!$B$2:$V$890,17,FALSE)</f>
        <v>0</v>
      </c>
      <c r="R485" s="27" t="str">
        <f>VLOOKUP(A485,'BASE REGISTRO NOVIEMBRE'!$B$2:$V$890,18,FALSE)</f>
        <v>93401 Institución de Asistencia Social.</v>
      </c>
      <c r="S485" s="27" t="str">
        <f>VLOOKUP(A485,'BASE REGISTRO NOVIEMBRE'!$B$2:$V$890,19,FALSE)</f>
        <v>Certificado de antecedentes financieros correspondientes al año 2020 aprobados por el Subdepartamento de Supervisión Nacional.</v>
      </c>
      <c r="T485" s="107">
        <f>VLOOKUP(A485,'BASE REGISTRO NOVIEMBRE'!$B$2:$V$890,20,FALSE)</f>
        <v>37970</v>
      </c>
      <c r="U485" s="41">
        <v>7037</v>
      </c>
      <c r="V485" s="44">
        <v>6361560</v>
      </c>
      <c r="W485" s="44">
        <v>12567960</v>
      </c>
      <c r="X485" s="45">
        <v>44561</v>
      </c>
      <c r="Y485" s="42" t="s">
        <v>40</v>
      </c>
      <c r="Z485" s="42" t="s">
        <v>9203</v>
      </c>
      <c r="AA485" s="42" t="s">
        <v>9487</v>
      </c>
    </row>
    <row r="486" spans="1:27" ht="15.75" customHeight="1" x14ac:dyDescent="0.2">
      <c r="A486" s="41">
        <v>7037</v>
      </c>
      <c r="B486" s="27" t="str">
        <f>VLOOKUP(A486,'BASE REGISTRO NOVIEMBRE'!$B$2:$V$890,2,FALSE)</f>
        <v xml:space="preserve">Organización no gubernamental de Desarrollo Integral del Joven y su Familia Surcos, u ONG Surcos.
</v>
      </c>
      <c r="C486" s="27" t="str">
        <f>VLOOKUP(A486,'BASE REGISTRO NOVIEMBRE'!$B$2:$V$890,3,FALSE)</f>
        <v>75347400-5</v>
      </c>
      <c r="D486" s="27" t="str">
        <f>VLOOKUP(A486,'BASE REGISTRO NOVIEMBRE'!$B$2:$V$890,4,FALSE)</f>
        <v>Corporación de Derecho Privado.</v>
      </c>
      <c r="E486" s="27" t="str">
        <f>VLOOKUP(A486,'BASE REGISTRO NOVIEMBRE'!$B$2:$V$890,5,FALSE)</f>
        <v>Decreto Supremo Nº 739, de 7 de septiembre de 1999, del Ministerio de Justicia.</v>
      </c>
      <c r="F486" s="27" t="str">
        <f>VLOOKUP(A486,'BASE REGISTRO NOVIEMBRE'!$B$2:$V$890,6,FALSE)</f>
        <v>Certificado de Vigencia Folio Nº 500403860751, 16 de agosto de 2021, emitido por el Servicio de Registro Civil e Identificación.</v>
      </c>
      <c r="G486" s="27" t="str">
        <f>VLOOKUP(A486,'BASE REGISTRO NOVIEMBRE'!$B$2:$V$890,7,FALSE)</f>
        <v xml:space="preserve">Promoción y desarrollo, especialmente de las personas, familias, grupos y comunidades que viven en condiciones de pobreza y/o marginalidad.  </v>
      </c>
      <c r="H486" s="27" t="str">
        <f>VLOOKUP(A486,'BASE REGISTRO NOVIEMBRE'!$B$2:$V$890,8,FALSE)</f>
        <v xml:space="preserve">Presidente: Marcelo Ovalle Briones, 
Vicepresidente: Emma Alejandra Miranda Luna, 
Secretario: Marjorie Alejandra Martínez Marciel, 
Tesorero: Claudio Iván Gutierrez Torres, </v>
      </c>
      <c r="I486" s="27" t="str">
        <f>VLOOKUP(A486,'BASE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6" s="27" t="str">
        <f>VLOOKUP(A486,'BASE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6" s="27" t="str">
        <f>VLOOKUP(A486,'BASE REGISTRO NOVIEMBRE'!$B$2:$V$890,11,FALSE)</f>
        <v xml:space="preserve">Presidente: Marcelo Ovalle Briones 
Ercilia Bereniche Silva Barra, 
</v>
      </c>
      <c r="L486" s="27" t="str">
        <f>VLOOKUP(A486,'BASE REGISTRO NOVIEMBRE'!$B$2:$V$890,12,FALSE)</f>
        <v xml:space="preserve">Teatinos N°371 OF 401, comuna de Santiago, Región Metropolitana. 
</v>
      </c>
      <c r="M486" s="27" t="str">
        <f>VLOOKUP(A486,'BASE REGISTRO NOVIEMBRE'!$B$2:$V$890,13,FALSE)</f>
        <v>XIII</v>
      </c>
      <c r="N486" s="27" t="str">
        <f>VLOOKUP(A486,'BASE REGISTRO NOVIEMBRE'!$B$2:$V$890,14,FALSE)</f>
        <v>Santiago</v>
      </c>
      <c r="O486" s="27" t="str">
        <f>VLOOKUP(A486,'BASE REGISTRO NOVIEMBRE'!$B$2:$V$890,15,FALSE)</f>
        <v>569-8807662 y 569-93296189</v>
      </c>
      <c r="P486" s="27" t="str">
        <f>VLOOKUP(A486,'BASE REGISTRO NOVIEMBRE'!$B$2:$V$890,16,FALSE)</f>
        <v>jvelasquezt@ongsurcos.cl/ bsilvabarra@gmail.com</v>
      </c>
      <c r="Q486" s="27">
        <f>VLOOKUP(A486,'BASE REGISTRO NOVIEMBRE'!$B$2:$V$890,17,FALSE)</f>
        <v>0</v>
      </c>
      <c r="R486" s="27" t="str">
        <f>VLOOKUP(A486,'BASE REGISTRO NOVIEMBRE'!$B$2:$V$890,18,FALSE)</f>
        <v>93401 Institución de Asistencia Social.</v>
      </c>
      <c r="S486" s="27" t="str">
        <f>VLOOKUP(A486,'BASE REGISTRO NOVIEMBRE'!$B$2:$V$890,19,FALSE)</f>
        <v>Certificado de antecedentes financieros correspondientes al año 2020 aprobados por el Subdepartamento de Supervisión Nacional.</v>
      </c>
      <c r="T486" s="107">
        <f>VLOOKUP(A486,'BASE REGISTRO NOVIEMBRE'!$B$2:$V$890,20,FALSE)</f>
        <v>37970</v>
      </c>
      <c r="U486" s="41">
        <v>7037</v>
      </c>
      <c r="V486" s="44">
        <v>6206400</v>
      </c>
      <c r="W486" s="44">
        <v>12412800</v>
      </c>
      <c r="X486" s="45">
        <v>44561</v>
      </c>
      <c r="Y486" s="42" t="s">
        <v>40</v>
      </c>
      <c r="Z486" s="42" t="s">
        <v>9203</v>
      </c>
      <c r="AA486" s="42" t="s">
        <v>9490</v>
      </c>
    </row>
    <row r="487" spans="1:27" ht="15.75" customHeight="1" x14ac:dyDescent="0.2">
      <c r="A487" s="41">
        <v>7037</v>
      </c>
      <c r="B487" s="27" t="str">
        <f>VLOOKUP(A487,'BASE REGISTRO NOVIEMBRE'!$B$2:$V$890,2,FALSE)</f>
        <v xml:space="preserve">Organización no gubernamental de Desarrollo Integral del Joven y su Familia Surcos, u ONG Surcos.
</v>
      </c>
      <c r="C487" s="27" t="str">
        <f>VLOOKUP(A487,'BASE REGISTRO NOVIEMBRE'!$B$2:$V$890,3,FALSE)</f>
        <v>75347400-5</v>
      </c>
      <c r="D487" s="27" t="str">
        <f>VLOOKUP(A487,'BASE REGISTRO NOVIEMBRE'!$B$2:$V$890,4,FALSE)</f>
        <v>Corporación de Derecho Privado.</v>
      </c>
      <c r="E487" s="27" t="str">
        <f>VLOOKUP(A487,'BASE REGISTRO NOVIEMBRE'!$B$2:$V$890,5,FALSE)</f>
        <v>Decreto Supremo Nº 739, de 7 de septiembre de 1999, del Ministerio de Justicia.</v>
      </c>
      <c r="F487" s="27" t="str">
        <f>VLOOKUP(A487,'BASE REGISTRO NOVIEMBRE'!$B$2:$V$890,6,FALSE)</f>
        <v>Certificado de Vigencia Folio Nº 500403860751, 16 de agosto de 2021, emitido por el Servicio de Registro Civil e Identificación.</v>
      </c>
      <c r="G487" s="27" t="str">
        <f>VLOOKUP(A487,'BASE REGISTRO NOVIEMBRE'!$B$2:$V$890,7,FALSE)</f>
        <v xml:space="preserve">Promoción y desarrollo, especialmente de las personas, familias, grupos y comunidades que viven en condiciones de pobreza y/o marginalidad.  </v>
      </c>
      <c r="H487" s="27" t="str">
        <f>VLOOKUP(A487,'BASE REGISTRO NOVIEMBRE'!$B$2:$V$890,8,FALSE)</f>
        <v xml:space="preserve">Presidente: Marcelo Ovalle Briones, 
Vicepresidente: Emma Alejandra Miranda Luna, 
Secretario: Marjorie Alejandra Martínez Marciel, 
Tesorero: Claudio Iván Gutierrez Torres, </v>
      </c>
      <c r="I487" s="27" t="str">
        <f>VLOOKUP(A487,'BASE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7" s="27" t="str">
        <f>VLOOKUP(A487,'BASE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7" s="27" t="str">
        <f>VLOOKUP(A487,'BASE REGISTRO NOVIEMBRE'!$B$2:$V$890,11,FALSE)</f>
        <v xml:space="preserve">Presidente: Marcelo Ovalle Briones 
Ercilia Bereniche Silva Barra, 
</v>
      </c>
      <c r="L487" s="27" t="str">
        <f>VLOOKUP(A487,'BASE REGISTRO NOVIEMBRE'!$B$2:$V$890,12,FALSE)</f>
        <v xml:space="preserve">Teatinos N°371 OF 401, comuna de Santiago, Región Metropolitana. 
</v>
      </c>
      <c r="M487" s="27" t="str">
        <f>VLOOKUP(A487,'BASE REGISTRO NOVIEMBRE'!$B$2:$V$890,13,FALSE)</f>
        <v>XIII</v>
      </c>
      <c r="N487" s="27" t="str">
        <f>VLOOKUP(A487,'BASE REGISTRO NOVIEMBRE'!$B$2:$V$890,14,FALSE)</f>
        <v>Santiago</v>
      </c>
      <c r="O487" s="27" t="str">
        <f>VLOOKUP(A487,'BASE REGISTRO NOVIEMBRE'!$B$2:$V$890,15,FALSE)</f>
        <v>569-8807662 y 569-93296189</v>
      </c>
      <c r="P487" s="27" t="str">
        <f>VLOOKUP(A487,'BASE REGISTRO NOVIEMBRE'!$B$2:$V$890,16,FALSE)</f>
        <v>jvelasquezt@ongsurcos.cl/ bsilvabarra@gmail.com</v>
      </c>
      <c r="Q487" s="27">
        <f>VLOOKUP(A487,'BASE REGISTRO NOVIEMBRE'!$B$2:$V$890,17,FALSE)</f>
        <v>0</v>
      </c>
      <c r="R487" s="27" t="str">
        <f>VLOOKUP(A487,'BASE REGISTRO NOVIEMBRE'!$B$2:$V$890,18,FALSE)</f>
        <v>93401 Institución de Asistencia Social.</v>
      </c>
      <c r="S487" s="27" t="str">
        <f>VLOOKUP(A487,'BASE REGISTRO NOVIEMBRE'!$B$2:$V$890,19,FALSE)</f>
        <v>Certificado de antecedentes financieros correspondientes al año 2020 aprobados por el Subdepartamento de Supervisión Nacional.</v>
      </c>
      <c r="T487" s="107">
        <f>VLOOKUP(A487,'BASE REGISTRO NOVIEMBRE'!$B$2:$V$890,20,FALSE)</f>
        <v>37970</v>
      </c>
      <c r="U487" s="41">
        <v>7037</v>
      </c>
      <c r="V487" s="44">
        <v>8081250</v>
      </c>
      <c r="W487" s="44">
        <v>16162500</v>
      </c>
      <c r="X487" s="45">
        <v>44561</v>
      </c>
      <c r="Y487" s="42" t="s">
        <v>40</v>
      </c>
      <c r="Z487" s="42" t="s">
        <v>9203</v>
      </c>
      <c r="AA487" s="42" t="s">
        <v>9515</v>
      </c>
    </row>
    <row r="488" spans="1:27" ht="15.75" customHeight="1" x14ac:dyDescent="0.2">
      <c r="A488" s="41">
        <v>7037</v>
      </c>
      <c r="B488" s="27" t="str">
        <f>VLOOKUP(A488,'BASE REGISTRO NOVIEMBRE'!$B$2:$V$890,2,FALSE)</f>
        <v xml:space="preserve">Organización no gubernamental de Desarrollo Integral del Joven y su Familia Surcos, u ONG Surcos.
</v>
      </c>
      <c r="C488" s="27" t="str">
        <f>VLOOKUP(A488,'BASE REGISTRO NOVIEMBRE'!$B$2:$V$890,3,FALSE)</f>
        <v>75347400-5</v>
      </c>
      <c r="D488" s="27" t="str">
        <f>VLOOKUP(A488,'BASE REGISTRO NOVIEMBRE'!$B$2:$V$890,4,FALSE)</f>
        <v>Corporación de Derecho Privado.</v>
      </c>
      <c r="E488" s="27" t="str">
        <f>VLOOKUP(A488,'BASE REGISTRO NOVIEMBRE'!$B$2:$V$890,5,FALSE)</f>
        <v>Decreto Supremo Nº 739, de 7 de septiembre de 1999, del Ministerio de Justicia.</v>
      </c>
      <c r="F488" s="27" t="str">
        <f>VLOOKUP(A488,'BASE REGISTRO NOVIEMBRE'!$B$2:$V$890,6,FALSE)</f>
        <v>Certificado de Vigencia Folio Nº 500403860751, 16 de agosto de 2021, emitido por el Servicio de Registro Civil e Identificación.</v>
      </c>
      <c r="G488" s="27" t="str">
        <f>VLOOKUP(A488,'BASE REGISTRO NOVIEMBRE'!$B$2:$V$890,7,FALSE)</f>
        <v xml:space="preserve">Promoción y desarrollo, especialmente de las personas, familias, grupos y comunidades que viven en condiciones de pobreza y/o marginalidad.  </v>
      </c>
      <c r="H488" s="27" t="str">
        <f>VLOOKUP(A488,'BASE REGISTRO NOVIEMBRE'!$B$2:$V$890,8,FALSE)</f>
        <v xml:space="preserve">Presidente: Marcelo Ovalle Briones, 
Vicepresidente: Emma Alejandra Miranda Luna, 
Secretario: Marjorie Alejandra Martínez Marciel, 
Tesorero: Claudio Iván Gutierrez Torres, </v>
      </c>
      <c r="I488" s="27" t="str">
        <f>VLOOKUP(A488,'BASE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8" s="27" t="str">
        <f>VLOOKUP(A488,'BASE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8" s="27" t="str">
        <f>VLOOKUP(A488,'BASE REGISTRO NOVIEMBRE'!$B$2:$V$890,11,FALSE)</f>
        <v xml:space="preserve">Presidente: Marcelo Ovalle Briones 
Ercilia Bereniche Silva Barra, 
</v>
      </c>
      <c r="L488" s="27" t="str">
        <f>VLOOKUP(A488,'BASE REGISTRO NOVIEMBRE'!$B$2:$V$890,12,FALSE)</f>
        <v xml:space="preserve">Teatinos N°371 OF 401, comuna de Santiago, Región Metropolitana. 
</v>
      </c>
      <c r="M488" s="27" t="str">
        <f>VLOOKUP(A488,'BASE REGISTRO NOVIEMBRE'!$B$2:$V$890,13,FALSE)</f>
        <v>XIII</v>
      </c>
      <c r="N488" s="27" t="str">
        <f>VLOOKUP(A488,'BASE REGISTRO NOVIEMBRE'!$B$2:$V$890,14,FALSE)</f>
        <v>Santiago</v>
      </c>
      <c r="O488" s="27" t="str">
        <f>VLOOKUP(A488,'BASE REGISTRO NOVIEMBRE'!$B$2:$V$890,15,FALSE)</f>
        <v>569-8807662 y 569-93296189</v>
      </c>
      <c r="P488" s="27" t="str">
        <f>VLOOKUP(A488,'BASE REGISTRO NOVIEMBRE'!$B$2:$V$890,16,FALSE)</f>
        <v>jvelasquezt@ongsurcos.cl/ bsilvabarra@gmail.com</v>
      </c>
      <c r="Q488" s="27">
        <f>VLOOKUP(A488,'BASE REGISTRO NOVIEMBRE'!$B$2:$V$890,17,FALSE)</f>
        <v>0</v>
      </c>
      <c r="R488" s="27" t="str">
        <f>VLOOKUP(A488,'BASE REGISTRO NOVIEMBRE'!$B$2:$V$890,18,FALSE)</f>
        <v>93401 Institución de Asistencia Social.</v>
      </c>
      <c r="S488" s="27" t="str">
        <f>VLOOKUP(A488,'BASE REGISTRO NOVIEMBRE'!$B$2:$V$890,19,FALSE)</f>
        <v>Certificado de antecedentes financieros correspondientes al año 2020 aprobados por el Subdepartamento de Supervisión Nacional.</v>
      </c>
      <c r="T488" s="107">
        <f>VLOOKUP(A488,'BASE REGISTRO NOVIEMBRE'!$B$2:$V$890,20,FALSE)</f>
        <v>37970</v>
      </c>
      <c r="U488" s="41">
        <v>7037</v>
      </c>
      <c r="V488" s="44">
        <v>6542580</v>
      </c>
      <c r="W488" s="44">
        <v>13007580</v>
      </c>
      <c r="X488" s="45">
        <v>44561</v>
      </c>
      <c r="Y488" s="42" t="s">
        <v>40</v>
      </c>
      <c r="Z488" s="42" t="s">
        <v>9203</v>
      </c>
      <c r="AA488" s="42" t="s">
        <v>9516</v>
      </c>
    </row>
    <row r="489" spans="1:27" ht="15.75" customHeight="1" x14ac:dyDescent="0.2">
      <c r="A489" s="41">
        <v>7037</v>
      </c>
      <c r="B489" s="27" t="str">
        <f>VLOOKUP(A489,'BASE REGISTRO NOVIEMBRE'!$B$2:$V$890,2,FALSE)</f>
        <v xml:space="preserve">Organización no gubernamental de Desarrollo Integral del Joven y su Familia Surcos, u ONG Surcos.
</v>
      </c>
      <c r="C489" s="27" t="str">
        <f>VLOOKUP(A489,'BASE REGISTRO NOVIEMBRE'!$B$2:$V$890,3,FALSE)</f>
        <v>75347400-5</v>
      </c>
      <c r="D489" s="27" t="str">
        <f>VLOOKUP(A489,'BASE REGISTRO NOVIEMBRE'!$B$2:$V$890,4,FALSE)</f>
        <v>Corporación de Derecho Privado.</v>
      </c>
      <c r="E489" s="27" t="str">
        <f>VLOOKUP(A489,'BASE REGISTRO NOVIEMBRE'!$B$2:$V$890,5,FALSE)</f>
        <v>Decreto Supremo Nº 739, de 7 de septiembre de 1999, del Ministerio de Justicia.</v>
      </c>
      <c r="F489" s="27" t="str">
        <f>VLOOKUP(A489,'BASE REGISTRO NOVIEMBRE'!$B$2:$V$890,6,FALSE)</f>
        <v>Certificado de Vigencia Folio Nº 500403860751, 16 de agosto de 2021, emitido por el Servicio de Registro Civil e Identificación.</v>
      </c>
      <c r="G489" s="27" t="str">
        <f>VLOOKUP(A489,'BASE REGISTRO NOVIEMBRE'!$B$2:$V$890,7,FALSE)</f>
        <v xml:space="preserve">Promoción y desarrollo, especialmente de las personas, familias, grupos y comunidades que viven en condiciones de pobreza y/o marginalidad.  </v>
      </c>
      <c r="H489" s="27" t="str">
        <f>VLOOKUP(A489,'BASE REGISTRO NOVIEMBRE'!$B$2:$V$890,8,FALSE)</f>
        <v xml:space="preserve">Presidente: Marcelo Ovalle Briones, 
Vicepresidente: Emma Alejandra Miranda Luna, 
Secretario: Marjorie Alejandra Martínez Marciel, 
Tesorero: Claudio Iván Gutierrez Torres, </v>
      </c>
      <c r="I489" s="27" t="str">
        <f>VLOOKUP(A489,'BASE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89" s="27" t="str">
        <f>VLOOKUP(A489,'BASE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89" s="27" t="str">
        <f>VLOOKUP(A489,'BASE REGISTRO NOVIEMBRE'!$B$2:$V$890,11,FALSE)</f>
        <v xml:space="preserve">Presidente: Marcelo Ovalle Briones 
Ercilia Bereniche Silva Barra, 
</v>
      </c>
      <c r="L489" s="27" t="str">
        <f>VLOOKUP(A489,'BASE REGISTRO NOVIEMBRE'!$B$2:$V$890,12,FALSE)</f>
        <v xml:space="preserve">Teatinos N°371 OF 401, comuna de Santiago, Región Metropolitana. 
</v>
      </c>
      <c r="M489" s="27" t="str">
        <f>VLOOKUP(A489,'BASE REGISTRO NOVIEMBRE'!$B$2:$V$890,13,FALSE)</f>
        <v>XIII</v>
      </c>
      <c r="N489" s="27" t="str">
        <f>VLOOKUP(A489,'BASE REGISTRO NOVIEMBRE'!$B$2:$V$890,14,FALSE)</f>
        <v>Santiago</v>
      </c>
      <c r="O489" s="27" t="str">
        <f>VLOOKUP(A489,'BASE REGISTRO NOVIEMBRE'!$B$2:$V$890,15,FALSE)</f>
        <v>569-8807662 y 569-93296189</v>
      </c>
      <c r="P489" s="27" t="str">
        <f>VLOOKUP(A489,'BASE REGISTRO NOVIEMBRE'!$B$2:$V$890,16,FALSE)</f>
        <v>jvelasquezt@ongsurcos.cl/ bsilvabarra@gmail.com</v>
      </c>
      <c r="Q489" s="27">
        <f>VLOOKUP(A489,'BASE REGISTRO NOVIEMBRE'!$B$2:$V$890,17,FALSE)</f>
        <v>0</v>
      </c>
      <c r="R489" s="27" t="str">
        <f>VLOOKUP(A489,'BASE REGISTRO NOVIEMBRE'!$B$2:$V$890,18,FALSE)</f>
        <v>93401 Institución de Asistencia Social.</v>
      </c>
      <c r="S489" s="27" t="str">
        <f>VLOOKUP(A489,'BASE REGISTRO NOVIEMBRE'!$B$2:$V$890,19,FALSE)</f>
        <v>Certificado de antecedentes financieros correspondientes al año 2020 aprobados por el Subdepartamento de Supervisión Nacional.</v>
      </c>
      <c r="T489" s="107">
        <f>VLOOKUP(A489,'BASE REGISTRO NOVIEMBRE'!$B$2:$V$890,20,FALSE)</f>
        <v>37970</v>
      </c>
      <c r="U489" s="41">
        <v>7037</v>
      </c>
      <c r="V489" s="44">
        <v>15645300</v>
      </c>
      <c r="W489" s="44">
        <v>28575300</v>
      </c>
      <c r="X489" s="45">
        <v>44561</v>
      </c>
      <c r="Y489" s="42" t="s">
        <v>40</v>
      </c>
      <c r="Z489" s="42" t="s">
        <v>9203</v>
      </c>
      <c r="AA489" s="42" t="s">
        <v>211</v>
      </c>
    </row>
    <row r="490" spans="1:27" ht="15.75" customHeight="1" x14ac:dyDescent="0.2">
      <c r="A490" s="41">
        <v>7037</v>
      </c>
      <c r="B490" s="27" t="str">
        <f>VLOOKUP(A490,'BASE REGISTRO NOVIEMBRE'!$B$2:$V$890,2,FALSE)</f>
        <v xml:space="preserve">Organización no gubernamental de Desarrollo Integral del Joven y su Familia Surcos, u ONG Surcos.
</v>
      </c>
      <c r="C490" s="27" t="str">
        <f>VLOOKUP(A490,'BASE REGISTRO NOVIEMBRE'!$B$2:$V$890,3,FALSE)</f>
        <v>75347400-5</v>
      </c>
      <c r="D490" s="27" t="str">
        <f>VLOOKUP(A490,'BASE REGISTRO NOVIEMBRE'!$B$2:$V$890,4,FALSE)</f>
        <v>Corporación de Derecho Privado.</v>
      </c>
      <c r="E490" s="27" t="str">
        <f>VLOOKUP(A490,'BASE REGISTRO NOVIEMBRE'!$B$2:$V$890,5,FALSE)</f>
        <v>Decreto Supremo Nº 739, de 7 de septiembre de 1999, del Ministerio de Justicia.</v>
      </c>
      <c r="F490" s="27" t="str">
        <f>VLOOKUP(A490,'BASE REGISTRO NOVIEMBRE'!$B$2:$V$890,6,FALSE)</f>
        <v>Certificado de Vigencia Folio Nº 500403860751, 16 de agosto de 2021, emitido por el Servicio de Registro Civil e Identificación.</v>
      </c>
      <c r="G490" s="27" t="str">
        <f>VLOOKUP(A490,'BASE REGISTRO NOVIEMBRE'!$B$2:$V$890,7,FALSE)</f>
        <v xml:space="preserve">Promoción y desarrollo, especialmente de las personas, familias, grupos y comunidades que viven en condiciones de pobreza y/o marginalidad.  </v>
      </c>
      <c r="H490" s="27" t="str">
        <f>VLOOKUP(A490,'BASE REGISTRO NOVIEMBRE'!$B$2:$V$890,8,FALSE)</f>
        <v xml:space="preserve">Presidente: Marcelo Ovalle Briones, 
Vicepresidente: Emma Alejandra Miranda Luna, 
Secretario: Marjorie Alejandra Martínez Marciel, 
Tesorero: Claudio Iván Gutierrez Torres, </v>
      </c>
      <c r="I490" s="27" t="str">
        <f>VLOOKUP(A490,'BASE REGISTRO NOVIEMBRE'!$B$2:$V$890,9,FALSE)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490" s="27" t="str">
        <f>VLOOKUP(A490,'BASE REGISTRO NOVIEMBRE'!$B$2:$V$890,10,FALSE)</f>
        <v xml:space="preserve">Hasta mayo de 2023, según Acta General ordinaria, de fecha 30 de mayo de 2021, protocolizada bajo el repertorio N° 12.958, de fecha 16 de agosto de 2021, por el Notario público Titular, don Eduardo Diez Morello, de la Trigésima Cuarta Notaria de Santiago, con fecha 16 de agosto de 2021.
</v>
      </c>
      <c r="K490" s="27" t="str">
        <f>VLOOKUP(A490,'BASE REGISTRO NOVIEMBRE'!$B$2:$V$890,11,FALSE)</f>
        <v xml:space="preserve">Presidente: Marcelo Ovalle Briones 
Ercilia Bereniche Silva Barra, 
</v>
      </c>
      <c r="L490" s="27" t="str">
        <f>VLOOKUP(A490,'BASE REGISTRO NOVIEMBRE'!$B$2:$V$890,12,FALSE)</f>
        <v xml:space="preserve">Teatinos N°371 OF 401, comuna de Santiago, Región Metropolitana. 
</v>
      </c>
      <c r="M490" s="27" t="str">
        <f>VLOOKUP(A490,'BASE REGISTRO NOVIEMBRE'!$B$2:$V$890,13,FALSE)</f>
        <v>XIII</v>
      </c>
      <c r="N490" s="27" t="str">
        <f>VLOOKUP(A490,'BASE REGISTRO NOVIEMBRE'!$B$2:$V$890,14,FALSE)</f>
        <v>Santiago</v>
      </c>
      <c r="O490" s="27" t="str">
        <f>VLOOKUP(A490,'BASE REGISTRO NOVIEMBRE'!$B$2:$V$890,15,FALSE)</f>
        <v>569-8807662 y 569-93296189</v>
      </c>
      <c r="P490" s="27" t="str">
        <f>VLOOKUP(A490,'BASE REGISTRO NOVIEMBRE'!$B$2:$V$890,16,FALSE)</f>
        <v>jvelasquezt@ongsurcos.cl/ bsilvabarra@gmail.com</v>
      </c>
      <c r="Q490" s="27">
        <f>VLOOKUP(A490,'BASE REGISTRO NOVIEMBRE'!$B$2:$V$890,17,FALSE)</f>
        <v>0</v>
      </c>
      <c r="R490" s="27" t="str">
        <f>VLOOKUP(A490,'BASE REGISTRO NOVIEMBRE'!$B$2:$V$890,18,FALSE)</f>
        <v>93401 Institución de Asistencia Social.</v>
      </c>
      <c r="S490" s="27" t="str">
        <f>VLOOKUP(A490,'BASE REGISTRO NOVIEMBRE'!$B$2:$V$890,19,FALSE)</f>
        <v>Certificado de antecedentes financieros correspondientes al año 2020 aprobados por el Subdepartamento de Supervisión Nacional.</v>
      </c>
      <c r="T490" s="107">
        <f>VLOOKUP(A490,'BASE REGISTRO NOVIEMBRE'!$B$2:$V$890,20,FALSE)</f>
        <v>37970</v>
      </c>
      <c r="U490" s="41">
        <v>7037</v>
      </c>
      <c r="V490" s="44">
        <v>6206400</v>
      </c>
      <c r="W490" s="44">
        <v>12412800</v>
      </c>
      <c r="X490" s="45">
        <v>44561</v>
      </c>
      <c r="Y490" s="42" t="s">
        <v>40</v>
      </c>
      <c r="Z490" s="42" t="s">
        <v>9203</v>
      </c>
      <c r="AA490" s="42" t="s">
        <v>375</v>
      </c>
    </row>
    <row r="491" spans="1:27" ht="15.75" customHeight="1" x14ac:dyDescent="0.2">
      <c r="A491" s="41">
        <v>7038</v>
      </c>
      <c r="B491" s="27" t="str">
        <f>VLOOKUP(A491,'BASE REGISTRO NOVIEMBRE'!$B$2:$V$890,2,FALSE)</f>
        <v xml:space="preserve">Organización no gubernamental de desarrollo María Madre.
</v>
      </c>
      <c r="C491" s="27" t="str">
        <f>VLOOKUP(A491,'BASE REGISTRO NOVIEMBRE'!$B$2:$V$890,3,FALSE)</f>
        <v>75941820-4</v>
      </c>
      <c r="D491" s="27" t="str">
        <f>VLOOKUP(A491,'BASE REGISTRO NOVIEMBRE'!$B$2:$V$890,4,FALSE)</f>
        <v>Corporación de Derecho Privado.</v>
      </c>
      <c r="E491" s="27" t="str">
        <f>VLOOKUP(A491,'BASE REGISTRO NOVIEMBRE'!$B$2:$V$890,5,FALSE)</f>
        <v>Decreto Nº 1222, de 29 de noviembre de 1996, del Ministerio de Justicia.</v>
      </c>
      <c r="F491" s="27" t="str">
        <f>VLOOKUP(A491,'BASE REGISTRO NOVIEMBRE'!$B$2:$V$890,6,FALSE)</f>
        <v>Certificado de Vigencia  de persona jurídica sin fines de lucro, folio Nº 500395543196, emitido el 25 de junio de 2021 por el SRCeI</v>
      </c>
      <c r="G491" s="27" t="str">
        <f>VLOOKUP(A491,'BASE REGISTRO NOVIEMBRE'!$B$2:$V$890,7,FALSE)</f>
        <v xml:space="preserve">La promoción y desarrollo, especialmente de las personas, familias, grupos y comunidades que viven en condiciones de pobreza y/o marginalidad.  </v>
      </c>
      <c r="H491" s="27" t="str">
        <f>VLOOKUP(A491,'BASE REGISTRO NOVIEMBRE'!$B$2:$V$890,8,FALSE)</f>
        <v>Claudia Elizabeth Marambio Valencia,  (Presidenta y Representante Legal)
Alejandra Ríos Irarrázaval,  (Vice Presidenta)
Lorena del Carmen Fonzo Cruzat,  (Secretaria)
María Verónica Preneste,  (Tesorera)
Loreto Monique Fonzo Cruzat, (Protesorera)
Carmen Gloria Marín Martínez, , (Directora)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I491" s="27" t="str">
        <f>VLOOKUP(A491,'BASE REGISTRO NOVIEMBRE'!$B$2:$V$890,9,FALSE)</f>
        <v xml:space="preserve">
Conforme a Estatutos de la ONG de Desarrollo María Madre, la elección del Directorio se realiza cada 2 años</v>
      </c>
      <c r="J491" s="27" t="str">
        <f>VLOOKUP(A491,'BASE REGISTRO NOVIEMBRE'!$B$2:$V$890,10,FALSE)</f>
        <v xml:space="preserve">2 años (Desde el 03 de agosto de 2018 al 03 de agosto de 2020, de manera que el Directorio se encuentra vencido.Que,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
</v>
      </c>
      <c r="K491" s="27" t="str">
        <f>VLOOKUP(A491,'BASE REGISTRO NOVIEMBRE'!$B$2:$V$890,11,FALSE)</f>
        <v xml:space="preserve">Claudia Marambio Valencia, </v>
      </c>
      <c r="L491" s="27" t="str">
        <f>VLOOKUP(A491,'BASE REGISTRO NOVIEMBRE'!$B$2:$V$890,12,FALSE)</f>
        <v xml:space="preserve">Madrid Nº 570, Recreo, Viña del Mar, Región de Valparaíso.
</v>
      </c>
      <c r="M491" s="27" t="str">
        <f>VLOOKUP(A491,'BASE REGISTRO NOVIEMBRE'!$B$2:$V$890,13,FALSE)</f>
        <v>V</v>
      </c>
      <c r="N491" s="27" t="str">
        <f>VLOOKUP(A491,'BASE REGISTRO NOVIEMBRE'!$B$2:$V$890,14,FALSE)</f>
        <v>Viña del Mar</v>
      </c>
      <c r="O491" s="27" t="str">
        <f>VLOOKUP(A491,'BASE REGISTRO NOVIEMBRE'!$B$2:$V$890,15,FALSE)</f>
        <v xml:space="preserve">032-2622210
Claudia Elizabeth Marambio Valencia
9-94563574
claudia@maramcia.com
Alejandra Ríos Irarrázaval
9-99172072
ariosyra@gmail.com
Lorena del Carmen Fonzo Cruzat
9-98291090
lfonzoc@gmail.com
María Verónica Preneste
9-93302520
veronicapreneste@gmail.com
Loreto Monique Fonzo Cruzat
9-76697441
Loretofonzo1@gmail.com
Carmen Gloria Marín Martínez
9-93227516
yoyamarin@gmail.com
</v>
      </c>
      <c r="P491" s="27">
        <f>VLOOKUP(A491,'BASE REGISTRO NOVIEMBRE'!$B$2:$V$890,16,FALSE)</f>
        <v>0</v>
      </c>
      <c r="Q491" s="27">
        <f>VLOOKUP(A491,'BASE REGISTRO NOVIEMBRE'!$B$2:$V$890,17,FALSE)</f>
        <v>0</v>
      </c>
      <c r="R491" s="27" t="str">
        <f>VLOOKUP(A491,'BASE REGISTRO NOVIEMBRE'!$B$2:$V$890,18,FALSE)</f>
        <v>93401 Institución de Asistencia Social.</v>
      </c>
      <c r="S491" s="27" t="str">
        <f>VLOOKUP(A491,'BASE REGISTRO NOVIEMBRE'!$B$2:$V$890,19,FALSE)</f>
        <v xml:space="preserve">
Antecedentes financieros del año 2020, aprobados por el Subbdepartamento de Supervisión Financiera.-
</v>
      </c>
      <c r="T491" s="107">
        <f>VLOOKUP(A491,'BASE REGISTRO NOVIEMBRE'!$B$2:$V$890,20,FALSE)</f>
        <v>37970</v>
      </c>
      <c r="U491" s="41">
        <v>7038</v>
      </c>
      <c r="V491" s="44">
        <v>16855548</v>
      </c>
      <c r="W491" s="44">
        <v>34869958</v>
      </c>
      <c r="X491" s="45">
        <v>44561</v>
      </c>
      <c r="Y491" s="42" t="s">
        <v>40</v>
      </c>
      <c r="Z491" s="42" t="s">
        <v>9203</v>
      </c>
      <c r="AA491" s="42" t="s">
        <v>72</v>
      </c>
    </row>
    <row r="492" spans="1:27" ht="15.75" customHeight="1" x14ac:dyDescent="0.2">
      <c r="A492" s="41">
        <v>7039</v>
      </c>
      <c r="B492" s="27" t="str">
        <f>VLOOKUP(A492,'BASE REGISTRO NOVIEMBRE'!$B$2:$V$890,2,FALSE)</f>
        <v>Fundación de Beneficencia Hogar de Niños San José</v>
      </c>
      <c r="C492" s="27" t="str">
        <f>VLOOKUP(A492,'BASE REGISTRO NOVIEMBRE'!$B$2:$V$890,3,FALSE)</f>
        <v>70024920-4</v>
      </c>
      <c r="D492" s="27" t="str">
        <f>VLOOKUP(A492,'BASE REGISTRO NOVIEMBRE'!$B$2:$V$890,4,FALSE)</f>
        <v>Fundación de Derecho Privado.</v>
      </c>
      <c r="E492" s="27" t="str">
        <f>VLOOKUP(A492,'BASE REGISTRO NOVIEMBRE'!$B$2:$V$890,5,FALSE)</f>
        <v xml:space="preserve">Decreto Supremo Nº2962, de 15 de octubre de 1964, del Ministerio de Justicia. </v>
      </c>
      <c r="F492" s="27" t="str">
        <f>VLOOKUP(A492,'BASE REGISTRO NOVIEMBRE'!$B$2:$V$890,6,FALSE)</f>
        <v>Certificado de Vigencia Folio Nº 500396356941, de fecha 01 de julio de 2021, del Servicio de Registro Civil e Identificación.</v>
      </c>
      <c r="G492" s="27" t="str">
        <f>VLOOKUP(A492,'BASE REGISTRO NOVIEMBRE'!$B$2:$V$890,7,FALSE)</f>
        <v xml:space="preserve">La creación, atención y mantenimiento de hogares para niños huérfanos, indigentes o abandonados por sus familiares y la creación de establecimientos educacionales que permitan un desarrollo integral del menor en situación irregular.
</v>
      </c>
      <c r="H492" s="27" t="str">
        <f>VLOOKUP(A492,'BASE REGISTRO NOVIEMBRE'!$B$2:$V$890,8,FALSE)</f>
        <v xml:space="preserve">Presidente: José Esteban Raúl Ahumada Figueroa, 
Secretario: Martín Santa María Oyanadel, 
Tesorero: Ricardo Majluf Sapag, 
Consejeros:
Pablo Vicente Gonzalez Figari 
Daniel Panchot Schaefer 
Ximena Osorio Urzúa 
Paulina Soto Calisto 
</v>
      </c>
      <c r="I492" s="27" t="str">
        <f>VLOOKUP(A492,'BASE REGISTRO NOVIEMBRE'!$B$2:$V$890,9,FALSE)</f>
        <v xml:space="preserve">Los religiosos duran 3 años en sus cargos y los laicos, 4 años.
Renovación parcial anual.
</v>
      </c>
      <c r="J492" s="27" t="str">
        <f>VLOOKUP(A492,'BASE REGISTRO NOVIEMBRE'!$B$2:$V$890,10,FALSE)</f>
        <v xml:space="preserve">13 de abril de 2021 al 13 de abril de 2024.
</v>
      </c>
      <c r="K492" s="27" t="str">
        <f>VLOOKUP(A492,'BASE REGISTRO NOVIEMBRE'!$B$2:$V$890,11,FALSE)</f>
        <v xml:space="preserve">José Esteban Raúl Ahumada Figueroa, 
Poder de Representación:
María Jesús Egaña Velarde, 
María Dolores González Ramírez, 
Daniel Anthony Panchot Schaefer, 
Directora Ejecutiva: Carola Judith Gana Ahumada,
</v>
      </c>
      <c r="L492" s="27" t="str">
        <f>VLOOKUP(A492,'BASE REGISTRO NOVIEMBRE'!$B$2:$V$890,12,FALSE)</f>
        <v xml:space="preserve">Egaña N°940, comuna de Peñalolen, Región Metropolitana
</v>
      </c>
      <c r="M492" s="27" t="str">
        <f>VLOOKUP(A492,'BASE REGISTRO NOVIEMBRE'!$B$2:$V$890,13,FALSE)</f>
        <v>XIII</v>
      </c>
      <c r="N492" s="27" t="str">
        <f>VLOOKUP(A492,'BASE REGISTRO NOVIEMBRE'!$B$2:$V$890,14,FALSE)</f>
        <v>Peñalolen</v>
      </c>
      <c r="O492" s="27" t="str">
        <f>VLOOKUP(A492,'BASE REGISTRO NOVIEMBRE'!$B$2:$V$890,15,FALSE)</f>
        <v>222273131 – 222273036</v>
      </c>
      <c r="P492" s="27" t="str">
        <f>VLOOKUP(A492,'BASE REGISTRO NOVIEMBRE'!$B$2:$V$890,16,FALSE)</f>
        <v>fundamor@fundamor.cl
e-mdoloresama@hotmail.com
mdolores@fundamor.cl
proyectos@fundamor.cl</v>
      </c>
      <c r="Q492" s="27">
        <f>VLOOKUP(A492,'BASE REGISTRO NOVIEMBRE'!$B$2:$V$890,17,FALSE)</f>
        <v>0</v>
      </c>
      <c r="R492" s="27" t="str">
        <f>VLOOKUP(A492,'BASE REGISTRO NOVIEMBRE'!$B$2:$V$890,18,FALSE)</f>
        <v>93401: Institución de Asistencia Social.</v>
      </c>
      <c r="S492" s="27" t="str">
        <f>VLOOKUP(A492,'BASE REGISTRO NOVIEMBRE'!$B$2:$V$890,19,FALSE)</f>
        <v>Antecedentes Financieros correspondientes al año 2020 aprobados por el Subdepartamento de Supervisión Financiera Nacional.</v>
      </c>
      <c r="T492" s="107">
        <f>VLOOKUP(A492,'BASE REGISTRO NOVIEMBRE'!$B$2:$V$890,20,FALSE)</f>
        <v>37970</v>
      </c>
      <c r="U492" s="41">
        <v>7039</v>
      </c>
      <c r="V492" s="44">
        <v>44896409</v>
      </c>
      <c r="W492" s="44">
        <v>82893369</v>
      </c>
      <c r="X492" s="45">
        <v>44561</v>
      </c>
      <c r="Y492" s="42" t="s">
        <v>40</v>
      </c>
      <c r="Z492" s="42" t="s">
        <v>9203</v>
      </c>
      <c r="AA492" s="42" t="s">
        <v>323</v>
      </c>
    </row>
    <row r="493" spans="1:27" ht="15.75" customHeight="1" x14ac:dyDescent="0.2">
      <c r="A493" s="41">
        <v>7041</v>
      </c>
      <c r="B493" s="27" t="str">
        <f>VLOOKUP(A493,'BASE REGISTRO NOVIEMBRE'!$B$2:$V$890,2,FALSE)</f>
        <v>Corporación de Educación y Desarrollo Popular “El Trampolín”</v>
      </c>
      <c r="C493" s="27" t="str">
        <f>VLOOKUP(A493,'BASE REGISTRO NOVIEMBRE'!$B$2:$V$890,3,FALSE)</f>
        <v>72571200-6</v>
      </c>
      <c r="D493" s="27" t="str">
        <f>VLOOKUP(A493,'BASE REGISTRO NOVIEMBRE'!$B$2:$V$890,4,FALSE)</f>
        <v>Corporación de Derecho Privado.</v>
      </c>
      <c r="E493" s="27" t="str">
        <f>VLOOKUP(A493,'BASE REGISTRO NOVIEMBRE'!$B$2:$V$890,5,FALSE)</f>
        <v>Otorgada por Decreto Supremo Nº 833, de fecha 31 de mayo de 1994, del Ministerio de Justicia, publicado en el Diario Oficial el día 27 de julio de 1994.</v>
      </c>
      <c r="F493" s="27" t="str">
        <f>VLOOKUP(A493,'BASE REGISTRO NOVIEMBRE'!$B$2:$V$890,6,FALSE)</f>
        <v>Certificado de directorio de persona jurídica sin fines de lucro, donde consta su vigencia, folio Nº 500393971944, de fecha 16 de junio de 2021, del Servicio de Registro Civil e Identificación.</v>
      </c>
      <c r="G493" s="27" t="str">
        <f>VLOOKUP(A493,'BASE REGISTRO NOVIEMBRE'!$B$2:$V$890,7,FALSE)</f>
        <v xml:space="preserve">La promoción del desarrollo, especialmente de las personas, famitas, grupos y comunidades que viven en condiciones de pobreza y/o marginalidad.  </v>
      </c>
      <c r="H493" s="27" t="str">
        <f>VLOOKUP(A493,'BASE REGISTRO NOVIEMBRE'!$B$2:$V$890,8,FALSE)</f>
        <v xml:space="preserve">Presidente: Hugo Francisco Palma Aguilera
Vicepresidenta: Marlene Sepúlveda Penroz, 
Secretaria: Vilma Chavarría Rubilar,
Tesorera: Nancy Pennings, 
Primera Directora: Paula Villablanca Plaza, 
Segunda Directora: Vilma Elizabeth Aguilera Saavedra, 
</v>
      </c>
      <c r="I493" s="27" t="str">
        <f>VLOOKUP(A493,'BASE REGISTRO NOVIEMBRE'!$B$2:$V$890,9,FALSE)</f>
        <v xml:space="preserve">Durarán 01 año en sus cargos.
</v>
      </c>
      <c r="J493" s="27" t="str">
        <f>VLOOKUP(A493,'BASE REGISTRO NOVIEMBRE'!$B$2:$V$890,10,FALSE)</f>
        <v>14 de abril de 2021 al 14 de abril de 2022</v>
      </c>
      <c r="K493" s="27" t="str">
        <f>VLOOKUP(A493,'BASE REGISTRO NOVIEMBRE'!$B$2:$V$890,11,FALSE)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493" s="27" t="str">
        <f>VLOOKUP(A493,'BASE REGISTRO NOVIEMBRE'!$B$2:$V$890,12,FALSE)</f>
        <v xml:space="preserve">La Candelaria Nº 1998,Villa San Luis IV,  comuna de Maipú, Región Metropolitana,  </v>
      </c>
      <c r="M493" s="27" t="str">
        <f>VLOOKUP(A493,'BASE REGISTRO NOVIEMBRE'!$B$2:$V$890,13,FALSE)</f>
        <v>XIII</v>
      </c>
      <c r="N493" s="27" t="str">
        <f>VLOOKUP(A493,'BASE REGISTRO NOVIEMBRE'!$B$2:$V$890,14,FALSE)</f>
        <v>maipú</v>
      </c>
      <c r="O493" s="27">
        <f>VLOOKUP(A493,'BASE REGISTRO NOVIEMBRE'!$B$2:$V$890,15,FALSE)</f>
        <v>56933337595</v>
      </c>
      <c r="P493" s="27" t="str">
        <f>VLOOKUP(A493,'BASE REGISTRO NOVIEMBRE'!$B$2:$V$890,16,FALSE)</f>
        <v>trampolinad1@gmail.com</v>
      </c>
      <c r="Q493" s="27">
        <f>VLOOKUP(A493,'BASE REGISTRO NOVIEMBRE'!$B$2:$V$890,17,FALSE)</f>
        <v>0</v>
      </c>
      <c r="R493" s="27" t="str">
        <f>VLOOKUP(A493,'BASE REGISTRO NOVIEMBRE'!$B$2:$V$890,18,FALSE)</f>
        <v>93401: Institución de Asistencia Social</v>
      </c>
      <c r="S493" s="27" t="str">
        <f>VLOOKUP(A493,'BASE REGISTRO NOVIEMBRE'!$B$2:$V$890,19,FALSE)</f>
        <v xml:space="preserve">Se acompaña certificado financiero, correspondiente al año 2020 y balance general año 2020, aprobado por el Sub Departamento de Supervisión Financiera Nacional. </v>
      </c>
      <c r="T493" s="107">
        <f>VLOOKUP(A493,'BASE REGISTRO NOVIEMBRE'!$B$2:$V$890,20,FALSE)</f>
        <v>37970</v>
      </c>
      <c r="U493" s="41">
        <v>7041</v>
      </c>
      <c r="V493" s="44">
        <v>11143591</v>
      </c>
      <c r="W493" s="44">
        <v>17776681</v>
      </c>
      <c r="X493" s="45">
        <v>44561</v>
      </c>
      <c r="Y493" s="42" t="s">
        <v>40</v>
      </c>
      <c r="Z493" s="42" t="s">
        <v>9203</v>
      </c>
      <c r="AA493" s="42" t="s">
        <v>9483</v>
      </c>
    </row>
    <row r="494" spans="1:27" ht="15.75" customHeight="1" x14ac:dyDescent="0.2">
      <c r="A494" s="41">
        <v>7049</v>
      </c>
      <c r="B494" s="27" t="str">
        <f>VLOOKUP(A494,'BASE REGISTRO NOVIEMBRE'!$B$2:$V$890,2,FALSE)</f>
        <v xml:space="preserve">I. Municipalidad de Valparaíso
</v>
      </c>
      <c r="C494" s="27" t="str">
        <f>VLOOKUP(A494,'BASE REGISTRO NOVIEMBRE'!$B$2:$V$890,3,FALSE)</f>
        <v>69060900-2</v>
      </c>
      <c r="D494" s="27" t="str">
        <f>VLOOKUP(A494,'BASE REGISTRO NOVIEMBRE'!$B$2:$V$890,4,FALSE)</f>
        <v>Municipalidad</v>
      </c>
      <c r="E494" s="27" t="str">
        <f>VLOOKUP(A494,'BASE REGISTRO NOVIEMBRE'!$B$2:$V$890,5,FALSE)</f>
        <v>Constitución Política de la República, art. 118</v>
      </c>
      <c r="F494" s="27" t="str">
        <f>VLOOKUP(A494,'BASE REGISTRO NOVIEMBRE'!$B$2:$V$890,6,FALSE)</f>
        <v>Indefinida.</v>
      </c>
      <c r="G494" s="27" t="str">
        <f>VLOOKUP(A494,'BASE REGISTRO NOVIEMBRE'!$B$2:$V$890,7,FALSE)</f>
        <v>Según Ley Orgánica Nº 18.695, arts. 1º al 4º.</v>
      </c>
      <c r="H494" s="27" t="str">
        <f>VLOOKUP(A494,'BASE REGISTRO NOVIEMBRE'!$B$2:$V$890,8,FALSE)</f>
        <v>no tiene</v>
      </c>
      <c r="I494" s="27">
        <f>VLOOKUP(A494,'BASE REGISTRO NOVIEMBRE'!$B$2:$V$890,9,FALSE)</f>
        <v>0</v>
      </c>
      <c r="J494" s="27">
        <f>VLOOKUP(A494,'BASE REGISTRO NOVIEMBRE'!$B$2:$V$890,10,FALSE)</f>
        <v>0</v>
      </c>
      <c r="K494" s="27" t="str">
        <f>VLOOKUP(A494,'BASE REGISTRO NOVIEMBRE'!$B$2:$V$890,11,FALSE)</f>
        <v xml:space="preserve">Jorge Enrique Castro Múñoz, </v>
      </c>
      <c r="L494" s="27" t="str">
        <f>VLOOKUP(A494,'BASE REGISTRO NOVIEMBRE'!$B$2:$V$890,12,FALSE)</f>
        <v>Condell Nº 1490, Valparaíso, Quinta Región.</v>
      </c>
      <c r="M494" s="27" t="str">
        <f>VLOOKUP(A494,'BASE REGISTRO NOVIEMBRE'!$B$2:$V$890,13,FALSE)</f>
        <v>V</v>
      </c>
      <c r="N494" s="27" t="str">
        <f>VLOOKUP(A494,'BASE REGISTRO NOVIEMBRE'!$B$2:$V$890,14,FALSE)</f>
        <v>Valparaíso</v>
      </c>
      <c r="O494" s="27">
        <f>VLOOKUP(A494,'BASE REGISTRO NOVIEMBRE'!$B$2:$V$890,15,FALSE)</f>
        <v>0</v>
      </c>
      <c r="P494" s="27">
        <f>VLOOKUP(A494,'BASE REGISTRO NOVIEMBRE'!$B$2:$V$890,16,FALSE)</f>
        <v>0</v>
      </c>
      <c r="Q494" s="27">
        <f>VLOOKUP(A494,'BASE REGISTRO NOVIEMBRE'!$B$2:$V$890,17,FALSE)</f>
        <v>0</v>
      </c>
      <c r="R494" s="27">
        <f>VLOOKUP(A494,'BASE REGISTRO NOVIEMBRE'!$B$2:$V$890,18,FALSE)</f>
        <v>91001</v>
      </c>
      <c r="S494" s="27" t="str">
        <f>VLOOKUP(A494,'BASE REGISTRO NOVIEMBRE'!$B$2:$V$890,19,FALSE)</f>
        <v xml:space="preserve">No se acompañan. Aplica Informe Jurídico Nº 09, de  fecha 14 de marzo de 2011 del Departamento Jurídico y Dictamen Nº 070791, de 2009, de la Contraloría General de la República.  
</v>
      </c>
      <c r="T494" s="107">
        <f>VLOOKUP(A494,'BASE REGISTRO NOVIEMBRE'!$B$2:$V$890,20,FALSE)</f>
        <v>37970</v>
      </c>
      <c r="U494" s="41">
        <v>7049</v>
      </c>
      <c r="V494" s="44">
        <v>20072946</v>
      </c>
      <c r="W494" s="44">
        <v>30109419</v>
      </c>
      <c r="X494" s="45">
        <v>44561</v>
      </c>
      <c r="Y494" s="42" t="s">
        <v>40</v>
      </c>
      <c r="Z494" s="42" t="s">
        <v>9203</v>
      </c>
      <c r="AA494" s="42" t="s">
        <v>71</v>
      </c>
    </row>
    <row r="495" spans="1:27" ht="15.75" customHeight="1" x14ac:dyDescent="0.2">
      <c r="A495" s="41">
        <v>7050</v>
      </c>
      <c r="B495" s="27" t="str">
        <f>VLOOKUP(A495,'BASE REGISTRO NOVIEMBRE'!$B$2:$V$890,2,FALSE)</f>
        <v>I. Municipalidad de Talcahuano</v>
      </c>
      <c r="C495" s="27" t="str">
        <f>VLOOKUP(A495,'BASE REGISTRO NOVIEMBRE'!$B$2:$V$890,3,FALSE)</f>
        <v>69150800-5</v>
      </c>
      <c r="D495" s="27" t="str">
        <f>VLOOKUP(A495,'BASE REGISTRO NOVIEMBRE'!$B$2:$V$890,4,FALSE)</f>
        <v>Municipalidad</v>
      </c>
      <c r="E495" s="27" t="str">
        <f>VLOOKUP(A495,'BASE REGISTRO NOVIEMBRE'!$B$2:$V$890,5,FALSE)</f>
        <v>Constitución Política de la República, art. 107.</v>
      </c>
      <c r="F495" s="27" t="str">
        <f>VLOOKUP(A495,'BASE REGISTRO NOVIEMBRE'!$B$2:$V$890,6,FALSE)</f>
        <v>Indefinida.</v>
      </c>
      <c r="G495" s="27" t="str">
        <f>VLOOKUP(A495,'BASE REGISTRO NOVIEMBRE'!$B$2:$V$890,7,FALSE)</f>
        <v>Según Ley Orgánica Nº 18.695, arts. 1º al 4º.</v>
      </c>
      <c r="H495" s="27" t="str">
        <f>VLOOKUP(A495,'BASE REGISTRO NOVIEMBRE'!$B$2:$V$890,8,FALSE)</f>
        <v>no tiene</v>
      </c>
      <c r="I495" s="27">
        <f>VLOOKUP(A495,'BASE REGISTRO NOVIEMBRE'!$B$2:$V$890,9,FALSE)</f>
        <v>0</v>
      </c>
      <c r="J495" s="27">
        <f>VLOOKUP(A495,'BASE REGISTRO NOVIEMBRE'!$B$2:$V$890,10,FALSE)</f>
        <v>0</v>
      </c>
      <c r="K495" s="27" t="str">
        <f>VLOOKUP(A495,'BASE REGISTRO NOVIEMBRE'!$B$2:$V$890,11,FALSE)</f>
        <v xml:space="preserve">Henry Campos Coa,                 </v>
      </c>
      <c r="L495" s="27" t="str">
        <f>VLOOKUP(A495,'BASE REGISTRO NOVIEMBRE'!$B$2:$V$890,12,FALSE)</f>
        <v>Sargento Aldea Nº250, Talcahuano, Octava Región.</v>
      </c>
      <c r="M495" s="27" t="str">
        <f>VLOOKUP(A495,'BASE REGISTRO NOVIEMBRE'!$B$2:$V$890,13,FALSE)</f>
        <v>VIII</v>
      </c>
      <c r="N495" s="27" t="str">
        <f>VLOOKUP(A495,'BASE REGISTRO NOVIEMBRE'!$B$2:$V$890,14,FALSE)</f>
        <v xml:space="preserve"> Talcahuano</v>
      </c>
      <c r="O495" s="27" t="str">
        <f>VLOOKUP(A495,'BASE REGISTRO NOVIEMBRE'!$B$2:$V$890,15,FALSE)</f>
        <v xml:space="preserve">Teléfonos: 41-3835302- 98088293
</v>
      </c>
      <c r="P495" s="27" t="str">
        <f>VLOOKUP(A495,'BASE REGISTRO NOVIEMBRE'!$B$2:$V$890,16,FALSE)</f>
        <v>alcaldia@talcahuano.cl
Ximena.pantoja@talcahuano.cl</v>
      </c>
      <c r="Q495" s="27">
        <f>VLOOKUP(A495,'BASE REGISTRO NOVIEMBRE'!$B$2:$V$890,17,FALSE)</f>
        <v>0</v>
      </c>
      <c r="R495" s="27">
        <f>VLOOKUP(A495,'BASE REGISTRO NOVIEMBRE'!$B$2:$V$890,18,FALSE)</f>
        <v>91001</v>
      </c>
      <c r="S495" s="27" t="str">
        <f>VLOOKUP(A495,'BASE REGISTRO NOVIEMBRE'!$B$2:$V$890,19,FALSE)</f>
        <v xml:space="preserve">No se acompañan. Aplica Informe Jurídico Nº 09, de  fecha 14 de marzo de 2011 del Departamento Jurídico y Dictamen Nº 070791, de 2009, de la Contraloría General de la República.  
</v>
      </c>
      <c r="T495" s="107">
        <f>VLOOKUP(A495,'BASE REGISTRO NOVIEMBRE'!$B$2:$V$890,20,FALSE)</f>
        <v>37970</v>
      </c>
      <c r="U495" s="41">
        <v>7050</v>
      </c>
      <c r="V495" s="44">
        <v>5981246</v>
      </c>
      <c r="W495" s="44">
        <v>11962492</v>
      </c>
      <c r="X495" s="45">
        <v>44561</v>
      </c>
      <c r="Y495" s="42" t="s">
        <v>40</v>
      </c>
      <c r="Z495" s="42" t="s">
        <v>9203</v>
      </c>
      <c r="AA495" s="42" t="s">
        <v>9585</v>
      </c>
    </row>
    <row r="496" spans="1:27" ht="15.75" customHeight="1" x14ac:dyDescent="0.2">
      <c r="A496" s="41">
        <v>7051</v>
      </c>
      <c r="B496" s="27" t="str">
        <f>VLOOKUP(A496,'BASE REGISTRO NOVIEMBRE'!$B$2:$V$890,2,FALSE)</f>
        <v xml:space="preserve">I. Municipalidad de La Pintana
</v>
      </c>
      <c r="C496" s="27" t="str">
        <f>VLOOKUP(A496,'BASE REGISTRO NOVIEMBRE'!$B$2:$V$890,3,FALSE)</f>
        <v>69253800-5</v>
      </c>
      <c r="D496" s="27" t="str">
        <f>VLOOKUP(A496,'BASE REGISTRO NOVIEMBRE'!$B$2:$V$890,4,FALSE)</f>
        <v>Municipalidad</v>
      </c>
      <c r="E496" s="27" t="str">
        <f>VLOOKUP(A496,'BASE REGISTRO NOVIEMBRE'!$B$2:$V$890,5,FALSE)</f>
        <v>Constitución Política de la República, art. 107.</v>
      </c>
      <c r="F496" s="27" t="str">
        <f>VLOOKUP(A496,'BASE REGISTRO NOVIEMBRE'!$B$2:$V$890,6,FALSE)</f>
        <v>Indefinida.</v>
      </c>
      <c r="G496" s="27" t="str">
        <f>VLOOKUP(A496,'BASE REGISTRO NOVIEMBRE'!$B$2:$V$890,7,FALSE)</f>
        <v>Según Ley Orgánica Nº 18.695, arts. 1º al 4º.</v>
      </c>
      <c r="H496" s="27" t="str">
        <f>VLOOKUP(A496,'BASE REGISTRO NOVIEMBRE'!$B$2:$V$890,8,FALSE)</f>
        <v>no tiene</v>
      </c>
      <c r="I496" s="27">
        <f>VLOOKUP(A496,'BASE REGISTRO NOVIEMBRE'!$B$2:$V$890,9,FALSE)</f>
        <v>0</v>
      </c>
      <c r="J496" s="27">
        <f>VLOOKUP(A496,'BASE REGISTRO NOVIEMBRE'!$B$2:$V$890,10,FALSE)</f>
        <v>0</v>
      </c>
      <c r="K496" s="27" t="str">
        <f>VLOOKUP(A496,'BASE REGISTRO NOVIEMBRE'!$B$2:$V$890,11,FALSE)</f>
        <v xml:space="preserve">Claudia Gerlene Pizarro Peña, </v>
      </c>
      <c r="L496" s="27" t="str">
        <f>VLOOKUP(A496,'BASE REGISTRO NOVIEMBRE'!$B$2:$V$890,12,FALSE)</f>
        <v>Santa Rosa Nº 12.975, comuna de La Pintana, Región Metropolitana.</v>
      </c>
      <c r="M496" s="27" t="str">
        <f>VLOOKUP(A496,'BASE REGISTRO NOVIEMBRE'!$B$2:$V$890,13,FALSE)</f>
        <v>XIII</v>
      </c>
      <c r="N496" s="27" t="str">
        <f>VLOOKUP(A496,'BASE REGISTRO NOVIEMBRE'!$B$2:$V$890,14,FALSE)</f>
        <v>La Pintana</v>
      </c>
      <c r="O496" s="27">
        <f>VLOOKUP(A496,'BASE REGISTRO NOVIEMBRE'!$B$2:$V$890,15,FALSE)</f>
        <v>0</v>
      </c>
      <c r="P496" s="27">
        <f>VLOOKUP(A496,'BASE REGISTRO NOVIEMBRE'!$B$2:$V$890,16,FALSE)</f>
        <v>0</v>
      </c>
      <c r="Q496" s="27">
        <f>VLOOKUP(A496,'BASE REGISTRO NOVIEMBRE'!$B$2:$V$890,17,FALSE)</f>
        <v>0</v>
      </c>
      <c r="R496" s="27">
        <f>VLOOKUP(A496,'BASE REGISTRO NOVIEMBRE'!$B$2:$V$890,18,FALSE)</f>
        <v>91001</v>
      </c>
      <c r="S496" s="27" t="str">
        <f>VLOOKUP(A496,'BASE REGISTRO NOVIEMBRE'!$B$2:$V$890,19,FALSE)</f>
        <v xml:space="preserve"> No se acompañan. Aplica Informe Jurídico Nº 09, de  fecha 14 de marzo de 2011 del Departamento Jurídico y Dictamen Nº 070791, de 2009, de la Contraloría General de la República.  
</v>
      </c>
      <c r="T496" s="107">
        <f>VLOOKUP(A496,'BASE REGISTRO NOVIEMBRE'!$B$2:$V$890,20,FALSE)</f>
        <v>37970</v>
      </c>
      <c r="U496" s="41">
        <v>7051</v>
      </c>
      <c r="V496" s="44">
        <v>51297345</v>
      </c>
      <c r="W496" s="44">
        <v>76148805</v>
      </c>
      <c r="X496" s="45">
        <v>44561</v>
      </c>
      <c r="Y496" s="42" t="s">
        <v>40</v>
      </c>
      <c r="Z496" s="42" t="s">
        <v>9203</v>
      </c>
      <c r="AA496" s="42" t="s">
        <v>234</v>
      </c>
    </row>
    <row r="497" spans="1:27" ht="15.75" customHeight="1" x14ac:dyDescent="0.2">
      <c r="A497" s="41">
        <v>7052</v>
      </c>
      <c r="B497" s="27" t="str">
        <f>VLOOKUP(A497,'BASE REGISTRO NOVIEMBRE'!$B$2:$V$890,2,FALSE)</f>
        <v xml:space="preserve">I. Municipalidad de Rengo
</v>
      </c>
      <c r="C497" s="27" t="str">
        <f>VLOOKUP(A497,'BASE REGISTRO NOVIEMBRE'!$B$2:$V$890,3,FALSE)</f>
        <v>69081200-2</v>
      </c>
      <c r="D497" s="27" t="str">
        <f>VLOOKUP(A497,'BASE REGISTRO NOVIEMBRE'!$B$2:$V$890,4,FALSE)</f>
        <v>Municipalidad</v>
      </c>
      <c r="E497" s="27" t="str">
        <f>VLOOKUP(A497,'BASE REGISTRO NOVIEMBRE'!$B$2:$V$890,5,FALSE)</f>
        <v>Constitución Política de la República, art. 107.</v>
      </c>
      <c r="F497" s="27" t="str">
        <f>VLOOKUP(A497,'BASE REGISTRO NOVIEMBRE'!$B$2:$V$890,6,FALSE)</f>
        <v>Indefinida.</v>
      </c>
      <c r="G497" s="27" t="str">
        <f>VLOOKUP(A497,'BASE REGISTRO NOVIEMBRE'!$B$2:$V$890,7,FALSE)</f>
        <v>Según Ley Orgánica Nº 18.695, arts. 1º al 4º.</v>
      </c>
      <c r="H497" s="27" t="str">
        <f>VLOOKUP(A497,'BASE REGISTRO NOVIEMBRE'!$B$2:$V$890,8,FALSE)</f>
        <v>no tiene</v>
      </c>
      <c r="I497" s="27">
        <f>VLOOKUP(A497,'BASE REGISTRO NOVIEMBRE'!$B$2:$V$890,9,FALSE)</f>
        <v>0</v>
      </c>
      <c r="J497" s="27">
        <f>VLOOKUP(A497,'BASE REGISTRO NOVIEMBRE'!$B$2:$V$890,10,FALSE)</f>
        <v>0</v>
      </c>
      <c r="K497" s="27" t="str">
        <f>VLOOKUP(A497,'BASE REGISTRO NOVIEMBRE'!$B$2:$V$890,11,FALSE)</f>
        <v>Andrés Maxim Roldan Grez</v>
      </c>
      <c r="L497" s="27" t="str">
        <f>VLOOKUP(A497,'BASE REGISTRO NOVIEMBRE'!$B$2:$V$890,12,FALSE)</f>
        <v xml:space="preserve">Urriola Nº26, Rengo, Sexta Región. </v>
      </c>
      <c r="M497" s="27" t="str">
        <f>VLOOKUP(A497,'BASE REGISTRO NOVIEMBRE'!$B$2:$V$890,13,FALSE)</f>
        <v>VI</v>
      </c>
      <c r="N497" s="27" t="str">
        <f>VLOOKUP(A497,'BASE REGISTRO NOVIEMBRE'!$B$2:$V$890,14,FALSE)</f>
        <v>Rengo</v>
      </c>
      <c r="O497" s="27" t="str">
        <f>VLOOKUP(A497,'BASE REGISTRO NOVIEMBRE'!$B$2:$V$890,15,FALSE)</f>
        <v>Teléfono (72) 512060</v>
      </c>
      <c r="P497" s="27">
        <f>VLOOKUP(A497,'BASE REGISTRO NOVIEMBRE'!$B$2:$V$890,16,FALSE)</f>
        <v>0</v>
      </c>
      <c r="Q497" s="27">
        <f>VLOOKUP(A497,'BASE REGISTRO NOVIEMBRE'!$B$2:$V$890,17,FALSE)</f>
        <v>0</v>
      </c>
      <c r="R497" s="27">
        <f>VLOOKUP(A497,'BASE REGISTRO NOVIEMBRE'!$B$2:$V$890,18,FALSE)</f>
        <v>91001</v>
      </c>
      <c r="S497" s="27" t="str">
        <f>VLOOKUP(A497,'BASE REGISTRO NOVIEMBRE'!$B$2:$V$890,19,FALSE)</f>
        <v xml:space="preserve">No se acompañan. Aplica Informe Jurídico Nº 09, de  fecha 14 de marzo de 2011 del Departamento Jurídico y Dictamen Nº 070791, de 2009, de la Contraloría General de la República.  
</v>
      </c>
      <c r="T497" s="107">
        <f>VLOOKUP(A497,'BASE REGISTRO NOVIEMBRE'!$B$2:$V$890,20,FALSE)</f>
        <v>37970</v>
      </c>
      <c r="U497" s="41">
        <v>7052</v>
      </c>
      <c r="V497" s="44">
        <v>3577300</v>
      </c>
      <c r="W497" s="44">
        <v>7154600</v>
      </c>
      <c r="X497" s="45">
        <v>44561</v>
      </c>
      <c r="Y497" s="42" t="s">
        <v>40</v>
      </c>
      <c r="Z497" s="42" t="s">
        <v>9203</v>
      </c>
      <c r="AA497" s="42" t="s">
        <v>9563</v>
      </c>
    </row>
    <row r="498" spans="1:27" ht="15.75" customHeight="1" x14ac:dyDescent="0.2">
      <c r="A498" s="41">
        <v>7054</v>
      </c>
      <c r="B498" s="27" t="str">
        <f>VLOOKUP(A498,'BASE REGISTRO NOVIEMBRE'!$B$2:$V$890,2,FALSE)</f>
        <v xml:space="preserve">I. Municipalidad de Cerro Navia
</v>
      </c>
      <c r="C498" s="27" t="str">
        <f>VLOOKUP(A498,'BASE REGISTRO NOVIEMBRE'!$B$2:$V$890,3,FALSE)</f>
        <v>69254200-2</v>
      </c>
      <c r="D498" s="27" t="str">
        <f>VLOOKUP(A498,'BASE REGISTRO NOVIEMBRE'!$B$2:$V$890,4,FALSE)</f>
        <v>Municipalidad</v>
      </c>
      <c r="E498" s="27" t="str">
        <f>VLOOKUP(A498,'BASE REGISTRO NOVIEMBRE'!$B$2:$V$890,5,FALSE)</f>
        <v>Constitución Política de la República, art. 107.</v>
      </c>
      <c r="F498" s="27" t="str">
        <f>VLOOKUP(A498,'BASE REGISTRO NOVIEMBRE'!$B$2:$V$890,6,FALSE)</f>
        <v>Indefinida.</v>
      </c>
      <c r="G498" s="27" t="str">
        <f>VLOOKUP(A498,'BASE REGISTRO NOVIEMBRE'!$B$2:$V$890,7,FALSE)</f>
        <v>Según Ley Orgánica Nº 18.695, arts. 1º al 4º.</v>
      </c>
      <c r="H498" s="27" t="str">
        <f>VLOOKUP(A498,'BASE REGISTRO NOVIEMBRE'!$B$2:$V$890,8,FALSE)</f>
        <v>no tiene</v>
      </c>
      <c r="I498" s="27">
        <f>VLOOKUP(A498,'BASE REGISTRO NOVIEMBRE'!$B$2:$V$890,9,FALSE)</f>
        <v>0</v>
      </c>
      <c r="J498" s="27">
        <f>VLOOKUP(A498,'BASE REGISTRO NOVIEMBRE'!$B$2:$V$890,10,FALSE)</f>
        <v>0</v>
      </c>
      <c r="K498" s="27" t="str">
        <f>VLOOKUP(A498,'BASE REGISTRO NOVIEMBRE'!$B$2:$V$890,11,FALSE)</f>
        <v xml:space="preserve">Mauro Elias Tamayo Rozas, </v>
      </c>
      <c r="L498" s="27" t="str">
        <f>VLOOKUP(A498,'BASE REGISTRO NOVIEMBRE'!$B$2:$V$890,12,FALSE)</f>
        <v xml:space="preserve">Del Consistorial Nº 6645, comuna de Cerro Navia, Región Metropolitana.
</v>
      </c>
      <c r="M498" s="27" t="str">
        <f>VLOOKUP(A498,'BASE REGISTRO NOVIEMBRE'!$B$2:$V$890,13,FALSE)</f>
        <v>XIII</v>
      </c>
      <c r="N498" s="27" t="str">
        <f>VLOOKUP(A498,'BASE REGISTRO NOVIEMBRE'!$B$2:$V$890,14,FALSE)</f>
        <v>Cerro Navia</v>
      </c>
      <c r="O498" s="27" t="str">
        <f>VLOOKUP(A498,'BASE REGISTRO NOVIEMBRE'!$B$2:$V$890,15,FALSE)</f>
        <v xml:space="preserve">Teléfono Alcalde: 223804196, 
Teléfono Jefe de Gabinete: 223804020,
Teléfono Jefe de la Oficina de la Niñez: 223804024,
</v>
      </c>
      <c r="P498" s="27" t="str">
        <f>VLOOKUP(A498,'BASE REGISTRO NOVIEMBRE'!$B$2:$V$890,16,FALSE)</f>
        <v xml:space="preserve">E-mail Alcalde:mauro.tamayo@cerronavia.cl
E-mail Jefe de Gabinete: nicolas.cataldo@cerronavia.cl
E-mail Jefe de la Oficina de la Niñez: juan.veloz@cerronavia.cl.
</v>
      </c>
      <c r="Q498" s="27">
        <f>VLOOKUP(A498,'BASE REGISTRO NOVIEMBRE'!$B$2:$V$890,17,FALSE)</f>
        <v>0</v>
      </c>
      <c r="R498" s="27">
        <f>VLOOKUP(A498,'BASE REGISTRO NOVIEMBRE'!$B$2:$V$890,18,FALSE)</f>
        <v>91001</v>
      </c>
      <c r="S498" s="27" t="str">
        <f>VLOOKUP(A498,'BASE REGISTRO NOVIEMBRE'!$B$2:$V$890,19,FALSE)</f>
        <v xml:space="preserve">No se acompañan. Aplica Informe Jurídico Nº 09, de  fecha 14 de marzo de 2011 del Departamento Jurídico y Dictamen Nº 070791, de 2009, de la Contraloría General de la República.  
</v>
      </c>
      <c r="T498" s="107">
        <f>VLOOKUP(A498,'BASE REGISTRO NOVIEMBRE'!$B$2:$V$890,20,FALSE)</f>
        <v>37970</v>
      </c>
      <c r="U498" s="41">
        <v>7054</v>
      </c>
      <c r="V498" s="44">
        <v>9014796</v>
      </c>
      <c r="W498" s="44">
        <v>27044388</v>
      </c>
      <c r="X498" s="45">
        <v>44561</v>
      </c>
      <c r="Y498" s="42" t="s">
        <v>40</v>
      </c>
      <c r="Z498" s="42" t="s">
        <v>9203</v>
      </c>
      <c r="AA498" s="42" t="s">
        <v>659</v>
      </c>
    </row>
    <row r="499" spans="1:27" ht="15.75" customHeight="1" x14ac:dyDescent="0.2">
      <c r="A499" s="41">
        <v>7056</v>
      </c>
      <c r="B499" s="27" t="str">
        <f>VLOOKUP(A499,'BASE REGISTRO NOVIEMBRE'!$B$2:$V$890,2,FALSE)</f>
        <v xml:space="preserve">I. Municipalidad de Quilicura
</v>
      </c>
      <c r="C499" s="27" t="str">
        <f>VLOOKUP(A499,'BASE REGISTRO NOVIEMBRE'!$B$2:$V$890,3,FALSE)</f>
        <v>69071300-4</v>
      </c>
      <c r="D499" s="27" t="str">
        <f>VLOOKUP(A499,'BASE REGISTRO NOVIEMBRE'!$B$2:$V$890,4,FALSE)</f>
        <v>Municipalidad</v>
      </c>
      <c r="E499" s="27" t="str">
        <f>VLOOKUP(A499,'BASE REGISTRO NOVIEMBRE'!$B$2:$V$890,5,FALSE)</f>
        <v>Constitución Política de la República, art. 107.</v>
      </c>
      <c r="F499" s="27" t="str">
        <f>VLOOKUP(A499,'BASE REGISTRO NOVIEMBRE'!$B$2:$V$890,6,FALSE)</f>
        <v>Indefinida.</v>
      </c>
      <c r="G499" s="27" t="str">
        <f>VLOOKUP(A499,'BASE REGISTRO NOVIEMBRE'!$B$2:$V$890,7,FALSE)</f>
        <v>Según Ley Orgánica Nº 18.695, arts. 1º al 4º.</v>
      </c>
      <c r="H499" s="27" t="str">
        <f>VLOOKUP(A499,'BASE REGISTRO NOVIEMBRE'!$B$2:$V$890,8,FALSE)</f>
        <v>no tiene</v>
      </c>
      <c r="I499" s="27">
        <f>VLOOKUP(A499,'BASE REGISTRO NOVIEMBRE'!$B$2:$V$890,9,FALSE)</f>
        <v>0</v>
      </c>
      <c r="J499" s="27">
        <f>VLOOKUP(A499,'BASE REGISTRO NOVIEMBRE'!$B$2:$V$890,10,FALSE)</f>
        <v>0</v>
      </c>
      <c r="K499" s="27" t="str">
        <f>VLOOKUP(A499,'BASE REGISTRO NOVIEMBRE'!$B$2:$V$890,11,FALSE)</f>
        <v xml:space="preserve">Paulina Rebeca Bobadilla Navarrete
</v>
      </c>
      <c r="L499" s="27" t="str">
        <f>VLOOKUP(A499,'BASE REGISTRO NOVIEMBRE'!$B$2:$V$890,12,FALSE)</f>
        <v xml:space="preserve">José Francisco Vergara Nº450, Quilicura, Región Metropolitana. </v>
      </c>
      <c r="M499" s="27" t="str">
        <f>VLOOKUP(A499,'BASE REGISTRO NOVIEMBRE'!$B$2:$V$890,13,FALSE)</f>
        <v>XIII</v>
      </c>
      <c r="N499" s="27" t="str">
        <f>VLOOKUP(A499,'BASE REGISTRO NOVIEMBRE'!$B$2:$V$890,14,FALSE)</f>
        <v>Quilicura</v>
      </c>
      <c r="O499" s="27" t="str">
        <f>VLOOKUP(A499,'BASE REGISTRO NOVIEMBRE'!$B$2:$V$890,15,FALSE)</f>
        <v>Fono mesa central 3666700, Dideco 3666730.</v>
      </c>
      <c r="P499" s="27">
        <f>VLOOKUP(A499,'BASE REGISTRO NOVIEMBRE'!$B$2:$V$890,16,FALSE)</f>
        <v>0</v>
      </c>
      <c r="Q499" s="27">
        <f>VLOOKUP(A499,'BASE REGISTRO NOVIEMBRE'!$B$2:$V$890,17,FALSE)</f>
        <v>0</v>
      </c>
      <c r="R499" s="27">
        <f>VLOOKUP(A499,'BASE REGISTRO NOVIEMBRE'!$B$2:$V$890,18,FALSE)</f>
        <v>91001</v>
      </c>
      <c r="S499" s="27" t="str">
        <f>VLOOKUP(A499,'BASE REGISTRO NOVIEMBRE'!$B$2:$V$890,19,FALSE)</f>
        <v xml:space="preserve">No se acompañan. Aplica Informe Jurídico Nº 09, de  fecha 14 de marzo de 2011 del Departamento Jurídico y Dictamen Nº 070791, de 2009, de la Contraloría General de la República.  
</v>
      </c>
      <c r="T499" s="107">
        <f>VLOOKUP(A499,'BASE REGISTRO NOVIEMBRE'!$B$2:$V$890,20,FALSE)</f>
        <v>37970</v>
      </c>
      <c r="U499" s="41">
        <v>7056</v>
      </c>
      <c r="V499" s="44">
        <v>25575540</v>
      </c>
      <c r="W499" s="44">
        <v>42513840</v>
      </c>
      <c r="X499" s="45">
        <v>44561</v>
      </c>
      <c r="Y499" s="42" t="s">
        <v>40</v>
      </c>
      <c r="Z499" s="42" t="s">
        <v>9203</v>
      </c>
      <c r="AA499" s="42" t="s">
        <v>215</v>
      </c>
    </row>
    <row r="500" spans="1:27" ht="15.75" customHeight="1" x14ac:dyDescent="0.2">
      <c r="A500" s="41">
        <v>7057</v>
      </c>
      <c r="B500" s="27" t="str">
        <f>VLOOKUP(A500,'BASE REGISTRO NOVIEMBRE'!$B$2:$V$890,2,FALSE)</f>
        <v xml:space="preserve">I. Municipalidad de Temuco
</v>
      </c>
      <c r="C500" s="27" t="str">
        <f>VLOOKUP(A500,'BASE REGISTRO NOVIEMBRE'!$B$2:$V$890,3,FALSE)</f>
        <v>69190700-7</v>
      </c>
      <c r="D500" s="27" t="str">
        <f>VLOOKUP(A500,'BASE REGISTRO NOVIEMBRE'!$B$2:$V$890,4,FALSE)</f>
        <v>Municipalidad</v>
      </c>
      <c r="E500" s="27" t="str">
        <f>VLOOKUP(A500,'BASE REGISTRO NOVIEMBRE'!$B$2:$V$890,5,FALSE)</f>
        <v>Constitución Política de la República, art. 107.</v>
      </c>
      <c r="F500" s="27" t="str">
        <f>VLOOKUP(A500,'BASE REGISTRO NOVIEMBRE'!$B$2:$V$890,6,FALSE)</f>
        <v>Indefinida.</v>
      </c>
      <c r="G500" s="27" t="str">
        <f>VLOOKUP(A500,'BASE REGISTRO NOVIEMBRE'!$B$2:$V$890,7,FALSE)</f>
        <v>Según Ley Orgánica Nº 18.695, arts. 1º al 4º.</v>
      </c>
      <c r="H500" s="27" t="str">
        <f>VLOOKUP(A500,'BASE REGISTRO NOVIEMBRE'!$B$2:$V$890,8,FALSE)</f>
        <v>no tiene</v>
      </c>
      <c r="I500" s="27">
        <f>VLOOKUP(A500,'BASE REGISTRO NOVIEMBRE'!$B$2:$V$890,9,FALSE)</f>
        <v>0</v>
      </c>
      <c r="J500" s="27">
        <f>VLOOKUP(A500,'BASE REGISTRO NOVIEMBRE'!$B$2:$V$890,10,FALSE)</f>
        <v>0</v>
      </c>
      <c r="K500" s="27" t="str">
        <f>VLOOKUP(A500,'BASE REGISTRO NOVIEMBRE'!$B$2:$V$890,11,FALSE)</f>
        <v xml:space="preserve">Roberto Francisco Neira Aburto
</v>
      </c>
      <c r="L500" s="27" t="str">
        <f>VLOOKUP(A500,'BASE REGISTRO NOVIEMBRE'!$B$2:$V$890,12,FALSE)</f>
        <v xml:space="preserve">Arturo Prat Nº 650, Temuco, Novena Región.
</v>
      </c>
      <c r="M500" s="27" t="str">
        <f>VLOOKUP(A500,'BASE REGISTRO NOVIEMBRE'!$B$2:$V$890,13,FALSE)</f>
        <v>IX</v>
      </c>
      <c r="N500" s="27" t="str">
        <f>VLOOKUP(A500,'BASE REGISTRO NOVIEMBRE'!$B$2:$V$890,14,FALSE)</f>
        <v xml:space="preserve"> Temuco,</v>
      </c>
      <c r="O500" s="27" t="str">
        <f>VLOOKUP(A500,'BASE REGISTRO NOVIEMBRE'!$B$2:$V$890,15,FALSE)</f>
        <v>Teléfono: 452973427- 453973437</v>
      </c>
      <c r="P500" s="27" t="str">
        <f>VLOOKUP(A500,'BASE REGISTRO NOVIEMBRE'!$B$2:$V$890,16,FALSE)</f>
        <v>rneira@temuco.cl</v>
      </c>
      <c r="Q500" s="27">
        <f>VLOOKUP(A500,'BASE REGISTRO NOVIEMBRE'!$B$2:$V$890,17,FALSE)</f>
        <v>0</v>
      </c>
      <c r="R500" s="27">
        <f>VLOOKUP(A500,'BASE REGISTRO NOVIEMBRE'!$B$2:$V$890,18,FALSE)</f>
        <v>91001</v>
      </c>
      <c r="S500" s="27" t="str">
        <f>VLOOKUP(A500,'BASE REGISTRO NOVIEMBRE'!$B$2:$V$890,19,FALSE)</f>
        <v xml:space="preserve">No se acompañan. Aplica Informe Jurídico Nº 09, de  fecha 14 de marzo de 2011 del Departamento Jurídico y Dictamen Nº 070791, de 2009, de la Contraloría General de la República.  
</v>
      </c>
      <c r="T500" s="107">
        <f>VLOOKUP(A500,'BASE REGISTRO NOVIEMBRE'!$B$2:$V$890,20,FALSE)</f>
        <v>37970</v>
      </c>
      <c r="U500" s="41">
        <v>7057</v>
      </c>
      <c r="V500" s="44">
        <v>9896243</v>
      </c>
      <c r="W500" s="44">
        <v>20499360</v>
      </c>
      <c r="X500" s="45">
        <v>44561</v>
      </c>
      <c r="Y500" s="42" t="s">
        <v>40</v>
      </c>
      <c r="Z500" s="42" t="s">
        <v>9203</v>
      </c>
      <c r="AA500" s="42" t="s">
        <v>219</v>
      </c>
    </row>
    <row r="501" spans="1:27" ht="15.75" customHeight="1" x14ac:dyDescent="0.2">
      <c r="A501" s="41">
        <v>7064</v>
      </c>
      <c r="B501" s="27" t="str">
        <f>VLOOKUP(A501,'BASE REGISTRO NOVIEMBRE'!$B$2:$V$890,2,FALSE)</f>
        <v xml:space="preserve">I. Municipalidad de Quillota
</v>
      </c>
      <c r="C501" s="27" t="str">
        <f>VLOOKUP(A501,'BASE REGISTRO NOVIEMBRE'!$B$2:$V$890,3,FALSE)</f>
        <v>69060100-1</v>
      </c>
      <c r="D501" s="27" t="str">
        <f>VLOOKUP(A501,'BASE REGISTRO NOVIEMBRE'!$B$2:$V$890,4,FALSE)</f>
        <v>Municipalidad</v>
      </c>
      <c r="E501" s="27" t="str">
        <f>VLOOKUP(A501,'BASE REGISTRO NOVIEMBRE'!$B$2:$V$890,5,FALSE)</f>
        <v>Constitución Política de la República, artículo 107</v>
      </c>
      <c r="F501" s="27" t="str">
        <f>VLOOKUP(A501,'BASE REGISTRO NOVIEMBRE'!$B$2:$V$890,6,FALSE)</f>
        <v>Indefinida</v>
      </c>
      <c r="G501" s="27" t="str">
        <f>VLOOKUP(A501,'BASE REGISTRO NOVIEMBRE'!$B$2:$V$890,7,FALSE)</f>
        <v>Según Ley Orgánica N° 18.695, artículos 1°al 4°</v>
      </c>
      <c r="H501" s="27" t="str">
        <f>VLOOKUP(A501,'BASE REGISTRO NOVIEMBRE'!$B$2:$V$890,8,FALSE)</f>
        <v>no tiene</v>
      </c>
      <c r="I501" s="27">
        <f>VLOOKUP(A501,'BASE REGISTRO NOVIEMBRE'!$B$2:$V$890,9,FALSE)</f>
        <v>0</v>
      </c>
      <c r="J501" s="27">
        <f>VLOOKUP(A501,'BASE REGISTRO NOVIEMBRE'!$B$2:$V$890,10,FALSE)</f>
        <v>0</v>
      </c>
      <c r="K501" s="27" t="str">
        <f>VLOOKUP(A501,'BASE REGISTRO NOVIEMBRE'!$B$2:$V$890,11,FALSE)</f>
        <v xml:space="preserve">Oscar Rodolfo Calderón Sánchez
</v>
      </c>
      <c r="L501" s="27" t="str">
        <f>VLOOKUP(A501,'BASE REGISTRO NOVIEMBRE'!$B$2:$V$890,12,FALSE)</f>
        <v xml:space="preserve">Maipú N°330, comuna de Quillota, Quinta Región.
</v>
      </c>
      <c r="M501" s="27" t="str">
        <f>VLOOKUP(A501,'BASE REGISTRO NOVIEMBRE'!$B$2:$V$890,13,FALSE)</f>
        <v>V</v>
      </c>
      <c r="N501" s="27" t="str">
        <f>VLOOKUP(A501,'BASE REGISTRO NOVIEMBRE'!$B$2:$V$890,14,FALSE)</f>
        <v>Quillota</v>
      </c>
      <c r="O501" s="27" t="str">
        <f>VLOOKUP(A501,'BASE REGISTRO NOVIEMBRE'!$B$2:$V$890,15,FALSE)</f>
        <v>332291134
332291138</v>
      </c>
      <c r="P501" s="27" t="str">
        <f>VLOOKUP(A501,'BASE REGISTRO NOVIEMBRE'!$B$2:$V$890,16,FALSE)</f>
        <v>Oscar.calderon@quillota.cl
Luz.sepulveda@quillota.cl</v>
      </c>
      <c r="Q501" s="27">
        <f>VLOOKUP(A501,'BASE REGISTRO NOVIEMBRE'!$B$2:$V$890,17,FALSE)</f>
        <v>0</v>
      </c>
      <c r="R501" s="27">
        <f>VLOOKUP(A501,'BASE REGISTRO NOVIEMBRE'!$B$2:$V$890,18,FALSE)</f>
        <v>91001</v>
      </c>
      <c r="S501" s="27" t="str">
        <f>VLOOKUP(A501,'BASE REGISTRO NOVIEMBRE'!$B$2:$V$890,19,FALSE)</f>
        <v xml:space="preserve">No se acompañan. Aplica Informe Jurídico Nº 09, de  fecha 14 de marzo de 2011 del Departamento Jurídico y Dictamen Nº 070791, de 2009, de la Contraloría General de la República.  </v>
      </c>
      <c r="T501" s="107">
        <f>VLOOKUP(A501,'BASE REGISTRO NOVIEMBRE'!$B$2:$V$890,20,FALSE)</f>
        <v>37970</v>
      </c>
      <c r="U501" s="41">
        <v>7064</v>
      </c>
      <c r="V501" s="44">
        <v>6439140</v>
      </c>
      <c r="W501" s="44">
        <v>12878280</v>
      </c>
      <c r="X501" s="45">
        <v>44561</v>
      </c>
      <c r="Y501" s="42" t="s">
        <v>40</v>
      </c>
      <c r="Z501" s="42" t="s">
        <v>9203</v>
      </c>
      <c r="AA501" s="42" t="s">
        <v>69</v>
      </c>
    </row>
    <row r="502" spans="1:27" ht="15.75" customHeight="1" x14ac:dyDescent="0.2">
      <c r="A502" s="41">
        <v>7066</v>
      </c>
      <c r="B502" s="27" t="str">
        <f>VLOOKUP(A502,'BASE REGISTRO NOVIEMBRE'!$B$2:$V$890,2,FALSE)</f>
        <v xml:space="preserve">I. Municipalidad de Ñuñoa
</v>
      </c>
      <c r="C502" s="27" t="str">
        <f>VLOOKUP(A502,'BASE REGISTRO NOVIEMBRE'!$B$2:$V$890,3,FALSE)</f>
        <v>69070500-1</v>
      </c>
      <c r="D502" s="27" t="str">
        <f>VLOOKUP(A502,'BASE REGISTRO NOVIEMBRE'!$B$2:$V$890,4,FALSE)</f>
        <v>Municipalidad</v>
      </c>
      <c r="E502" s="27" t="str">
        <f>VLOOKUP(A502,'BASE REGISTRO NOVIEMBRE'!$B$2:$V$890,5,FALSE)</f>
        <v>Constitución Política de la República, art. 107.</v>
      </c>
      <c r="F502" s="27" t="str">
        <f>VLOOKUP(A502,'BASE REGISTRO NOVIEMBRE'!$B$2:$V$890,6,FALSE)</f>
        <v>Indefinida.</v>
      </c>
      <c r="G502" s="27" t="str">
        <f>VLOOKUP(A502,'BASE REGISTRO NOVIEMBRE'!$B$2:$V$890,7,FALSE)</f>
        <v>Según Ley Orgánica Nº 18.695, arts. 1º al 4º.</v>
      </c>
      <c r="H502" s="27" t="str">
        <f>VLOOKUP(A502,'BASE REGISTRO NOVIEMBRE'!$B$2:$V$890,8,FALSE)</f>
        <v>no tiene</v>
      </c>
      <c r="I502" s="27">
        <f>VLOOKUP(A502,'BASE REGISTRO NOVIEMBRE'!$B$2:$V$890,9,FALSE)</f>
        <v>0</v>
      </c>
      <c r="J502" s="27">
        <f>VLOOKUP(A502,'BASE REGISTRO NOVIEMBRE'!$B$2:$V$890,10,FALSE)</f>
        <v>0</v>
      </c>
      <c r="K502" s="27" t="str">
        <f>VLOOKUP(A502,'BASE REGISTRO NOVIEMBRE'!$B$2:$V$890,11,FALSE)</f>
        <v xml:space="preserve">Cristina Emilia Rios Saavedra </v>
      </c>
      <c r="L502" s="27" t="str">
        <f>VLOOKUP(A502,'BASE REGISTRO NOVIEMBRE'!$B$2:$V$890,12,FALSE)</f>
        <v>Avenida Irarrázaval Nº3550, Ñuñoa, Región Metropolitana.</v>
      </c>
      <c r="M502" s="27" t="str">
        <f>VLOOKUP(A502,'BASE REGISTRO NOVIEMBRE'!$B$2:$V$890,13,FALSE)</f>
        <v>XIII</v>
      </c>
      <c r="N502" s="27" t="str">
        <f>VLOOKUP(A502,'BASE REGISTRO NOVIEMBRE'!$B$2:$V$890,14,FALSE)</f>
        <v>Ñuñoa</v>
      </c>
      <c r="O502" s="27" t="str">
        <f>VLOOKUP(A502,'BASE REGISTRO NOVIEMBRE'!$B$2:$V$890,15,FALSE)</f>
        <v>232407050/ 232407005</v>
      </c>
      <c r="P502" s="27" t="str">
        <f>VLOOKUP(A502,'BASE REGISTRO NOVIEMBRE'!$B$2:$V$890,16,FALSE)</f>
        <v xml:space="preserve">Correo electrónico: alcalde@nunoa.cl
</v>
      </c>
      <c r="Q502" s="27">
        <f>VLOOKUP(A502,'BASE REGISTRO NOVIEMBRE'!$B$2:$V$890,17,FALSE)</f>
        <v>0</v>
      </c>
      <c r="R502" s="27">
        <f>VLOOKUP(A502,'BASE REGISTRO NOVIEMBRE'!$B$2:$V$890,18,FALSE)</f>
        <v>91001</v>
      </c>
      <c r="S502" s="27" t="str">
        <f>VLOOKUP(A502,'BASE REGISTRO NOVIEMBRE'!$B$2:$V$890,19,FALSE)</f>
        <v xml:space="preserve">No se acompañan. Aplica Informe Jurídico Nº 09, de  fecha 14 de marzo de 2011 del Departamento Jurídico y Dictamen Nº 070791, de 2009, de la Contraloría General de la República.  
.
</v>
      </c>
      <c r="T502" s="107">
        <f>VLOOKUP(A502,'BASE REGISTRO NOVIEMBRE'!$B$2:$V$890,20,FALSE)</f>
        <v>37970</v>
      </c>
      <c r="U502" s="41">
        <v>7066</v>
      </c>
      <c r="V502" s="44">
        <v>6868416</v>
      </c>
      <c r="W502" s="44">
        <v>13736832</v>
      </c>
      <c r="X502" s="45">
        <v>44561</v>
      </c>
      <c r="Y502" s="42" t="s">
        <v>40</v>
      </c>
      <c r="Z502" s="42" t="s">
        <v>9203</v>
      </c>
      <c r="AA502" s="42" t="s">
        <v>9535</v>
      </c>
    </row>
    <row r="503" spans="1:27" ht="15.75" customHeight="1" x14ac:dyDescent="0.2">
      <c r="A503" s="41">
        <v>7067</v>
      </c>
      <c r="B503" s="27" t="str">
        <f>VLOOKUP(A503,'BASE REGISTRO NOVIEMBRE'!$B$2:$V$890,2,FALSE)</f>
        <v xml:space="preserve">Instituto de Educación y Desarrollo Carlos Casanueva.
</v>
      </c>
      <c r="C503" s="27" t="str">
        <f>VLOOKUP(A503,'BASE REGISTRO NOVIEMBRE'!$B$2:$V$890,3,FALSE)</f>
        <v>82565200-0</v>
      </c>
      <c r="D503" s="27" t="str">
        <f>VLOOKUP(A503,'BASE REGISTRO NOVIEMBRE'!$B$2:$V$890,4,FALSE)</f>
        <v xml:space="preserve">Corporación de Desarrollo Privado.
</v>
      </c>
      <c r="E503" s="27" t="str">
        <f>VLOOKUP(A503,'BASE REGISTRO NOVIEMBRE'!$B$2:$V$890,5,FALSE)</f>
        <v xml:space="preserve">Otorgado por Decreto Supremo Nº 1118 de 24 de junio de 1968, del Ministerio de Justicia.
</v>
      </c>
      <c r="F503" s="27" t="str">
        <f>VLOOKUP(A503,'BASE REGISTRO NOVIEMBRE'!$B$2:$V$890,6,FALSE)</f>
        <v xml:space="preserve">Certificado de Vigencia Folio Nº 500399826033, de 23 de julio de 2021, emitido por el Servicio de Registro Civil e Identificación..
</v>
      </c>
      <c r="G503" s="27" t="str">
        <f>VLOOKUP(A503,'BASE REGISTRO NOVIEMBRE'!$B$2:$V$890,7,FALSE)</f>
        <v xml:space="preserve">Promover el desarrollo educacional, social, cultural y comunitario de todos sus asociados y de todos los habitantes del país.
</v>
      </c>
      <c r="H503" s="27" t="str">
        <f>VLOOKUP(A503,'BASE REGISTRO NOVIEMBRE'!$B$2:$V$890,8,FALSE)</f>
        <v xml:space="preserve">Presidente: 
Carlos Espinoza Villanueva 
Vice Presidenta: 
Patricia Caselli de la Carrera. 
Secretario:
Francisco Gallegos Vivanco.
Tesorero:
Jaime Hueraleo Vega.
Director: 
Juan Carlos Figueroa Huenumilla. </v>
      </c>
      <c r="I503" s="27" t="str">
        <f>VLOOKUP(A503,'BASE REGISTRO NOVIEMBRE'!$B$2:$V$890,9,FALSE)</f>
        <v>Directorio dura dos años</v>
      </c>
      <c r="J503" s="27" t="str">
        <f>VLOOKUP(A503,'BASE REGISTRO NOVIEMBRE'!$B$2:$V$890,10,FALSE)</f>
        <v>De 7 de junio de 2021 a 7 de junio de 2023.</v>
      </c>
      <c r="K503" s="27" t="str">
        <f>VLOOKUP(A503,'BASE REGISTRO NOVIEMBRE'!$B$2:$V$890,11,FALSE)</f>
        <v xml:space="preserve">Presidente: Carlos Espinoza Villanueva 
</v>
      </c>
      <c r="L503" s="27" t="str">
        <f>VLOOKUP(A503,'BASE REGISTRO NOVIEMBRE'!$B$2:$V$890,12,FALSE)</f>
        <v xml:space="preserve">José Miguel Carrera Nº 027, Quilicura, Región Metropolitana.
</v>
      </c>
      <c r="M503" s="27" t="str">
        <f>VLOOKUP(A503,'BASE REGISTRO NOVIEMBRE'!$B$2:$V$890,13,FALSE)</f>
        <v>XIII</v>
      </c>
      <c r="N503" s="27" t="str">
        <f>VLOOKUP(A503,'BASE REGISTRO NOVIEMBRE'!$B$2:$V$890,14,FALSE)</f>
        <v>Quilicura</v>
      </c>
      <c r="O503" s="27" t="str">
        <f>VLOOKUP(A503,'BASE REGISTRO NOVIEMBRE'!$B$2:$V$890,15,FALSE)</f>
        <v>Teléfonos: Patricia Caselli de la carrera: Representante legal –  973042713
Carlos Espinoza Villanueva: Vicepresidente
95776114
Oficina: 232541305 Central
PIE JOVEN EN RED MAIPU: 22 9208838
PIE ENACCION JOVEN QUILICURA: 22 8130821
TELÉFONO:  22 681 6762
ANEXO 605</v>
      </c>
      <c r="P503" s="27" t="str">
        <f>VLOOKUP(A503,'BASE REGISTRO NOVIEMBRE'!$B$2:$V$890,16,FALSE)</f>
        <v xml:space="preserve">
corporacion.carloscasanueva@gmail.com acentral.ccc@gmail.com</v>
      </c>
      <c r="Q503" s="27">
        <f>VLOOKUP(A503,'BASE REGISTRO NOVIEMBRE'!$B$2:$V$890,17,FALSE)</f>
        <v>0</v>
      </c>
      <c r="R503" s="27" t="str">
        <f>VLOOKUP(A503,'BASE REGISTRO NOVIEMBRE'!$B$2:$V$890,18,FALSE)</f>
        <v>93401 Institución de Asistencia Social.</v>
      </c>
      <c r="S503" s="27" t="str">
        <f>VLOOKUP(A503,'BASE REGISTRO NOVIEMBRE'!$B$2:$V$890,19,FALSE)</f>
        <v>Certificado correspondiente al año 2020, aprobado por el Sub Departamento de Supervisión Financiera.</v>
      </c>
      <c r="T503" s="107">
        <f>VLOOKUP(A503,'BASE REGISTRO NOVIEMBRE'!$B$2:$V$890,20,FALSE)</f>
        <v>37970</v>
      </c>
      <c r="U503" s="41">
        <v>7067</v>
      </c>
      <c r="V503" s="44">
        <v>8016600</v>
      </c>
      <c r="W503" s="44">
        <v>24049800</v>
      </c>
      <c r="X503" s="45">
        <v>44561</v>
      </c>
      <c r="Y503" s="42" t="s">
        <v>40</v>
      </c>
      <c r="Z503" s="42" t="s">
        <v>9203</v>
      </c>
      <c r="AA503" s="42" t="s">
        <v>211</v>
      </c>
    </row>
    <row r="504" spans="1:27" ht="15.75" customHeight="1" x14ac:dyDescent="0.2">
      <c r="A504" s="41">
        <v>7067</v>
      </c>
      <c r="B504" s="27" t="str">
        <f>VLOOKUP(A504,'BASE REGISTRO NOVIEMBRE'!$B$2:$V$890,2,FALSE)</f>
        <v xml:space="preserve">Instituto de Educación y Desarrollo Carlos Casanueva.
</v>
      </c>
      <c r="C504" s="27" t="str">
        <f>VLOOKUP(A504,'BASE REGISTRO NOVIEMBRE'!$B$2:$V$890,3,FALSE)</f>
        <v>82565200-0</v>
      </c>
      <c r="D504" s="27" t="str">
        <f>VLOOKUP(A504,'BASE REGISTRO NOVIEMBRE'!$B$2:$V$890,4,FALSE)</f>
        <v xml:space="preserve">Corporación de Desarrollo Privado.
</v>
      </c>
      <c r="E504" s="27" t="str">
        <f>VLOOKUP(A504,'BASE REGISTRO NOVIEMBRE'!$B$2:$V$890,5,FALSE)</f>
        <v xml:space="preserve">Otorgado por Decreto Supremo Nº 1118 de 24 de junio de 1968, del Ministerio de Justicia.
</v>
      </c>
      <c r="F504" s="27" t="str">
        <f>VLOOKUP(A504,'BASE REGISTRO NOVIEMBRE'!$B$2:$V$890,6,FALSE)</f>
        <v xml:space="preserve">Certificado de Vigencia Folio Nº 500399826033, de 23 de julio de 2021, emitido por el Servicio de Registro Civil e Identificación..
</v>
      </c>
      <c r="G504" s="27" t="str">
        <f>VLOOKUP(A504,'BASE REGISTRO NOVIEMBRE'!$B$2:$V$890,7,FALSE)</f>
        <v xml:space="preserve">Promover el desarrollo educacional, social, cultural y comunitario de todos sus asociados y de todos los habitantes del país.
</v>
      </c>
      <c r="H504" s="27" t="str">
        <f>VLOOKUP(A504,'BASE REGISTRO NOVIEMBRE'!$B$2:$V$890,8,FALSE)</f>
        <v xml:space="preserve">Presidente: 
Carlos Espinoza Villanueva 
Vice Presidenta: 
Patricia Caselli de la Carrera. 
Secretario:
Francisco Gallegos Vivanco.
Tesorero:
Jaime Hueraleo Vega.
Director: 
Juan Carlos Figueroa Huenumilla. </v>
      </c>
      <c r="I504" s="27" t="str">
        <f>VLOOKUP(A504,'BASE REGISTRO NOVIEMBRE'!$B$2:$V$890,9,FALSE)</f>
        <v>Directorio dura dos años</v>
      </c>
      <c r="J504" s="27" t="str">
        <f>VLOOKUP(A504,'BASE REGISTRO NOVIEMBRE'!$B$2:$V$890,10,FALSE)</f>
        <v>De 7 de junio de 2021 a 7 de junio de 2023.</v>
      </c>
      <c r="K504" s="27" t="str">
        <f>VLOOKUP(A504,'BASE REGISTRO NOVIEMBRE'!$B$2:$V$890,11,FALSE)</f>
        <v xml:space="preserve">Presidente: Carlos Espinoza Villanueva 
</v>
      </c>
      <c r="L504" s="27" t="str">
        <f>VLOOKUP(A504,'BASE REGISTRO NOVIEMBRE'!$B$2:$V$890,12,FALSE)</f>
        <v xml:space="preserve">José Miguel Carrera Nº 027, Quilicura, Región Metropolitana.
</v>
      </c>
      <c r="M504" s="27" t="str">
        <f>VLOOKUP(A504,'BASE REGISTRO NOVIEMBRE'!$B$2:$V$890,13,FALSE)</f>
        <v>XIII</v>
      </c>
      <c r="N504" s="27" t="str">
        <f>VLOOKUP(A504,'BASE REGISTRO NOVIEMBRE'!$B$2:$V$890,14,FALSE)</f>
        <v>Quilicura</v>
      </c>
      <c r="O504" s="27" t="str">
        <f>VLOOKUP(A504,'BASE REGISTRO NOVIEMBRE'!$B$2:$V$890,15,FALSE)</f>
        <v>Teléfonos: Patricia Caselli de la carrera: Representante legal –  973042713
Carlos Espinoza Villanueva: Vicepresidente
95776114
Oficina: 232541305 Central
PIE JOVEN EN RED MAIPU: 22 9208838
PIE ENACCION JOVEN QUILICURA: 22 8130821
TELÉFONO:  22 681 6762
ANEXO 605</v>
      </c>
      <c r="P504" s="27" t="str">
        <f>VLOOKUP(A504,'BASE REGISTRO NOVIEMBRE'!$B$2:$V$890,16,FALSE)</f>
        <v xml:space="preserve">
corporacion.carloscasanueva@gmail.com acentral.ccc@gmail.com</v>
      </c>
      <c r="Q504" s="27">
        <f>VLOOKUP(A504,'BASE REGISTRO NOVIEMBRE'!$B$2:$V$890,17,FALSE)</f>
        <v>0</v>
      </c>
      <c r="R504" s="27" t="str">
        <f>VLOOKUP(A504,'BASE REGISTRO NOVIEMBRE'!$B$2:$V$890,18,FALSE)</f>
        <v>93401 Institución de Asistencia Social.</v>
      </c>
      <c r="S504" s="27" t="str">
        <f>VLOOKUP(A504,'BASE REGISTRO NOVIEMBRE'!$B$2:$V$890,19,FALSE)</f>
        <v>Certificado correspondiente al año 2020, aprobado por el Sub Departamento de Supervisión Financiera.</v>
      </c>
      <c r="T504" s="107">
        <f>VLOOKUP(A504,'BASE REGISTRO NOVIEMBRE'!$B$2:$V$890,20,FALSE)</f>
        <v>37970</v>
      </c>
      <c r="U504" s="41">
        <v>7067</v>
      </c>
      <c r="V504" s="44">
        <v>8016600</v>
      </c>
      <c r="W504" s="44">
        <v>16033200</v>
      </c>
      <c r="X504" s="45">
        <v>44561</v>
      </c>
      <c r="Y504" s="42" t="s">
        <v>40</v>
      </c>
      <c r="Z504" s="42" t="s">
        <v>9203</v>
      </c>
      <c r="AA504" s="42" t="s">
        <v>215</v>
      </c>
    </row>
    <row r="505" spans="1:27" ht="15.75" customHeight="1" x14ac:dyDescent="0.2">
      <c r="A505" s="41">
        <v>7071</v>
      </c>
      <c r="B505" s="27" t="str">
        <f>VLOOKUP(A505,'BASE REGISTRO NOVIEMBRE'!$B$2:$V$890,2,FALSE)</f>
        <v xml:space="preserve">I. Municipalidad de Lo Prado
</v>
      </c>
      <c r="C505" s="27" t="str">
        <f>VLOOKUP(A505,'BASE REGISTRO NOVIEMBRE'!$B$2:$V$890,3,FALSE)</f>
        <v>69254100-6</v>
      </c>
      <c r="D505" s="27" t="str">
        <f>VLOOKUP(A505,'BASE REGISTRO NOVIEMBRE'!$B$2:$V$890,4,FALSE)</f>
        <v>Municipalidad</v>
      </c>
      <c r="E505" s="27" t="str">
        <f>VLOOKUP(A505,'BASE REGISTRO NOVIEMBRE'!$B$2:$V$890,5,FALSE)</f>
        <v>Constitución Política de la República, art. 107.</v>
      </c>
      <c r="F505" s="27" t="str">
        <f>VLOOKUP(A505,'BASE REGISTRO NOVIEMBRE'!$B$2:$V$890,6,FALSE)</f>
        <v>Indefinida.</v>
      </c>
      <c r="G505" s="27" t="str">
        <f>VLOOKUP(A505,'BASE REGISTRO NOVIEMBRE'!$B$2:$V$890,7,FALSE)</f>
        <v>Según Ley Orgánica Nº 18.695, arts. 1º al 4º.</v>
      </c>
      <c r="H505" s="27" t="str">
        <f>VLOOKUP(A505,'BASE REGISTRO NOVIEMBRE'!$B$2:$V$890,8,FALSE)</f>
        <v>no tiene</v>
      </c>
      <c r="I505" s="27">
        <f>VLOOKUP(A505,'BASE REGISTRO NOVIEMBRE'!$B$2:$V$890,9,FALSE)</f>
        <v>0</v>
      </c>
      <c r="J505" s="27">
        <f>VLOOKUP(A505,'BASE REGISTRO NOVIEMBRE'!$B$2:$V$890,10,FALSE)</f>
        <v>0</v>
      </c>
      <c r="K505" s="27" t="str">
        <f>VLOOKUP(A505,'BASE REGISTRO NOVIEMBRE'!$B$2:$V$890,11,FALSE)</f>
        <v xml:space="preserve">Maximiliano Ríos Galleguillos. </v>
      </c>
      <c r="L505" s="27" t="str">
        <f>VLOOKUP(A505,'BASE REGISTRO NOVIEMBRE'!$B$2:$V$890,12,FALSE)</f>
        <v>Avenida San Pablo Nº5959, Lo Prado, Región Metropolitana.</v>
      </c>
      <c r="M505" s="27" t="str">
        <f>VLOOKUP(A505,'BASE REGISTRO NOVIEMBRE'!$B$2:$V$890,13,FALSE)</f>
        <v>XIII</v>
      </c>
      <c r="N505" s="27" t="str">
        <f>VLOOKUP(A505,'BASE REGISTRO NOVIEMBRE'!$B$2:$V$890,14,FALSE)</f>
        <v>Lo Prado</v>
      </c>
      <c r="O505" s="27" t="str">
        <f>VLOOKUP(A505,'BASE REGISTRO NOVIEMBRE'!$B$2:$V$890,15,FALSE)</f>
        <v>223887679-223887678</v>
      </c>
      <c r="P505" s="27" t="str">
        <f>VLOOKUP(A505,'BASE REGISTRO NOVIEMBRE'!$B$2:$V$890,16,FALSE)</f>
        <v>alcaldiaq@loprado.cl</v>
      </c>
      <c r="Q505" s="27">
        <f>VLOOKUP(A505,'BASE REGISTRO NOVIEMBRE'!$B$2:$V$890,17,FALSE)</f>
        <v>0</v>
      </c>
      <c r="R505" s="27">
        <f>VLOOKUP(A505,'BASE REGISTRO NOVIEMBRE'!$B$2:$V$890,18,FALSE)</f>
        <v>91001</v>
      </c>
      <c r="S505" s="27" t="str">
        <f>VLOOKUP(A505,'BASE REGISTRO NOVIEMBRE'!$B$2:$V$890,19,FALSE)</f>
        <v xml:space="preserve">No se acompañan. Aplica Informe Jurídico Nº 09, de  fecha 14 de marzo de 2011 del Departamento Jurídico y Dictamen Nº 070791, de 2009, de la Contraloría General de la República.  
</v>
      </c>
      <c r="T505" s="107">
        <f>VLOOKUP(A505,'BASE REGISTRO NOVIEMBRE'!$B$2:$V$890,20,FALSE)</f>
        <v>37970</v>
      </c>
      <c r="U505" s="41">
        <v>7071</v>
      </c>
      <c r="V505" s="44">
        <v>27044388</v>
      </c>
      <c r="W505" s="44">
        <v>27044388</v>
      </c>
      <c r="X505" s="45">
        <v>44561</v>
      </c>
      <c r="Y505" s="42" t="s">
        <v>40</v>
      </c>
      <c r="Z505" s="42" t="s">
        <v>9203</v>
      </c>
      <c r="AA505" s="42" t="s">
        <v>9516</v>
      </c>
    </row>
    <row r="506" spans="1:27" ht="15.75" customHeight="1" x14ac:dyDescent="0.2">
      <c r="A506" s="41">
        <v>7072</v>
      </c>
      <c r="B506" s="27" t="str">
        <f>VLOOKUP(A506,'BASE REGISTRO NOVIEMBRE'!$B$2:$V$890,2,FALSE)</f>
        <v xml:space="preserve">I. Municipalidad de Coquimbo
</v>
      </c>
      <c r="C506" s="27" t="str">
        <f>VLOOKUP(A506,'BASE REGISTRO NOVIEMBRE'!$B$2:$V$890,3,FALSE)</f>
        <v>69040300-5</v>
      </c>
      <c r="D506" s="27" t="str">
        <f>VLOOKUP(A506,'BASE REGISTRO NOVIEMBRE'!$B$2:$V$890,4,FALSE)</f>
        <v>Municipalidad</v>
      </c>
      <c r="E506" s="27" t="str">
        <f>VLOOKUP(A506,'BASE REGISTRO NOVIEMBRE'!$B$2:$V$890,5,FALSE)</f>
        <v>Constitución Política de la República, art. 107.</v>
      </c>
      <c r="F506" s="27" t="str">
        <f>VLOOKUP(A506,'BASE REGISTRO NOVIEMBRE'!$B$2:$V$890,6,FALSE)</f>
        <v>Indefinida.</v>
      </c>
      <c r="G506" s="27" t="str">
        <f>VLOOKUP(A506,'BASE REGISTRO NOVIEMBRE'!$B$2:$V$890,7,FALSE)</f>
        <v>Según Ley Orgánica Nº 18.695, arts. 1º al 4º.</v>
      </c>
      <c r="H506" s="27" t="str">
        <f>VLOOKUP(A506,'BASE REGISTRO NOVIEMBRE'!$B$2:$V$890,8,FALSE)</f>
        <v>no tiene</v>
      </c>
      <c r="I506" s="27">
        <f>VLOOKUP(A506,'BASE REGISTRO NOVIEMBRE'!$B$2:$V$890,9,FALSE)</f>
        <v>0</v>
      </c>
      <c r="J506" s="27">
        <f>VLOOKUP(A506,'BASE REGISTRO NOVIEMBRE'!$B$2:$V$890,10,FALSE)</f>
        <v>0</v>
      </c>
      <c r="K506" s="27" t="str">
        <f>VLOOKUP(A506,'BASE REGISTRO NOVIEMBRE'!$B$2:$V$890,11,FALSE)</f>
        <v>Ali Manuel Manouchehri Moghadam Kashan Lobos ,</v>
      </c>
      <c r="L506" s="27" t="str">
        <f>VLOOKUP(A506,'BASE REGISTRO NOVIEMBRE'!$B$2:$V$890,12,FALSE)</f>
        <v xml:space="preserve">Bilbao Nº 348, ciudad de Coquimbo, Cuarta Región.
</v>
      </c>
      <c r="M506" s="27" t="str">
        <f>VLOOKUP(A506,'BASE REGISTRO NOVIEMBRE'!$B$2:$V$890,13,FALSE)</f>
        <v>IV</v>
      </c>
      <c r="N506" s="27" t="str">
        <f>VLOOKUP(A506,'BASE REGISTRO NOVIEMBRE'!$B$2:$V$890,14,FALSE)</f>
        <v>Coquimbo</v>
      </c>
      <c r="O506" s="27" t="str">
        <f>VLOOKUP(A506,'BASE REGISTRO NOVIEMBRE'!$B$2:$V$890,15,FALSE)</f>
        <v>Fono 51- 335300</v>
      </c>
      <c r="P506" s="27">
        <f>VLOOKUP(A506,'BASE REGISTRO NOVIEMBRE'!$B$2:$V$890,16,FALSE)</f>
        <v>0</v>
      </c>
      <c r="Q506" s="27">
        <f>VLOOKUP(A506,'BASE REGISTRO NOVIEMBRE'!$B$2:$V$890,17,FALSE)</f>
        <v>0</v>
      </c>
      <c r="R506" s="27">
        <f>VLOOKUP(A506,'BASE REGISTRO NOVIEMBRE'!$B$2:$V$890,18,FALSE)</f>
        <v>91001</v>
      </c>
      <c r="S506" s="27" t="str">
        <f>VLOOKUP(A506,'BASE REGISTRO NOVIEMBRE'!$B$2:$V$890,19,FALSE)</f>
        <v xml:space="preserve">No se acompañan. Aplica Informe Jurídico Nº 09, de  fecha 14 de marzo de 2011 del Departamento Jurídico y Dictamen Nº 070791, de 2009, de la Contraloría General de la República.  
</v>
      </c>
      <c r="T506" s="107">
        <f>VLOOKUP(A506,'BASE REGISTRO NOVIEMBRE'!$B$2:$V$890,20,FALSE)</f>
        <v>37970</v>
      </c>
      <c r="U506" s="41">
        <v>7072</v>
      </c>
      <c r="V506" s="44">
        <v>48140198</v>
      </c>
      <c r="W506" s="44">
        <v>117210864</v>
      </c>
      <c r="X506" s="45">
        <v>44561</v>
      </c>
      <c r="Y506" s="42" t="s">
        <v>40</v>
      </c>
      <c r="Z506" s="42" t="s">
        <v>9203</v>
      </c>
      <c r="AA506" s="42" t="s">
        <v>111</v>
      </c>
    </row>
    <row r="507" spans="1:27" ht="15.75" customHeight="1" x14ac:dyDescent="0.2">
      <c r="A507" s="41">
        <v>7076</v>
      </c>
      <c r="B507" s="27" t="str">
        <f>VLOOKUP(A507,'BASE REGISTRO NOVIEMBRE'!$B$2:$V$890,2,FALSE)</f>
        <v xml:space="preserve">Organización No Gubernamental de Desarrollo Corporación Educación El Quijote O.N.G. El Quijote
</v>
      </c>
      <c r="C507" s="27" t="str">
        <f>VLOOKUP(A507,'BASE REGISTRO NOVIEMBRE'!$B$2:$V$890,3,FALSE)</f>
        <v>65085200-1</v>
      </c>
      <c r="D507" s="27" t="str">
        <f>VLOOKUP(A507,'BASE REGISTRO NOVIEMBRE'!$B$2:$V$890,4,FALSE)</f>
        <v>Corporación de Derecho Privado.</v>
      </c>
      <c r="E507" s="27" t="str">
        <f>VLOOKUP(A507,'BASE REGISTRO NOVIEMBRE'!$B$2:$V$890,5,FALSE)</f>
        <v>Otorgado por Decreto Supremo Nº 646, de fecha 29 de junio de 2001, del Ministerio de Justicia.</v>
      </c>
      <c r="F507" s="27" t="str">
        <f>VLOOKUP(A507,'BASE REGISTRO NOVIEMBRE'!$B$2:$V$890,6,FALSE)</f>
        <v>Certificado de Vigencia del Servicio de Registro Civil e Identificación, emitido con fecha 23 de agosto de 2020, Folio N° 500342012564.</v>
      </c>
      <c r="G507" s="27" t="str">
        <f>VLOOKUP(A507,'BASE REGISTRO NOVIEMBRE'!$B$2:$V$890,7,FALSE)</f>
        <v>Promoción del desarrollo, especialmente de las personas, familias, grupos y comunidades que viven en condiciones de pobreza y/o marginalidad.</v>
      </c>
      <c r="H507" s="27" t="str">
        <f>VLOOKUP(A507,'BASE REGISTRO NOVIEMBRE'!$B$2:$V$890,8,FALSE)</f>
        <v>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v>
      </c>
      <c r="I507" s="27" t="str">
        <f>VLOOKUP(A507,'BASE REGISTRO NOVIEMBRE'!$B$2:$V$890,9,FALSE)</f>
        <v>Durarán dos años en sus cargos.</v>
      </c>
      <c r="J507" s="27" t="str">
        <f>VLOOKUP(A507,'BASE REGISTRO NOVIEMBRE'!$B$2:$V$890,10,FALSE)</f>
        <v>Periodo 6 de octubre del 2018 al 6 de octubre del 2020.</v>
      </c>
      <c r="K507" s="27" t="str">
        <f>VLOOKUP(A507,'BASE REGISTRO NOVIEMBRE'!$B$2:$V$890,11,FALSE)</f>
        <v xml:space="preserve"> Presidente: María Cecilia Sarmiento Videla  
</v>
      </c>
      <c r="L507" s="27" t="str">
        <f>VLOOKUP(A507,'BASE REGISTRO NOVIEMBRE'!$B$2:$V$890,12,FALSE)</f>
        <v xml:space="preserve">CalleAlmirante Cristobal Colón N° 523, Quilicura, Región Metropolitana.
</v>
      </c>
      <c r="M507" s="27" t="str">
        <f>VLOOKUP(A507,'BASE REGISTRO NOVIEMBRE'!$B$2:$V$890,13,FALSE)</f>
        <v>XIII</v>
      </c>
      <c r="N507" s="27" t="str">
        <f>VLOOKUP(A507,'BASE REGISTRO NOVIEMBRE'!$B$2:$V$890,14,FALSE)</f>
        <v>Quilicura</v>
      </c>
      <c r="O507" s="27">
        <f>VLOOKUP(A507,'BASE REGISTRO NOVIEMBRE'!$B$2:$V$890,15,FALSE)</f>
        <v>981829131</v>
      </c>
      <c r="P507" s="27" t="str">
        <f>VLOOKUP(A507,'BASE REGISTRO NOVIEMBRE'!$B$2:$V$890,16,FALSE)</f>
        <v>elquijote5@gmail.com</v>
      </c>
      <c r="Q507" s="27">
        <f>VLOOKUP(A507,'BASE REGISTRO NOVIEMBRE'!$B$2:$V$890,17,FALSE)</f>
        <v>0</v>
      </c>
      <c r="R507" s="27" t="str">
        <f>VLOOKUP(A507,'BASE REGISTRO NOVIEMBRE'!$B$2:$V$890,18,FALSE)</f>
        <v>93401: Institución de Asistencia Social</v>
      </c>
      <c r="S507" s="27" t="str">
        <f>VLOOKUP(A507,'BASE REGISTRO NOVIEMBRE'!$B$2:$V$890,19,FALSE)</f>
        <v>Acompañó Certificado financiero correspondiente al año 2019, aprobado por el Sub Departamento de Supervisión Financiera</v>
      </c>
      <c r="T507" s="107">
        <f>VLOOKUP(A507,'BASE REGISTRO NOVIEMBRE'!$B$2:$V$890,20,FALSE)</f>
        <v>37970</v>
      </c>
      <c r="U507" s="41">
        <v>7076</v>
      </c>
      <c r="V507" s="44">
        <v>23889468</v>
      </c>
      <c r="W507" s="44">
        <v>23889468</v>
      </c>
      <c r="X507" s="45">
        <v>44561</v>
      </c>
      <c r="Y507" s="42" t="s">
        <v>40</v>
      </c>
      <c r="Z507" s="42" t="s">
        <v>9203</v>
      </c>
      <c r="AA507" s="42" t="s">
        <v>210</v>
      </c>
    </row>
    <row r="508" spans="1:27" ht="15.75" customHeight="1" x14ac:dyDescent="0.2">
      <c r="A508" s="41">
        <v>7079</v>
      </c>
      <c r="B508" s="27" t="str">
        <f>VLOOKUP(A508,'BASE REGISTRO NOVIEMBRE'!$B$2:$V$890,2,FALSE)</f>
        <v>Corporación Municipal de Castro para la Educación, Salud y Atención al Menor</v>
      </c>
      <c r="C508" s="27" t="str">
        <f>VLOOKUP(A508,'BASE REGISTRO NOVIEMBRE'!$B$2:$V$890,3,FALSE)</f>
        <v>71149700-5</v>
      </c>
      <c r="D508" s="27" t="str">
        <f>VLOOKUP(A508,'BASE REGISTRO NOVIEMBRE'!$B$2:$V$890,4,FALSE)</f>
        <v>Corporación de Derecho Privado.</v>
      </c>
      <c r="E508" s="27" t="str">
        <f>VLOOKUP(A508,'BASE REGISTRO NOVIEMBRE'!$B$2:$V$890,5,FALSE)</f>
        <v xml:space="preserve">Decreto Supremo Nº 530, de 26 de junio de 1984, del Ministerio de Justicia. </v>
      </c>
      <c r="F508" s="27" t="str">
        <f>VLOOKUP(A508,'BASE REGISTRO NOVIEMBRE'!$B$2:$V$890,6,FALSE)</f>
        <v>Certificado de Vigencia Folio Nº 500399384927, de 20 de julio de 2021, del Servicio de Registro Civil e Identificación.</v>
      </c>
      <c r="G508" s="27" t="str">
        <f>VLOOKUP(A508,'BASE REGISTRO NOVIEMBRE'!$B$2:$V$890,7,FALSE)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508" s="27" t="str">
        <f>VLOOKUP(A508,'BASE REGISTRO NOVIEMBRE'!$B$2:$V$890,8,FALSE)</f>
        <v xml:space="preserve">Presidente: 
Juan Eduardo Vera Sanhueza, (Alcalde)
Secretario 
Luis Fernando Brahm Bahamonde, 
Tesorero 
Doris del Carmen Chiguay Chacón, 
Directores 
Alberto Paddy Vilches Pérez, 
Luis Raúl Guerrero Alarcón, 
 Se actualiza según información que consta en Certificado de Directorio de Persona Jurídica sin Fines de Lucro Folio N° 500399385752, de 20 de julio de 2021, del Servicio de Registro Civil e Identificación.
</v>
      </c>
      <c r="I508" s="27" t="str">
        <f>VLOOKUP(A508,'BASE REGISTRO NOVIEMBRE'!$B$2:$V$890,9,FALSE)</f>
        <v>Durarán 2 años en sus cargos.</v>
      </c>
      <c r="J508" s="27" t="str">
        <f>VLOOKUP(A508,'BASE REGISTRO NOVIEMBRE'!$B$2:$V$890,10,FALSE)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señaladas.Se adjunta acta se de sesión extraordinaria de fecha 09de noviembre de 2018, reducida a escritura pública con fecha 10 de diciembre de 2018, ante don Pedro Larrere Castro, Notario Público de Castro, donde consta nombramiento de director Fernando Brahm Bahamonde.</v>
      </c>
      <c r="K508" s="27" t="str">
        <f>VLOOKUP(A508,'BASE REGISTRO NOVIEMBRE'!$B$2:$V$890,11,FALSE)</f>
        <v xml:space="preserve">Presidente: (Alcalde) Juan Eduardo Vera Sanhueza
Secretario General: Marcelo Fuentes García
Según Resolución N° 193, de 10 de marzo de 2017, dictada por el Secretario General de la entidad, don Marcelo Fuentes García, lo subrogará en su cargo, don Luis Carrillo Duhalde.   
</v>
      </c>
      <c r="L508" s="27" t="str">
        <f>VLOOKUP(A508,'BASE REGISTRO NOVIEMBRE'!$B$2:$V$890,12,FALSE)</f>
        <v xml:space="preserve">Bernardo O´Higgins N° 557,  comuna de Castro, Décima Región 
</v>
      </c>
      <c r="M508" s="27" t="str">
        <f>VLOOKUP(A508,'BASE REGISTRO NOVIEMBRE'!$B$2:$V$890,13,FALSE)</f>
        <v>X</v>
      </c>
      <c r="N508" s="27" t="str">
        <f>VLOOKUP(A508,'BASE REGISTRO NOVIEMBRE'!$B$2:$V$890,14,FALSE)</f>
        <v>Castro</v>
      </c>
      <c r="O508" s="27" t="str">
        <f>VLOOKUP(A508,'BASE REGISTRO NOVIEMBRE'!$B$2:$V$890,15,FALSE)</f>
        <v xml:space="preserve">652537501 - 652537502
Fax: 531101
 </v>
      </c>
      <c r="P508" s="27" t="str">
        <f>VLOOKUP(A508,'BASE REGISTRO NOVIEMBRE'!$B$2:$V$890,16,FALSE)</f>
        <v xml:space="preserve">secretaria@corpocas.cl
Correo Marcelo Fuentes García (Secretario General) mfuentes@corpocas.cl 
</v>
      </c>
      <c r="Q508" s="27">
        <f>VLOOKUP(A508,'BASE REGISTRO NOVIEMBRE'!$B$2:$V$890,17,FALSE)</f>
        <v>0</v>
      </c>
      <c r="R508" s="27">
        <f>VLOOKUP(A508,'BASE REGISTRO NOVIEMBRE'!$B$2:$V$890,18,FALSE)</f>
        <v>93401</v>
      </c>
      <c r="S508" s="27" t="str">
        <f>VLOOKUP(A508,'BASE REGISTRO NOVIEMBRE'!$B$2:$V$890,19,FALSE)</f>
        <v xml:space="preserve">Se acompaña Certificado Financiero de la Institución, correspondiente al año 2020, y aprobado por el Subdepartamento de  Supervisión Financiera Nacional. </v>
      </c>
      <c r="T508" s="107">
        <f>VLOOKUP(A508,'BASE REGISTRO NOVIEMBRE'!$B$2:$V$890,20,FALSE)</f>
        <v>37970</v>
      </c>
      <c r="U508" s="41">
        <v>7079</v>
      </c>
      <c r="V508" s="44">
        <v>6410522</v>
      </c>
      <c r="W508" s="44">
        <v>12821044</v>
      </c>
      <c r="X508" s="45">
        <v>44561</v>
      </c>
      <c r="Y508" s="42" t="s">
        <v>40</v>
      </c>
      <c r="Z508" s="42" t="s">
        <v>9203</v>
      </c>
      <c r="AA508" s="42" t="s">
        <v>9465</v>
      </c>
    </row>
    <row r="509" spans="1:27" ht="15.75" customHeight="1" x14ac:dyDescent="0.2">
      <c r="A509" s="41">
        <v>7081</v>
      </c>
      <c r="B509" s="27" t="str">
        <f>VLOOKUP(A509,'BASE REGISTRO NOVIEMBRE'!$B$2:$V$890,2,FALSE)</f>
        <v xml:space="preserve">I. Municipalidad de Macul
</v>
      </c>
      <c r="C509" s="27" t="str">
        <f>VLOOKUP(A509,'BASE REGISTRO NOVIEMBRE'!$B$2:$V$890,3,FALSE)</f>
        <v>69253700-9</v>
      </c>
      <c r="D509" s="27" t="str">
        <f>VLOOKUP(A509,'BASE REGISTRO NOVIEMBRE'!$B$2:$V$890,4,FALSE)</f>
        <v xml:space="preserve">Municipalidad
</v>
      </c>
      <c r="E509" s="27" t="str">
        <f>VLOOKUP(A509,'BASE REGISTRO NOVIEMBRE'!$B$2:$V$890,5,FALSE)</f>
        <v>Constitución Política de la República, art. 107.</v>
      </c>
      <c r="F509" s="27" t="str">
        <f>VLOOKUP(A509,'BASE REGISTRO NOVIEMBRE'!$B$2:$V$890,6,FALSE)</f>
        <v xml:space="preserve">Indefinida.
</v>
      </c>
      <c r="G509" s="27" t="str">
        <f>VLOOKUP(A509,'BASE REGISTRO NOVIEMBRE'!$B$2:$V$890,7,FALSE)</f>
        <v>Según Ley Orgánica Nº 18.695, arts. 1º al 4º.</v>
      </c>
      <c r="H509" s="27" t="str">
        <f>VLOOKUP(A509,'BASE REGISTRO NOVIEMBRE'!$B$2:$V$890,8,FALSE)</f>
        <v>no tiene</v>
      </c>
      <c r="I509" s="27">
        <f>VLOOKUP(A509,'BASE REGISTRO NOVIEMBRE'!$B$2:$V$890,9,FALSE)</f>
        <v>0</v>
      </c>
      <c r="J509" s="27">
        <f>VLOOKUP(A509,'BASE REGISTRO NOVIEMBRE'!$B$2:$V$890,10,FALSE)</f>
        <v>0</v>
      </c>
      <c r="K509" s="27" t="str">
        <f>VLOOKUP(A509,'BASE REGISTRO NOVIEMBRE'!$B$2:$V$890,11,FALSE)</f>
        <v xml:space="preserve">Gonzalo Eugenio Montoya Riquelme  </v>
      </c>
      <c r="L509" s="27" t="str">
        <f>VLOOKUP(A509,'BASE REGISTRO NOVIEMBRE'!$B$2:$V$890,12,FALSE)</f>
        <v xml:space="preserve">Avenida Los Plátanos Nº3130, Macul, Región Metropolitana.
</v>
      </c>
      <c r="M509" s="27" t="str">
        <f>VLOOKUP(A509,'BASE REGISTRO NOVIEMBRE'!$B$2:$V$890,13,FALSE)</f>
        <v>XIII</v>
      </c>
      <c r="N509" s="27" t="str">
        <f>VLOOKUP(A509,'BASE REGISTRO NOVIEMBRE'!$B$2:$V$890,14,FALSE)</f>
        <v>Macul</v>
      </c>
      <c r="O509" s="27" t="str">
        <f>VLOOKUP(A509,'BASE REGISTRO NOVIEMBRE'!$B$2:$V$890,15,FALSE)</f>
        <v>Fono: 56) - (2) - 28100600</v>
      </c>
      <c r="P509" s="27" t="str">
        <f>VLOOKUP(A509,'BASE REGISTRO NOVIEMBRE'!$B$2:$V$890,16,FALSE)</f>
        <v xml:space="preserve">gmontoya@munimacul.cl
acampos@munimacul.cl
evaldesm@munimacul.cl
</v>
      </c>
      <c r="Q509" s="27">
        <f>VLOOKUP(A509,'BASE REGISTRO NOVIEMBRE'!$B$2:$V$890,17,FALSE)</f>
        <v>0</v>
      </c>
      <c r="R509" s="27">
        <f>VLOOKUP(A509,'BASE REGISTRO NOVIEMBRE'!$B$2:$V$890,18,FALSE)</f>
        <v>91001</v>
      </c>
      <c r="S509" s="27" t="str">
        <f>VLOOKUP(A509,'BASE REGISTRO NOVIEMBRE'!$B$2:$V$890,19,FALSE)</f>
        <v xml:space="preserve">No se acompañan. Aplica Informe Jurídico Nº 09, de  fecha 14 de marzo de 2011 del Departamento Jurídico y Dictamen Nº 070791, de 2009, de la Contraloría General de la República.  
</v>
      </c>
      <c r="T509" s="107">
        <f>VLOOKUP(A509,'BASE REGISTRO NOVIEMBRE'!$B$2:$V$890,20,FALSE)</f>
        <v>37970</v>
      </c>
      <c r="U509" s="41">
        <v>7081</v>
      </c>
      <c r="V509" s="44">
        <v>15024660</v>
      </c>
      <c r="W509" s="44">
        <v>15024660</v>
      </c>
      <c r="X509" s="45">
        <v>44561</v>
      </c>
      <c r="Y509" s="42" t="s">
        <v>40</v>
      </c>
      <c r="Z509" s="42" t="s">
        <v>9203</v>
      </c>
      <c r="AA509" s="42" t="s">
        <v>265</v>
      </c>
    </row>
    <row r="510" spans="1:27" ht="15.75" customHeight="1" x14ac:dyDescent="0.2">
      <c r="A510" s="41">
        <v>7082</v>
      </c>
      <c r="B510" s="27" t="str">
        <f>VLOOKUP(A510,'BASE REGISTRO NOVIEMBRE'!$B$2:$V$890,2,FALSE)</f>
        <v xml:space="preserve">I. Municipalidad de San Bernardo
</v>
      </c>
      <c r="C510" s="27" t="str">
        <f>VLOOKUP(A510,'BASE REGISTRO NOVIEMBRE'!$B$2:$V$890,3,FALSE)</f>
        <v>69072700-5</v>
      </c>
      <c r="D510" s="27" t="str">
        <f>VLOOKUP(A510,'BASE REGISTRO NOVIEMBRE'!$B$2:$V$890,4,FALSE)</f>
        <v>Municipalidad</v>
      </c>
      <c r="E510" s="27" t="str">
        <f>VLOOKUP(A510,'BASE REGISTRO NOVIEMBRE'!$B$2:$V$890,5,FALSE)</f>
        <v>Constitución Política de la República, art. 107.</v>
      </c>
      <c r="F510" s="27" t="str">
        <f>VLOOKUP(A510,'BASE REGISTRO NOVIEMBRE'!$B$2:$V$890,6,FALSE)</f>
        <v>Indefinida.</v>
      </c>
      <c r="G510" s="27" t="str">
        <f>VLOOKUP(A510,'BASE REGISTRO NOVIEMBRE'!$B$2:$V$890,7,FALSE)</f>
        <v>Según Ley Orgánica Nº 18.695, arts. 1º al 4º.</v>
      </c>
      <c r="H510" s="27" t="str">
        <f>VLOOKUP(A510,'BASE REGISTRO NOVIEMBRE'!$B$2:$V$890,8,FALSE)</f>
        <v>no tiene</v>
      </c>
      <c r="I510" s="27">
        <f>VLOOKUP(A510,'BASE REGISTRO NOVIEMBRE'!$B$2:$V$890,9,FALSE)</f>
        <v>0</v>
      </c>
      <c r="J510" s="27">
        <f>VLOOKUP(A510,'BASE REGISTRO NOVIEMBRE'!$B$2:$V$890,10,FALSE)</f>
        <v>0</v>
      </c>
      <c r="K510" s="27" t="str">
        <f>VLOOKUP(A510,'BASE REGISTRO NOVIEMBRE'!$B$2:$V$890,11,FALSE)</f>
        <v xml:space="preserve">CHRISTOPHER ANTNIO WITHE BAHAMONDES
</v>
      </c>
      <c r="L510" s="27" t="str">
        <f>VLOOKUP(A510,'BASE REGISTRO NOVIEMBRE'!$B$2:$V$890,12,FALSE)</f>
        <v xml:space="preserve">Eyzaguirre Nº 450, San Bernardo, Región Metropolitana.
</v>
      </c>
      <c r="M510" s="27" t="str">
        <f>VLOOKUP(A510,'BASE REGISTRO NOVIEMBRE'!$B$2:$V$890,13,FALSE)</f>
        <v>XIII</v>
      </c>
      <c r="N510" s="27" t="str">
        <f>VLOOKUP(A510,'BASE REGISTRO NOVIEMBRE'!$B$2:$V$890,14,FALSE)</f>
        <v>San Bernardo</v>
      </c>
      <c r="O510" s="27" t="str">
        <f>VLOOKUP(A510,'BASE REGISTRO NOVIEMBRE'!$B$2:$V$890,15,FALSE)</f>
        <v xml:space="preserve">Fono: 2927 0000 – 2927 0724
</v>
      </c>
      <c r="P510" s="27">
        <f>VLOOKUP(A510,'BASE REGISTRO NOVIEMBRE'!$B$2:$V$890,16,FALSE)</f>
        <v>0</v>
      </c>
      <c r="Q510" s="27">
        <f>VLOOKUP(A510,'BASE REGISTRO NOVIEMBRE'!$B$2:$V$890,17,FALSE)</f>
        <v>0</v>
      </c>
      <c r="R510" s="27">
        <f>VLOOKUP(A510,'BASE REGISTRO NOVIEMBRE'!$B$2:$V$890,18,FALSE)</f>
        <v>91001</v>
      </c>
      <c r="S510" s="27" t="str">
        <f>VLOOKUP(A510,'BASE REGISTRO NOVIEMBRE'!$B$2:$V$890,19,FALSE)</f>
        <v>No se acompañan. Aplica Informe Jurídico Nº 09, de fecha 14 de marzo de 2011 del Departamento Jurídico y Dictamen Nº 070791, de 2009, de la Contraloría General de la República.</v>
      </c>
      <c r="T510" s="107">
        <f>VLOOKUP(A510,'BASE REGISTRO NOVIEMBRE'!$B$2:$V$890,20,FALSE)</f>
        <v>37970</v>
      </c>
      <c r="U510" s="41">
        <v>7082</v>
      </c>
      <c r="V510" s="44">
        <v>10016440</v>
      </c>
      <c r="W510" s="44">
        <v>30049320</v>
      </c>
      <c r="X510" s="45">
        <v>44561</v>
      </c>
      <c r="Y510" s="42" t="s">
        <v>40</v>
      </c>
      <c r="Z510" s="42" t="s">
        <v>9203</v>
      </c>
      <c r="AA510" s="42" t="s">
        <v>375</v>
      </c>
    </row>
    <row r="511" spans="1:27" ht="15.75" customHeight="1" x14ac:dyDescent="0.2">
      <c r="A511" s="41">
        <v>7083</v>
      </c>
      <c r="B511" s="27" t="str">
        <f>VLOOKUP(A511,'BASE REGISTRO NOVIEMBRE'!$B$2:$V$890,2,FALSE)</f>
        <v xml:space="preserve">I. Municipalidad de Copiapó
</v>
      </c>
      <c r="C511" s="27" t="str">
        <f>VLOOKUP(A511,'BASE REGISTRO NOVIEMBRE'!$B$2:$V$890,3,FALSE)</f>
        <v>69030200-4</v>
      </c>
      <c r="D511" s="27" t="str">
        <f>VLOOKUP(A511,'BASE REGISTRO NOVIEMBRE'!$B$2:$V$890,4,FALSE)</f>
        <v>Municipalidad</v>
      </c>
      <c r="E511" s="27" t="str">
        <f>VLOOKUP(A511,'BASE REGISTRO NOVIEMBRE'!$B$2:$V$890,5,FALSE)</f>
        <v>Constitución Política de la República, art. 107.</v>
      </c>
      <c r="F511" s="27" t="str">
        <f>VLOOKUP(A511,'BASE REGISTRO NOVIEMBRE'!$B$2:$V$890,6,FALSE)</f>
        <v>Indefinida.</v>
      </c>
      <c r="G511" s="27" t="str">
        <f>VLOOKUP(A511,'BASE REGISTRO NOVIEMBRE'!$B$2:$V$890,7,FALSE)</f>
        <v>Según Ley Orgánica Nº 18.695, arts. 1º al 4º.</v>
      </c>
      <c r="H511" s="27" t="str">
        <f>VLOOKUP(A511,'BASE REGISTRO NOVIEMBRE'!$B$2:$V$890,8,FALSE)</f>
        <v>no tiene</v>
      </c>
      <c r="I511" s="27">
        <f>VLOOKUP(A511,'BASE REGISTRO NOVIEMBRE'!$B$2:$V$890,9,FALSE)</f>
        <v>0</v>
      </c>
      <c r="J511" s="27">
        <f>VLOOKUP(A511,'BASE REGISTRO NOVIEMBRE'!$B$2:$V$890,10,FALSE)</f>
        <v>0</v>
      </c>
      <c r="K511" s="27" t="str">
        <f>VLOOKUP(A511,'BASE REGISTRO NOVIEMBRE'!$B$2:$V$890,11,FALSE)</f>
        <v>Marcos Rodrigo López Rivera</v>
      </c>
      <c r="L511" s="27" t="str">
        <f>VLOOKUP(A511,'BASE REGISTRO NOVIEMBRE'!$B$2:$V$890,12,FALSE)</f>
        <v>Chacabuco Nº 630, Copiapó, Tercera Región</v>
      </c>
      <c r="M511" s="27" t="str">
        <f>VLOOKUP(A511,'BASE REGISTRO NOVIEMBRE'!$B$2:$V$890,13,FALSE)</f>
        <v>III</v>
      </c>
      <c r="N511" s="27" t="str">
        <f>VLOOKUP(A511,'BASE REGISTRO NOVIEMBRE'!$B$2:$V$890,14,FALSE)</f>
        <v>Copiapó</v>
      </c>
      <c r="O511" s="27" t="str">
        <f>VLOOKUP(A511,'BASE REGISTRO NOVIEMBRE'!$B$2:$V$890,15,FALSE)</f>
        <v>(52)- 2357702</v>
      </c>
      <c r="P511" s="27" t="str">
        <f>VLOOKUP(A511,'BASE REGISTRO NOVIEMBRE'!$B$2:$V$890,16,FALSE)</f>
        <v>marcoslopez@copiapo.cl</v>
      </c>
      <c r="Q511" s="27">
        <f>VLOOKUP(A511,'BASE REGISTRO NOVIEMBRE'!$B$2:$V$890,17,FALSE)</f>
        <v>0</v>
      </c>
      <c r="R511" s="27" t="str">
        <f>VLOOKUP(A511,'BASE REGISTRO NOVIEMBRE'!$B$2:$V$890,18,FALSE)</f>
        <v>91001: Administración Pública</v>
      </c>
      <c r="S511" s="27" t="str">
        <f>VLOOKUP(A511,'BASE REGISTRO NOVIEMBRE'!$B$2:$V$890,19,FALSE)</f>
        <v xml:space="preserve">Se acompañan Balance de comprobación y de Saldos, correspondientes al año 2009, aprobados por la Unidad de Supervisión Financiera Nacional. </v>
      </c>
      <c r="T511" s="107">
        <f>VLOOKUP(A511,'BASE REGISTRO NOVIEMBRE'!$B$2:$V$890,20,FALSE)</f>
        <v>37970</v>
      </c>
      <c r="U511" s="41">
        <v>7083</v>
      </c>
      <c r="V511" s="44">
        <v>0</v>
      </c>
      <c r="W511" s="44">
        <v>9298118</v>
      </c>
      <c r="X511" s="45">
        <v>44561</v>
      </c>
      <c r="Y511" s="42" t="s">
        <v>40</v>
      </c>
      <c r="Z511" s="42" t="s">
        <v>9203</v>
      </c>
      <c r="AA511" s="42" t="s">
        <v>282</v>
      </c>
    </row>
    <row r="512" spans="1:27" ht="15.75" customHeight="1" x14ac:dyDescent="0.2">
      <c r="A512" s="41">
        <v>7085</v>
      </c>
      <c r="B512" s="27" t="str">
        <f>VLOOKUP(A512,'BASE REGISTRO NOVIEMBRE'!$B$2:$V$890,2,FALSE)</f>
        <v>Corporación Educacional y de Beneficencia Cristo Joven</v>
      </c>
      <c r="C512" s="27" t="str">
        <f>VLOOKUP(A512,'BASE REGISTRO NOVIEMBRE'!$B$2:$V$890,3,FALSE)</f>
        <v>73099800-7</v>
      </c>
      <c r="D512" s="27" t="str">
        <f>VLOOKUP(A512,'BASE REGISTRO NOVIEMBRE'!$B$2:$V$890,4,FALSE)</f>
        <v>Corporación de Derecho Privado.</v>
      </c>
      <c r="E512" s="27" t="str">
        <f>VLOOKUP(A512,'BASE REGISTRO NOVIEMBRE'!$B$2:$V$890,5,FALSE)</f>
        <v>Otorgada por Decreto Supremo Nº 93, de fecha 23 de enero de 1995, del Ministerio de Justicia, publicado en el Diario Oficial el día 23 de enero de 1995.</v>
      </c>
      <c r="F512" s="27" t="str">
        <f>VLOOKUP(A512,'BASE REGISTRO NOVIEMBRE'!$B$2:$V$890,6,FALSE)</f>
        <v xml:space="preserve">Certificado de vigencia, folio Nº 500400217696, de fecha 26 de julio de 2021, del Servicio de Registro Civil e Identificación. </v>
      </c>
      <c r="G512" s="27" t="str">
        <f>VLOOKUP(A512,'BASE REGISTRO NOVIEMBRE'!$B$2:$V$890,7,FALSE)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512" s="27" t="str">
        <f>VLOOKUP(A512,'BASE REGISTRO NOVIEMBRE'!$B$2:$V$890,8,FALSE)</f>
        <v>Presidenta: Ana María Ordenes Lopez,
Vicepresidenta: Juana Maricel Yañez Alvarado, 
Secretaria: Maria de los Angeles Rivera Ortega, 
Tesorero: Javier Armando Rivera Arce, 
Director: Víctor Hugo Nogales Flores, 
Consta en Certificado de directorio, folio Nº 500400217686, de fecha 26 de julio de 2021, del Servicio de Registro Civil e Identificación</v>
      </c>
      <c r="I512" s="27" t="str">
        <f>VLOOKUP(A512,'BASE REGISTRO NOVIEMBRE'!$B$2:$V$890,9,FALSE)</f>
        <v xml:space="preserve">Durarán 01 año en sus cargos.
</v>
      </c>
      <c r="J512" s="27" t="str">
        <f>VLOOKUP(A512,'BASE REGISTRO NOVIEMBRE'!$B$2:$V$890,10,FALSE)</f>
        <v>De 26 de junio de 2020 al 26 de junio de 2021</v>
      </c>
      <c r="K512" s="27" t="str">
        <f>VLOOKUP(A512,'BASE REGISTRO NOVIEMBRE'!$B$2:$V$890,11,FALSE)</f>
        <v xml:space="preserve">Presidenta: Ana María Ordenes Lopez 
Director Ejecutivo: Justo Pastor Valdes Manzanares
</v>
      </c>
      <c r="L512" s="27" t="str">
        <f>VLOOKUP(A512,'BASE REGISTRO NOVIEMBRE'!$B$2:$V$890,12,FALSE)</f>
        <v xml:space="preserve">Venezuela Nº 5950, Lo Hermida, comuna de Peñalolén, Región Metropolitana. 
</v>
      </c>
      <c r="M512" s="27" t="str">
        <f>VLOOKUP(A512,'BASE REGISTRO NOVIEMBRE'!$B$2:$V$890,13,FALSE)</f>
        <v>XIII</v>
      </c>
      <c r="N512" s="27" t="str">
        <f>VLOOKUP(A512,'BASE REGISTRO NOVIEMBRE'!$B$2:$V$890,14,FALSE)</f>
        <v>Peñalolén</v>
      </c>
      <c r="O512" s="27" t="str">
        <f>VLOOKUP(A512,'BASE REGISTRO NOVIEMBRE'!$B$2:$V$890,15,FALSE)</f>
        <v>(02) 2728144- 2716913</v>
      </c>
      <c r="P512" s="27" t="str">
        <f>VLOOKUP(A512,'BASE REGISTRO NOVIEMBRE'!$B$2:$V$890,16,FALSE)</f>
        <v xml:space="preserve">corporación@cristojoven.cl
www.cristojoven.cl 
</v>
      </c>
      <c r="Q512" s="27">
        <f>VLOOKUP(A512,'BASE REGISTRO NOVIEMBRE'!$B$2:$V$890,17,FALSE)</f>
        <v>0</v>
      </c>
      <c r="R512" s="27" t="str">
        <f>VLOOKUP(A512,'BASE REGISTRO NOVIEMBRE'!$B$2:$V$890,18,FALSE)</f>
        <v>93401: Institución de Asistencia Social</v>
      </c>
      <c r="S512" s="27" t="str">
        <f>VLOOKUP(A512,'BASE REGISTRO NOVIEMBRE'!$B$2:$V$890,19,FALSE)</f>
        <v>Se acompaña certificado financiero correspondiente al año 2020 aprobado por el  Sub Departamento de Supervisión Financiera Nacional.</v>
      </c>
      <c r="T512" s="107">
        <f>VLOOKUP(A512,'BASE REGISTRO NOVIEMBRE'!$B$2:$V$890,20,FALSE)</f>
        <v>37970</v>
      </c>
      <c r="U512" s="41">
        <v>7085</v>
      </c>
      <c r="V512" s="44">
        <v>8197954</v>
      </c>
      <c r="W512" s="44">
        <v>14404354</v>
      </c>
      <c r="X512" s="45">
        <v>44561</v>
      </c>
      <c r="Y512" s="42" t="s">
        <v>40</v>
      </c>
      <c r="Z512" s="42" t="s">
        <v>9203</v>
      </c>
      <c r="AA512" s="42" t="s">
        <v>323</v>
      </c>
    </row>
    <row r="513" spans="1:27" ht="15.75" customHeight="1" x14ac:dyDescent="0.2">
      <c r="A513" s="41">
        <v>7086</v>
      </c>
      <c r="B513" s="27" t="str">
        <f>VLOOKUP(A513,'BASE REGISTRO NOVIEMBRE'!$B$2:$V$890,2,FALSE)</f>
        <v xml:space="preserve">Organización No Gubernamental de Desarrollo socialcreativa -  O.N.G. SocialCreativa (ex ONG Cordillera).
</v>
      </c>
      <c r="C513" s="27" t="str">
        <f>VLOOKUP(A513,'BASE REGISTRO NOVIEMBRE'!$B$2:$V$890,3,FALSE)</f>
        <v>74615700-2</v>
      </c>
      <c r="D513" s="27" t="str">
        <f>VLOOKUP(A513,'BASE REGISTRO NOVIEMBRE'!$B$2:$V$890,4,FALSE)</f>
        <v>Corporación de Derecho Privado.</v>
      </c>
      <c r="E513" s="27" t="str">
        <f>VLOOKUP(A513,'BASE REGISTRO NOVIEMBRE'!$B$2:$V$890,5,FALSE)</f>
        <v>Otorgado por Decreto Supremo Nº 1314, de fecha 10 de diciembre de 1998, del Ministerio de Justicia.</v>
      </c>
      <c r="F513" s="27" t="str">
        <f>VLOOKUP(A513,'BASE REGISTRO NOVIEMBRE'!$B$2:$V$890,6,FALSE)</f>
        <v xml:space="preserve">Certificado de Vigencia de persona jurídica sin fines de lucro, folio Nº 500396182733, emitido el 30 de junio de  2021 por el SRCEI </v>
      </c>
      <c r="G513" s="27" t="str">
        <f>VLOOKUP(A513,'BASE REGISTRO NOVIEMBRE'!$B$2:$V$890,7,FALSE)</f>
        <v>Promoción del desarrollo, especialmente de las personas, familias, grupos y comunidades que viven en condiciones de pobreza y/o marginalidad.</v>
      </c>
      <c r="H513" s="27" t="str">
        <f>VLOOKUP(A513,'BASE REGISTRO NOVIEMBRE'!$B$2:$V$890,8,FALSE)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513" s="27" t="str">
        <f>VLOOKUP(A513,'BASE REGISTRO NOVIEMBRE'!$B$2:$V$890,9,FALSE)</f>
        <v>Durarán dos años en sus cargos</v>
      </c>
      <c r="J513" s="27" t="str">
        <f>VLOOKUP(A513,'BASE REGISTRO NOVIEMBRE'!$B$2:$V$890,10,FALSE)</f>
        <v>Del 19 de julio de 2018 al 19 de julio de 2020, de manera que el Directorio se encuentra vencido.
Obs: Se solicitarán antecedentes mediante correo electrónico.</v>
      </c>
      <c r="K513" s="27" t="str">
        <f>VLOOKUP(A513,'BASE REGISTRO NOVIEMBRE'!$B$2:$V$890,11,FALSE)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13" s="27" t="str">
        <f>VLOOKUP(A513,'BASE REGISTRO NOVIEMBRE'!$B$2:$V$890,12,FALSE)</f>
        <v xml:space="preserve">Juan de Pineda 7580, La Florida, Santiago
</v>
      </c>
      <c r="M513" s="27" t="str">
        <f>VLOOKUP(A513,'BASE REGISTRO NOVIEMBRE'!$B$2:$V$890,13,FALSE)</f>
        <v>XIII</v>
      </c>
      <c r="N513" s="27" t="str">
        <f>VLOOKUP(A513,'BASE REGISTRO NOVIEMBRE'!$B$2:$V$890,14,FALSE)</f>
        <v>La Florida</v>
      </c>
      <c r="O513" s="27" t="str">
        <f>VLOOKUP(A513,'BASE REGISTRO NOVIEMBRE'!$B$2:$V$890,15,FALSE)</f>
        <v xml:space="preserve">224000227.
</v>
      </c>
      <c r="P513" s="27" t="str">
        <f>VLOOKUP(A513,'BASE REGISTRO NOVIEMBRE'!$B$2:$V$890,16,FALSE)</f>
        <v>direccionadministrativa@socialcreativa.cl</v>
      </c>
      <c r="Q513" s="27">
        <f>VLOOKUP(A513,'BASE REGISTRO NOVIEMBRE'!$B$2:$V$890,17,FALSE)</f>
        <v>0</v>
      </c>
      <c r="R513" s="27" t="str">
        <f>VLOOKUP(A513,'BASE REGISTRO NOVIEMBRE'!$B$2:$V$890,18,FALSE)</f>
        <v>93401: Institución de Asistencia Social</v>
      </c>
      <c r="S513" s="27" t="str">
        <f>VLOOKUP(A513,'BASE REGISTRO NOVIEMBRE'!$B$2:$V$890,19,FALSE)</f>
        <v xml:space="preserve">Antecedentes financieros correspondientes al año 2020, aprobados por el Subdepartamento de Supervisión Financiera Nacional. </v>
      </c>
      <c r="T513" s="107">
        <f>VLOOKUP(A513,'BASE REGISTRO NOVIEMBRE'!$B$2:$V$890,20,FALSE)</f>
        <v>37970</v>
      </c>
      <c r="U513" s="41">
        <v>7086</v>
      </c>
      <c r="V513" s="44">
        <v>10221344</v>
      </c>
      <c r="W513" s="44">
        <v>16033200</v>
      </c>
      <c r="X513" s="45">
        <v>44561</v>
      </c>
      <c r="Y513" s="42" t="s">
        <v>40</v>
      </c>
      <c r="Z513" s="42" t="s">
        <v>9203</v>
      </c>
      <c r="AA513" s="42" t="s">
        <v>9506</v>
      </c>
    </row>
    <row r="514" spans="1:27" ht="15.75" customHeight="1" x14ac:dyDescent="0.2">
      <c r="A514" s="41">
        <v>7086</v>
      </c>
      <c r="B514" s="27" t="str">
        <f>VLOOKUP(A514,'BASE REGISTRO NOVIEMBRE'!$B$2:$V$890,2,FALSE)</f>
        <v xml:space="preserve">Organización No Gubernamental de Desarrollo socialcreativa -  O.N.G. SocialCreativa (ex ONG Cordillera).
</v>
      </c>
      <c r="C514" s="27" t="str">
        <f>VLOOKUP(A514,'BASE REGISTRO NOVIEMBRE'!$B$2:$V$890,3,FALSE)</f>
        <v>74615700-2</v>
      </c>
      <c r="D514" s="27" t="str">
        <f>VLOOKUP(A514,'BASE REGISTRO NOVIEMBRE'!$B$2:$V$890,4,FALSE)</f>
        <v>Corporación de Derecho Privado.</v>
      </c>
      <c r="E514" s="27" t="str">
        <f>VLOOKUP(A514,'BASE REGISTRO NOVIEMBRE'!$B$2:$V$890,5,FALSE)</f>
        <v>Otorgado por Decreto Supremo Nº 1314, de fecha 10 de diciembre de 1998, del Ministerio de Justicia.</v>
      </c>
      <c r="F514" s="27" t="str">
        <f>VLOOKUP(A514,'BASE REGISTRO NOVIEMBRE'!$B$2:$V$890,6,FALSE)</f>
        <v xml:space="preserve">Certificado de Vigencia de persona jurídica sin fines de lucro, folio Nº 500396182733, emitido el 30 de junio de  2021 por el SRCEI </v>
      </c>
      <c r="G514" s="27" t="str">
        <f>VLOOKUP(A514,'BASE REGISTRO NOVIEMBRE'!$B$2:$V$890,7,FALSE)</f>
        <v>Promoción del desarrollo, especialmente de las personas, familias, grupos y comunidades que viven en condiciones de pobreza y/o marginalidad.</v>
      </c>
      <c r="H514" s="27" t="str">
        <f>VLOOKUP(A514,'BASE REGISTRO NOVIEMBRE'!$B$2:$V$890,8,FALSE)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514" s="27" t="str">
        <f>VLOOKUP(A514,'BASE REGISTRO NOVIEMBRE'!$B$2:$V$890,9,FALSE)</f>
        <v>Durarán dos años en sus cargos</v>
      </c>
      <c r="J514" s="27" t="str">
        <f>VLOOKUP(A514,'BASE REGISTRO NOVIEMBRE'!$B$2:$V$890,10,FALSE)</f>
        <v>Del 19 de julio de 2018 al 19 de julio de 2020, de manera que el Directorio se encuentra vencido.
Obs: Se solicitarán antecedentes mediante correo electrónico.</v>
      </c>
      <c r="K514" s="27" t="str">
        <f>VLOOKUP(A514,'BASE REGISTRO NOVIEMBRE'!$B$2:$V$890,11,FALSE)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14" s="27" t="str">
        <f>VLOOKUP(A514,'BASE REGISTRO NOVIEMBRE'!$B$2:$V$890,12,FALSE)</f>
        <v xml:space="preserve">Juan de Pineda 7580, La Florida, Santiago
</v>
      </c>
      <c r="M514" s="27" t="str">
        <f>VLOOKUP(A514,'BASE REGISTRO NOVIEMBRE'!$B$2:$V$890,13,FALSE)</f>
        <v>XIII</v>
      </c>
      <c r="N514" s="27" t="str">
        <f>VLOOKUP(A514,'BASE REGISTRO NOVIEMBRE'!$B$2:$V$890,14,FALSE)</f>
        <v>La Florida</v>
      </c>
      <c r="O514" s="27" t="str">
        <f>VLOOKUP(A514,'BASE REGISTRO NOVIEMBRE'!$B$2:$V$890,15,FALSE)</f>
        <v xml:space="preserve">224000227.
</v>
      </c>
      <c r="P514" s="27" t="str">
        <f>VLOOKUP(A514,'BASE REGISTRO NOVIEMBRE'!$B$2:$V$890,16,FALSE)</f>
        <v>direccionadministrativa@socialcreativa.cl</v>
      </c>
      <c r="Q514" s="27">
        <f>VLOOKUP(A514,'BASE REGISTRO NOVIEMBRE'!$B$2:$V$890,17,FALSE)</f>
        <v>0</v>
      </c>
      <c r="R514" s="27" t="str">
        <f>VLOOKUP(A514,'BASE REGISTRO NOVIEMBRE'!$B$2:$V$890,18,FALSE)</f>
        <v>93401: Institución de Asistencia Social</v>
      </c>
      <c r="S514" s="27" t="str">
        <f>VLOOKUP(A514,'BASE REGISTRO NOVIEMBRE'!$B$2:$V$890,19,FALSE)</f>
        <v xml:space="preserve">Antecedentes financieros correspondientes al año 2020, aprobados por el Subdepartamento de Supervisión Financiera Nacional. </v>
      </c>
      <c r="T514" s="107">
        <f>VLOOKUP(A514,'BASE REGISTRO NOVIEMBRE'!$B$2:$V$890,20,FALSE)</f>
        <v>37970</v>
      </c>
      <c r="U514" s="41">
        <v>7086</v>
      </c>
      <c r="V514" s="44">
        <v>9299256</v>
      </c>
      <c r="W514" s="44">
        <v>17315856</v>
      </c>
      <c r="X514" s="45">
        <v>44561</v>
      </c>
      <c r="Y514" s="42" t="s">
        <v>40</v>
      </c>
      <c r="Z514" s="42" t="s">
        <v>9203</v>
      </c>
      <c r="AA514" s="42" t="s">
        <v>9507</v>
      </c>
    </row>
    <row r="515" spans="1:27" ht="15.75" customHeight="1" x14ac:dyDescent="0.2">
      <c r="A515" s="41">
        <v>7086</v>
      </c>
      <c r="B515" s="27" t="str">
        <f>VLOOKUP(A515,'BASE REGISTRO NOVIEMBRE'!$B$2:$V$890,2,FALSE)</f>
        <v xml:space="preserve">Organización No Gubernamental de Desarrollo socialcreativa -  O.N.G. SocialCreativa (ex ONG Cordillera).
</v>
      </c>
      <c r="C515" s="27" t="str">
        <f>VLOOKUP(A515,'BASE REGISTRO NOVIEMBRE'!$B$2:$V$890,3,FALSE)</f>
        <v>74615700-2</v>
      </c>
      <c r="D515" s="27" t="str">
        <f>VLOOKUP(A515,'BASE REGISTRO NOVIEMBRE'!$B$2:$V$890,4,FALSE)</f>
        <v>Corporación de Derecho Privado.</v>
      </c>
      <c r="E515" s="27" t="str">
        <f>VLOOKUP(A515,'BASE REGISTRO NOVIEMBRE'!$B$2:$V$890,5,FALSE)</f>
        <v>Otorgado por Decreto Supremo Nº 1314, de fecha 10 de diciembre de 1998, del Ministerio de Justicia.</v>
      </c>
      <c r="F515" s="27" t="str">
        <f>VLOOKUP(A515,'BASE REGISTRO NOVIEMBRE'!$B$2:$V$890,6,FALSE)</f>
        <v xml:space="preserve">Certificado de Vigencia de persona jurídica sin fines de lucro, folio Nº 500396182733, emitido el 30 de junio de  2021 por el SRCEI </v>
      </c>
      <c r="G515" s="27" t="str">
        <f>VLOOKUP(A515,'BASE REGISTRO NOVIEMBRE'!$B$2:$V$890,7,FALSE)</f>
        <v>Promoción del desarrollo, especialmente de las personas, familias, grupos y comunidades que viven en condiciones de pobreza y/o marginalidad.</v>
      </c>
      <c r="H515" s="27" t="str">
        <f>VLOOKUP(A515,'BASE REGISTRO NOVIEMBRE'!$B$2:$V$890,8,FALSE)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515" s="27" t="str">
        <f>VLOOKUP(A515,'BASE REGISTRO NOVIEMBRE'!$B$2:$V$890,9,FALSE)</f>
        <v>Durarán dos años en sus cargos</v>
      </c>
      <c r="J515" s="27" t="str">
        <f>VLOOKUP(A515,'BASE REGISTRO NOVIEMBRE'!$B$2:$V$890,10,FALSE)</f>
        <v>Del 19 de julio de 2018 al 19 de julio de 2020, de manera que el Directorio se encuentra vencido.
Obs: Se solicitarán antecedentes mediante correo electrónico.</v>
      </c>
      <c r="K515" s="27" t="str">
        <f>VLOOKUP(A515,'BASE REGISTRO NOVIEMBRE'!$B$2:$V$890,11,FALSE)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15" s="27" t="str">
        <f>VLOOKUP(A515,'BASE REGISTRO NOVIEMBRE'!$B$2:$V$890,12,FALSE)</f>
        <v xml:space="preserve">Juan de Pineda 7580, La Florida, Santiago
</v>
      </c>
      <c r="M515" s="27" t="str">
        <f>VLOOKUP(A515,'BASE REGISTRO NOVIEMBRE'!$B$2:$V$890,13,FALSE)</f>
        <v>XIII</v>
      </c>
      <c r="N515" s="27" t="str">
        <f>VLOOKUP(A515,'BASE REGISTRO NOVIEMBRE'!$B$2:$V$890,14,FALSE)</f>
        <v>La Florida</v>
      </c>
      <c r="O515" s="27" t="str">
        <f>VLOOKUP(A515,'BASE REGISTRO NOVIEMBRE'!$B$2:$V$890,15,FALSE)</f>
        <v xml:space="preserve">224000227.
</v>
      </c>
      <c r="P515" s="27" t="str">
        <f>VLOOKUP(A515,'BASE REGISTRO NOVIEMBRE'!$B$2:$V$890,16,FALSE)</f>
        <v>direccionadministrativa@socialcreativa.cl</v>
      </c>
      <c r="Q515" s="27">
        <f>VLOOKUP(A515,'BASE REGISTRO NOVIEMBRE'!$B$2:$V$890,17,FALSE)</f>
        <v>0</v>
      </c>
      <c r="R515" s="27" t="str">
        <f>VLOOKUP(A515,'BASE REGISTRO NOVIEMBRE'!$B$2:$V$890,18,FALSE)</f>
        <v>93401: Institución de Asistencia Social</v>
      </c>
      <c r="S515" s="27" t="str">
        <f>VLOOKUP(A515,'BASE REGISTRO NOVIEMBRE'!$B$2:$V$890,19,FALSE)</f>
        <v xml:space="preserve">Antecedentes financieros correspondientes al año 2020, aprobados por el Subdepartamento de Supervisión Financiera Nacional. </v>
      </c>
      <c r="T515" s="107">
        <f>VLOOKUP(A515,'BASE REGISTRO NOVIEMBRE'!$B$2:$V$890,20,FALSE)</f>
        <v>37970</v>
      </c>
      <c r="U515" s="41">
        <v>7086</v>
      </c>
      <c r="V515" s="44">
        <v>9940584</v>
      </c>
      <c r="W515" s="44">
        <v>17957184</v>
      </c>
      <c r="X515" s="45">
        <v>44561</v>
      </c>
      <c r="Y515" s="42" t="s">
        <v>40</v>
      </c>
      <c r="Z515" s="42" t="s">
        <v>9203</v>
      </c>
      <c r="AA515" s="42" t="s">
        <v>9515</v>
      </c>
    </row>
    <row r="516" spans="1:27" ht="15.75" customHeight="1" x14ac:dyDescent="0.2">
      <c r="A516" s="41">
        <v>7086</v>
      </c>
      <c r="B516" s="27" t="str">
        <f>VLOOKUP(A516,'BASE REGISTRO NOVIEMBRE'!$B$2:$V$890,2,FALSE)</f>
        <v xml:space="preserve">Organización No Gubernamental de Desarrollo socialcreativa -  O.N.G. SocialCreativa (ex ONG Cordillera).
</v>
      </c>
      <c r="C516" s="27" t="str">
        <f>VLOOKUP(A516,'BASE REGISTRO NOVIEMBRE'!$B$2:$V$890,3,FALSE)</f>
        <v>74615700-2</v>
      </c>
      <c r="D516" s="27" t="str">
        <f>VLOOKUP(A516,'BASE REGISTRO NOVIEMBRE'!$B$2:$V$890,4,FALSE)</f>
        <v>Corporación de Derecho Privado.</v>
      </c>
      <c r="E516" s="27" t="str">
        <f>VLOOKUP(A516,'BASE REGISTRO NOVIEMBRE'!$B$2:$V$890,5,FALSE)</f>
        <v>Otorgado por Decreto Supremo Nº 1314, de fecha 10 de diciembre de 1998, del Ministerio de Justicia.</v>
      </c>
      <c r="F516" s="27" t="str">
        <f>VLOOKUP(A516,'BASE REGISTRO NOVIEMBRE'!$B$2:$V$890,6,FALSE)</f>
        <v xml:space="preserve">Certificado de Vigencia de persona jurídica sin fines de lucro, folio Nº 500396182733, emitido el 30 de junio de  2021 por el SRCEI </v>
      </c>
      <c r="G516" s="27" t="str">
        <f>VLOOKUP(A516,'BASE REGISTRO NOVIEMBRE'!$B$2:$V$890,7,FALSE)</f>
        <v>Promoción del desarrollo, especialmente de las personas, familias, grupos y comunidades que viven en condiciones de pobreza y/o marginalidad.</v>
      </c>
      <c r="H516" s="27" t="str">
        <f>VLOOKUP(A516,'BASE REGISTRO NOVIEMBRE'!$B$2:$V$890,8,FALSE)</f>
        <v>Presidenta: Graciana Fernanda Farías Cortés,
Vicepresidente: Raúl Alejandro Fernández Bacciarini      
Secretaria: Isidora Pilar Fuentealba Santelices, 
Tesorera: Camila Sánchez Soto 
Director: Orquídea del Carmen Miranda Zúñiga, 
Consta en certificado de directorio de persona jurídica  sin fines de lucro, folio Nº 500396182702, emitido el 30 de junio de  2021 por el SRCEI</v>
      </c>
      <c r="I516" s="27" t="str">
        <f>VLOOKUP(A516,'BASE REGISTRO NOVIEMBRE'!$B$2:$V$890,9,FALSE)</f>
        <v>Durarán dos años en sus cargos</v>
      </c>
      <c r="J516" s="27" t="str">
        <f>VLOOKUP(A516,'BASE REGISTRO NOVIEMBRE'!$B$2:$V$890,10,FALSE)</f>
        <v>Del 19 de julio de 2018 al 19 de julio de 2020, de manera que el Directorio se encuentra vencido.
Obs: Se solicitarán antecedentes mediante correo electrónico.</v>
      </c>
      <c r="K516" s="27" t="str">
        <f>VLOOKUP(A516,'BASE REGISTRO NOVIEMBRE'!$B$2:$V$890,11,FALSE)</f>
        <v xml:space="preserve">Presidenta: Graciana Fernanda Farías Cortés, 
Poderes para actuar 2 cualesquiera de ellos, conjuntamente: 
Presidenta: Graciana Fernanda Farías Cortés, 
Vicepresidente: Raúl Alejandro Fernández Bacciarini      
Tesorera: Camila Sánchez Soto 
Directora Ejecutiva: Jessica Soto Arellano, </v>
      </c>
      <c r="L516" s="27" t="str">
        <f>VLOOKUP(A516,'BASE REGISTRO NOVIEMBRE'!$B$2:$V$890,12,FALSE)</f>
        <v xml:space="preserve">Juan de Pineda 7580, La Florida, Santiago
</v>
      </c>
      <c r="M516" s="27" t="str">
        <f>VLOOKUP(A516,'BASE REGISTRO NOVIEMBRE'!$B$2:$V$890,13,FALSE)</f>
        <v>XIII</v>
      </c>
      <c r="N516" s="27" t="str">
        <f>VLOOKUP(A516,'BASE REGISTRO NOVIEMBRE'!$B$2:$V$890,14,FALSE)</f>
        <v>La Florida</v>
      </c>
      <c r="O516" s="27" t="str">
        <f>VLOOKUP(A516,'BASE REGISTRO NOVIEMBRE'!$B$2:$V$890,15,FALSE)</f>
        <v xml:space="preserve">224000227.
</v>
      </c>
      <c r="P516" s="27" t="str">
        <f>VLOOKUP(A516,'BASE REGISTRO NOVIEMBRE'!$B$2:$V$890,16,FALSE)</f>
        <v>direccionadministrativa@socialcreativa.cl</v>
      </c>
      <c r="Q516" s="27">
        <f>VLOOKUP(A516,'BASE REGISTRO NOVIEMBRE'!$B$2:$V$890,17,FALSE)</f>
        <v>0</v>
      </c>
      <c r="R516" s="27" t="str">
        <f>VLOOKUP(A516,'BASE REGISTRO NOVIEMBRE'!$B$2:$V$890,18,FALSE)</f>
        <v>93401: Institución de Asistencia Social</v>
      </c>
      <c r="S516" s="27" t="str">
        <f>VLOOKUP(A516,'BASE REGISTRO NOVIEMBRE'!$B$2:$V$890,19,FALSE)</f>
        <v xml:space="preserve">Antecedentes financieros correspondientes al año 2020, aprobados por el Subdepartamento de Supervisión Financiera Nacional. </v>
      </c>
      <c r="T516" s="107">
        <f>VLOOKUP(A516,'BASE REGISTRO NOVIEMBRE'!$B$2:$V$890,20,FALSE)</f>
        <v>37970</v>
      </c>
      <c r="U516" s="41">
        <v>7086</v>
      </c>
      <c r="V516" s="44">
        <v>9299256</v>
      </c>
      <c r="W516" s="44">
        <v>17315856</v>
      </c>
      <c r="X516" s="45">
        <v>44561</v>
      </c>
      <c r="Y516" s="42" t="s">
        <v>40</v>
      </c>
      <c r="Z516" s="42" t="s">
        <v>9203</v>
      </c>
      <c r="AA516" s="42" t="s">
        <v>174</v>
      </c>
    </row>
    <row r="517" spans="1:27" ht="15.75" customHeight="1" x14ac:dyDescent="0.2">
      <c r="A517" s="41">
        <v>7087</v>
      </c>
      <c r="B517" s="27" t="str">
        <f>VLOOKUP(A517,'BASE REGISTRO NOVIEMBRE'!$B$2:$V$890,2,FALSE)</f>
        <v xml:space="preserve">I. Municipalidad de Calama
</v>
      </c>
      <c r="C517" s="27" t="str">
        <f>VLOOKUP(A517,'BASE REGISTRO NOVIEMBRE'!$B$2:$V$890,3,FALSE)</f>
        <v>69020200-K</v>
      </c>
      <c r="D517" s="27" t="str">
        <f>VLOOKUP(A517,'BASE REGISTRO NOVIEMBRE'!$B$2:$V$890,4,FALSE)</f>
        <v>Municipalidad</v>
      </c>
      <c r="E517" s="27" t="str">
        <f>VLOOKUP(A517,'BASE REGISTRO NOVIEMBRE'!$B$2:$V$890,5,FALSE)</f>
        <v>Constitución Política de la República, art. 107.</v>
      </c>
      <c r="F517" s="27" t="str">
        <f>VLOOKUP(A517,'BASE REGISTRO NOVIEMBRE'!$B$2:$V$890,6,FALSE)</f>
        <v>Indefinida.</v>
      </c>
      <c r="G517" s="27" t="str">
        <f>VLOOKUP(A517,'BASE REGISTRO NOVIEMBRE'!$B$2:$V$890,7,FALSE)</f>
        <v>Según Ley Orgánica Nº 18.695, arts. 1º al 4º.</v>
      </c>
      <c r="H517" s="27" t="str">
        <f>VLOOKUP(A517,'BASE REGISTRO NOVIEMBRE'!$B$2:$V$890,8,FALSE)</f>
        <v>no tiene</v>
      </c>
      <c r="I517" s="27">
        <f>VLOOKUP(A517,'BASE REGISTRO NOVIEMBRE'!$B$2:$V$890,9,FALSE)</f>
        <v>0</v>
      </c>
      <c r="J517" s="27">
        <f>VLOOKUP(A517,'BASE REGISTRO NOVIEMBRE'!$B$2:$V$890,10,FALSE)</f>
        <v>0</v>
      </c>
      <c r="K517" s="27" t="str">
        <f>VLOOKUP(A517,'BASE REGISTRO NOVIEMBRE'!$B$2:$V$890,11,FALSE)</f>
        <v xml:space="preserve">Roberto Eliecer Daniel Chamorro Vargas
</v>
      </c>
      <c r="L517" s="27" t="str">
        <f>VLOOKUP(A517,'BASE REGISTRO NOVIEMBRE'!$B$2:$V$890,12,FALSE)</f>
        <v>Vicuña Mackenna Nº 2001, Calama.</v>
      </c>
      <c r="M517" s="27" t="str">
        <f>VLOOKUP(A517,'BASE REGISTRO NOVIEMBRE'!$B$2:$V$890,13,FALSE)</f>
        <v>III</v>
      </c>
      <c r="N517" s="27" t="str">
        <f>VLOOKUP(A517,'BASE REGISTRO NOVIEMBRE'!$B$2:$V$890,14,FALSE)</f>
        <v>Calama</v>
      </c>
      <c r="O517" s="27" t="str">
        <f>VLOOKUP(A517,'BASE REGISTRO NOVIEMBRE'!$B$2:$V$890,15,FALSE)</f>
        <v xml:space="preserve">Teléfono Alcaldía: (52-2) 890296 – 890201.
</v>
      </c>
      <c r="P517" s="27" t="str">
        <f>VLOOKUP(A517,'BASE REGISTRO NOVIEMBRE'!$B$2:$V$890,16,FALSE)</f>
        <v>E-Mail: alcaldia@municipalidadcalama.cl.</v>
      </c>
      <c r="Q517" s="27">
        <f>VLOOKUP(A517,'BASE REGISTRO NOVIEMBRE'!$B$2:$V$890,17,FALSE)</f>
        <v>0</v>
      </c>
      <c r="R517" s="27">
        <f>VLOOKUP(A517,'BASE REGISTRO NOVIEMBRE'!$B$2:$V$890,18,FALSE)</f>
        <v>91001</v>
      </c>
      <c r="S517" s="27" t="str">
        <f>VLOOKUP(A517,'BASE REGISTRO NOVIEMBRE'!$B$2:$V$890,19,FALSE)</f>
        <v xml:space="preserve">No se acompañan. Aplica Informe Jurídico Nº 09, de  fecha 14 de marzo de 2011 del Departamento Jurídico y Dictamen Nº 070791, de 2009, de la Contraloría General de la República.  </v>
      </c>
      <c r="T517" s="107">
        <f>VLOOKUP(A517,'BASE REGISTRO NOVIEMBRE'!$B$2:$V$890,20,FALSE)</f>
        <v>37970</v>
      </c>
      <c r="U517" s="41">
        <v>7087</v>
      </c>
      <c r="V517" s="44">
        <v>6776837</v>
      </c>
      <c r="W517" s="44">
        <v>27107348</v>
      </c>
      <c r="X517" s="45">
        <v>44561</v>
      </c>
      <c r="Y517" s="42" t="s">
        <v>40</v>
      </c>
      <c r="Z517" s="42" t="s">
        <v>9203</v>
      </c>
      <c r="AA517" s="42" t="s">
        <v>9457</v>
      </c>
    </row>
    <row r="518" spans="1:27" ht="15.75" customHeight="1" x14ac:dyDescent="0.2">
      <c r="A518" s="41">
        <v>7090</v>
      </c>
      <c r="B518" s="27" t="str">
        <f>VLOOKUP(A518,'BASE REGISTRO NOVIEMBRE'!$B$2:$V$890,2,FALSE)</f>
        <v xml:space="preserve">I. Municipalidad de Lota
</v>
      </c>
      <c r="C518" s="27" t="str">
        <f>VLOOKUP(A518,'BASE REGISTRO NOVIEMBRE'!$B$2:$V$890,3,FALSE)</f>
        <v>69151300-9</v>
      </c>
      <c r="D518" s="27" t="str">
        <f>VLOOKUP(A518,'BASE REGISTRO NOVIEMBRE'!$B$2:$V$890,4,FALSE)</f>
        <v>Municipalidad</v>
      </c>
      <c r="E518" s="27" t="str">
        <f>VLOOKUP(A518,'BASE REGISTRO NOVIEMBRE'!$B$2:$V$890,5,FALSE)</f>
        <v>Constitución Política de la República, art. 107.</v>
      </c>
      <c r="F518" s="27" t="str">
        <f>VLOOKUP(A518,'BASE REGISTRO NOVIEMBRE'!$B$2:$V$890,6,FALSE)</f>
        <v>Indefinida.</v>
      </c>
      <c r="G518" s="27" t="str">
        <f>VLOOKUP(A518,'BASE REGISTRO NOVIEMBRE'!$B$2:$V$890,7,FALSE)</f>
        <v>Según Ley Orgánica Nº 18.695, arts. 1º al 4º.</v>
      </c>
      <c r="H518" s="27" t="str">
        <f>VLOOKUP(A518,'BASE REGISTRO NOVIEMBRE'!$B$2:$V$890,8,FALSE)</f>
        <v>no tiene</v>
      </c>
      <c r="I518" s="27">
        <f>VLOOKUP(A518,'BASE REGISTRO NOVIEMBRE'!$B$2:$V$890,9,FALSE)</f>
        <v>0</v>
      </c>
      <c r="J518" s="27">
        <f>VLOOKUP(A518,'BASE REGISTRO NOVIEMBRE'!$B$2:$V$890,10,FALSE)</f>
        <v>0</v>
      </c>
      <c r="K518" s="27" t="str">
        <f>VLOOKUP(A518,'BASE REGISTRO NOVIEMBRE'!$B$2:$V$890,11,FALSE)</f>
        <v xml:space="preserve">Victor Patricio Marchant Ulloa </v>
      </c>
      <c r="L518" s="27" t="str">
        <f>VLOOKUP(A518,'BASE REGISTRO NOVIEMBRE'!$B$2:$V$890,12,FALSE)</f>
        <v xml:space="preserve">Pedro Aguirre Cerda Nº302, Lota, Octava Región.
</v>
      </c>
      <c r="M518" s="27" t="str">
        <f>VLOOKUP(A518,'BASE REGISTRO NOVIEMBRE'!$B$2:$V$890,13,FALSE)</f>
        <v>VIII</v>
      </c>
      <c r="N518" s="27" t="str">
        <f>VLOOKUP(A518,'BASE REGISTRO NOVIEMBRE'!$B$2:$V$890,14,FALSE)</f>
        <v>Lota</v>
      </c>
      <c r="O518" s="27" t="str">
        <f>VLOOKUP(A518,'BASE REGISTRO NOVIEMBRE'!$B$2:$V$890,15,FALSE)</f>
        <v xml:space="preserve">Mesa Central: (41) 2405000 </v>
      </c>
      <c r="P518" s="27" t="str">
        <f>VLOOKUP(A518,'BASE REGISTRO NOVIEMBRE'!$B$2:$V$890,16,FALSE)</f>
        <v xml:space="preserve"> comunicaciones@lota.cl </v>
      </c>
      <c r="Q518" s="27">
        <f>VLOOKUP(A518,'BASE REGISTRO NOVIEMBRE'!$B$2:$V$890,17,FALSE)</f>
        <v>0</v>
      </c>
      <c r="R518" s="27">
        <f>VLOOKUP(A518,'BASE REGISTRO NOVIEMBRE'!$B$2:$V$890,18,FALSE)</f>
        <v>91001</v>
      </c>
      <c r="S518" s="27" t="str">
        <f>VLOOKUP(A518,'BASE REGISTRO NOVIEMBRE'!$B$2:$V$890,19,FALSE)</f>
        <v xml:space="preserve">No se acompañan. Aplica Informe Jurídico Nº 09, de  fecha 14 de marzo de 2011 del Departamento Jurídico y Dictamen Nº 070791, de 2009, de la Contraloría General de la República.  
</v>
      </c>
      <c r="T518" s="107">
        <f>VLOOKUP(A518,'BASE REGISTRO NOVIEMBRE'!$B$2:$V$890,20,FALSE)</f>
        <v>37970</v>
      </c>
      <c r="U518" s="41">
        <v>7090</v>
      </c>
      <c r="V518" s="44">
        <v>4945260</v>
      </c>
      <c r="W518" s="44">
        <v>9890520</v>
      </c>
      <c r="X518" s="45">
        <v>44561</v>
      </c>
      <c r="Y518" s="42" t="s">
        <v>40</v>
      </c>
      <c r="Z518" s="42" t="s">
        <v>9203</v>
      </c>
      <c r="AA518" s="42" t="s">
        <v>9522</v>
      </c>
    </row>
    <row r="519" spans="1:27" ht="15.75" customHeight="1" x14ac:dyDescent="0.2">
      <c r="A519" s="41">
        <v>7091</v>
      </c>
      <c r="B519" s="27" t="str">
        <f>VLOOKUP(A519,'BASE REGISTRO NOVIEMBRE'!$B$2:$V$890,2,FALSE)</f>
        <v xml:space="preserve">I. Municipalidad de Graneros 
</v>
      </c>
      <c r="C519" s="27" t="str">
        <f>VLOOKUP(A519,'BASE REGISTRO NOVIEMBRE'!$B$2:$V$890,3,FALSE)</f>
        <v>69080300-3</v>
      </c>
      <c r="D519" s="27" t="str">
        <f>VLOOKUP(A519,'BASE REGISTRO NOVIEMBRE'!$B$2:$V$890,4,FALSE)</f>
        <v>Municipalidad</v>
      </c>
      <c r="E519" s="27" t="str">
        <f>VLOOKUP(A519,'BASE REGISTRO NOVIEMBRE'!$B$2:$V$890,5,FALSE)</f>
        <v>Constitución Política de la República, art. 107.</v>
      </c>
      <c r="F519" s="27" t="str">
        <f>VLOOKUP(A519,'BASE REGISTRO NOVIEMBRE'!$B$2:$V$890,6,FALSE)</f>
        <v>Indefinida.</v>
      </c>
      <c r="G519" s="27" t="str">
        <f>VLOOKUP(A519,'BASE REGISTRO NOVIEMBRE'!$B$2:$V$890,7,FALSE)</f>
        <v>Según Ley Orgánica Nº 18.695, arts. 1º al 4º.</v>
      </c>
      <c r="H519" s="27" t="str">
        <f>VLOOKUP(A519,'BASE REGISTRO NOVIEMBRE'!$B$2:$V$890,8,FALSE)</f>
        <v>no tiene</v>
      </c>
      <c r="I519" s="27">
        <f>VLOOKUP(A519,'BASE REGISTRO NOVIEMBRE'!$B$2:$V$890,9,FALSE)</f>
        <v>0</v>
      </c>
      <c r="J519" s="27">
        <f>VLOOKUP(A519,'BASE REGISTRO NOVIEMBRE'!$B$2:$V$890,10,FALSE)</f>
        <v>0</v>
      </c>
      <c r="K519" s="27" t="str">
        <f>VLOOKUP(A519,'BASE REGISTRO NOVIEMBRE'!$B$2:$V$890,11,FALSE)</f>
        <v xml:space="preserve">Claudio Rafael Segovia Cofré </v>
      </c>
      <c r="L519" s="27" t="str">
        <f>VLOOKUP(A519,'BASE REGISTRO NOVIEMBRE'!$B$2:$V$890,12,FALSE)</f>
        <v>Plaza de Armas S/Nº, Graneros, Sexta Región.</v>
      </c>
      <c r="M519" s="27" t="str">
        <f>VLOOKUP(A519,'BASE REGISTRO NOVIEMBRE'!$B$2:$V$890,13,FALSE)</f>
        <v>VI</v>
      </c>
      <c r="N519" s="27" t="str">
        <f>VLOOKUP(A519,'BASE REGISTRO NOVIEMBRE'!$B$2:$V$890,14,FALSE)</f>
        <v xml:space="preserve"> Graneros</v>
      </c>
      <c r="O519" s="27">
        <f>VLOOKUP(A519,'BASE REGISTRO NOVIEMBRE'!$B$2:$V$890,15,FALSE)</f>
        <v>0</v>
      </c>
      <c r="P519" s="27">
        <f>VLOOKUP(A519,'BASE REGISTRO NOVIEMBRE'!$B$2:$V$890,16,FALSE)</f>
        <v>0</v>
      </c>
      <c r="Q519" s="27">
        <f>VLOOKUP(A519,'BASE REGISTRO NOVIEMBRE'!$B$2:$V$890,17,FALSE)</f>
        <v>0</v>
      </c>
      <c r="R519" s="27">
        <f>VLOOKUP(A519,'BASE REGISTRO NOVIEMBRE'!$B$2:$V$890,18,FALSE)</f>
        <v>91001</v>
      </c>
      <c r="S519" s="27" t="str">
        <f>VLOOKUP(A519,'BASE REGISTRO NOVIEMBRE'!$B$2:$V$890,19,FALSE)</f>
        <v xml:space="preserve">No se acompañan. Aplica Informe Jurídico Nº 09, de fecha 14 de marzo de 2011 del Departamento Jurídico y Dictamen Nº 070791, de 2009, de la Contraloría General de la República.  
</v>
      </c>
      <c r="T519" s="107">
        <f>VLOOKUP(A519,'BASE REGISTRO NOVIEMBRE'!$B$2:$V$890,20,FALSE)</f>
        <v>37970</v>
      </c>
      <c r="U519" s="41">
        <v>7091</v>
      </c>
      <c r="V519" s="44">
        <v>3663155</v>
      </c>
      <c r="W519" s="44">
        <v>7326310</v>
      </c>
      <c r="X519" s="45">
        <v>44561</v>
      </c>
      <c r="Y519" s="42" t="s">
        <v>40</v>
      </c>
      <c r="Z519" s="42" t="s">
        <v>9203</v>
      </c>
      <c r="AA519" s="42" t="s">
        <v>9498</v>
      </c>
    </row>
    <row r="520" spans="1:27" ht="15.75" customHeight="1" x14ac:dyDescent="0.2">
      <c r="A520" s="41">
        <v>7092</v>
      </c>
      <c r="B520" s="27" t="str">
        <f>VLOOKUP(A520,'BASE REGISTRO NOVIEMBRE'!$B$2:$V$890,2,FALSE)</f>
        <v xml:space="preserve">I. Municipalidad de Valdivia
</v>
      </c>
      <c r="C520" s="27" t="str">
        <f>VLOOKUP(A520,'BASE REGISTRO NOVIEMBRE'!$B$2:$V$890,3,FALSE)</f>
        <v>69200100-1</v>
      </c>
      <c r="D520" s="27" t="str">
        <f>VLOOKUP(A520,'BASE REGISTRO NOVIEMBRE'!$B$2:$V$890,4,FALSE)</f>
        <v>Municipalidad</v>
      </c>
      <c r="E520" s="27" t="str">
        <f>VLOOKUP(A520,'BASE REGISTRO NOVIEMBRE'!$B$2:$V$890,5,FALSE)</f>
        <v>Constitución Política de la República, art. 107.</v>
      </c>
      <c r="F520" s="27" t="str">
        <f>VLOOKUP(A520,'BASE REGISTRO NOVIEMBRE'!$B$2:$V$890,6,FALSE)</f>
        <v>Indefinida.</v>
      </c>
      <c r="G520" s="27" t="str">
        <f>VLOOKUP(A520,'BASE REGISTRO NOVIEMBRE'!$B$2:$V$890,7,FALSE)</f>
        <v>Según Ley Orgánica Nº 18.695, arts. 1º al 4º.</v>
      </c>
      <c r="H520" s="27" t="str">
        <f>VLOOKUP(A520,'BASE REGISTRO NOVIEMBRE'!$B$2:$V$890,8,FALSE)</f>
        <v>no tiene</v>
      </c>
      <c r="I520" s="27">
        <f>VLOOKUP(A520,'BASE REGISTRO NOVIEMBRE'!$B$2:$V$890,9,FALSE)</f>
        <v>0</v>
      </c>
      <c r="J520" s="27">
        <f>VLOOKUP(A520,'BASE REGISTRO NOVIEMBRE'!$B$2:$V$890,10,FALSE)</f>
        <v>0</v>
      </c>
      <c r="K520" s="27" t="str">
        <f>VLOOKUP(A520,'BASE REGISTRO NOVIEMBRE'!$B$2:$V$890,11,FALSE)</f>
        <v xml:space="preserve">Carla Andrea Amtmann Fecci
</v>
      </c>
      <c r="L520" s="27" t="str">
        <f>VLOOKUP(A520,'BASE REGISTRO NOVIEMBRE'!$B$2:$V$890,12,FALSE)</f>
        <v>Independencia Nº 455, Valdivia, Décima Cuarta Región</v>
      </c>
      <c r="M520" s="27" t="str">
        <f>VLOOKUP(A520,'BASE REGISTRO NOVIEMBRE'!$B$2:$V$890,13,FALSE)</f>
        <v>XIV</v>
      </c>
      <c r="N520" s="27" t="str">
        <f>VLOOKUP(A520,'BASE REGISTRO NOVIEMBRE'!$B$2:$V$890,14,FALSE)</f>
        <v>Valdivia</v>
      </c>
      <c r="O520" s="27">
        <f>VLOOKUP(A520,'BASE REGISTRO NOVIEMBRE'!$B$2:$V$890,15,FALSE)</f>
        <v>0</v>
      </c>
      <c r="P520" s="27">
        <f>VLOOKUP(A520,'BASE REGISTRO NOVIEMBRE'!$B$2:$V$890,16,FALSE)</f>
        <v>0</v>
      </c>
      <c r="Q520" s="27">
        <f>VLOOKUP(A520,'BASE REGISTRO NOVIEMBRE'!$B$2:$V$890,17,FALSE)</f>
        <v>0</v>
      </c>
      <c r="R520" s="27">
        <f>VLOOKUP(A520,'BASE REGISTRO NOVIEMBRE'!$B$2:$V$890,18,FALSE)</f>
        <v>91001</v>
      </c>
      <c r="S520" s="27" t="str">
        <f>VLOOKUP(A520,'BASE REGISTRO NOVIEMBRE'!$B$2:$V$890,19,FALSE)</f>
        <v xml:space="preserve">No se acompañan. Aplica Informe Jurídico Nº 09, de  fecha 14 de marzo de 2011 del Departamento Jurídico y Dictamen Nº 070791, de 2009, de la Contraloría General de la República.  
</v>
      </c>
      <c r="T520" s="107">
        <f>VLOOKUP(A520,'BASE REGISTRO NOVIEMBRE'!$B$2:$V$890,20,FALSE)</f>
        <v>37970</v>
      </c>
      <c r="U520" s="41">
        <v>7092</v>
      </c>
      <c r="V520" s="44">
        <v>6524995</v>
      </c>
      <c r="W520" s="44">
        <v>13049990</v>
      </c>
      <c r="X520" s="45">
        <v>44561</v>
      </c>
      <c r="Y520" s="42" t="s">
        <v>40</v>
      </c>
      <c r="Z520" s="42" t="s">
        <v>9203</v>
      </c>
      <c r="AA520" s="42" t="s">
        <v>220</v>
      </c>
    </row>
    <row r="521" spans="1:27" ht="15.75" customHeight="1" x14ac:dyDescent="0.2">
      <c r="A521" s="41">
        <v>7095</v>
      </c>
      <c r="B521" s="27" t="str">
        <f>VLOOKUP(A521,'BASE REGISTRO NOVIEMBRE'!$B$2:$V$890,2,FALSE)</f>
        <v xml:space="preserve">I. Municipalidad de Galvarino
</v>
      </c>
      <c r="C521" s="27" t="str">
        <f>VLOOKUP(A521,'BASE REGISTRO NOVIEMBRE'!$B$2:$V$890,3,FALSE)</f>
        <v>69190200-5</v>
      </c>
      <c r="D521" s="27" t="str">
        <f>VLOOKUP(A521,'BASE REGISTRO NOVIEMBRE'!$B$2:$V$890,4,FALSE)</f>
        <v>Municipalidad</v>
      </c>
      <c r="E521" s="27" t="str">
        <f>VLOOKUP(A521,'BASE REGISTRO NOVIEMBRE'!$B$2:$V$890,5,FALSE)</f>
        <v>Constitución Política de la República, art. 107.</v>
      </c>
      <c r="F521" s="27" t="str">
        <f>VLOOKUP(A521,'BASE REGISTRO NOVIEMBRE'!$B$2:$V$890,6,FALSE)</f>
        <v>Indefinida.</v>
      </c>
      <c r="G521" s="27" t="str">
        <f>VLOOKUP(A521,'BASE REGISTRO NOVIEMBRE'!$B$2:$V$890,7,FALSE)</f>
        <v>Según Ley Orgánica Nº 18.695, arts. 1º al 4º.</v>
      </c>
      <c r="H521" s="27" t="str">
        <f>VLOOKUP(A521,'BASE REGISTRO NOVIEMBRE'!$B$2:$V$890,8,FALSE)</f>
        <v>no tiene</v>
      </c>
      <c r="I521" s="27">
        <f>VLOOKUP(A521,'BASE REGISTRO NOVIEMBRE'!$B$2:$V$890,9,FALSE)</f>
        <v>0</v>
      </c>
      <c r="J521" s="27">
        <f>VLOOKUP(A521,'BASE REGISTRO NOVIEMBRE'!$B$2:$V$890,10,FALSE)</f>
        <v>0</v>
      </c>
      <c r="K521" s="27" t="str">
        <f>VLOOKUP(A521,'BASE REGISTRO NOVIEMBRE'!$B$2:$V$890,11,FALSE)</f>
        <v xml:space="preserve">José Miguel Hernández Saffirio       </v>
      </c>
      <c r="L521" s="27" t="str">
        <f>VLOOKUP(A521,'BASE REGISTRO NOVIEMBRE'!$B$2:$V$890,12,FALSE)</f>
        <v>Independencia Nº 90, Galvarino, Novena Región</v>
      </c>
      <c r="M521" s="27" t="str">
        <f>VLOOKUP(A521,'BASE REGISTRO NOVIEMBRE'!$B$2:$V$890,13,FALSE)</f>
        <v>IX</v>
      </c>
      <c r="N521" s="27" t="str">
        <f>VLOOKUP(A521,'BASE REGISTRO NOVIEMBRE'!$B$2:$V$890,14,FALSE)</f>
        <v>Galvarino</v>
      </c>
      <c r="O521" s="27">
        <f>VLOOKUP(A521,'BASE REGISTRO NOVIEMBRE'!$B$2:$V$890,15,FALSE)</f>
        <v>0</v>
      </c>
      <c r="P521" s="27">
        <f>VLOOKUP(A521,'BASE REGISTRO NOVIEMBRE'!$B$2:$V$890,16,FALSE)</f>
        <v>0</v>
      </c>
      <c r="Q521" s="27">
        <f>VLOOKUP(A521,'BASE REGISTRO NOVIEMBRE'!$B$2:$V$890,17,FALSE)</f>
        <v>0</v>
      </c>
      <c r="R521" s="27">
        <f>VLOOKUP(A521,'BASE REGISTRO NOVIEMBRE'!$B$2:$V$890,18,FALSE)</f>
        <v>91001</v>
      </c>
      <c r="S521" s="27" t="str">
        <f>VLOOKUP(A521,'BASE REGISTRO NOVIEMBRE'!$B$2:$V$890,19,FALSE)</f>
        <v>Se acompaña Certificado Financiero correspondiente al 2008, aprobado por la Unidad de Supervisión Nacional.</v>
      </c>
      <c r="T521" s="107">
        <f>VLOOKUP(A521,'BASE REGISTRO NOVIEMBRE'!$B$2:$V$890,20,FALSE)</f>
        <v>37970</v>
      </c>
      <c r="U521" s="41">
        <v>7095</v>
      </c>
      <c r="V521" s="44">
        <v>4730622</v>
      </c>
      <c r="W521" s="44">
        <v>9461244</v>
      </c>
      <c r="X521" s="45">
        <v>44561</v>
      </c>
      <c r="Y521" s="42" t="s">
        <v>40</v>
      </c>
      <c r="Z521" s="42" t="s">
        <v>9203</v>
      </c>
      <c r="AA521" s="42" t="s">
        <v>9496</v>
      </c>
    </row>
    <row r="522" spans="1:27" ht="15.75" customHeight="1" x14ac:dyDescent="0.2">
      <c r="A522" s="41">
        <v>7102</v>
      </c>
      <c r="B522" s="27" t="str">
        <f>VLOOKUP(A522,'BASE REGISTRO NOVIEMBRE'!$B$2:$V$890,2,FALSE)</f>
        <v>Corporación “Chile Derechos Centro de Estudios y Desarrollo Social”, CHILE DERECHOS o CHIDERE.</v>
      </c>
      <c r="C522" s="27" t="str">
        <f>VLOOKUP(A522,'BASE REGISTRO NOVIEMBRE'!$B$2:$V$890,3,FALSE)</f>
        <v>65185370-2</v>
      </c>
      <c r="D522" s="27" t="str">
        <f>VLOOKUP(A522,'BASE REGISTRO NOVIEMBRE'!$B$2:$V$890,4,FALSE)</f>
        <v>Corporación de Derecho Privado.</v>
      </c>
      <c r="E522" s="27" t="str">
        <f>VLOOKUP(A522,'BASE REGISTRO NOVIEMBRE'!$B$2:$V$890,5,FALSE)</f>
        <v>Otorgado por Decreto Supremo Nº 13, de fecha 8 de enero de 2003, por el Ministerio de Justicia.  Publicado en el Diario Oficial con fecha 24 de enero de 2003</v>
      </c>
      <c r="F522" s="27" t="str">
        <f>VLOOKUP(A522,'BASE REGISTRO NOVIEMBRE'!$B$2:$V$890,6,FALSE)</f>
        <v>Certificado de Vigencia de Persona Jurídica Sin Fines de Lucro Folio Nº 500398149755, de fecha 12 de julio de 2021, emitido por el Servicio de Registro Civil e Identificación.</v>
      </c>
      <c r="G522" s="27" t="str">
        <f>VLOOKUP(A522,'BASE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2" s="27" t="str">
        <f>VLOOKUP(A522,'BASE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2" s="27" t="str">
        <f>VLOOKUP(A522,'BASE REGISTRO NOVIEMBRE'!$B$2:$V$890,9,FALSE)</f>
        <v>Durarán 02 años en sus cargos.</v>
      </c>
      <c r="J522" s="27" t="str">
        <f>VLOOKUP(A522,'BASE REGISTRO NOVIEMBRE'!$B$2:$V$890,10,FALSE)</f>
        <v>Del 18 de julio de 2019 al 18 de julio de 2021</v>
      </c>
      <c r="K522" s="27" t="str">
        <f>VLOOKUP(A522,'BASE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2" s="27" t="str">
        <f>VLOOKUP(A522,'BASE REGISTRO NOVIEMBRE'!$B$2:$V$890,12,FALSE)</f>
        <v xml:space="preserve">Litoral Nº 6225, Lo Hermida, Peñalolén
</v>
      </c>
      <c r="M522" s="27" t="str">
        <f>VLOOKUP(A522,'BASE REGISTRO NOVIEMBRE'!$B$2:$V$890,13,FALSE)</f>
        <v>XIII</v>
      </c>
      <c r="N522" s="27" t="str">
        <f>VLOOKUP(A522,'BASE REGISTRO NOVIEMBRE'!$B$2:$V$890,14,FALSE)</f>
        <v xml:space="preserve">Peñañolén </v>
      </c>
      <c r="O522" s="27" t="str">
        <f>VLOOKUP(A522,'BASE REGISTRO NOVIEMBRE'!$B$2:$V$890,15,FALSE)</f>
        <v>22724279
cel  954233521 (María Eugenia Pino)</v>
      </c>
      <c r="P522" s="27" t="str">
        <f>VLOOKUP(A522,'BASE REGISTRO NOVIEMBRE'!$B$2:$V$890,16,FALSE)</f>
        <v xml:space="preserve">chilederecho@gmail.com
direccion@chilederechos.cl .     
mepderecho@gmail.com
</v>
      </c>
      <c r="Q522" s="27">
        <f>VLOOKUP(A522,'BASE REGISTRO NOVIEMBRE'!$B$2:$V$890,17,FALSE)</f>
        <v>0</v>
      </c>
      <c r="R522" s="27">
        <f>VLOOKUP(A522,'BASE REGISTRO NOVIEMBRE'!$B$2:$V$890,18,FALSE)</f>
        <v>93991</v>
      </c>
      <c r="S522" s="27" t="str">
        <f>VLOOKUP(A522,'BASE REGISTRO NOVIEMBRE'!$B$2:$V$890,19,FALSE)</f>
        <v>Se acompaña certificado financiero correspondiente al año 202o, aprobado por el Sub Departamento de Supervisión Financiera Nacional.</v>
      </c>
      <c r="T522" s="107">
        <f>VLOOKUP(A522,'BASE REGISTRO NOVIEMBRE'!$B$2:$V$890,20,FALSE)</f>
        <v>37970</v>
      </c>
      <c r="U522" s="41">
        <v>7102</v>
      </c>
      <c r="V522" s="44">
        <v>6413280</v>
      </c>
      <c r="W522" s="44">
        <v>12826560</v>
      </c>
      <c r="X522" s="45">
        <v>44561</v>
      </c>
      <c r="Y522" s="42" t="s">
        <v>40</v>
      </c>
      <c r="Z522" s="42" t="s">
        <v>9203</v>
      </c>
      <c r="AA522" s="42" t="s">
        <v>659</v>
      </c>
    </row>
    <row r="523" spans="1:27" ht="15.75" customHeight="1" x14ac:dyDescent="0.2">
      <c r="A523" s="41">
        <v>7102</v>
      </c>
      <c r="B523" s="27" t="str">
        <f>VLOOKUP(A523,'BASE REGISTRO NOVIEMBRE'!$B$2:$V$890,2,FALSE)</f>
        <v>Corporación “Chile Derechos Centro de Estudios y Desarrollo Social”, CHILE DERECHOS o CHIDERE.</v>
      </c>
      <c r="C523" s="27" t="str">
        <f>VLOOKUP(A523,'BASE REGISTRO NOVIEMBRE'!$B$2:$V$890,3,FALSE)</f>
        <v>65185370-2</v>
      </c>
      <c r="D523" s="27" t="str">
        <f>VLOOKUP(A523,'BASE REGISTRO NOVIEMBRE'!$B$2:$V$890,4,FALSE)</f>
        <v>Corporación de Derecho Privado.</v>
      </c>
      <c r="E523" s="27" t="str">
        <f>VLOOKUP(A523,'BASE REGISTRO NOVIEMBRE'!$B$2:$V$890,5,FALSE)</f>
        <v>Otorgado por Decreto Supremo Nº 13, de fecha 8 de enero de 2003, por el Ministerio de Justicia.  Publicado en el Diario Oficial con fecha 24 de enero de 2003</v>
      </c>
      <c r="F523" s="27" t="str">
        <f>VLOOKUP(A523,'BASE REGISTRO NOVIEMBRE'!$B$2:$V$890,6,FALSE)</f>
        <v>Certificado de Vigencia de Persona Jurídica Sin Fines de Lucro Folio Nº 500398149755, de fecha 12 de julio de 2021, emitido por el Servicio de Registro Civil e Identificación.</v>
      </c>
      <c r="G523" s="27" t="str">
        <f>VLOOKUP(A523,'BASE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3" s="27" t="str">
        <f>VLOOKUP(A523,'BASE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3" s="27" t="str">
        <f>VLOOKUP(A523,'BASE REGISTRO NOVIEMBRE'!$B$2:$V$890,9,FALSE)</f>
        <v>Durarán 02 años en sus cargos.</v>
      </c>
      <c r="J523" s="27" t="str">
        <f>VLOOKUP(A523,'BASE REGISTRO NOVIEMBRE'!$B$2:$V$890,10,FALSE)</f>
        <v>Del 18 de julio de 2019 al 18 de julio de 2021</v>
      </c>
      <c r="K523" s="27" t="str">
        <f>VLOOKUP(A523,'BASE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3" s="27" t="str">
        <f>VLOOKUP(A523,'BASE REGISTRO NOVIEMBRE'!$B$2:$V$890,12,FALSE)</f>
        <v xml:space="preserve">Litoral Nº 6225, Lo Hermida, Peñalolén
</v>
      </c>
      <c r="M523" s="27" t="str">
        <f>VLOOKUP(A523,'BASE REGISTRO NOVIEMBRE'!$B$2:$V$890,13,FALSE)</f>
        <v>XIII</v>
      </c>
      <c r="N523" s="27" t="str">
        <f>VLOOKUP(A523,'BASE REGISTRO NOVIEMBRE'!$B$2:$V$890,14,FALSE)</f>
        <v xml:space="preserve">Peñañolén </v>
      </c>
      <c r="O523" s="27" t="str">
        <f>VLOOKUP(A523,'BASE REGISTRO NOVIEMBRE'!$B$2:$V$890,15,FALSE)</f>
        <v>22724279
cel  954233521 (María Eugenia Pino)</v>
      </c>
      <c r="P523" s="27" t="str">
        <f>VLOOKUP(A523,'BASE REGISTRO NOVIEMBRE'!$B$2:$V$890,16,FALSE)</f>
        <v xml:space="preserve">chilederecho@gmail.com
direccion@chilederechos.cl .     
mepderecho@gmail.com
</v>
      </c>
      <c r="Q523" s="27">
        <f>VLOOKUP(A523,'BASE REGISTRO NOVIEMBRE'!$B$2:$V$890,17,FALSE)</f>
        <v>0</v>
      </c>
      <c r="R523" s="27">
        <f>VLOOKUP(A523,'BASE REGISTRO NOVIEMBRE'!$B$2:$V$890,18,FALSE)</f>
        <v>93991</v>
      </c>
      <c r="S523" s="27" t="str">
        <f>VLOOKUP(A523,'BASE REGISTRO NOVIEMBRE'!$B$2:$V$890,19,FALSE)</f>
        <v>Se acompaña certificado financiero correspondiente al año 202o, aprobado por el Sub Departamento de Supervisión Financiera Nacional.</v>
      </c>
      <c r="T523" s="107">
        <f>VLOOKUP(A523,'BASE REGISTRO NOVIEMBRE'!$B$2:$V$890,20,FALSE)</f>
        <v>37970</v>
      </c>
      <c r="U523" s="41">
        <v>7102</v>
      </c>
      <c r="V523" s="44">
        <v>6733944</v>
      </c>
      <c r="W523" s="44">
        <v>13147224</v>
      </c>
      <c r="X523" s="45">
        <v>44561</v>
      </c>
      <c r="Y523" s="42" t="s">
        <v>40</v>
      </c>
      <c r="Z523" s="42" t="s">
        <v>9203</v>
      </c>
      <c r="AA523" s="42" t="s">
        <v>9490</v>
      </c>
    </row>
    <row r="524" spans="1:27" ht="15.75" customHeight="1" x14ac:dyDescent="0.2">
      <c r="A524" s="41">
        <v>7102</v>
      </c>
      <c r="B524" s="27" t="str">
        <f>VLOOKUP(A524,'BASE REGISTRO NOVIEMBRE'!$B$2:$V$890,2,FALSE)</f>
        <v>Corporación “Chile Derechos Centro de Estudios y Desarrollo Social”, CHILE DERECHOS o CHIDERE.</v>
      </c>
      <c r="C524" s="27" t="str">
        <f>VLOOKUP(A524,'BASE REGISTRO NOVIEMBRE'!$B$2:$V$890,3,FALSE)</f>
        <v>65185370-2</v>
      </c>
      <c r="D524" s="27" t="str">
        <f>VLOOKUP(A524,'BASE REGISTRO NOVIEMBRE'!$B$2:$V$890,4,FALSE)</f>
        <v>Corporación de Derecho Privado.</v>
      </c>
      <c r="E524" s="27" t="str">
        <f>VLOOKUP(A524,'BASE REGISTRO NOVIEMBRE'!$B$2:$V$890,5,FALSE)</f>
        <v>Otorgado por Decreto Supremo Nº 13, de fecha 8 de enero de 2003, por el Ministerio de Justicia.  Publicado en el Diario Oficial con fecha 24 de enero de 2003</v>
      </c>
      <c r="F524" s="27" t="str">
        <f>VLOOKUP(A524,'BASE REGISTRO NOVIEMBRE'!$B$2:$V$890,6,FALSE)</f>
        <v>Certificado de Vigencia de Persona Jurídica Sin Fines de Lucro Folio Nº 500398149755, de fecha 12 de julio de 2021, emitido por el Servicio de Registro Civil e Identificación.</v>
      </c>
      <c r="G524" s="27" t="str">
        <f>VLOOKUP(A524,'BASE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4" s="27" t="str">
        <f>VLOOKUP(A524,'BASE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4" s="27" t="str">
        <f>VLOOKUP(A524,'BASE REGISTRO NOVIEMBRE'!$B$2:$V$890,9,FALSE)</f>
        <v>Durarán 02 años en sus cargos.</v>
      </c>
      <c r="J524" s="27" t="str">
        <f>VLOOKUP(A524,'BASE REGISTRO NOVIEMBRE'!$B$2:$V$890,10,FALSE)</f>
        <v>Del 18 de julio de 2019 al 18 de julio de 2021</v>
      </c>
      <c r="K524" s="27" t="str">
        <f>VLOOKUP(A524,'BASE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4" s="27" t="str">
        <f>VLOOKUP(A524,'BASE REGISTRO NOVIEMBRE'!$B$2:$V$890,12,FALSE)</f>
        <v xml:space="preserve">Litoral Nº 6225, Lo Hermida, Peñalolén
</v>
      </c>
      <c r="M524" s="27" t="str">
        <f>VLOOKUP(A524,'BASE REGISTRO NOVIEMBRE'!$B$2:$V$890,13,FALSE)</f>
        <v>XIII</v>
      </c>
      <c r="N524" s="27" t="str">
        <f>VLOOKUP(A524,'BASE REGISTRO NOVIEMBRE'!$B$2:$V$890,14,FALSE)</f>
        <v xml:space="preserve">Peñañolén </v>
      </c>
      <c r="O524" s="27" t="str">
        <f>VLOOKUP(A524,'BASE REGISTRO NOVIEMBRE'!$B$2:$V$890,15,FALSE)</f>
        <v>22724279
cel  954233521 (María Eugenia Pino)</v>
      </c>
      <c r="P524" s="27" t="str">
        <f>VLOOKUP(A524,'BASE REGISTRO NOVIEMBRE'!$B$2:$V$890,16,FALSE)</f>
        <v xml:space="preserve">chilederecho@gmail.com
direccion@chilederechos.cl .     
mepderecho@gmail.com
</v>
      </c>
      <c r="Q524" s="27">
        <f>VLOOKUP(A524,'BASE REGISTRO NOVIEMBRE'!$B$2:$V$890,17,FALSE)</f>
        <v>0</v>
      </c>
      <c r="R524" s="27">
        <f>VLOOKUP(A524,'BASE REGISTRO NOVIEMBRE'!$B$2:$V$890,18,FALSE)</f>
        <v>93991</v>
      </c>
      <c r="S524" s="27" t="str">
        <f>VLOOKUP(A524,'BASE REGISTRO NOVIEMBRE'!$B$2:$V$890,19,FALSE)</f>
        <v>Se acompaña certificado financiero correspondiente al año 202o, aprobado por el Sub Departamento de Supervisión Financiera Nacional.</v>
      </c>
      <c r="T524" s="107">
        <f>VLOOKUP(A524,'BASE REGISTRO NOVIEMBRE'!$B$2:$V$890,20,FALSE)</f>
        <v>37970</v>
      </c>
      <c r="U524" s="41">
        <v>7102</v>
      </c>
      <c r="V524" s="44">
        <v>11223240</v>
      </c>
      <c r="W524" s="44">
        <v>22446480</v>
      </c>
      <c r="X524" s="45">
        <v>44561</v>
      </c>
      <c r="Y524" s="42" t="s">
        <v>40</v>
      </c>
      <c r="Z524" s="42" t="s">
        <v>9203</v>
      </c>
      <c r="AA524" s="42" t="s">
        <v>9503</v>
      </c>
    </row>
    <row r="525" spans="1:27" ht="15.75" customHeight="1" x14ac:dyDescent="0.2">
      <c r="A525" s="41">
        <v>7102</v>
      </c>
      <c r="B525" s="27" t="str">
        <f>VLOOKUP(A525,'BASE REGISTRO NOVIEMBRE'!$B$2:$V$890,2,FALSE)</f>
        <v>Corporación “Chile Derechos Centro de Estudios y Desarrollo Social”, CHILE DERECHOS o CHIDERE.</v>
      </c>
      <c r="C525" s="27" t="str">
        <f>VLOOKUP(A525,'BASE REGISTRO NOVIEMBRE'!$B$2:$V$890,3,FALSE)</f>
        <v>65185370-2</v>
      </c>
      <c r="D525" s="27" t="str">
        <f>VLOOKUP(A525,'BASE REGISTRO NOVIEMBRE'!$B$2:$V$890,4,FALSE)</f>
        <v>Corporación de Derecho Privado.</v>
      </c>
      <c r="E525" s="27" t="str">
        <f>VLOOKUP(A525,'BASE REGISTRO NOVIEMBRE'!$B$2:$V$890,5,FALSE)</f>
        <v>Otorgado por Decreto Supremo Nº 13, de fecha 8 de enero de 2003, por el Ministerio de Justicia.  Publicado en el Diario Oficial con fecha 24 de enero de 2003</v>
      </c>
      <c r="F525" s="27" t="str">
        <f>VLOOKUP(A525,'BASE REGISTRO NOVIEMBRE'!$B$2:$V$890,6,FALSE)</f>
        <v>Certificado de Vigencia de Persona Jurídica Sin Fines de Lucro Folio Nº 500398149755, de fecha 12 de julio de 2021, emitido por el Servicio de Registro Civil e Identificación.</v>
      </c>
      <c r="G525" s="27" t="str">
        <f>VLOOKUP(A525,'BASE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5" s="27" t="str">
        <f>VLOOKUP(A525,'BASE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5" s="27" t="str">
        <f>VLOOKUP(A525,'BASE REGISTRO NOVIEMBRE'!$B$2:$V$890,9,FALSE)</f>
        <v>Durarán 02 años en sus cargos.</v>
      </c>
      <c r="J525" s="27" t="str">
        <f>VLOOKUP(A525,'BASE REGISTRO NOVIEMBRE'!$B$2:$V$890,10,FALSE)</f>
        <v>Del 18 de julio de 2019 al 18 de julio de 2021</v>
      </c>
      <c r="K525" s="27" t="str">
        <f>VLOOKUP(A525,'BASE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5" s="27" t="str">
        <f>VLOOKUP(A525,'BASE REGISTRO NOVIEMBRE'!$B$2:$V$890,12,FALSE)</f>
        <v xml:space="preserve">Litoral Nº 6225, Lo Hermida, Peñalolén
</v>
      </c>
      <c r="M525" s="27" t="str">
        <f>VLOOKUP(A525,'BASE REGISTRO NOVIEMBRE'!$B$2:$V$890,13,FALSE)</f>
        <v>XIII</v>
      </c>
      <c r="N525" s="27" t="str">
        <f>VLOOKUP(A525,'BASE REGISTRO NOVIEMBRE'!$B$2:$V$890,14,FALSE)</f>
        <v xml:space="preserve">Peñañolén </v>
      </c>
      <c r="O525" s="27" t="str">
        <f>VLOOKUP(A525,'BASE REGISTRO NOVIEMBRE'!$B$2:$V$890,15,FALSE)</f>
        <v>22724279
cel  954233521 (María Eugenia Pino)</v>
      </c>
      <c r="P525" s="27" t="str">
        <f>VLOOKUP(A525,'BASE REGISTRO NOVIEMBRE'!$B$2:$V$890,16,FALSE)</f>
        <v xml:space="preserve">chilederecho@gmail.com
direccion@chilederechos.cl .     
mepderecho@gmail.com
</v>
      </c>
      <c r="Q525" s="27">
        <f>VLOOKUP(A525,'BASE REGISTRO NOVIEMBRE'!$B$2:$V$890,17,FALSE)</f>
        <v>0</v>
      </c>
      <c r="R525" s="27">
        <f>VLOOKUP(A525,'BASE REGISTRO NOVIEMBRE'!$B$2:$V$890,18,FALSE)</f>
        <v>93991</v>
      </c>
      <c r="S525" s="27" t="str">
        <f>VLOOKUP(A525,'BASE REGISTRO NOVIEMBRE'!$B$2:$V$890,19,FALSE)</f>
        <v>Se acompaña certificado financiero correspondiente al año 202o, aprobado por el Sub Departamento de Supervisión Financiera Nacional.</v>
      </c>
      <c r="T525" s="107">
        <f>VLOOKUP(A525,'BASE REGISTRO NOVIEMBRE'!$B$2:$V$890,20,FALSE)</f>
        <v>37970</v>
      </c>
      <c r="U525" s="41">
        <v>7102</v>
      </c>
      <c r="V525" s="44">
        <v>5451288</v>
      </c>
      <c r="W525" s="44">
        <v>10261248</v>
      </c>
      <c r="X525" s="45">
        <v>44561</v>
      </c>
      <c r="Y525" s="42" t="s">
        <v>40</v>
      </c>
      <c r="Z525" s="42" t="s">
        <v>9203</v>
      </c>
      <c r="AA525" s="42" t="s">
        <v>9506</v>
      </c>
    </row>
    <row r="526" spans="1:27" ht="15.75" customHeight="1" x14ac:dyDescent="0.2">
      <c r="A526" s="41">
        <v>7102</v>
      </c>
      <c r="B526" s="27" t="str">
        <f>VLOOKUP(A526,'BASE REGISTRO NOVIEMBRE'!$B$2:$V$890,2,FALSE)</f>
        <v>Corporación “Chile Derechos Centro de Estudios y Desarrollo Social”, CHILE DERECHOS o CHIDERE.</v>
      </c>
      <c r="C526" s="27" t="str">
        <f>VLOOKUP(A526,'BASE REGISTRO NOVIEMBRE'!$B$2:$V$890,3,FALSE)</f>
        <v>65185370-2</v>
      </c>
      <c r="D526" s="27" t="str">
        <f>VLOOKUP(A526,'BASE REGISTRO NOVIEMBRE'!$B$2:$V$890,4,FALSE)</f>
        <v>Corporación de Derecho Privado.</v>
      </c>
      <c r="E526" s="27" t="str">
        <f>VLOOKUP(A526,'BASE REGISTRO NOVIEMBRE'!$B$2:$V$890,5,FALSE)</f>
        <v>Otorgado por Decreto Supremo Nº 13, de fecha 8 de enero de 2003, por el Ministerio de Justicia.  Publicado en el Diario Oficial con fecha 24 de enero de 2003</v>
      </c>
      <c r="F526" s="27" t="str">
        <f>VLOOKUP(A526,'BASE REGISTRO NOVIEMBRE'!$B$2:$V$890,6,FALSE)</f>
        <v>Certificado de Vigencia de Persona Jurídica Sin Fines de Lucro Folio Nº 500398149755, de fecha 12 de julio de 2021, emitido por el Servicio de Registro Civil e Identificación.</v>
      </c>
      <c r="G526" s="27" t="str">
        <f>VLOOKUP(A526,'BASE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6" s="27" t="str">
        <f>VLOOKUP(A526,'BASE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6" s="27" t="str">
        <f>VLOOKUP(A526,'BASE REGISTRO NOVIEMBRE'!$B$2:$V$890,9,FALSE)</f>
        <v>Durarán 02 años en sus cargos.</v>
      </c>
      <c r="J526" s="27" t="str">
        <f>VLOOKUP(A526,'BASE REGISTRO NOVIEMBRE'!$B$2:$V$890,10,FALSE)</f>
        <v>Del 18 de julio de 2019 al 18 de julio de 2021</v>
      </c>
      <c r="K526" s="27" t="str">
        <f>VLOOKUP(A526,'BASE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6" s="27" t="str">
        <f>VLOOKUP(A526,'BASE REGISTRO NOVIEMBRE'!$B$2:$V$890,12,FALSE)</f>
        <v xml:space="preserve">Litoral Nº 6225, Lo Hermida, Peñalolén
</v>
      </c>
      <c r="M526" s="27" t="str">
        <f>VLOOKUP(A526,'BASE REGISTRO NOVIEMBRE'!$B$2:$V$890,13,FALSE)</f>
        <v>XIII</v>
      </c>
      <c r="N526" s="27" t="str">
        <f>VLOOKUP(A526,'BASE REGISTRO NOVIEMBRE'!$B$2:$V$890,14,FALSE)</f>
        <v xml:space="preserve">Peñañolén </v>
      </c>
      <c r="O526" s="27" t="str">
        <f>VLOOKUP(A526,'BASE REGISTRO NOVIEMBRE'!$B$2:$V$890,15,FALSE)</f>
        <v>22724279
cel  954233521 (María Eugenia Pino)</v>
      </c>
      <c r="P526" s="27" t="str">
        <f>VLOOKUP(A526,'BASE REGISTRO NOVIEMBRE'!$B$2:$V$890,16,FALSE)</f>
        <v xml:space="preserve">chilederecho@gmail.com
direccion@chilederechos.cl .     
mepderecho@gmail.com
</v>
      </c>
      <c r="Q526" s="27">
        <f>VLOOKUP(A526,'BASE REGISTRO NOVIEMBRE'!$B$2:$V$890,17,FALSE)</f>
        <v>0</v>
      </c>
      <c r="R526" s="27">
        <f>VLOOKUP(A526,'BASE REGISTRO NOVIEMBRE'!$B$2:$V$890,18,FALSE)</f>
        <v>93991</v>
      </c>
      <c r="S526" s="27" t="str">
        <f>VLOOKUP(A526,'BASE REGISTRO NOVIEMBRE'!$B$2:$V$890,19,FALSE)</f>
        <v>Se acompaña certificado financiero correspondiente al año 202o, aprobado por el Sub Departamento de Supervisión Financiera Nacional.</v>
      </c>
      <c r="T526" s="107">
        <f>VLOOKUP(A526,'BASE REGISTRO NOVIEMBRE'!$B$2:$V$890,20,FALSE)</f>
        <v>37970</v>
      </c>
      <c r="U526" s="41">
        <v>7102</v>
      </c>
      <c r="V526" s="44">
        <v>6680500</v>
      </c>
      <c r="W526" s="44">
        <v>13361000</v>
      </c>
      <c r="X526" s="45">
        <v>44561</v>
      </c>
      <c r="Y526" s="42" t="s">
        <v>40</v>
      </c>
      <c r="Z526" s="42" t="s">
        <v>9203</v>
      </c>
      <c r="AA526" s="42" t="s">
        <v>234</v>
      </c>
    </row>
    <row r="527" spans="1:27" ht="15.75" customHeight="1" x14ac:dyDescent="0.2">
      <c r="A527" s="41">
        <v>7102</v>
      </c>
      <c r="B527" s="27" t="str">
        <f>VLOOKUP(A527,'BASE REGISTRO NOVIEMBRE'!$B$2:$V$890,2,FALSE)</f>
        <v>Corporación “Chile Derechos Centro de Estudios y Desarrollo Social”, CHILE DERECHOS o CHIDERE.</v>
      </c>
      <c r="C527" s="27" t="str">
        <f>VLOOKUP(A527,'BASE REGISTRO NOVIEMBRE'!$B$2:$V$890,3,FALSE)</f>
        <v>65185370-2</v>
      </c>
      <c r="D527" s="27" t="str">
        <f>VLOOKUP(A527,'BASE REGISTRO NOVIEMBRE'!$B$2:$V$890,4,FALSE)</f>
        <v>Corporación de Derecho Privado.</v>
      </c>
      <c r="E527" s="27" t="str">
        <f>VLOOKUP(A527,'BASE REGISTRO NOVIEMBRE'!$B$2:$V$890,5,FALSE)</f>
        <v>Otorgado por Decreto Supremo Nº 13, de fecha 8 de enero de 2003, por el Ministerio de Justicia.  Publicado en el Diario Oficial con fecha 24 de enero de 2003</v>
      </c>
      <c r="F527" s="27" t="str">
        <f>VLOOKUP(A527,'BASE REGISTRO NOVIEMBRE'!$B$2:$V$890,6,FALSE)</f>
        <v>Certificado de Vigencia de Persona Jurídica Sin Fines de Lucro Folio Nº 500398149755, de fecha 12 de julio de 2021, emitido por el Servicio de Registro Civil e Identificación.</v>
      </c>
      <c r="G527" s="27" t="str">
        <f>VLOOKUP(A527,'BASE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7" s="27" t="str">
        <f>VLOOKUP(A527,'BASE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7" s="27" t="str">
        <f>VLOOKUP(A527,'BASE REGISTRO NOVIEMBRE'!$B$2:$V$890,9,FALSE)</f>
        <v>Durarán 02 años en sus cargos.</v>
      </c>
      <c r="J527" s="27" t="str">
        <f>VLOOKUP(A527,'BASE REGISTRO NOVIEMBRE'!$B$2:$V$890,10,FALSE)</f>
        <v>Del 18 de julio de 2019 al 18 de julio de 2021</v>
      </c>
      <c r="K527" s="27" t="str">
        <f>VLOOKUP(A527,'BASE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7" s="27" t="str">
        <f>VLOOKUP(A527,'BASE REGISTRO NOVIEMBRE'!$B$2:$V$890,12,FALSE)</f>
        <v xml:space="preserve">Litoral Nº 6225, Lo Hermida, Peñalolén
</v>
      </c>
      <c r="M527" s="27" t="str">
        <f>VLOOKUP(A527,'BASE REGISTRO NOVIEMBRE'!$B$2:$V$890,13,FALSE)</f>
        <v>XIII</v>
      </c>
      <c r="N527" s="27" t="str">
        <f>VLOOKUP(A527,'BASE REGISTRO NOVIEMBRE'!$B$2:$V$890,14,FALSE)</f>
        <v xml:space="preserve">Peñañolén </v>
      </c>
      <c r="O527" s="27" t="str">
        <f>VLOOKUP(A527,'BASE REGISTRO NOVIEMBRE'!$B$2:$V$890,15,FALSE)</f>
        <v>22724279
cel  954233521 (María Eugenia Pino)</v>
      </c>
      <c r="P527" s="27" t="str">
        <f>VLOOKUP(A527,'BASE REGISTRO NOVIEMBRE'!$B$2:$V$890,16,FALSE)</f>
        <v xml:space="preserve">chilederecho@gmail.com
direccion@chilederechos.cl .     
mepderecho@gmail.com
</v>
      </c>
      <c r="Q527" s="27">
        <f>VLOOKUP(A527,'BASE REGISTRO NOVIEMBRE'!$B$2:$V$890,17,FALSE)</f>
        <v>0</v>
      </c>
      <c r="R527" s="27">
        <f>VLOOKUP(A527,'BASE REGISTRO NOVIEMBRE'!$B$2:$V$890,18,FALSE)</f>
        <v>93991</v>
      </c>
      <c r="S527" s="27" t="str">
        <f>VLOOKUP(A527,'BASE REGISTRO NOVIEMBRE'!$B$2:$V$890,19,FALSE)</f>
        <v>Se acompaña certificado financiero correspondiente al año 202o, aprobado por el Sub Departamento de Supervisión Financiera Nacional.</v>
      </c>
      <c r="T527" s="107">
        <f>VLOOKUP(A527,'BASE REGISTRO NOVIEMBRE'!$B$2:$V$890,20,FALSE)</f>
        <v>37970</v>
      </c>
      <c r="U527" s="41">
        <v>7102</v>
      </c>
      <c r="V527" s="44">
        <v>12619680</v>
      </c>
      <c r="W527" s="44">
        <v>19032960</v>
      </c>
      <c r="X527" s="45">
        <v>44561</v>
      </c>
      <c r="Y527" s="42" t="s">
        <v>40</v>
      </c>
      <c r="Z527" s="42" t="s">
        <v>9203</v>
      </c>
      <c r="AA527" s="42" t="s">
        <v>265</v>
      </c>
    </row>
    <row r="528" spans="1:27" ht="15.75" customHeight="1" x14ac:dyDescent="0.2">
      <c r="A528" s="41">
        <v>7102</v>
      </c>
      <c r="B528" s="27" t="str">
        <f>VLOOKUP(A528,'BASE REGISTRO NOVIEMBRE'!$B$2:$V$890,2,FALSE)</f>
        <v>Corporación “Chile Derechos Centro de Estudios y Desarrollo Social”, CHILE DERECHOS o CHIDERE.</v>
      </c>
      <c r="C528" s="27" t="str">
        <f>VLOOKUP(A528,'BASE REGISTRO NOVIEMBRE'!$B$2:$V$890,3,FALSE)</f>
        <v>65185370-2</v>
      </c>
      <c r="D528" s="27" t="str">
        <f>VLOOKUP(A528,'BASE REGISTRO NOVIEMBRE'!$B$2:$V$890,4,FALSE)</f>
        <v>Corporación de Derecho Privado.</v>
      </c>
      <c r="E528" s="27" t="str">
        <f>VLOOKUP(A528,'BASE REGISTRO NOVIEMBRE'!$B$2:$V$890,5,FALSE)</f>
        <v>Otorgado por Decreto Supremo Nº 13, de fecha 8 de enero de 2003, por el Ministerio de Justicia.  Publicado en el Diario Oficial con fecha 24 de enero de 2003</v>
      </c>
      <c r="F528" s="27" t="str">
        <f>VLOOKUP(A528,'BASE REGISTRO NOVIEMBRE'!$B$2:$V$890,6,FALSE)</f>
        <v>Certificado de Vigencia de Persona Jurídica Sin Fines de Lucro Folio Nº 500398149755, de fecha 12 de julio de 2021, emitido por el Servicio de Registro Civil e Identificación.</v>
      </c>
      <c r="G528" s="27" t="str">
        <f>VLOOKUP(A528,'BASE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8" s="27" t="str">
        <f>VLOOKUP(A528,'BASE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8" s="27" t="str">
        <f>VLOOKUP(A528,'BASE REGISTRO NOVIEMBRE'!$B$2:$V$890,9,FALSE)</f>
        <v>Durarán 02 años en sus cargos.</v>
      </c>
      <c r="J528" s="27" t="str">
        <f>VLOOKUP(A528,'BASE REGISTRO NOVIEMBRE'!$B$2:$V$890,10,FALSE)</f>
        <v>Del 18 de julio de 2019 al 18 de julio de 2021</v>
      </c>
      <c r="K528" s="27" t="str">
        <f>VLOOKUP(A528,'BASE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8" s="27" t="str">
        <f>VLOOKUP(A528,'BASE REGISTRO NOVIEMBRE'!$B$2:$V$890,12,FALSE)</f>
        <v xml:space="preserve">Litoral Nº 6225, Lo Hermida, Peñalolén
</v>
      </c>
      <c r="M528" s="27" t="str">
        <f>VLOOKUP(A528,'BASE REGISTRO NOVIEMBRE'!$B$2:$V$890,13,FALSE)</f>
        <v>XIII</v>
      </c>
      <c r="N528" s="27" t="str">
        <f>VLOOKUP(A528,'BASE REGISTRO NOVIEMBRE'!$B$2:$V$890,14,FALSE)</f>
        <v xml:space="preserve">Peñañolén </v>
      </c>
      <c r="O528" s="27" t="str">
        <f>VLOOKUP(A528,'BASE REGISTRO NOVIEMBRE'!$B$2:$V$890,15,FALSE)</f>
        <v>22724279
cel  954233521 (María Eugenia Pino)</v>
      </c>
      <c r="P528" s="27" t="str">
        <f>VLOOKUP(A528,'BASE REGISTRO NOVIEMBRE'!$B$2:$V$890,16,FALSE)</f>
        <v xml:space="preserve">chilederecho@gmail.com
direccion@chilederechos.cl .     
mepderecho@gmail.com
</v>
      </c>
      <c r="Q528" s="27">
        <f>VLOOKUP(A528,'BASE REGISTRO NOVIEMBRE'!$B$2:$V$890,17,FALSE)</f>
        <v>0</v>
      </c>
      <c r="R528" s="27">
        <f>VLOOKUP(A528,'BASE REGISTRO NOVIEMBRE'!$B$2:$V$890,18,FALSE)</f>
        <v>93991</v>
      </c>
      <c r="S528" s="27" t="str">
        <f>VLOOKUP(A528,'BASE REGISTRO NOVIEMBRE'!$B$2:$V$890,19,FALSE)</f>
        <v>Se acompaña certificado financiero correspondiente al año 202o, aprobado por el Sub Departamento de Supervisión Financiera Nacional.</v>
      </c>
      <c r="T528" s="107">
        <f>VLOOKUP(A528,'BASE REGISTRO NOVIEMBRE'!$B$2:$V$890,20,FALSE)</f>
        <v>37970</v>
      </c>
      <c r="U528" s="41">
        <v>7102</v>
      </c>
      <c r="V528" s="44">
        <v>8533800</v>
      </c>
      <c r="W528" s="44">
        <v>8533800</v>
      </c>
      <c r="X528" s="45">
        <v>44561</v>
      </c>
      <c r="Y528" s="42" t="s">
        <v>40</v>
      </c>
      <c r="Z528" s="42" t="s">
        <v>9203</v>
      </c>
      <c r="AA528" s="42" t="s">
        <v>323</v>
      </c>
    </row>
    <row r="529" spans="1:27" ht="15.75" customHeight="1" x14ac:dyDescent="0.2">
      <c r="A529" s="41">
        <v>7102</v>
      </c>
      <c r="B529" s="27" t="str">
        <f>VLOOKUP(A529,'BASE REGISTRO NOVIEMBRE'!$B$2:$V$890,2,FALSE)</f>
        <v>Corporación “Chile Derechos Centro de Estudios y Desarrollo Social”, CHILE DERECHOS o CHIDERE.</v>
      </c>
      <c r="C529" s="27" t="str">
        <f>VLOOKUP(A529,'BASE REGISTRO NOVIEMBRE'!$B$2:$V$890,3,FALSE)</f>
        <v>65185370-2</v>
      </c>
      <c r="D529" s="27" t="str">
        <f>VLOOKUP(A529,'BASE REGISTRO NOVIEMBRE'!$B$2:$V$890,4,FALSE)</f>
        <v>Corporación de Derecho Privado.</v>
      </c>
      <c r="E529" s="27" t="str">
        <f>VLOOKUP(A529,'BASE REGISTRO NOVIEMBRE'!$B$2:$V$890,5,FALSE)</f>
        <v>Otorgado por Decreto Supremo Nº 13, de fecha 8 de enero de 2003, por el Ministerio de Justicia.  Publicado en el Diario Oficial con fecha 24 de enero de 2003</v>
      </c>
      <c r="F529" s="27" t="str">
        <f>VLOOKUP(A529,'BASE REGISTRO NOVIEMBRE'!$B$2:$V$890,6,FALSE)</f>
        <v>Certificado de Vigencia de Persona Jurídica Sin Fines de Lucro Folio Nº 500398149755, de fecha 12 de julio de 2021, emitido por el Servicio de Registro Civil e Identificación.</v>
      </c>
      <c r="G529" s="27" t="str">
        <f>VLOOKUP(A529,'BASE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29" s="27" t="str">
        <f>VLOOKUP(A529,'BASE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29" s="27" t="str">
        <f>VLOOKUP(A529,'BASE REGISTRO NOVIEMBRE'!$B$2:$V$890,9,FALSE)</f>
        <v>Durarán 02 años en sus cargos.</v>
      </c>
      <c r="J529" s="27" t="str">
        <f>VLOOKUP(A529,'BASE REGISTRO NOVIEMBRE'!$B$2:$V$890,10,FALSE)</f>
        <v>Del 18 de julio de 2019 al 18 de julio de 2021</v>
      </c>
      <c r="K529" s="27" t="str">
        <f>VLOOKUP(A529,'BASE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29" s="27" t="str">
        <f>VLOOKUP(A529,'BASE REGISTRO NOVIEMBRE'!$B$2:$V$890,12,FALSE)</f>
        <v xml:space="preserve">Litoral Nº 6225, Lo Hermida, Peñalolén
</v>
      </c>
      <c r="M529" s="27" t="str">
        <f>VLOOKUP(A529,'BASE REGISTRO NOVIEMBRE'!$B$2:$V$890,13,FALSE)</f>
        <v>XIII</v>
      </c>
      <c r="N529" s="27" t="str">
        <f>VLOOKUP(A529,'BASE REGISTRO NOVIEMBRE'!$B$2:$V$890,14,FALSE)</f>
        <v xml:space="preserve">Peñañolén </v>
      </c>
      <c r="O529" s="27" t="str">
        <f>VLOOKUP(A529,'BASE REGISTRO NOVIEMBRE'!$B$2:$V$890,15,FALSE)</f>
        <v>22724279
cel  954233521 (María Eugenia Pino)</v>
      </c>
      <c r="P529" s="27" t="str">
        <f>VLOOKUP(A529,'BASE REGISTRO NOVIEMBRE'!$B$2:$V$890,16,FALSE)</f>
        <v xml:space="preserve">chilederecho@gmail.com
direccion@chilederechos.cl .     
mepderecho@gmail.com
</v>
      </c>
      <c r="Q529" s="27">
        <f>VLOOKUP(A529,'BASE REGISTRO NOVIEMBRE'!$B$2:$V$890,17,FALSE)</f>
        <v>0</v>
      </c>
      <c r="R529" s="27">
        <f>VLOOKUP(A529,'BASE REGISTRO NOVIEMBRE'!$B$2:$V$890,18,FALSE)</f>
        <v>93991</v>
      </c>
      <c r="S529" s="27" t="str">
        <f>VLOOKUP(A529,'BASE REGISTRO NOVIEMBRE'!$B$2:$V$890,19,FALSE)</f>
        <v>Se acompaña certificado financiero correspondiente al año 202o, aprobado por el Sub Departamento de Supervisión Financiera Nacional.</v>
      </c>
      <c r="T529" s="107">
        <f>VLOOKUP(A529,'BASE REGISTRO NOVIEMBRE'!$B$2:$V$890,20,FALSE)</f>
        <v>37970</v>
      </c>
      <c r="U529" s="41">
        <v>7102</v>
      </c>
      <c r="V529" s="44">
        <v>15516000</v>
      </c>
      <c r="W529" s="44">
        <v>23532600</v>
      </c>
      <c r="X529" s="45">
        <v>44561</v>
      </c>
      <c r="Y529" s="42" t="s">
        <v>40</v>
      </c>
      <c r="Z529" s="42" t="s">
        <v>9203</v>
      </c>
      <c r="AA529" s="42" t="s">
        <v>374</v>
      </c>
    </row>
    <row r="530" spans="1:27" ht="15.75" customHeight="1" x14ac:dyDescent="0.2">
      <c r="A530" s="41">
        <v>7102</v>
      </c>
      <c r="B530" s="27" t="str">
        <f>VLOOKUP(A530,'BASE REGISTRO NOVIEMBRE'!$B$2:$V$890,2,FALSE)</f>
        <v>Corporación “Chile Derechos Centro de Estudios y Desarrollo Social”, CHILE DERECHOS o CHIDERE.</v>
      </c>
      <c r="C530" s="27" t="str">
        <f>VLOOKUP(A530,'BASE REGISTRO NOVIEMBRE'!$B$2:$V$890,3,FALSE)</f>
        <v>65185370-2</v>
      </c>
      <c r="D530" s="27" t="str">
        <f>VLOOKUP(A530,'BASE REGISTRO NOVIEMBRE'!$B$2:$V$890,4,FALSE)</f>
        <v>Corporación de Derecho Privado.</v>
      </c>
      <c r="E530" s="27" t="str">
        <f>VLOOKUP(A530,'BASE REGISTRO NOVIEMBRE'!$B$2:$V$890,5,FALSE)</f>
        <v>Otorgado por Decreto Supremo Nº 13, de fecha 8 de enero de 2003, por el Ministerio de Justicia.  Publicado en el Diario Oficial con fecha 24 de enero de 2003</v>
      </c>
      <c r="F530" s="27" t="str">
        <f>VLOOKUP(A530,'BASE REGISTRO NOVIEMBRE'!$B$2:$V$890,6,FALSE)</f>
        <v>Certificado de Vigencia de Persona Jurídica Sin Fines de Lucro Folio Nº 500398149755, de fecha 12 de julio de 2021, emitido por el Servicio de Registro Civil e Identificación.</v>
      </c>
      <c r="G530" s="27" t="str">
        <f>VLOOKUP(A530,'BASE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30" s="27" t="str">
        <f>VLOOKUP(A530,'BASE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30" s="27" t="str">
        <f>VLOOKUP(A530,'BASE REGISTRO NOVIEMBRE'!$B$2:$V$890,9,FALSE)</f>
        <v>Durarán 02 años en sus cargos.</v>
      </c>
      <c r="J530" s="27" t="str">
        <f>VLOOKUP(A530,'BASE REGISTRO NOVIEMBRE'!$B$2:$V$890,10,FALSE)</f>
        <v>Del 18 de julio de 2019 al 18 de julio de 2021</v>
      </c>
      <c r="K530" s="27" t="str">
        <f>VLOOKUP(A530,'BASE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30" s="27" t="str">
        <f>VLOOKUP(A530,'BASE REGISTRO NOVIEMBRE'!$B$2:$V$890,12,FALSE)</f>
        <v xml:space="preserve">Litoral Nº 6225, Lo Hermida, Peñalolén
</v>
      </c>
      <c r="M530" s="27" t="str">
        <f>VLOOKUP(A530,'BASE REGISTRO NOVIEMBRE'!$B$2:$V$890,13,FALSE)</f>
        <v>XIII</v>
      </c>
      <c r="N530" s="27" t="str">
        <f>VLOOKUP(A530,'BASE REGISTRO NOVIEMBRE'!$B$2:$V$890,14,FALSE)</f>
        <v xml:space="preserve">Peñañolén </v>
      </c>
      <c r="O530" s="27" t="str">
        <f>VLOOKUP(A530,'BASE REGISTRO NOVIEMBRE'!$B$2:$V$890,15,FALSE)</f>
        <v>22724279
cel  954233521 (María Eugenia Pino)</v>
      </c>
      <c r="P530" s="27" t="str">
        <f>VLOOKUP(A530,'BASE REGISTRO NOVIEMBRE'!$B$2:$V$890,16,FALSE)</f>
        <v xml:space="preserve">chilederecho@gmail.com
direccion@chilederechos.cl .     
mepderecho@gmail.com
</v>
      </c>
      <c r="Q530" s="27">
        <f>VLOOKUP(A530,'BASE REGISTRO NOVIEMBRE'!$B$2:$V$890,17,FALSE)</f>
        <v>0</v>
      </c>
      <c r="R530" s="27">
        <f>VLOOKUP(A530,'BASE REGISTRO NOVIEMBRE'!$B$2:$V$890,18,FALSE)</f>
        <v>93991</v>
      </c>
      <c r="S530" s="27" t="str">
        <f>VLOOKUP(A530,'BASE REGISTRO NOVIEMBRE'!$B$2:$V$890,19,FALSE)</f>
        <v>Se acompaña certificado financiero correspondiente al año 202o, aprobado por el Sub Departamento de Supervisión Financiera Nacional.</v>
      </c>
      <c r="T530" s="107">
        <f>VLOOKUP(A530,'BASE REGISTRO NOVIEMBRE'!$B$2:$V$890,20,FALSE)</f>
        <v>37970</v>
      </c>
      <c r="U530" s="41">
        <v>7102</v>
      </c>
      <c r="V530" s="44">
        <v>8016600</v>
      </c>
      <c r="W530" s="44">
        <v>16033200</v>
      </c>
      <c r="X530" s="45">
        <v>44561</v>
      </c>
      <c r="Y530" s="42" t="s">
        <v>40</v>
      </c>
      <c r="Z530" s="42" t="s">
        <v>9203</v>
      </c>
      <c r="AA530" s="42" t="s">
        <v>375</v>
      </c>
    </row>
    <row r="531" spans="1:27" ht="15.75" customHeight="1" x14ac:dyDescent="0.2">
      <c r="A531" s="41">
        <v>7102</v>
      </c>
      <c r="B531" s="27" t="str">
        <f>VLOOKUP(A531,'BASE REGISTRO NOVIEMBRE'!$B$2:$V$890,2,FALSE)</f>
        <v>Corporación “Chile Derechos Centro de Estudios y Desarrollo Social”, CHILE DERECHOS o CHIDERE.</v>
      </c>
      <c r="C531" s="27" t="str">
        <f>VLOOKUP(A531,'BASE REGISTRO NOVIEMBRE'!$B$2:$V$890,3,FALSE)</f>
        <v>65185370-2</v>
      </c>
      <c r="D531" s="27" t="str">
        <f>VLOOKUP(A531,'BASE REGISTRO NOVIEMBRE'!$B$2:$V$890,4,FALSE)</f>
        <v>Corporación de Derecho Privado.</v>
      </c>
      <c r="E531" s="27" t="str">
        <f>VLOOKUP(A531,'BASE REGISTRO NOVIEMBRE'!$B$2:$V$890,5,FALSE)</f>
        <v>Otorgado por Decreto Supremo Nº 13, de fecha 8 de enero de 2003, por el Ministerio de Justicia.  Publicado en el Diario Oficial con fecha 24 de enero de 2003</v>
      </c>
      <c r="F531" s="27" t="str">
        <f>VLOOKUP(A531,'BASE REGISTRO NOVIEMBRE'!$B$2:$V$890,6,FALSE)</f>
        <v>Certificado de Vigencia de Persona Jurídica Sin Fines de Lucro Folio Nº 500398149755, de fecha 12 de julio de 2021, emitido por el Servicio de Registro Civil e Identificación.</v>
      </c>
      <c r="G531" s="27" t="str">
        <f>VLOOKUP(A531,'BASE REGISTRO NOVIEMBRE'!$B$2:$V$890,7,FALSE)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531" s="27" t="str">
        <f>VLOOKUP(A531,'BASE REGISTRO NOVIEMBRE'!$B$2:$V$890,8,FALSE)</f>
        <v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v>
      </c>
      <c r="I531" s="27" t="str">
        <f>VLOOKUP(A531,'BASE REGISTRO NOVIEMBRE'!$B$2:$V$890,9,FALSE)</f>
        <v>Durarán 02 años en sus cargos.</v>
      </c>
      <c r="J531" s="27" t="str">
        <f>VLOOKUP(A531,'BASE REGISTRO NOVIEMBRE'!$B$2:$V$890,10,FALSE)</f>
        <v>Del 18 de julio de 2019 al 18 de julio de 2021</v>
      </c>
      <c r="K531" s="27" t="str">
        <f>VLOOKUP(A531,'BASE REGISTRO NOVIEMBRE'!$B$2:$V$890,11,FALSE)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531" s="27" t="str">
        <f>VLOOKUP(A531,'BASE REGISTRO NOVIEMBRE'!$B$2:$V$890,12,FALSE)</f>
        <v xml:space="preserve">Litoral Nº 6225, Lo Hermida, Peñalolén
</v>
      </c>
      <c r="M531" s="27" t="str">
        <f>VLOOKUP(A531,'BASE REGISTRO NOVIEMBRE'!$B$2:$V$890,13,FALSE)</f>
        <v>XIII</v>
      </c>
      <c r="N531" s="27" t="str">
        <f>VLOOKUP(A531,'BASE REGISTRO NOVIEMBRE'!$B$2:$V$890,14,FALSE)</f>
        <v xml:space="preserve">Peñañolén </v>
      </c>
      <c r="O531" s="27" t="str">
        <f>VLOOKUP(A531,'BASE REGISTRO NOVIEMBRE'!$B$2:$V$890,15,FALSE)</f>
        <v>22724279
cel  954233521 (María Eugenia Pino)</v>
      </c>
      <c r="P531" s="27" t="str">
        <f>VLOOKUP(A531,'BASE REGISTRO NOVIEMBRE'!$B$2:$V$890,16,FALSE)</f>
        <v xml:space="preserve">chilederecho@gmail.com
direccion@chilederechos.cl .     
mepderecho@gmail.com
</v>
      </c>
      <c r="Q531" s="27">
        <f>VLOOKUP(A531,'BASE REGISTRO NOVIEMBRE'!$B$2:$V$890,17,FALSE)</f>
        <v>0</v>
      </c>
      <c r="R531" s="27">
        <f>VLOOKUP(A531,'BASE REGISTRO NOVIEMBRE'!$B$2:$V$890,18,FALSE)</f>
        <v>93991</v>
      </c>
      <c r="S531" s="27" t="str">
        <f>VLOOKUP(A531,'BASE REGISTRO NOVIEMBRE'!$B$2:$V$890,19,FALSE)</f>
        <v>Se acompaña certificado financiero correspondiente al año 202o, aprobado por el Sub Departamento de Supervisión Financiera Nacional.</v>
      </c>
      <c r="T531" s="107">
        <f>VLOOKUP(A531,'BASE REGISTRO NOVIEMBRE'!$B$2:$V$890,20,FALSE)</f>
        <v>37970</v>
      </c>
      <c r="U531" s="41">
        <v>7102</v>
      </c>
      <c r="V531" s="44">
        <v>25239360</v>
      </c>
      <c r="W531" s="44">
        <v>38065920</v>
      </c>
      <c r="X531" s="45">
        <v>44561</v>
      </c>
      <c r="Y531" s="42" t="s">
        <v>40</v>
      </c>
      <c r="Z531" s="42" t="s">
        <v>9203</v>
      </c>
      <c r="AA531" s="42" t="s">
        <v>9580</v>
      </c>
    </row>
    <row r="532" spans="1:27" ht="15.75" customHeight="1" x14ac:dyDescent="0.2">
      <c r="A532" s="41">
        <v>7104</v>
      </c>
      <c r="B532" s="27" t="str">
        <f>VLOOKUP(A532,'BASE REGISTRO NOVIEMBRE'!$B$2:$V$890,2,FALSE)</f>
        <v xml:space="preserve">I. Municipalidad de Pudahuel  
</v>
      </c>
      <c r="C532" s="27" t="str">
        <f>VLOOKUP(A532,'BASE REGISTRO NOVIEMBRE'!$B$2:$V$890,3,FALSE)</f>
        <v>69071100-1</v>
      </c>
      <c r="D532" s="27" t="str">
        <f>VLOOKUP(A532,'BASE REGISTRO NOVIEMBRE'!$B$2:$V$890,4,FALSE)</f>
        <v>Municipalidad</v>
      </c>
      <c r="E532" s="27" t="str">
        <f>VLOOKUP(A532,'BASE REGISTRO NOVIEMBRE'!$B$2:$V$890,5,FALSE)</f>
        <v>Constitución Política de la República, art. 107.</v>
      </c>
      <c r="F532" s="27" t="str">
        <f>VLOOKUP(A532,'BASE REGISTRO NOVIEMBRE'!$B$2:$V$890,6,FALSE)</f>
        <v>Indefinida.</v>
      </c>
      <c r="G532" s="27" t="str">
        <f>VLOOKUP(A532,'BASE REGISTRO NOVIEMBRE'!$B$2:$V$890,7,FALSE)</f>
        <v>Según Ley Orgánica Nº 18.695, arts. 1º al 4º.</v>
      </c>
      <c r="H532" s="27" t="str">
        <f>VLOOKUP(A532,'BASE REGISTRO NOVIEMBRE'!$B$2:$V$890,8,FALSE)</f>
        <v>no tiene</v>
      </c>
      <c r="I532" s="27">
        <f>VLOOKUP(A532,'BASE REGISTRO NOVIEMBRE'!$B$2:$V$890,9,FALSE)</f>
        <v>0</v>
      </c>
      <c r="J532" s="27">
        <f>VLOOKUP(A532,'BASE REGISTRO NOVIEMBRE'!$B$2:$V$890,10,FALSE)</f>
        <v>0</v>
      </c>
      <c r="K532" s="27" t="str">
        <f>VLOOKUP(A532,'BASE REGISTRO NOVIEMBRE'!$B$2:$V$890,11,FALSE)</f>
        <v xml:space="preserve">Ítalo Andrés Bravo Lizana
</v>
      </c>
      <c r="L532" s="27" t="str">
        <f>VLOOKUP(A532,'BASE REGISTRO NOVIEMBRE'!$B$2:$V$890,12,FALSE)</f>
        <v>San Pablo Nº 8444, Pudahuel, Región Metropolitana.</v>
      </c>
      <c r="M532" s="27" t="str">
        <f>VLOOKUP(A532,'BASE REGISTRO NOVIEMBRE'!$B$2:$V$890,13,FALSE)</f>
        <v>XIII</v>
      </c>
      <c r="N532" s="27" t="str">
        <f>VLOOKUP(A532,'BASE REGISTRO NOVIEMBRE'!$B$2:$V$890,14,FALSE)</f>
        <v>Pudahuel</v>
      </c>
      <c r="O532" s="27">
        <f>VLOOKUP(A532,'BASE REGISTRO NOVIEMBRE'!$B$2:$V$890,15,FALSE)</f>
        <v>0</v>
      </c>
      <c r="P532" s="27">
        <f>VLOOKUP(A532,'BASE REGISTRO NOVIEMBRE'!$B$2:$V$890,16,FALSE)</f>
        <v>0</v>
      </c>
      <c r="Q532" s="27">
        <f>VLOOKUP(A532,'BASE REGISTRO NOVIEMBRE'!$B$2:$V$890,17,FALSE)</f>
        <v>0</v>
      </c>
      <c r="R532" s="27">
        <f>VLOOKUP(A532,'BASE REGISTRO NOVIEMBRE'!$B$2:$V$890,18,FALSE)</f>
        <v>91001</v>
      </c>
      <c r="S532" s="27" t="str">
        <f>VLOOKUP(A532,'BASE REGISTRO NOVIEMBRE'!$B$2:$V$890,19,FALSE)</f>
        <v xml:space="preserve">No se acompañan. Aplica Informe Jurídico Nº 09, de  fecha 14 de marzo de 2011 del Departamento Jurídico y Dictamen Nº 070791, de 2009, de la Contraloría General de la República.  </v>
      </c>
      <c r="T532" s="107">
        <f>VLOOKUP(A532,'BASE REGISTRO NOVIEMBRE'!$B$2:$V$890,20,FALSE)</f>
        <v>37970</v>
      </c>
      <c r="U532" s="41">
        <v>7104</v>
      </c>
      <c r="V532" s="44">
        <v>21795774</v>
      </c>
      <c r="W532" s="44">
        <v>21795774</v>
      </c>
      <c r="X532" s="45">
        <v>44561</v>
      </c>
      <c r="Y532" s="42" t="s">
        <v>40</v>
      </c>
      <c r="Z532" s="42" t="s">
        <v>9203</v>
      </c>
      <c r="AA532" s="42" t="s">
        <v>9548</v>
      </c>
    </row>
    <row r="533" spans="1:27" ht="15.75" customHeight="1" x14ac:dyDescent="0.2">
      <c r="A533" s="41">
        <v>7105</v>
      </c>
      <c r="B533" s="27" t="str">
        <f>VLOOKUP(A533,'BASE REGISTRO NOVIEMBRE'!$B$2:$V$890,2,FALSE)</f>
        <v xml:space="preserve">I. Municipalidad de Traiguén
</v>
      </c>
      <c r="C533" s="27" t="str">
        <f>VLOOKUP(A533,'BASE REGISTRO NOVIEMBRE'!$B$2:$V$890,3,FALSE)</f>
        <v>69180700-2</v>
      </c>
      <c r="D533" s="27" t="str">
        <f>VLOOKUP(A533,'BASE REGISTRO NOVIEMBRE'!$B$2:$V$890,4,FALSE)</f>
        <v>Municipalidad</v>
      </c>
      <c r="E533" s="27" t="str">
        <f>VLOOKUP(A533,'BASE REGISTRO NOVIEMBRE'!$B$2:$V$890,5,FALSE)</f>
        <v>Constitución Política de la República, art. 107.</v>
      </c>
      <c r="F533" s="27" t="str">
        <f>VLOOKUP(A533,'BASE REGISTRO NOVIEMBRE'!$B$2:$V$890,6,FALSE)</f>
        <v>Indefinida.</v>
      </c>
      <c r="G533" s="27" t="str">
        <f>VLOOKUP(A533,'BASE REGISTRO NOVIEMBRE'!$B$2:$V$890,7,FALSE)</f>
        <v>Según Ley Orgánica Nº 18.695, arts. 1º al 4º.</v>
      </c>
      <c r="H533" s="27" t="str">
        <f>VLOOKUP(A533,'BASE REGISTRO NOVIEMBRE'!$B$2:$V$890,8,FALSE)</f>
        <v>no tiene</v>
      </c>
      <c r="I533" s="27">
        <f>VLOOKUP(A533,'BASE REGISTRO NOVIEMBRE'!$B$2:$V$890,9,FALSE)</f>
        <v>0</v>
      </c>
      <c r="J533" s="27">
        <f>VLOOKUP(A533,'BASE REGISTRO NOVIEMBRE'!$B$2:$V$890,10,FALSE)</f>
        <v>0</v>
      </c>
      <c r="K533" s="27" t="str">
        <f>VLOOKUP(A533,'BASE REGISTRO NOVIEMBRE'!$B$2:$V$890,11,FALSE)</f>
        <v>Alcalde: Ricardo Sanhueza Pirce,</v>
      </c>
      <c r="L533" s="27" t="str">
        <f>VLOOKUP(A533,'BASE REGISTRO NOVIEMBRE'!$B$2:$V$890,12,FALSE)</f>
        <v xml:space="preserve">Basilio Urrutia Nº914, Traiguén, Novena Región.
</v>
      </c>
      <c r="M533" s="27" t="str">
        <f>VLOOKUP(A533,'BASE REGISTRO NOVIEMBRE'!$B$2:$V$890,13,FALSE)</f>
        <v>IX</v>
      </c>
      <c r="N533" s="27" t="str">
        <f>VLOOKUP(A533,'BASE REGISTRO NOVIEMBRE'!$B$2:$V$890,14,FALSE)</f>
        <v xml:space="preserve"> Traiguén</v>
      </c>
      <c r="O533" s="27" t="str">
        <f>VLOOKUP(A533,'BASE REGISTRO NOVIEMBRE'!$B$2:$V$890,15,FALSE)</f>
        <v>4522886731
4522885517</v>
      </c>
      <c r="P533" s="27" t="str">
        <f>VLOOKUP(A533,'BASE REGISTRO NOVIEMBRE'!$B$2:$V$890,16,FALSE)</f>
        <v xml:space="preserve">alcaldesanhuezap@mtraiguen.cl
municipalidad@traiguen.cl 
</v>
      </c>
      <c r="Q533" s="27">
        <f>VLOOKUP(A533,'BASE REGISTRO NOVIEMBRE'!$B$2:$V$890,17,FALSE)</f>
        <v>0</v>
      </c>
      <c r="R533" s="27" t="str">
        <f>VLOOKUP(A533,'BASE REGISTRO NOVIEMBRE'!$B$2:$V$890,18,FALSE)</f>
        <v>91001: Administración Pública.</v>
      </c>
      <c r="S533" s="27" t="str">
        <f>VLOOKUP(A533,'BASE REGISTRO NOVIEMBRE'!$B$2:$V$890,19,FALSE)</f>
        <v xml:space="preserve">No se acompañan. Aplica Informe Jurídico Nº 09, de  fecha 14 de marzo de 2011 del Departamento Jurídico y Dictamen Nº 070791, de 2009, de la Contraloría General de la República.  
</v>
      </c>
      <c r="T533" s="107">
        <f>VLOOKUP(A533,'BASE REGISTRO NOVIEMBRE'!$B$2:$V$890,20,FALSE)</f>
        <v>37970</v>
      </c>
      <c r="U533" s="41">
        <v>7105</v>
      </c>
      <c r="V533" s="44">
        <v>5056871</v>
      </c>
      <c r="W533" s="44">
        <v>10113742</v>
      </c>
      <c r="X533" s="45">
        <v>44561</v>
      </c>
      <c r="Y533" s="42" t="s">
        <v>40</v>
      </c>
      <c r="Z533" s="42" t="s">
        <v>9203</v>
      </c>
      <c r="AA533" s="42" t="s">
        <v>9591</v>
      </c>
    </row>
    <row r="534" spans="1:27" ht="15.75" customHeight="1" x14ac:dyDescent="0.2">
      <c r="A534" s="41">
        <v>7106</v>
      </c>
      <c r="B534" s="27" t="str">
        <f>VLOOKUP(A534,'BASE REGISTRO NOVIEMBRE'!$B$2:$V$890,2,FALSE)</f>
        <v>I. Municipalidad de Puerto Montt</v>
      </c>
      <c r="C534" s="27" t="str">
        <f>VLOOKUP(A534,'BASE REGISTRO NOVIEMBRE'!$B$2:$V$890,3,FALSE)</f>
        <v>69220100-0</v>
      </c>
      <c r="D534" s="27" t="str">
        <f>VLOOKUP(A534,'BASE REGISTRO NOVIEMBRE'!$B$2:$V$890,4,FALSE)</f>
        <v>Municipalidad</v>
      </c>
      <c r="E534" s="27" t="str">
        <f>VLOOKUP(A534,'BASE REGISTRO NOVIEMBRE'!$B$2:$V$890,5,FALSE)</f>
        <v>Constitución Política de la República, artículo 107</v>
      </c>
      <c r="F534" s="27" t="str">
        <f>VLOOKUP(A534,'BASE REGISTRO NOVIEMBRE'!$B$2:$V$890,6,FALSE)</f>
        <v>Indefinida</v>
      </c>
      <c r="G534" s="27" t="str">
        <f>VLOOKUP(A534,'BASE REGISTRO NOVIEMBRE'!$B$2:$V$890,7,FALSE)</f>
        <v>Según ley Orgánica N° 18.695, artículos 1° al 4°</v>
      </c>
      <c r="H534" s="27" t="str">
        <f>VLOOKUP(A534,'BASE REGISTRO NOVIEMBRE'!$B$2:$V$890,8,FALSE)</f>
        <v>no tiene</v>
      </c>
      <c r="I534" s="27">
        <f>VLOOKUP(A534,'BASE REGISTRO NOVIEMBRE'!$B$2:$V$890,9,FALSE)</f>
        <v>0</v>
      </c>
      <c r="J534" s="27">
        <f>VLOOKUP(A534,'BASE REGISTRO NOVIEMBRE'!$B$2:$V$890,10,FALSE)</f>
        <v>0</v>
      </c>
      <c r="K534" s="27" t="str">
        <f>VLOOKUP(A534,'BASE REGISTRO NOVIEMBRE'!$B$2:$V$890,11,FALSE)</f>
        <v xml:space="preserve">Carlos Armando Soto Ojeda
</v>
      </c>
      <c r="L534" s="27" t="str">
        <f>VLOOKUP(A534,'BASE REGISTRO NOVIEMBRE'!$B$2:$V$890,12,FALSE)</f>
        <v xml:space="preserve">San Felipe N° 80, tercer piso, comuna de Puerto Montt, Décima Región
Casilla 77
</v>
      </c>
      <c r="M534" s="27" t="str">
        <f>VLOOKUP(A534,'BASE REGISTRO NOVIEMBRE'!$B$2:$V$890,13,FALSE)</f>
        <v>X</v>
      </c>
      <c r="N534" s="27" t="str">
        <f>VLOOKUP(A534,'BASE REGISTRO NOVIEMBRE'!$B$2:$V$890,14,FALSE)</f>
        <v>Puerto Montt</v>
      </c>
      <c r="O534" s="27" t="str">
        <f>VLOOKUP(A534,'BASE REGISTRO NOVIEMBRE'!$B$2:$V$890,15,FALSE)</f>
        <v>F. 261741</v>
      </c>
      <c r="P534" s="27" t="str">
        <f>VLOOKUP(A534,'BASE REGISTRO NOVIEMBRE'!$B$2:$V$890,16,FALSE)</f>
        <v xml:space="preserve">Email: contamont.@puertomonttchile.cl
</v>
      </c>
      <c r="Q534" s="27">
        <f>VLOOKUP(A534,'BASE REGISTRO NOVIEMBRE'!$B$2:$V$890,17,FALSE)</f>
        <v>0</v>
      </c>
      <c r="R534" s="27">
        <f>VLOOKUP(A534,'BASE REGISTRO NOVIEMBRE'!$B$2:$V$890,18,FALSE)</f>
        <v>91001</v>
      </c>
      <c r="S534" s="27" t="str">
        <f>VLOOKUP(A534,'BASE REGISTRO NOVIEMBRE'!$B$2:$V$890,19,FALSE)</f>
        <v xml:space="preserve">Se acompaña certificado de antecedentes financiero, aprobado por la Unidad de Supervisión Financiera Nacional.
Patrimonio: $23.672.771.000.-(no actualizado)
</v>
      </c>
      <c r="T534" s="107">
        <f>VLOOKUP(A534,'BASE REGISTRO NOVIEMBRE'!$B$2:$V$890,20,FALSE)</f>
        <v>37970</v>
      </c>
      <c r="U534" s="41">
        <v>7106</v>
      </c>
      <c r="V534" s="44">
        <v>7748432</v>
      </c>
      <c r="W534" s="44">
        <v>15496864</v>
      </c>
      <c r="X534" s="45">
        <v>44561</v>
      </c>
      <c r="Y534" s="42" t="s">
        <v>40</v>
      </c>
      <c r="Z534" s="42" t="s">
        <v>9203</v>
      </c>
      <c r="AA534" s="42" t="s">
        <v>9549</v>
      </c>
    </row>
    <row r="535" spans="1:27" ht="15.75" customHeight="1" x14ac:dyDescent="0.2">
      <c r="A535" s="41">
        <v>7110</v>
      </c>
      <c r="B535" s="27" t="str">
        <f>VLOOKUP(A535,'BASE REGISTRO NOVIEMBRE'!$B$2:$V$890,2,FALSE)</f>
        <v xml:space="preserve">I. Municipalidad de La Ligua
</v>
      </c>
      <c r="C535" s="27" t="str">
        <f>VLOOKUP(A535,'BASE REGISTRO NOVIEMBRE'!$B$2:$V$890,3,FALSE)</f>
        <v>69050100-7</v>
      </c>
      <c r="D535" s="27" t="str">
        <f>VLOOKUP(A535,'BASE REGISTRO NOVIEMBRE'!$B$2:$V$890,4,FALSE)</f>
        <v>Municipalidad</v>
      </c>
      <c r="E535" s="27" t="str">
        <f>VLOOKUP(A535,'BASE REGISTRO NOVIEMBRE'!$B$2:$V$890,5,FALSE)</f>
        <v>Constitución Política de la República, art. 107.</v>
      </c>
      <c r="F535" s="27" t="str">
        <f>VLOOKUP(A535,'BASE REGISTRO NOVIEMBRE'!$B$2:$V$890,6,FALSE)</f>
        <v>Indefinida.</v>
      </c>
      <c r="G535" s="27" t="str">
        <f>VLOOKUP(A535,'BASE REGISTRO NOVIEMBRE'!$B$2:$V$890,7,FALSE)</f>
        <v>Según Ley Orgánica Nº 18.695, arts. 1º al 4º.</v>
      </c>
      <c r="H535" s="27" t="str">
        <f>VLOOKUP(A535,'BASE REGISTRO NOVIEMBRE'!$B$2:$V$890,8,FALSE)</f>
        <v>no tiene</v>
      </c>
      <c r="I535" s="27">
        <f>VLOOKUP(A535,'BASE REGISTRO NOVIEMBRE'!$B$2:$V$890,9,FALSE)</f>
        <v>0</v>
      </c>
      <c r="J535" s="27">
        <f>VLOOKUP(A535,'BASE REGISTRO NOVIEMBRE'!$B$2:$V$890,10,FALSE)</f>
        <v>0</v>
      </c>
      <c r="K535" s="27" t="str">
        <f>VLOOKUP(A535,'BASE REGISTRO NOVIEMBRE'!$B$2:$V$890,11,FALSE)</f>
        <v xml:space="preserve">Patricio Daniel Pallares Valenzuela, </v>
      </c>
      <c r="L535" s="27" t="str">
        <f>VLOOKUP(A535,'BASE REGISTRO NOVIEMBRE'!$B$2:$V$890,12,FALSE)</f>
        <v>Portales Nº 555, La Ligua, Quinta Región.</v>
      </c>
      <c r="M535" s="27" t="str">
        <f>VLOOKUP(A535,'BASE REGISTRO NOVIEMBRE'!$B$2:$V$890,13,FALSE)</f>
        <v>V</v>
      </c>
      <c r="N535" s="27" t="str">
        <f>VLOOKUP(A535,'BASE REGISTRO NOVIEMBRE'!$B$2:$V$890,14,FALSE)</f>
        <v>La Ligua</v>
      </c>
      <c r="O535" s="27">
        <f>VLOOKUP(A535,'BASE REGISTRO NOVIEMBRE'!$B$2:$V$890,15,FALSE)</f>
        <v>0</v>
      </c>
      <c r="P535" s="27">
        <f>VLOOKUP(A535,'BASE REGISTRO NOVIEMBRE'!$B$2:$V$890,16,FALSE)</f>
        <v>0</v>
      </c>
      <c r="Q535" s="27">
        <f>VLOOKUP(A535,'BASE REGISTRO NOVIEMBRE'!$B$2:$V$890,17,FALSE)</f>
        <v>0</v>
      </c>
      <c r="R535" s="27">
        <f>VLOOKUP(A535,'BASE REGISTRO NOVIEMBRE'!$B$2:$V$890,18,FALSE)</f>
        <v>91001</v>
      </c>
      <c r="S535" s="27" t="str">
        <f>VLOOKUP(A535,'BASE REGISTRO NOVIEMBRE'!$B$2:$V$890,19,FALSE)</f>
        <v xml:space="preserve">No se acompañan. Aplica Informe Jurídico Nº 09, de  fecha 14 de marzo de 2011 del Departamento Jurídico y Dictamen Nº 070791, de 2009, de la Contraloría General de la República.  
</v>
      </c>
      <c r="T535" s="107">
        <f>VLOOKUP(A535,'BASE REGISTRO NOVIEMBRE'!$B$2:$V$890,20,FALSE)</f>
        <v>37970</v>
      </c>
      <c r="U535" s="41">
        <v>7110</v>
      </c>
      <c r="V535" s="44">
        <v>5866772</v>
      </c>
      <c r="W535" s="44">
        <v>11733544</v>
      </c>
      <c r="X535" s="45">
        <v>44561</v>
      </c>
      <c r="Y535" s="42" t="s">
        <v>40</v>
      </c>
      <c r="Z535" s="42" t="s">
        <v>9203</v>
      </c>
      <c r="AA535" s="42" t="s">
        <v>9509</v>
      </c>
    </row>
    <row r="536" spans="1:27" ht="15.75" customHeight="1" x14ac:dyDescent="0.2">
      <c r="A536" s="41">
        <v>7117</v>
      </c>
      <c r="B536" s="27" t="str">
        <f>VLOOKUP(A536,'BASE REGISTRO NOVIEMBRE'!$B$2:$V$890,2,FALSE)</f>
        <v xml:space="preserve">I. Municipalidad de Illapel
</v>
      </c>
      <c r="C536" s="27" t="str">
        <f>VLOOKUP(A536,'BASE REGISTRO NOVIEMBRE'!$B$2:$V$890,3,FALSE)</f>
        <v>69041200-4</v>
      </c>
      <c r="D536" s="27" t="str">
        <f>VLOOKUP(A536,'BASE REGISTRO NOVIEMBRE'!$B$2:$V$890,4,FALSE)</f>
        <v>Municipalidad</v>
      </c>
      <c r="E536" s="27" t="str">
        <f>VLOOKUP(A536,'BASE REGISTRO NOVIEMBRE'!$B$2:$V$890,5,FALSE)</f>
        <v>Constitución Política de la República, art. 107.</v>
      </c>
      <c r="F536" s="27" t="str">
        <f>VLOOKUP(A536,'BASE REGISTRO NOVIEMBRE'!$B$2:$V$890,6,FALSE)</f>
        <v>Indefinida.</v>
      </c>
      <c r="G536" s="27" t="str">
        <f>VLOOKUP(A536,'BASE REGISTRO NOVIEMBRE'!$B$2:$V$890,7,FALSE)</f>
        <v>Según Ley Orgánica Nº 18.695, arts. 1º al 4º.</v>
      </c>
      <c r="H536" s="27" t="str">
        <f>VLOOKUP(A536,'BASE REGISTRO NOVIEMBRE'!$B$2:$V$890,8,FALSE)</f>
        <v>no tiene</v>
      </c>
      <c r="I536" s="27">
        <f>VLOOKUP(A536,'BASE REGISTRO NOVIEMBRE'!$B$2:$V$890,9,FALSE)</f>
        <v>0</v>
      </c>
      <c r="J536" s="27">
        <f>VLOOKUP(A536,'BASE REGISTRO NOVIEMBRE'!$B$2:$V$890,10,FALSE)</f>
        <v>0</v>
      </c>
      <c r="K536" s="27" t="str">
        <f>VLOOKUP(A536,'BASE REGISTRO NOVIEMBRE'!$B$2:$V$890,11,FALSE)</f>
        <v xml:space="preserve">Denis Enrique Cortés Vargas </v>
      </c>
      <c r="L536" s="27" t="str">
        <f>VLOOKUP(A536,'BASE REGISTRO NOVIEMBRE'!$B$2:$V$890,12,FALSE)</f>
        <v>Constitución 24, Illapel, Cuarta Región.</v>
      </c>
      <c r="M536" s="27" t="str">
        <f>VLOOKUP(A536,'BASE REGISTRO NOVIEMBRE'!$B$2:$V$890,13,FALSE)</f>
        <v>IV</v>
      </c>
      <c r="N536" s="27" t="str">
        <f>VLOOKUP(A536,'BASE REGISTRO NOVIEMBRE'!$B$2:$V$890,14,FALSE)</f>
        <v xml:space="preserve"> Illapel</v>
      </c>
      <c r="O536" s="27">
        <f>VLOOKUP(A536,'BASE REGISTRO NOVIEMBRE'!$B$2:$V$890,15,FALSE)</f>
        <v>532662300</v>
      </c>
      <c r="P536" s="27" t="str">
        <f>VLOOKUP(A536,'BASE REGISTRO NOVIEMBRE'!$B$2:$V$890,16,FALSE)</f>
        <v>denis.cortes@municipalidadillapel.cl</v>
      </c>
      <c r="Q536" s="27">
        <f>VLOOKUP(A536,'BASE REGISTRO NOVIEMBRE'!$B$2:$V$890,17,FALSE)</f>
        <v>0</v>
      </c>
      <c r="R536" s="27">
        <f>VLOOKUP(A536,'BASE REGISTRO NOVIEMBRE'!$B$2:$V$890,18,FALSE)</f>
        <v>91001</v>
      </c>
      <c r="S536" s="27" t="str">
        <f>VLOOKUP(A536,'BASE REGISTRO NOVIEMBRE'!$B$2:$V$890,19,FALSE)</f>
        <v xml:space="preserve">No se acompañan. Aplica Informe Jurídico Nº 09, de  fecha 14 de marzo de 2011 del Departamento Jurídico y Dictamen Nº 070791, de 2009, de la Contraloría General de la República.  
</v>
      </c>
      <c r="T536" s="107">
        <f>VLOOKUP(A536,'BASE REGISTRO NOVIEMBRE'!$B$2:$V$890,20,FALSE)</f>
        <v>37970</v>
      </c>
      <c r="U536" s="41">
        <v>7117</v>
      </c>
      <c r="V536" s="44">
        <v>4884207</v>
      </c>
      <c r="W536" s="44">
        <v>9768414</v>
      </c>
      <c r="X536" s="45">
        <v>44561</v>
      </c>
      <c r="Y536" s="42" t="s">
        <v>40</v>
      </c>
      <c r="Z536" s="42" t="s">
        <v>9203</v>
      </c>
      <c r="AA536" s="42" t="s">
        <v>208</v>
      </c>
    </row>
    <row r="537" spans="1:27" ht="15.75" customHeight="1" x14ac:dyDescent="0.2">
      <c r="A537" s="41">
        <v>7118</v>
      </c>
      <c r="B537" s="27" t="str">
        <f>VLOOKUP(A537,'BASE REGISTRO NOVIEMBRE'!$B$2:$V$890,2,FALSE)</f>
        <v xml:space="preserve">I. Municipalidad de La Serena.
</v>
      </c>
      <c r="C537" s="27" t="str">
        <f>VLOOKUP(A537,'BASE REGISTRO NOVIEMBRE'!$B$2:$V$890,3,FALSE)</f>
        <v>69040100-2</v>
      </c>
      <c r="D537" s="27" t="str">
        <f>VLOOKUP(A537,'BASE REGISTRO NOVIEMBRE'!$B$2:$V$890,4,FALSE)</f>
        <v>Municipalidad</v>
      </c>
      <c r="E537" s="27" t="str">
        <f>VLOOKUP(A537,'BASE REGISTRO NOVIEMBRE'!$B$2:$V$890,5,FALSE)</f>
        <v>Constitución Política de la República, art. 107.</v>
      </c>
      <c r="F537" s="27" t="str">
        <f>VLOOKUP(A537,'BASE REGISTRO NOVIEMBRE'!$B$2:$V$890,6,FALSE)</f>
        <v>Indefinida.</v>
      </c>
      <c r="G537" s="27" t="str">
        <f>VLOOKUP(A537,'BASE REGISTRO NOVIEMBRE'!$B$2:$V$890,7,FALSE)</f>
        <v>Según Ley Orgánica Nº 18.695, arts. 1º al 4º.</v>
      </c>
      <c r="H537" s="27" t="str">
        <f>VLOOKUP(A537,'BASE REGISTRO NOVIEMBRE'!$B$2:$V$890,8,FALSE)</f>
        <v>no tiene</v>
      </c>
      <c r="I537" s="27">
        <f>VLOOKUP(A537,'BASE REGISTRO NOVIEMBRE'!$B$2:$V$890,9,FALSE)</f>
        <v>0</v>
      </c>
      <c r="J537" s="27">
        <f>VLOOKUP(A537,'BASE REGISTRO NOVIEMBRE'!$B$2:$V$890,10,FALSE)</f>
        <v>0</v>
      </c>
      <c r="K537" s="27" t="str">
        <f>VLOOKUP(A537,'BASE REGISTRO NOVIEMBRE'!$B$2:$V$890,11,FALSE)</f>
        <v xml:space="preserve">Roberto Elías Jacob Jure, </v>
      </c>
      <c r="L537" s="27" t="str">
        <f>VLOOKUP(A537,'BASE REGISTRO NOVIEMBRE'!$B$2:$V$890,12,FALSE)</f>
        <v>Arturo Prat Nº 451, comuna de La Serena, Cuarta Región.</v>
      </c>
      <c r="M537" s="27" t="str">
        <f>VLOOKUP(A537,'BASE REGISTRO NOVIEMBRE'!$B$2:$V$890,13,FALSE)</f>
        <v>IV</v>
      </c>
      <c r="N537" s="27" t="str">
        <f>VLOOKUP(A537,'BASE REGISTRO NOVIEMBRE'!$B$2:$V$890,14,FALSE)</f>
        <v>La Serena</v>
      </c>
      <c r="O537" s="27" t="str">
        <f>VLOOKUP(A537,'BASE REGISTRO NOVIEMBRE'!$B$2:$V$890,15,FALSE)</f>
        <v xml:space="preserve">Fono: 51-2-206501 y Fono: 51-2-427859 </v>
      </c>
      <c r="P537" s="27" t="str">
        <f>VLOOKUP(A537,'BASE REGISTRO NOVIEMBRE'!$B$2:$V$890,16,FALSE)</f>
        <v xml:space="preserve">roberto.iacob@laserena.cl
margarita.riveros@laserena.cl 
Jefa Depto. de la Familia
</v>
      </c>
      <c r="Q537" s="27">
        <f>VLOOKUP(A537,'BASE REGISTRO NOVIEMBRE'!$B$2:$V$890,17,FALSE)</f>
        <v>0</v>
      </c>
      <c r="R537" s="27">
        <f>VLOOKUP(A537,'BASE REGISTRO NOVIEMBRE'!$B$2:$V$890,18,FALSE)</f>
        <v>91001</v>
      </c>
      <c r="S537" s="27" t="str">
        <f>VLOOKUP(A537,'BASE REGISTRO NOVIEMBRE'!$B$2:$V$890,19,FALSE)</f>
        <v xml:space="preserve">No se acompañan. Aplica Informe Jurídico Nº 09, de  fecha 14 de marzo de 2011 del Departamento Jurídico y Dictamen Nº 070791, de 2009, de la Contraloría General de la República.  
</v>
      </c>
      <c r="T537" s="107">
        <f>VLOOKUP(A537,'BASE REGISTRO NOVIEMBRE'!$B$2:$V$890,20,FALSE)</f>
        <v>37970</v>
      </c>
      <c r="U537" s="41">
        <v>7118</v>
      </c>
      <c r="V537" s="44">
        <v>16638737</v>
      </c>
      <c r="W537" s="44">
        <v>28383728</v>
      </c>
      <c r="X537" s="45">
        <v>44561</v>
      </c>
      <c r="Y537" s="42" t="s">
        <v>40</v>
      </c>
      <c r="Z537" s="42" t="s">
        <v>9203</v>
      </c>
      <c r="AA537" s="42" t="s">
        <v>209</v>
      </c>
    </row>
    <row r="538" spans="1:27" ht="15.75" customHeight="1" x14ac:dyDescent="0.2">
      <c r="A538" s="41">
        <v>7125</v>
      </c>
      <c r="B538" s="27" t="str">
        <f>VLOOKUP(A538,'BASE REGISTRO NOVIEMBRE'!$B$2:$V$890,2,FALSE)</f>
        <v xml:space="preserve">I. Municipalidad de Quinta Normal
</v>
      </c>
      <c r="C538" s="27" t="str">
        <f>VLOOKUP(A538,'BASE REGISTRO NOVIEMBRE'!$B$2:$V$890,3,FALSE)</f>
        <v>69071000-5</v>
      </c>
      <c r="D538" s="27" t="str">
        <f>VLOOKUP(A538,'BASE REGISTRO NOVIEMBRE'!$B$2:$V$890,4,FALSE)</f>
        <v>Municipalidad</v>
      </c>
      <c r="E538" s="27" t="str">
        <f>VLOOKUP(A538,'BASE REGISTRO NOVIEMBRE'!$B$2:$V$890,5,FALSE)</f>
        <v>Constitución Política de la República, art. 107.</v>
      </c>
      <c r="F538" s="27" t="str">
        <f>VLOOKUP(A538,'BASE REGISTRO NOVIEMBRE'!$B$2:$V$890,6,FALSE)</f>
        <v>Indefinida.</v>
      </c>
      <c r="G538" s="27" t="str">
        <f>VLOOKUP(A538,'BASE REGISTRO NOVIEMBRE'!$B$2:$V$890,7,FALSE)</f>
        <v>Según Ley Orgánica Nº 18.695, arts. 1º al 4º.</v>
      </c>
      <c r="H538" s="27" t="str">
        <f>VLOOKUP(A538,'BASE REGISTRO NOVIEMBRE'!$B$2:$V$890,8,FALSE)</f>
        <v>no tiene</v>
      </c>
      <c r="I538" s="27">
        <f>VLOOKUP(A538,'BASE REGISTRO NOVIEMBRE'!$B$2:$V$890,9,FALSE)</f>
        <v>0</v>
      </c>
      <c r="J538" s="27">
        <f>VLOOKUP(A538,'BASE REGISTRO NOVIEMBRE'!$B$2:$V$890,10,FALSE)</f>
        <v>0</v>
      </c>
      <c r="K538" s="27" t="str">
        <f>VLOOKUP(A538,'BASE REGISTRO NOVIEMBRE'!$B$2:$V$890,11,FALSE)</f>
        <v xml:space="preserve">Carmen Gloria Fernández Valenzuela  
</v>
      </c>
      <c r="L538" s="27" t="str">
        <f>VLOOKUP(A538,'BASE REGISTRO NOVIEMBRE'!$B$2:$V$890,12,FALSE)</f>
        <v xml:space="preserve">Avenida Carrascal Nº 4447, Quinta Normal, Región Metropolitana. 
</v>
      </c>
      <c r="M538" s="27" t="str">
        <f>VLOOKUP(A538,'BASE REGISTRO NOVIEMBRE'!$B$2:$V$890,13,FALSE)</f>
        <v>XIII</v>
      </c>
      <c r="N538" s="27" t="str">
        <f>VLOOKUP(A538,'BASE REGISTRO NOVIEMBRE'!$B$2:$V$890,14,FALSE)</f>
        <v>Quinta Normal</v>
      </c>
      <c r="O538" s="27" t="str">
        <f>VLOOKUP(A538,'BASE REGISTRO NOVIEMBRE'!$B$2:$V$890,15,FALSE)</f>
        <v xml:space="preserve">Fono: 22-8928802; 22-8928803; 22-8928808
</v>
      </c>
      <c r="P538" s="27" t="str">
        <f>VLOOKUP(A538,'BASE REGISTRO NOVIEMBRE'!$B$2:$V$890,16,FALSE)</f>
        <v>alcaldesa@quintanormal.cl</v>
      </c>
      <c r="Q538" s="27">
        <f>VLOOKUP(A538,'BASE REGISTRO NOVIEMBRE'!$B$2:$V$890,17,FALSE)</f>
        <v>0</v>
      </c>
      <c r="R538" s="27">
        <f>VLOOKUP(A538,'BASE REGISTRO NOVIEMBRE'!$B$2:$V$890,18,FALSE)</f>
        <v>91001</v>
      </c>
      <c r="S538" s="27" t="str">
        <f>VLOOKUP(A538,'BASE REGISTRO NOVIEMBRE'!$B$2:$V$890,19,FALSE)</f>
        <v xml:space="preserve">No se acompañan. Aplica Informe Jurídico Nº 09, de  fecha 14 de marzo de 2011 del Departamento Jurídico y Dictamen Nº 070791, de 2009, de la Contraloría General de la República.  
</v>
      </c>
      <c r="T538" s="107">
        <f>VLOOKUP(A538,'BASE REGISTRO NOVIEMBRE'!$B$2:$V$890,20,FALSE)</f>
        <v>38159</v>
      </c>
      <c r="U538" s="41">
        <v>7125</v>
      </c>
      <c r="V538" s="44">
        <v>5365950</v>
      </c>
      <c r="W538" s="44">
        <v>22536990</v>
      </c>
      <c r="X538" s="45">
        <v>44561</v>
      </c>
      <c r="Y538" s="42" t="s">
        <v>40</v>
      </c>
      <c r="Z538" s="42" t="s">
        <v>9203</v>
      </c>
      <c r="AA538" s="42" t="s">
        <v>9559</v>
      </c>
    </row>
    <row r="539" spans="1:27" ht="15.75" customHeight="1" x14ac:dyDescent="0.2">
      <c r="A539" s="41">
        <v>7128</v>
      </c>
      <c r="B539" s="27" t="str">
        <f>VLOOKUP(A539,'BASE REGISTRO NOVIEMBRE'!$B$2:$V$890,2,FALSE)</f>
        <v xml:space="preserve">I. Municipalidad de los Andes
</v>
      </c>
      <c r="C539" s="27" t="str">
        <f>VLOOKUP(A539,'BASE REGISTRO NOVIEMBRE'!$B$2:$V$890,3,FALSE)</f>
        <v>69051100-2</v>
      </c>
      <c r="D539" s="27" t="str">
        <f>VLOOKUP(A539,'BASE REGISTRO NOVIEMBRE'!$B$2:$V$890,4,FALSE)</f>
        <v>Municipalidad</v>
      </c>
      <c r="E539" s="27" t="str">
        <f>VLOOKUP(A539,'BASE REGISTRO NOVIEMBRE'!$B$2:$V$890,5,FALSE)</f>
        <v>Constitución Política de la República, art. 107.</v>
      </c>
      <c r="F539" s="27" t="str">
        <f>VLOOKUP(A539,'BASE REGISTRO NOVIEMBRE'!$B$2:$V$890,6,FALSE)</f>
        <v>Indefinida.</v>
      </c>
      <c r="G539" s="27" t="str">
        <f>VLOOKUP(A539,'BASE REGISTRO NOVIEMBRE'!$B$2:$V$890,7,FALSE)</f>
        <v>Según Ley Orgánica Nº 18.695, arts. 1º al 4º.</v>
      </c>
      <c r="H539" s="27" t="str">
        <f>VLOOKUP(A539,'BASE REGISTRO NOVIEMBRE'!$B$2:$V$890,8,FALSE)</f>
        <v>no tiene</v>
      </c>
      <c r="I539" s="27">
        <f>VLOOKUP(A539,'BASE REGISTRO NOVIEMBRE'!$B$2:$V$890,9,FALSE)</f>
        <v>0</v>
      </c>
      <c r="J539" s="27">
        <f>VLOOKUP(A539,'BASE REGISTRO NOVIEMBRE'!$B$2:$V$890,10,FALSE)</f>
        <v>0</v>
      </c>
      <c r="K539" s="27" t="str">
        <f>VLOOKUP(A539,'BASE REGISTRO NOVIEMBRE'!$B$2:$V$890,11,FALSE)</f>
        <v xml:space="preserve">Manuel Eduardo Rivera Martínez  </v>
      </c>
      <c r="L539" s="27" t="str">
        <f>VLOOKUP(A539,'BASE REGISTRO NOVIEMBRE'!$B$2:$V$890,12,FALSE)</f>
        <v>Esmeralda Nº536, Los Andes, Quinta Región.</v>
      </c>
      <c r="M539" s="27" t="str">
        <f>VLOOKUP(A539,'BASE REGISTRO NOVIEMBRE'!$B$2:$V$890,13,FALSE)</f>
        <v>V</v>
      </c>
      <c r="N539" s="27" t="str">
        <f>VLOOKUP(A539,'BASE REGISTRO NOVIEMBRE'!$B$2:$V$890,14,FALSE)</f>
        <v>Los Andes</v>
      </c>
      <c r="O539" s="27" t="str">
        <f>VLOOKUP(A539,'BASE REGISTRO NOVIEMBRE'!$B$2:$V$890,15,FALSE)</f>
        <v>34-250-7753</v>
      </c>
      <c r="P539" s="27" t="str">
        <f>VLOOKUP(A539,'BASE REGISTRO NOVIEMBRE'!$B$2:$V$890,16,FALSE)</f>
        <v>nquero@munilosandes.cl</v>
      </c>
      <c r="Q539" s="27">
        <f>VLOOKUP(A539,'BASE REGISTRO NOVIEMBRE'!$B$2:$V$890,17,FALSE)</f>
        <v>0</v>
      </c>
      <c r="R539" s="27" t="str">
        <f>VLOOKUP(A539,'BASE REGISTRO NOVIEMBRE'!$B$2:$V$890,18,FALSE)</f>
        <v>91001: Administración Pública.</v>
      </c>
      <c r="S539" s="27" t="str">
        <f>VLOOKUP(A539,'BASE REGISTRO NOVIEMBRE'!$B$2:$V$890,19,FALSE)</f>
        <v xml:space="preserve">No se acompañan. Aplica Informe Jurídico Nº 09, de  fecha 14 de marzo de 2011 del Departamento Jurídico y Dictamen Nº 070791, de 2009, de la Contraloría General de la República.  
</v>
      </c>
      <c r="T539" s="107">
        <f>VLOOKUP(A539,'BASE REGISTRO NOVIEMBRE'!$B$2:$V$890,20,FALSE)</f>
        <v>38159</v>
      </c>
      <c r="U539" s="41">
        <v>7128</v>
      </c>
      <c r="V539" s="44">
        <v>5008220</v>
      </c>
      <c r="W539" s="44">
        <v>10016440</v>
      </c>
      <c r="X539" s="45">
        <v>44561</v>
      </c>
      <c r="Y539" s="42" t="s">
        <v>40</v>
      </c>
      <c r="Z539" s="42" t="s">
        <v>9203</v>
      </c>
      <c r="AA539" s="42" t="s">
        <v>623</v>
      </c>
    </row>
    <row r="540" spans="1:27" ht="15.75" customHeight="1" x14ac:dyDescent="0.2">
      <c r="A540" s="41">
        <v>7132</v>
      </c>
      <c r="B540" s="27" t="str">
        <f>VLOOKUP(A540,'BASE REGISTRO NOVIEMBRE'!$B$2:$V$890,2,FALSE)</f>
        <v xml:space="preserve">I. Municipalidad de Pucón
</v>
      </c>
      <c r="C540" s="27" t="str">
        <f>VLOOKUP(A540,'BASE REGISTRO NOVIEMBRE'!$B$2:$V$890,3,FALSE)</f>
        <v>69191600-6</v>
      </c>
      <c r="D540" s="27" t="str">
        <f>VLOOKUP(A540,'BASE REGISTRO NOVIEMBRE'!$B$2:$V$890,4,FALSE)</f>
        <v>Municipalidad</v>
      </c>
      <c r="E540" s="27" t="str">
        <f>VLOOKUP(A540,'BASE REGISTRO NOVIEMBRE'!$B$2:$V$890,5,FALSE)</f>
        <v>Constitución Política de la República, art. 107.</v>
      </c>
      <c r="F540" s="27" t="str">
        <f>VLOOKUP(A540,'BASE REGISTRO NOVIEMBRE'!$B$2:$V$890,6,FALSE)</f>
        <v>Indefinida.</v>
      </c>
      <c r="G540" s="27" t="str">
        <f>VLOOKUP(A540,'BASE REGISTRO NOVIEMBRE'!$B$2:$V$890,7,FALSE)</f>
        <v>Según Ley Orgánica Nº 18.695, arts. 1º al 4º.</v>
      </c>
      <c r="H540" s="27" t="str">
        <f>VLOOKUP(A540,'BASE REGISTRO NOVIEMBRE'!$B$2:$V$890,8,FALSE)</f>
        <v>no tiene</v>
      </c>
      <c r="I540" s="27">
        <f>VLOOKUP(A540,'BASE REGISTRO NOVIEMBRE'!$B$2:$V$890,9,FALSE)</f>
        <v>0</v>
      </c>
      <c r="J540" s="27">
        <f>VLOOKUP(A540,'BASE REGISTRO NOVIEMBRE'!$B$2:$V$890,10,FALSE)</f>
        <v>0</v>
      </c>
      <c r="K540" s="27" t="str">
        <f>VLOOKUP(A540,'BASE REGISTRO NOVIEMBRE'!$B$2:$V$890,11,FALSE)</f>
        <v xml:space="preserve">Carlos Reinaldo Barra Matamala </v>
      </c>
      <c r="L540" s="27" t="str">
        <f>VLOOKUP(A540,'BASE REGISTRO NOVIEMBRE'!$B$2:$V$890,12,FALSE)</f>
        <v>O´Higgins 483, Pucón, Novena Región.</v>
      </c>
      <c r="M540" s="27" t="str">
        <f>VLOOKUP(A540,'BASE REGISTRO NOVIEMBRE'!$B$2:$V$890,13,FALSE)</f>
        <v>IX</v>
      </c>
      <c r="N540" s="27" t="str">
        <f>VLOOKUP(A540,'BASE REGISTRO NOVIEMBRE'!$B$2:$V$890,14,FALSE)</f>
        <v>Pucón</v>
      </c>
      <c r="O540" s="27">
        <f>VLOOKUP(A540,'BASE REGISTRO NOVIEMBRE'!$B$2:$V$890,15,FALSE)</f>
        <v>0</v>
      </c>
      <c r="P540" s="27">
        <f>VLOOKUP(A540,'BASE REGISTRO NOVIEMBRE'!$B$2:$V$890,16,FALSE)</f>
        <v>0</v>
      </c>
      <c r="Q540" s="27">
        <f>VLOOKUP(A540,'BASE REGISTRO NOVIEMBRE'!$B$2:$V$890,17,FALSE)</f>
        <v>0</v>
      </c>
      <c r="R540" s="27">
        <f>VLOOKUP(A540,'BASE REGISTRO NOVIEMBRE'!$B$2:$V$890,18,FALSE)</f>
        <v>91001</v>
      </c>
      <c r="S540" s="27" t="str">
        <f>VLOOKUP(A540,'BASE REGISTRO NOVIEMBRE'!$B$2:$V$890,19,FALSE)</f>
        <v xml:space="preserve">No se acompañan. Aplica Informe Jurídico Nº 09, de  fecha 14 de marzo de 2011 del Departamento Jurídico y Dictamen Nº 070791, de 2009, de la Contraloría General de la República </v>
      </c>
      <c r="T540" s="107">
        <f>VLOOKUP(A540,'BASE REGISTRO NOVIEMBRE'!$B$2:$V$890,20,FALSE)</f>
        <v>38159</v>
      </c>
      <c r="U540" s="41">
        <v>7132</v>
      </c>
      <c r="V540" s="44">
        <v>5056871</v>
      </c>
      <c r="W540" s="44">
        <v>10113742</v>
      </c>
      <c r="X540" s="45">
        <v>44561</v>
      </c>
      <c r="Y540" s="42" t="s">
        <v>40</v>
      </c>
      <c r="Z540" s="42" t="s">
        <v>9203</v>
      </c>
      <c r="AA540" s="42" t="s">
        <v>9547</v>
      </c>
    </row>
    <row r="541" spans="1:27" ht="15.75" customHeight="1" x14ac:dyDescent="0.2">
      <c r="A541" s="41">
        <v>7137</v>
      </c>
      <c r="B541" s="27" t="str">
        <f>VLOOKUP(A541,'BASE REGISTRO NOVIEMBRE'!$B$2:$V$890,2,FALSE)</f>
        <v xml:space="preserve">I. Municipalidad de Coronel
</v>
      </c>
      <c r="C541" s="27" t="str">
        <f>VLOOKUP(A541,'BASE REGISTRO NOVIEMBRE'!$B$2:$V$890,3,FALSE)</f>
        <v>69151200-2</v>
      </c>
      <c r="D541" s="27" t="str">
        <f>VLOOKUP(A541,'BASE REGISTRO NOVIEMBRE'!$B$2:$V$890,4,FALSE)</f>
        <v>Municipalidad</v>
      </c>
      <c r="E541" s="27" t="str">
        <f>VLOOKUP(A541,'BASE REGISTRO NOVIEMBRE'!$B$2:$V$890,5,FALSE)</f>
        <v>Constitución Política de la República, art. 107.</v>
      </c>
      <c r="F541" s="27" t="str">
        <f>VLOOKUP(A541,'BASE REGISTRO NOVIEMBRE'!$B$2:$V$890,6,FALSE)</f>
        <v>Indefinida.</v>
      </c>
      <c r="G541" s="27" t="str">
        <f>VLOOKUP(A541,'BASE REGISTRO NOVIEMBRE'!$B$2:$V$890,7,FALSE)</f>
        <v>Según Ley Orgánica Nº 18.695, arts. 1º al 4º.</v>
      </c>
      <c r="H541" s="27" t="str">
        <f>VLOOKUP(A541,'BASE REGISTRO NOVIEMBRE'!$B$2:$V$890,8,FALSE)</f>
        <v>no tiene</v>
      </c>
      <c r="I541" s="27">
        <f>VLOOKUP(A541,'BASE REGISTRO NOVIEMBRE'!$B$2:$V$890,9,FALSE)</f>
        <v>0</v>
      </c>
      <c r="J541" s="27">
        <f>VLOOKUP(A541,'BASE REGISTRO NOVIEMBRE'!$B$2:$V$890,10,FALSE)</f>
        <v>0</v>
      </c>
      <c r="K541" s="27" t="str">
        <f>VLOOKUP(A541,'BASE REGISTRO NOVIEMBRE'!$B$2:$V$890,11,FALSE)</f>
        <v xml:space="preserve">Boris Felipe Chamorro Rebolledo.
</v>
      </c>
      <c r="L541" s="27" t="str">
        <f>VLOOKUP(A541,'BASE REGISTRO NOVIEMBRE'!$B$2:$V$890,12,FALSE)</f>
        <v>Bannen 70, Coronel, Octava Región.</v>
      </c>
      <c r="M541" s="27" t="str">
        <f>VLOOKUP(A541,'BASE REGISTRO NOVIEMBRE'!$B$2:$V$890,13,FALSE)</f>
        <v>VIII</v>
      </c>
      <c r="N541" s="27" t="str">
        <f>VLOOKUP(A541,'BASE REGISTRO NOVIEMBRE'!$B$2:$V$890,14,FALSE)</f>
        <v>Coronel</v>
      </c>
      <c r="O541" s="27">
        <f>VLOOKUP(A541,'BASE REGISTRO NOVIEMBRE'!$B$2:$V$890,15,FALSE)</f>
        <v>0</v>
      </c>
      <c r="P541" s="27">
        <f>VLOOKUP(A541,'BASE REGISTRO NOVIEMBRE'!$B$2:$V$890,16,FALSE)</f>
        <v>0</v>
      </c>
      <c r="Q541" s="27">
        <f>VLOOKUP(A541,'BASE REGISTRO NOVIEMBRE'!$B$2:$V$890,17,FALSE)</f>
        <v>0</v>
      </c>
      <c r="R541" s="27" t="str">
        <f>VLOOKUP(A541,'BASE REGISTRO NOVIEMBRE'!$B$2:$V$890,18,FALSE)</f>
        <v>91001: Administración Pública.</v>
      </c>
      <c r="S541" s="27" t="str">
        <f>VLOOKUP(A541,'BASE REGISTRO NOVIEMBRE'!$B$2:$V$890,19,FALSE)</f>
        <v>No se acompañan. Aplica Informe Jurídico Nº 09, de  fecha 14 de marzo de 2011 del Departamento Jurídico y Dictamen Nº 070791, de 2009, de la Contraloría General de la República.</v>
      </c>
      <c r="T541" s="107">
        <f>VLOOKUP(A541,'BASE REGISTRO NOVIEMBRE'!$B$2:$V$890,20,FALSE)</f>
        <v>38159</v>
      </c>
      <c r="U541" s="41">
        <v>7137</v>
      </c>
      <c r="V541" s="44">
        <v>6851245</v>
      </c>
      <c r="W541" s="44">
        <v>13702490</v>
      </c>
      <c r="X541" s="45">
        <v>44561</v>
      </c>
      <c r="Y541" s="42" t="s">
        <v>40</v>
      </c>
      <c r="Z541" s="42" t="s">
        <v>9203</v>
      </c>
      <c r="AA541" s="42" t="s">
        <v>9480</v>
      </c>
    </row>
    <row r="542" spans="1:27" ht="15.75" customHeight="1" x14ac:dyDescent="0.2">
      <c r="A542" s="41">
        <v>7138</v>
      </c>
      <c r="B542" s="27" t="str">
        <f>VLOOKUP(A542,'BASE REGISTRO NOVIEMBRE'!$B$2:$V$890,2,FALSE)</f>
        <v xml:space="preserve">I. Municipalidad de Iquique
</v>
      </c>
      <c r="C542" s="27" t="str">
        <f>VLOOKUP(A542,'BASE REGISTRO NOVIEMBRE'!$B$2:$V$890,3,FALSE)</f>
        <v>69010300-1</v>
      </c>
      <c r="D542" s="27" t="str">
        <f>VLOOKUP(A542,'BASE REGISTRO NOVIEMBRE'!$B$2:$V$890,4,FALSE)</f>
        <v>Municipalidad</v>
      </c>
      <c r="E542" s="27" t="str">
        <f>VLOOKUP(A542,'BASE REGISTRO NOVIEMBRE'!$B$2:$V$890,5,FALSE)</f>
        <v>Constitución Política de la República, art. 107.</v>
      </c>
      <c r="F542" s="27" t="str">
        <f>VLOOKUP(A542,'BASE REGISTRO NOVIEMBRE'!$B$2:$V$890,6,FALSE)</f>
        <v>Indefinida.</v>
      </c>
      <c r="G542" s="27" t="str">
        <f>VLOOKUP(A542,'BASE REGISTRO NOVIEMBRE'!$B$2:$V$890,7,FALSE)</f>
        <v>Según Ley Orgánica Nº 18.695, arts. 1º al 4º.</v>
      </c>
      <c r="H542" s="27" t="str">
        <f>VLOOKUP(A542,'BASE REGISTRO NOVIEMBRE'!$B$2:$V$890,8,FALSE)</f>
        <v>no tiene</v>
      </c>
      <c r="I542" s="27">
        <f>VLOOKUP(A542,'BASE REGISTRO NOVIEMBRE'!$B$2:$V$890,9,FALSE)</f>
        <v>0</v>
      </c>
      <c r="J542" s="27">
        <f>VLOOKUP(A542,'BASE REGISTRO NOVIEMBRE'!$B$2:$V$890,10,FALSE)</f>
        <v>0</v>
      </c>
      <c r="K542" s="27" t="str">
        <f>VLOOKUP(A542,'BASE REGISTRO NOVIEMBRE'!$B$2:$V$890,11,FALSE)</f>
        <v xml:space="preserve">Jorge Alejandro Soria Quiroga, </v>
      </c>
      <c r="L542" s="27" t="str">
        <f>VLOOKUP(A542,'BASE REGISTRO NOVIEMBRE'!$B$2:$V$890,12,FALSE)</f>
        <v>Tarapacá Nº 477, Iquique, Primera Región.</v>
      </c>
      <c r="M542" s="27" t="str">
        <f>VLOOKUP(A542,'BASE REGISTRO NOVIEMBRE'!$B$2:$V$890,13,FALSE)</f>
        <v>I</v>
      </c>
      <c r="N542" s="27" t="str">
        <f>VLOOKUP(A542,'BASE REGISTRO NOVIEMBRE'!$B$2:$V$890,14,FALSE)</f>
        <v>Iquique</v>
      </c>
      <c r="O542" s="27">
        <f>VLOOKUP(A542,'BASE REGISTRO NOVIEMBRE'!$B$2:$V$890,15,FALSE)</f>
        <v>0</v>
      </c>
      <c r="P542" s="27">
        <f>VLOOKUP(A542,'BASE REGISTRO NOVIEMBRE'!$B$2:$V$890,16,FALSE)</f>
        <v>0</v>
      </c>
      <c r="Q542" s="27">
        <f>VLOOKUP(A542,'BASE REGISTRO NOVIEMBRE'!$B$2:$V$890,17,FALSE)</f>
        <v>0</v>
      </c>
      <c r="R542" s="27">
        <f>VLOOKUP(A542,'BASE REGISTRO NOVIEMBRE'!$B$2:$V$890,18,FALSE)</f>
        <v>91001</v>
      </c>
      <c r="S542" s="27" t="str">
        <f>VLOOKUP(A542,'BASE REGISTRO NOVIEMBRE'!$B$2:$V$890,19,FALSE)</f>
        <v xml:space="preserve">No se acompañan. Aplica Informe Jurídico Nº 09, de  fecha 14 de marzo de 2011 del Departamento Jurídico y Dictamen Nº 070791, de 2009, de la Contraloría General de la República.  
</v>
      </c>
      <c r="T542" s="107">
        <f>VLOOKUP(A542,'BASE REGISTRO NOVIEMBRE'!$B$2:$V$890,20,FALSE)</f>
        <v>38159</v>
      </c>
      <c r="U542" s="41">
        <v>7138</v>
      </c>
      <c r="V542" s="44">
        <v>9524203</v>
      </c>
      <c r="W542" s="44">
        <v>19048406</v>
      </c>
      <c r="X542" s="45">
        <v>44561</v>
      </c>
      <c r="Y542" s="42" t="s">
        <v>40</v>
      </c>
      <c r="Z542" s="42" t="s">
        <v>9203</v>
      </c>
      <c r="AA542" s="42" t="s">
        <v>186</v>
      </c>
    </row>
    <row r="543" spans="1:27" ht="15.75" customHeight="1" x14ac:dyDescent="0.2">
      <c r="A543" s="41">
        <v>7139</v>
      </c>
      <c r="B543" s="27" t="str">
        <f>VLOOKUP(A543,'BASE REGISTRO NOVIEMBRE'!$B$2:$V$890,2,FALSE)</f>
        <v>I. Municipalidad de San Carlos</v>
      </c>
      <c r="C543" s="27" t="str">
        <f>VLOOKUP(A543,'BASE REGISTRO NOVIEMBRE'!$B$2:$V$890,3,FALSE)</f>
        <v>69140500-1</v>
      </c>
      <c r="D543" s="27" t="str">
        <f>VLOOKUP(A543,'BASE REGISTRO NOVIEMBRE'!$B$2:$V$890,4,FALSE)</f>
        <v>Municipalidad</v>
      </c>
      <c r="E543" s="27" t="str">
        <f>VLOOKUP(A543,'BASE REGISTRO NOVIEMBRE'!$B$2:$V$890,5,FALSE)</f>
        <v>Constitución Política de la República, art. 107</v>
      </c>
      <c r="F543" s="27" t="str">
        <f>VLOOKUP(A543,'BASE REGISTRO NOVIEMBRE'!$B$2:$V$890,6,FALSE)</f>
        <v>Indefinida</v>
      </c>
      <c r="G543" s="27" t="str">
        <f>VLOOKUP(A543,'BASE REGISTRO NOVIEMBRE'!$B$2:$V$890,7,FALSE)</f>
        <v xml:space="preserve">Según Ley Orgánica N° 18.695, art 1 a 4
</v>
      </c>
      <c r="H543" s="27" t="str">
        <f>VLOOKUP(A543,'BASE REGISTRO NOVIEMBRE'!$B$2:$V$890,8,FALSE)</f>
        <v>no tiene</v>
      </c>
      <c r="I543" s="27">
        <f>VLOOKUP(A543,'BASE REGISTRO NOVIEMBRE'!$B$2:$V$890,9,FALSE)</f>
        <v>0</v>
      </c>
      <c r="J543" s="27">
        <f>VLOOKUP(A543,'BASE REGISTRO NOVIEMBRE'!$B$2:$V$890,10,FALSE)</f>
        <v>0</v>
      </c>
      <c r="K543" s="27" t="str">
        <f>VLOOKUP(A543,'BASE REGISTRO NOVIEMBRE'!$B$2:$V$890,11,FALSE)</f>
        <v xml:space="preserve">Williams Gastón Suazo Soto
</v>
      </c>
      <c r="L543" s="27" t="str">
        <f>VLOOKUP(A543,'BASE REGISTRO NOVIEMBRE'!$B$2:$V$890,12,FALSE)</f>
        <v xml:space="preserve">Vicuña Mackenna N° 436, comuna de San Carlos
</v>
      </c>
      <c r="M543" s="27" t="str">
        <f>VLOOKUP(A543,'BASE REGISTRO NOVIEMBRE'!$B$2:$V$890,13,FALSE)</f>
        <v>XVI</v>
      </c>
      <c r="N543" s="27" t="str">
        <f>VLOOKUP(A543,'BASE REGISTRO NOVIEMBRE'!$B$2:$V$890,14,FALSE)</f>
        <v>San Carlos</v>
      </c>
      <c r="O543" s="27" t="str">
        <f>VLOOKUP(A543,'BASE REGISTRO NOVIEMBRE'!$B$2:$V$890,15,FALSE)</f>
        <v>41-201300</v>
      </c>
      <c r="P543" s="27">
        <f>VLOOKUP(A543,'BASE REGISTRO NOVIEMBRE'!$B$2:$V$890,16,FALSE)</f>
        <v>0</v>
      </c>
      <c r="Q543" s="27">
        <f>VLOOKUP(A543,'BASE REGISTRO NOVIEMBRE'!$B$2:$V$890,17,FALSE)</f>
        <v>0</v>
      </c>
      <c r="R543" s="27">
        <f>VLOOKUP(A543,'BASE REGISTRO NOVIEMBRE'!$B$2:$V$890,18,FALSE)</f>
        <v>91001</v>
      </c>
      <c r="S543" s="27" t="str">
        <f>VLOOKUP(A543,'BASE REGISTRO NOVIEMBRE'!$B$2:$V$890,19,FALSE)</f>
        <v xml:space="preserve">No se acompañan. Aplica Informe Jurídico Nº 09, de  fecha 14 de marzo de 2011 del Departamento Jurídico y Dictamen Nº 070791, de 2009, de la Contraloría General de la República.  
.
</v>
      </c>
      <c r="T543" s="107">
        <f>VLOOKUP(A543,'BASE REGISTRO NOVIEMBRE'!$B$2:$V$890,20,FALSE)</f>
        <v>37970</v>
      </c>
      <c r="U543" s="41">
        <v>7139</v>
      </c>
      <c r="V543" s="44">
        <v>5056871</v>
      </c>
      <c r="W543" s="44">
        <v>10113742</v>
      </c>
      <c r="X543" s="45">
        <v>44561</v>
      </c>
      <c r="Y543" s="42" t="s">
        <v>40</v>
      </c>
      <c r="Z543" s="42" t="s">
        <v>9203</v>
      </c>
      <c r="AA543" s="42" t="s">
        <v>9568</v>
      </c>
    </row>
    <row r="544" spans="1:27" ht="15.75" customHeight="1" x14ac:dyDescent="0.2">
      <c r="A544" s="41">
        <v>7141</v>
      </c>
      <c r="B544" s="27" t="str">
        <f>VLOOKUP(A544,'BASE REGISTRO NOVIEMBRE'!$B$2:$V$890,2,FALSE)</f>
        <v>Fundación Social Novo Millennio</v>
      </c>
      <c r="C544" s="27" t="str">
        <f>VLOOKUP(A544,'BASE REGISTRO NOVIEMBRE'!$B$2:$V$890,3,FALSE)</f>
        <v>65016550-0</v>
      </c>
      <c r="D544" s="27" t="str">
        <f>VLOOKUP(A544,'BASE REGISTRO NOVIEMBRE'!$B$2:$V$890,4,FALSE)</f>
        <v>Fundación de derecho público.</v>
      </c>
      <c r="E544" s="27" t="str">
        <f>VLOOKUP(A544,'BASE REGISTRO NOVIEMBRE'!$B$2:$V$890,5,FALSE)</f>
        <v>Erigida de acuerdo al Derecho Canónico, por Decreto Eclesiástico Nº 431/2001, del  10 de junio del 2001.</v>
      </c>
      <c r="F544" s="27" t="str">
        <f>VLOOKUP(A544,'BASE REGISTRO NOVIEMBRE'!$B$2:$V$890,6,FALSE)</f>
        <v>Indefinida.</v>
      </c>
      <c r="G544" s="27" t="str">
        <f>VLOOKUP(A544,'BASE REGISTRO NOVIEMBRE'!$B$2:$V$890,7,FALSE)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44" s="27" t="str">
        <f>VLOOKUP(A544,'BASE REGISTRO NOVIEMBRE'!$B$2:$V$890,8,FALSE)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544" s="27" t="str">
        <f>VLOOKUP(A544,'BASE REGISTRO NOVIEMBRE'!$B$2:$V$890,9,FALSE)</f>
        <v>3 años</v>
      </c>
      <c r="J544" s="27" t="str">
        <f>VLOOKUP(A544,'BASE REGISTRO NOVIEMBRE'!$B$2:$V$890,10,FALSE)</f>
        <v xml:space="preserve">Consta en Decreto de fecha 03 de enero de 2018, del Arzobispo de Concepción, que el Directorio vigente está compuesto por los integrantes señalados precedentemente. </v>
      </c>
      <c r="K544" s="27" t="str">
        <f>VLOOKUP(A544,'BASE REGISTRO NOVIEMBRE'!$B$2:$V$890,11,FALSE)</f>
        <v xml:space="preserve">Presbítero José Teodoro Cartes Gómez                        
</v>
      </c>
      <c r="L544" s="27" t="str">
        <f>VLOOKUP(A544,'BASE REGISTRO NOVIEMBRE'!$B$2:$V$890,12,FALSE)</f>
        <v xml:space="preserve">Calle Castellón Nº1438, Concepción, Región del Biobío. 
</v>
      </c>
      <c r="M544" s="27" t="str">
        <f>VLOOKUP(A544,'BASE REGISTRO NOVIEMBRE'!$B$2:$V$890,13,FALSE)</f>
        <v>VIII</v>
      </c>
      <c r="N544" s="27" t="str">
        <f>VLOOKUP(A544,'BASE REGISTRO NOVIEMBRE'!$B$2:$V$890,14,FALSE)</f>
        <v>Concepción</v>
      </c>
      <c r="O544" s="27" t="str">
        <f>VLOOKUP(A544,'BASE REGISTRO NOVIEMBRE'!$B$2:$V$890,15,FALSE)</f>
        <v xml:space="preserve">Teléfono: 41-2293100
</v>
      </c>
      <c r="P544" s="27" t="str">
        <f>VLOOKUP(A544,'BASE REGISTRO NOVIEMBRE'!$B$2:$V$890,16,FALSE)</f>
        <v xml:space="preserve">Correo electrónico: psocialconce@gmail.com
</v>
      </c>
      <c r="Q544" s="27">
        <f>VLOOKUP(A544,'BASE REGISTRO NOVIEMBRE'!$B$2:$V$890,17,FALSE)</f>
        <v>0</v>
      </c>
      <c r="R544" s="27">
        <f>VLOOKUP(A544,'BASE REGISTRO NOVIEMBRE'!$B$2:$V$890,18,FALSE)</f>
        <v>93401</v>
      </c>
      <c r="S544" s="27" t="str">
        <f>VLOOKUP(A544,'BASE REGISTRO NOVIEMBRE'!$B$2:$V$890,19,FALSE)</f>
        <v xml:space="preserve">Se acompaña Certificado Financiero, correspondiente al año 2020, remitidos para aprobación del Sub Depto. de Supervisión Financiera Nacional.
</v>
      </c>
      <c r="T544" s="107">
        <f>VLOOKUP(A544,'BASE REGISTRO NOVIEMBRE'!$B$2:$V$890,20,FALSE)</f>
        <v>38600</v>
      </c>
      <c r="U544" s="41">
        <v>7141</v>
      </c>
      <c r="V544" s="44">
        <v>17058498</v>
      </c>
      <c r="W544" s="44">
        <v>35047499</v>
      </c>
      <c r="X544" s="45">
        <v>44561</v>
      </c>
      <c r="Y544" s="42" t="s">
        <v>40</v>
      </c>
      <c r="Z544" s="42" t="s">
        <v>9203</v>
      </c>
      <c r="AA544" s="42" t="s">
        <v>9480</v>
      </c>
    </row>
    <row r="545" spans="1:27" ht="15.75" customHeight="1" x14ac:dyDescent="0.2">
      <c r="A545" s="41">
        <v>7141</v>
      </c>
      <c r="B545" s="27" t="str">
        <f>VLOOKUP(A545,'BASE REGISTRO NOVIEMBRE'!$B$2:$V$890,2,FALSE)</f>
        <v>Fundación Social Novo Millennio</v>
      </c>
      <c r="C545" s="27" t="str">
        <f>VLOOKUP(A545,'BASE REGISTRO NOVIEMBRE'!$B$2:$V$890,3,FALSE)</f>
        <v>65016550-0</v>
      </c>
      <c r="D545" s="27" t="str">
        <f>VLOOKUP(A545,'BASE REGISTRO NOVIEMBRE'!$B$2:$V$890,4,FALSE)</f>
        <v>Fundación de derecho público.</v>
      </c>
      <c r="E545" s="27" t="str">
        <f>VLOOKUP(A545,'BASE REGISTRO NOVIEMBRE'!$B$2:$V$890,5,FALSE)</f>
        <v>Erigida de acuerdo al Derecho Canónico, por Decreto Eclesiástico Nº 431/2001, del  10 de junio del 2001.</v>
      </c>
      <c r="F545" s="27" t="str">
        <f>VLOOKUP(A545,'BASE REGISTRO NOVIEMBRE'!$B$2:$V$890,6,FALSE)</f>
        <v>Indefinida.</v>
      </c>
      <c r="G545" s="27" t="str">
        <f>VLOOKUP(A545,'BASE REGISTRO NOVIEMBRE'!$B$2:$V$890,7,FALSE)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45" s="27" t="str">
        <f>VLOOKUP(A545,'BASE REGISTRO NOVIEMBRE'!$B$2:$V$890,8,FALSE)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545" s="27" t="str">
        <f>VLOOKUP(A545,'BASE REGISTRO NOVIEMBRE'!$B$2:$V$890,9,FALSE)</f>
        <v>3 años</v>
      </c>
      <c r="J545" s="27" t="str">
        <f>VLOOKUP(A545,'BASE REGISTRO NOVIEMBRE'!$B$2:$V$890,10,FALSE)</f>
        <v xml:space="preserve">Consta en Decreto de fecha 03 de enero de 2018, del Arzobispo de Concepción, que el Directorio vigente está compuesto por los integrantes señalados precedentemente. </v>
      </c>
      <c r="K545" s="27" t="str">
        <f>VLOOKUP(A545,'BASE REGISTRO NOVIEMBRE'!$B$2:$V$890,11,FALSE)</f>
        <v xml:space="preserve">Presbítero José Teodoro Cartes Gómez                        
</v>
      </c>
      <c r="L545" s="27" t="str">
        <f>VLOOKUP(A545,'BASE REGISTRO NOVIEMBRE'!$B$2:$V$890,12,FALSE)</f>
        <v xml:space="preserve">Calle Castellón Nº1438, Concepción, Región del Biobío. 
</v>
      </c>
      <c r="M545" s="27" t="str">
        <f>VLOOKUP(A545,'BASE REGISTRO NOVIEMBRE'!$B$2:$V$890,13,FALSE)</f>
        <v>VIII</v>
      </c>
      <c r="N545" s="27" t="str">
        <f>VLOOKUP(A545,'BASE REGISTRO NOVIEMBRE'!$B$2:$V$890,14,FALSE)</f>
        <v>Concepción</v>
      </c>
      <c r="O545" s="27" t="str">
        <f>VLOOKUP(A545,'BASE REGISTRO NOVIEMBRE'!$B$2:$V$890,15,FALSE)</f>
        <v xml:space="preserve">Teléfono: 41-2293100
</v>
      </c>
      <c r="P545" s="27" t="str">
        <f>VLOOKUP(A545,'BASE REGISTRO NOVIEMBRE'!$B$2:$V$890,16,FALSE)</f>
        <v xml:space="preserve">Correo electrónico: psocialconce@gmail.com
</v>
      </c>
      <c r="Q545" s="27">
        <f>VLOOKUP(A545,'BASE REGISTRO NOVIEMBRE'!$B$2:$V$890,17,FALSE)</f>
        <v>0</v>
      </c>
      <c r="R545" s="27">
        <f>VLOOKUP(A545,'BASE REGISTRO NOVIEMBRE'!$B$2:$V$890,18,FALSE)</f>
        <v>93401</v>
      </c>
      <c r="S545" s="27" t="str">
        <f>VLOOKUP(A545,'BASE REGISTRO NOVIEMBRE'!$B$2:$V$890,19,FALSE)</f>
        <v xml:space="preserve">Se acompaña Certificado Financiero, correspondiente al año 2020, remitidos para aprobación del Sub Depto. de Supervisión Financiera Nacional.
</v>
      </c>
      <c r="T545" s="107">
        <f>VLOOKUP(A545,'BASE REGISTRO NOVIEMBRE'!$B$2:$V$890,20,FALSE)</f>
        <v>38600</v>
      </c>
      <c r="U545" s="41">
        <v>7141</v>
      </c>
      <c r="V545" s="44">
        <v>14530528</v>
      </c>
      <c r="W545" s="44">
        <v>54215641</v>
      </c>
      <c r="X545" s="45">
        <v>44561</v>
      </c>
      <c r="Y545" s="42" t="s">
        <v>40</v>
      </c>
      <c r="Z545" s="42" t="s">
        <v>9203</v>
      </c>
      <c r="AA545" s="42" t="s">
        <v>185</v>
      </c>
    </row>
    <row r="546" spans="1:27" ht="15.75" customHeight="1" x14ac:dyDescent="0.2">
      <c r="A546" s="41">
        <v>7141</v>
      </c>
      <c r="B546" s="27" t="str">
        <f>VLOOKUP(A546,'BASE REGISTRO NOVIEMBRE'!$B$2:$V$890,2,FALSE)</f>
        <v>Fundación Social Novo Millennio</v>
      </c>
      <c r="C546" s="27" t="str">
        <f>VLOOKUP(A546,'BASE REGISTRO NOVIEMBRE'!$B$2:$V$890,3,FALSE)</f>
        <v>65016550-0</v>
      </c>
      <c r="D546" s="27" t="str">
        <f>VLOOKUP(A546,'BASE REGISTRO NOVIEMBRE'!$B$2:$V$890,4,FALSE)</f>
        <v>Fundación de derecho público.</v>
      </c>
      <c r="E546" s="27" t="str">
        <f>VLOOKUP(A546,'BASE REGISTRO NOVIEMBRE'!$B$2:$V$890,5,FALSE)</f>
        <v>Erigida de acuerdo al Derecho Canónico, por Decreto Eclesiástico Nº 431/2001, del  10 de junio del 2001.</v>
      </c>
      <c r="F546" s="27" t="str">
        <f>VLOOKUP(A546,'BASE REGISTRO NOVIEMBRE'!$B$2:$V$890,6,FALSE)</f>
        <v>Indefinida.</v>
      </c>
      <c r="G546" s="27" t="str">
        <f>VLOOKUP(A546,'BASE REGISTRO NOVIEMBRE'!$B$2:$V$890,7,FALSE)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46" s="27" t="str">
        <f>VLOOKUP(A546,'BASE REGISTRO NOVIEMBRE'!$B$2:$V$890,8,FALSE)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546" s="27" t="str">
        <f>VLOOKUP(A546,'BASE REGISTRO NOVIEMBRE'!$B$2:$V$890,9,FALSE)</f>
        <v>3 años</v>
      </c>
      <c r="J546" s="27" t="str">
        <f>VLOOKUP(A546,'BASE REGISTRO NOVIEMBRE'!$B$2:$V$890,10,FALSE)</f>
        <v xml:space="preserve">Consta en Decreto de fecha 03 de enero de 2018, del Arzobispo de Concepción, que el Directorio vigente está compuesto por los integrantes señalados precedentemente. </v>
      </c>
      <c r="K546" s="27" t="str">
        <f>VLOOKUP(A546,'BASE REGISTRO NOVIEMBRE'!$B$2:$V$890,11,FALSE)</f>
        <v xml:space="preserve">Presbítero José Teodoro Cartes Gómez                        
</v>
      </c>
      <c r="L546" s="27" t="str">
        <f>VLOOKUP(A546,'BASE REGISTRO NOVIEMBRE'!$B$2:$V$890,12,FALSE)</f>
        <v xml:space="preserve">Calle Castellón Nº1438, Concepción, Región del Biobío. 
</v>
      </c>
      <c r="M546" s="27" t="str">
        <f>VLOOKUP(A546,'BASE REGISTRO NOVIEMBRE'!$B$2:$V$890,13,FALSE)</f>
        <v>VIII</v>
      </c>
      <c r="N546" s="27" t="str">
        <f>VLOOKUP(A546,'BASE REGISTRO NOVIEMBRE'!$B$2:$V$890,14,FALSE)</f>
        <v>Concepción</v>
      </c>
      <c r="O546" s="27" t="str">
        <f>VLOOKUP(A546,'BASE REGISTRO NOVIEMBRE'!$B$2:$V$890,15,FALSE)</f>
        <v xml:space="preserve">Teléfono: 41-2293100
</v>
      </c>
      <c r="P546" s="27" t="str">
        <f>VLOOKUP(A546,'BASE REGISTRO NOVIEMBRE'!$B$2:$V$890,16,FALSE)</f>
        <v xml:space="preserve">Correo electrónico: psocialconce@gmail.com
</v>
      </c>
      <c r="Q546" s="27">
        <f>VLOOKUP(A546,'BASE REGISTRO NOVIEMBRE'!$B$2:$V$890,17,FALSE)</f>
        <v>0</v>
      </c>
      <c r="R546" s="27">
        <f>VLOOKUP(A546,'BASE REGISTRO NOVIEMBRE'!$B$2:$V$890,18,FALSE)</f>
        <v>93401</v>
      </c>
      <c r="S546" s="27" t="str">
        <f>VLOOKUP(A546,'BASE REGISTRO NOVIEMBRE'!$B$2:$V$890,19,FALSE)</f>
        <v xml:space="preserve">Se acompaña Certificado Financiero, correspondiente al año 2020, remitidos para aprobación del Sub Depto. de Supervisión Financiera Nacional.
</v>
      </c>
      <c r="T546" s="107">
        <f>VLOOKUP(A546,'BASE REGISTRO NOVIEMBRE'!$B$2:$V$890,20,FALSE)</f>
        <v>38600</v>
      </c>
      <c r="U546" s="41">
        <v>7141</v>
      </c>
      <c r="V546" s="44">
        <v>21965691</v>
      </c>
      <c r="W546" s="44">
        <v>45238757</v>
      </c>
      <c r="X546" s="45">
        <v>44561</v>
      </c>
      <c r="Y546" s="42" t="s">
        <v>40</v>
      </c>
      <c r="Z546" s="42" t="s">
        <v>9203</v>
      </c>
      <c r="AA546" s="42" t="s">
        <v>483</v>
      </c>
    </row>
    <row r="547" spans="1:27" ht="15.75" customHeight="1" x14ac:dyDescent="0.2">
      <c r="A547" s="41">
        <v>7141</v>
      </c>
      <c r="B547" s="27" t="str">
        <f>VLOOKUP(A547,'BASE REGISTRO NOVIEMBRE'!$B$2:$V$890,2,FALSE)</f>
        <v>Fundación Social Novo Millennio</v>
      </c>
      <c r="C547" s="27" t="str">
        <f>VLOOKUP(A547,'BASE REGISTRO NOVIEMBRE'!$B$2:$V$890,3,FALSE)</f>
        <v>65016550-0</v>
      </c>
      <c r="D547" s="27" t="str">
        <f>VLOOKUP(A547,'BASE REGISTRO NOVIEMBRE'!$B$2:$V$890,4,FALSE)</f>
        <v>Fundación de derecho público.</v>
      </c>
      <c r="E547" s="27" t="str">
        <f>VLOOKUP(A547,'BASE REGISTRO NOVIEMBRE'!$B$2:$V$890,5,FALSE)</f>
        <v>Erigida de acuerdo al Derecho Canónico, por Decreto Eclesiástico Nº 431/2001, del  10 de junio del 2001.</v>
      </c>
      <c r="F547" s="27" t="str">
        <f>VLOOKUP(A547,'BASE REGISTRO NOVIEMBRE'!$B$2:$V$890,6,FALSE)</f>
        <v>Indefinida.</v>
      </c>
      <c r="G547" s="27" t="str">
        <f>VLOOKUP(A547,'BASE REGISTRO NOVIEMBRE'!$B$2:$V$890,7,FALSE)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547" s="27" t="str">
        <f>VLOOKUP(A547,'BASE REGISTRO NOVIEMBRE'!$B$2:$V$890,8,FALSE)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547" s="27" t="str">
        <f>VLOOKUP(A547,'BASE REGISTRO NOVIEMBRE'!$B$2:$V$890,9,FALSE)</f>
        <v>3 años</v>
      </c>
      <c r="J547" s="27" t="str">
        <f>VLOOKUP(A547,'BASE REGISTRO NOVIEMBRE'!$B$2:$V$890,10,FALSE)</f>
        <v xml:space="preserve">Consta en Decreto de fecha 03 de enero de 2018, del Arzobispo de Concepción, que el Directorio vigente está compuesto por los integrantes señalados precedentemente. </v>
      </c>
      <c r="K547" s="27" t="str">
        <f>VLOOKUP(A547,'BASE REGISTRO NOVIEMBRE'!$B$2:$V$890,11,FALSE)</f>
        <v xml:space="preserve">Presbítero José Teodoro Cartes Gómez                        
</v>
      </c>
      <c r="L547" s="27" t="str">
        <f>VLOOKUP(A547,'BASE REGISTRO NOVIEMBRE'!$B$2:$V$890,12,FALSE)</f>
        <v xml:space="preserve">Calle Castellón Nº1438, Concepción, Región del Biobío. 
</v>
      </c>
      <c r="M547" s="27" t="str">
        <f>VLOOKUP(A547,'BASE REGISTRO NOVIEMBRE'!$B$2:$V$890,13,FALSE)</f>
        <v>VIII</v>
      </c>
      <c r="N547" s="27" t="str">
        <f>VLOOKUP(A547,'BASE REGISTRO NOVIEMBRE'!$B$2:$V$890,14,FALSE)</f>
        <v>Concepción</v>
      </c>
      <c r="O547" s="27" t="str">
        <f>VLOOKUP(A547,'BASE REGISTRO NOVIEMBRE'!$B$2:$V$890,15,FALSE)</f>
        <v xml:space="preserve">Teléfono: 41-2293100
</v>
      </c>
      <c r="P547" s="27" t="str">
        <f>VLOOKUP(A547,'BASE REGISTRO NOVIEMBRE'!$B$2:$V$890,16,FALSE)</f>
        <v xml:space="preserve">Correo electrónico: psocialconce@gmail.com
</v>
      </c>
      <c r="Q547" s="27">
        <f>VLOOKUP(A547,'BASE REGISTRO NOVIEMBRE'!$B$2:$V$890,17,FALSE)</f>
        <v>0</v>
      </c>
      <c r="R547" s="27">
        <f>VLOOKUP(A547,'BASE REGISTRO NOVIEMBRE'!$B$2:$V$890,18,FALSE)</f>
        <v>93401</v>
      </c>
      <c r="S547" s="27" t="str">
        <f>VLOOKUP(A547,'BASE REGISTRO NOVIEMBRE'!$B$2:$V$890,19,FALSE)</f>
        <v xml:space="preserve">Se acompaña Certificado Financiero, correspondiente al año 2020, remitidos para aprobación del Sub Depto. de Supervisión Financiera Nacional.
</v>
      </c>
      <c r="T547" s="107">
        <f>VLOOKUP(A547,'BASE REGISTRO NOVIEMBRE'!$B$2:$V$890,20,FALSE)</f>
        <v>38600</v>
      </c>
      <c r="U547" s="41">
        <v>7141</v>
      </c>
      <c r="V547" s="44">
        <v>10601152</v>
      </c>
      <c r="W547" s="44">
        <v>21385082</v>
      </c>
      <c r="X547" s="45">
        <v>44561</v>
      </c>
      <c r="Y547" s="42" t="s">
        <v>40</v>
      </c>
      <c r="Z547" s="42" t="s">
        <v>9203</v>
      </c>
      <c r="AA547" s="42" t="s">
        <v>9585</v>
      </c>
    </row>
    <row r="548" spans="1:27" ht="15.75" customHeight="1" x14ac:dyDescent="0.2">
      <c r="A548" s="41">
        <v>7143</v>
      </c>
      <c r="B548" s="27" t="str">
        <f>VLOOKUP(A548,'BASE REGISTRO NOVIEMBRE'!$B$2:$V$890,2,FALSE)</f>
        <v xml:space="preserve">I. Municipalidad de Osorno
</v>
      </c>
      <c r="C548" s="27" t="str">
        <f>VLOOKUP(A548,'BASE REGISTRO NOVIEMBRE'!$B$2:$V$890,3,FALSE)</f>
        <v>69210100-6</v>
      </c>
      <c r="D548" s="27" t="str">
        <f>VLOOKUP(A548,'BASE REGISTRO NOVIEMBRE'!$B$2:$V$890,4,FALSE)</f>
        <v>Municipalidad</v>
      </c>
      <c r="E548" s="27" t="str">
        <f>VLOOKUP(A548,'BASE REGISTRO NOVIEMBRE'!$B$2:$V$890,5,FALSE)</f>
        <v>Constitución Política de la República, art. 107.</v>
      </c>
      <c r="F548" s="27" t="str">
        <f>VLOOKUP(A548,'BASE REGISTRO NOVIEMBRE'!$B$2:$V$890,6,FALSE)</f>
        <v>Indefinida.</v>
      </c>
      <c r="G548" s="27" t="str">
        <f>VLOOKUP(A548,'BASE REGISTRO NOVIEMBRE'!$B$2:$V$890,7,FALSE)</f>
        <v>Según Ley Orgánica Constitucional Nº 18.695, arts. 1º al 4º.</v>
      </c>
      <c r="H548" s="27" t="str">
        <f>VLOOKUP(A548,'BASE REGISTRO NOVIEMBRE'!$B$2:$V$890,8,FALSE)</f>
        <v>no tiene</v>
      </c>
      <c r="I548" s="27">
        <f>VLOOKUP(A548,'BASE REGISTRO NOVIEMBRE'!$B$2:$V$890,9,FALSE)</f>
        <v>0</v>
      </c>
      <c r="J548" s="27">
        <f>VLOOKUP(A548,'BASE REGISTRO NOVIEMBRE'!$B$2:$V$890,10,FALSE)</f>
        <v>0</v>
      </c>
      <c r="K548" s="27" t="str">
        <f>VLOOKUP(A548,'BASE REGISTRO NOVIEMBRE'!$B$2:$V$890,11,FALSE)</f>
        <v xml:space="preserve">Jaime Alberto Bertin Valenzuela   
</v>
      </c>
      <c r="L548" s="27" t="str">
        <f>VLOOKUP(A548,'BASE REGISTRO NOVIEMBRE'!$B$2:$V$890,12,FALSE)</f>
        <v>Mackenna Nº 851, comuna de Osorno, Décima Región</v>
      </c>
      <c r="M548" s="27" t="str">
        <f>VLOOKUP(A548,'BASE REGISTRO NOVIEMBRE'!$B$2:$V$890,13,FALSE)</f>
        <v>X</v>
      </c>
      <c r="N548" s="27" t="str">
        <f>VLOOKUP(A548,'BASE REGISTRO NOVIEMBRE'!$B$2:$V$890,14,FALSE)</f>
        <v>Osorno</v>
      </c>
      <c r="O548" s="27" t="str">
        <f>VLOOKUP(A548,'BASE REGISTRO NOVIEMBRE'!$B$2:$V$890,15,FALSE)</f>
        <v xml:space="preserve">Fono: (64) 2264200/ (64) 2264201/ (64) 2264204
</v>
      </c>
      <c r="P548" s="27" t="str">
        <f>VLOOKUP(A548,'BASE REGISTRO NOVIEMBRE'!$B$2:$V$890,16,FALSE)</f>
        <v>Correo electrónico: alcaldia@imo.cl
                             rocio.castro@imo.cl</v>
      </c>
      <c r="Q548" s="27">
        <f>VLOOKUP(A548,'BASE REGISTRO NOVIEMBRE'!$B$2:$V$890,17,FALSE)</f>
        <v>0</v>
      </c>
      <c r="R548" s="27">
        <f>VLOOKUP(A548,'BASE REGISTRO NOVIEMBRE'!$B$2:$V$890,18,FALSE)</f>
        <v>91001</v>
      </c>
      <c r="S548" s="27" t="str">
        <f>VLOOKUP(A548,'BASE REGISTRO NOVIEMBRE'!$B$2:$V$890,19,FALSE)</f>
        <v xml:space="preserve">No se acompañan. Aplica Informe Jurídico Nº 09, de  fecha 14 de marzo de 2011 del Departamento Jurídico y Dictamen Nº 070791, de 2009, de la Contraloría General de la República.  
</v>
      </c>
      <c r="T548" s="107">
        <f>VLOOKUP(A548,'BASE REGISTRO NOVIEMBRE'!$B$2:$V$890,20,FALSE)</f>
        <v>37970</v>
      </c>
      <c r="U548" s="41">
        <v>7143</v>
      </c>
      <c r="V548" s="44">
        <v>6851245</v>
      </c>
      <c r="W548" s="44">
        <v>13702490</v>
      </c>
      <c r="X548" s="45">
        <v>44561</v>
      </c>
      <c r="Y548" s="42" t="s">
        <v>40</v>
      </c>
      <c r="Z548" s="42" t="s">
        <v>9203</v>
      </c>
      <c r="AA548" s="42" t="s">
        <v>9537</v>
      </c>
    </row>
    <row r="549" spans="1:27" ht="15.75" customHeight="1" x14ac:dyDescent="0.2">
      <c r="A549" s="41">
        <v>7145</v>
      </c>
      <c r="B549" s="27" t="str">
        <f>VLOOKUP(A549,'BASE REGISTRO NOVIEMBRE'!$B$2:$V$890,2,FALSE)</f>
        <v xml:space="preserve">Servicio de Salud Magallanes </v>
      </c>
      <c r="C549" s="27" t="str">
        <f>VLOOKUP(A549,'BASE REGISTRO NOVIEMBRE'!$B$2:$V$890,3,FALSE)</f>
        <v>61607900-K</v>
      </c>
      <c r="D549" s="27" t="str">
        <f>VLOOKUP(A549,'BASE REGISTRO NOVIEMBRE'!$B$2:$V$890,4,FALSE)</f>
        <v>Servicio Público</v>
      </c>
      <c r="E549" s="27" t="str">
        <f>VLOOKUP(A549,'BASE REGISTRO NOVIEMBRE'!$B$2:$V$890,5,FALSE)</f>
        <v>Según Decreto Ley Nº 2763 del año 1979, que forma los Servicios de Salud, reglamentado por el Decreto Nº 42, del año 1981.</v>
      </c>
      <c r="F549" s="27" t="str">
        <f>VLOOKUP(A549,'BASE REGISTRO NOVIEMBRE'!$B$2:$V$890,6,FALSE)</f>
        <v>Indefinida.</v>
      </c>
      <c r="G549" s="27" t="str">
        <f>VLOOKUP(A549,'BASE REGISTRO NOVIEMBRE'!$B$2:$V$890,7,FALSE)</f>
        <v>Administrar prestaciones de salud pública.</v>
      </c>
      <c r="H549" s="27" t="str">
        <f>VLOOKUP(A549,'BASE REGISTRO NOVIEMBRE'!$B$2:$V$890,8,FALSE)</f>
        <v>no tiene</v>
      </c>
      <c r="I549" s="27">
        <f>VLOOKUP(A549,'BASE REGISTRO NOVIEMBRE'!$B$2:$V$890,9,FALSE)</f>
        <v>0</v>
      </c>
      <c r="J549" s="27">
        <f>VLOOKUP(A549,'BASE REGISTRO NOVIEMBRE'!$B$2:$V$890,10,FALSE)</f>
        <v>0</v>
      </c>
      <c r="K549" s="27" t="str">
        <f>VLOOKUP(A549,'BASE REGISTRO NOVIEMBRE'!$B$2:$V$890,11,FALSE)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549" s="27" t="str">
        <f>VLOOKUP(A549,'BASE REGISTRO NOVIEMBRE'!$B$2:$V$890,12,FALSE)</f>
        <v xml:space="preserve">Lautaro Navarro Nº1223, comuna y provincia de Punta Arenas.  
</v>
      </c>
      <c r="M549" s="27" t="str">
        <f>VLOOKUP(A549,'BASE REGISTRO NOVIEMBRE'!$B$2:$V$890,13,FALSE)</f>
        <v>XII</v>
      </c>
      <c r="N549" s="27" t="str">
        <f>VLOOKUP(A549,'BASE REGISTRO NOVIEMBRE'!$B$2:$V$890,14,FALSE)</f>
        <v>Punta Arenas</v>
      </c>
      <c r="O549" s="27" t="str">
        <f>VLOOKUP(A549,'BASE REGISTRO NOVIEMBRE'!$B$2:$V$890,15,FALSE)</f>
        <v xml:space="preserve">F:291100-291117
</v>
      </c>
      <c r="P549" s="27">
        <f>VLOOKUP(A549,'BASE REGISTRO NOVIEMBRE'!$B$2:$V$890,16,FALSE)</f>
        <v>0</v>
      </c>
      <c r="Q549" s="27">
        <f>VLOOKUP(A549,'BASE REGISTRO NOVIEMBRE'!$B$2:$V$890,17,FALSE)</f>
        <v>0</v>
      </c>
      <c r="R549" s="27">
        <f>VLOOKUP(A549,'BASE REGISTRO NOVIEMBRE'!$B$2:$V$890,18,FALSE)</f>
        <v>91001</v>
      </c>
      <c r="S549" s="27" t="str">
        <f>VLOOKUP(A549,'BASE REGISTRO NOVIEMBRE'!$B$2:$V$890,19,FALSE)</f>
        <v>No se acompañan. Aplica Informe Jurídico Nº 09, de  fecha 14 de marzo de 2011 del Departamento Jurídico y Dictamen Nº 070791, de 2009, de la Contraloría General de la República</v>
      </c>
      <c r="T549" s="107">
        <f>VLOOKUP(A549,'BASE REGISTRO NOVIEMBRE'!$B$2:$V$890,20,FALSE)</f>
        <v>38266</v>
      </c>
      <c r="U549" s="41">
        <v>7145</v>
      </c>
      <c r="V549" s="44">
        <v>28190537</v>
      </c>
      <c r="W549" s="44">
        <v>66722085</v>
      </c>
      <c r="X549" s="45">
        <v>44561</v>
      </c>
      <c r="Y549" s="42" t="s">
        <v>40</v>
      </c>
      <c r="Z549" s="42" t="s">
        <v>9203</v>
      </c>
      <c r="AA549" s="42" t="s">
        <v>298</v>
      </c>
    </row>
    <row r="550" spans="1:27" ht="15.75" customHeight="1" x14ac:dyDescent="0.2">
      <c r="A550" s="41">
        <v>7147</v>
      </c>
      <c r="B550" s="27" t="str">
        <f>VLOOKUP(A550,'BASE REGISTRO NOVIEMBRE'!$B$2:$V$890,2,FALSE)</f>
        <v xml:space="preserve">I. Municipalidad de Talca
</v>
      </c>
      <c r="C550" s="27" t="str">
        <f>VLOOKUP(A550,'BASE REGISTRO NOVIEMBRE'!$B$2:$V$890,3,FALSE)</f>
        <v>69110400-1</v>
      </c>
      <c r="D550" s="27" t="str">
        <f>VLOOKUP(A550,'BASE REGISTRO NOVIEMBRE'!$B$2:$V$890,4,FALSE)</f>
        <v>Municipalidad</v>
      </c>
      <c r="E550" s="27" t="str">
        <f>VLOOKUP(A550,'BASE REGISTRO NOVIEMBRE'!$B$2:$V$890,5,FALSE)</f>
        <v>Constitución Política de la República, art. 107.</v>
      </c>
      <c r="F550" s="27" t="str">
        <f>VLOOKUP(A550,'BASE REGISTRO NOVIEMBRE'!$B$2:$V$890,6,FALSE)</f>
        <v>Indefinida.</v>
      </c>
      <c r="G550" s="27" t="str">
        <f>VLOOKUP(A550,'BASE REGISTRO NOVIEMBRE'!$B$2:$V$890,7,FALSE)</f>
        <v>Según Ley Orgánica Constitucional Nº 18.695, arts. 1º al 4º.</v>
      </c>
      <c r="H550" s="27" t="str">
        <f>VLOOKUP(A550,'BASE REGISTRO NOVIEMBRE'!$B$2:$V$890,8,FALSE)</f>
        <v>no tiene</v>
      </c>
      <c r="I550" s="27">
        <f>VLOOKUP(A550,'BASE REGISTRO NOVIEMBRE'!$B$2:$V$890,9,FALSE)</f>
        <v>0</v>
      </c>
      <c r="J550" s="27">
        <f>VLOOKUP(A550,'BASE REGISTRO NOVIEMBRE'!$B$2:$V$890,10,FALSE)</f>
        <v>0</v>
      </c>
      <c r="K550" s="27" t="str">
        <f>VLOOKUP(A550,'BASE REGISTRO NOVIEMBRE'!$B$2:$V$890,11,FALSE)</f>
        <v xml:space="preserve">Juan Carlos Díaz Avendaño </v>
      </c>
      <c r="L550" s="27" t="str">
        <f>VLOOKUP(A550,'BASE REGISTRO NOVIEMBRE'!$B$2:$V$890,12,FALSE)</f>
        <v>1 Norte Nº 797, comuna de Talca, Séptima Región.</v>
      </c>
      <c r="M550" s="27" t="str">
        <f>VLOOKUP(A550,'BASE REGISTRO NOVIEMBRE'!$B$2:$V$890,13,FALSE)</f>
        <v>VII</v>
      </c>
      <c r="N550" s="27" t="str">
        <f>VLOOKUP(A550,'BASE REGISTRO NOVIEMBRE'!$B$2:$V$890,14,FALSE)</f>
        <v xml:space="preserve"> Talca</v>
      </c>
      <c r="O550" s="27" t="str">
        <f>VLOOKUP(A550,'BASE REGISTRO NOVIEMBRE'!$B$2:$V$890,15,FALSE)</f>
        <v>Teléfonos: (71) 2212344 / (71) 2203651</v>
      </c>
      <c r="P550" s="27" t="str">
        <f>VLOOKUP(A550,'BASE REGISTRO NOVIEMBRE'!$B$2:$V$890,16,FALSE)</f>
        <v>Correo Electrónico: jdiaz@talca.cl / alcaldia@talca.cl</v>
      </c>
      <c r="Q550" s="27">
        <f>VLOOKUP(A550,'BASE REGISTRO NOVIEMBRE'!$B$2:$V$890,17,FALSE)</f>
        <v>0</v>
      </c>
      <c r="R550" s="27">
        <f>VLOOKUP(A550,'BASE REGISTRO NOVIEMBRE'!$B$2:$V$890,18,FALSE)</f>
        <v>91001</v>
      </c>
      <c r="S550" s="27" t="str">
        <f>VLOOKUP(A550,'BASE REGISTRO NOVIEMBRE'!$B$2:$V$890,19,FALSE)</f>
        <v>No se acompañan. Aplica Informe Jurídico Nº 09, de  fecha 14 de marzo de 2011 del Departamento Jurídico y Dictamen Nº 070791, de 2009, de la Contraloría General de la República</v>
      </c>
      <c r="T550" s="107">
        <f>VLOOKUP(A550,'BASE REGISTRO NOVIEMBRE'!$B$2:$V$890,20,FALSE)</f>
        <v>38287</v>
      </c>
      <c r="U550" s="41">
        <v>7147</v>
      </c>
      <c r="V550" s="44">
        <v>7512330</v>
      </c>
      <c r="W550" s="44">
        <v>24039456</v>
      </c>
      <c r="X550" s="45">
        <v>44561</v>
      </c>
      <c r="Y550" s="42" t="s">
        <v>40</v>
      </c>
      <c r="Z550" s="42" t="s">
        <v>9203</v>
      </c>
      <c r="AA550" s="42" t="s">
        <v>160</v>
      </c>
    </row>
    <row r="551" spans="1:27" ht="15.75" customHeight="1" x14ac:dyDescent="0.2">
      <c r="A551" s="41">
        <v>7158</v>
      </c>
      <c r="B551" s="27" t="str">
        <f>VLOOKUP(A551,'BASE REGISTRO NOVIEMBRE'!$B$2:$V$890,2,FALSE)</f>
        <v>Fundación Casa Esperanza E.V.</v>
      </c>
      <c r="C551" s="27" t="str">
        <f>VLOOKUP(A551,'BASE REGISTRO NOVIEMBRE'!$B$2:$V$890,3,FALSE)</f>
        <v>65204130-2</v>
      </c>
      <c r="D551" s="27" t="str">
        <f>VLOOKUP(A551,'BASE REGISTRO NOVIEMBRE'!$B$2:$V$890,4,FALSE)</f>
        <v>Fundación de Derecho Privado.</v>
      </c>
      <c r="E551" s="27" t="str">
        <f>VLOOKUP(A551,'BASE REGISTRO NOVIEMBRE'!$B$2:$V$890,5,FALSE)</f>
        <v xml:space="preserve">Decreto Supremo Nº 372, de 31 de marzo de 2003, del Ministerio de Justicia. </v>
      </c>
      <c r="F551" s="27" t="str">
        <f>VLOOKUP(A551,'BASE REGISTRO NOVIEMBRE'!$B$2:$V$890,6,FALSE)</f>
        <v>Certificado de Vigencia Folio Nº 500396270877, de fecha 01 de julio de 2021, emitido por el Servicio de Registro Civil e Identificación.</v>
      </c>
      <c r="G551" s="27" t="str">
        <f>VLOOKUP(A551,'BASE REGISTRO NOVIEMBRE'!$B$2:$V$890,7,FALSE)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551" s="27" t="str">
        <f>VLOOKUP(A551,'BASE REGISTRO NOVIEMBRE'!$B$2:$V$890,8,FALSE)</f>
        <v>no tiene</v>
      </c>
      <c r="I551" s="27" t="str">
        <f>VLOOKUP(A551,'BASE REGISTRO NOVIEMBRE'!$B$2:$V$890,9,FALSE)</f>
        <v>No tiene</v>
      </c>
      <c r="J551" s="27" t="str">
        <f>VLOOKUP(A551,'BASE REGISTRO NOVIEMBRE'!$B$2:$V$890,10,FALSE)</f>
        <v>no tiene</v>
      </c>
      <c r="K551" s="27" t="str">
        <f>VLOOKUP(A551,'BASE REGISTRO NOVIEMBRE'!$B$2:$V$890,11,FALSE)</f>
        <v xml:space="preserve">Germán Enrique Briceño Molina,  
</v>
      </c>
      <c r="L551" s="27" t="str">
        <f>VLOOKUP(A551,'BASE REGISTRO NOVIEMBRE'!$B$2:$V$890,12,FALSE)</f>
        <v xml:space="preserve">Angachilla, Km. 5, Parcela Arquenco, S/N,  Valdivia, 
</v>
      </c>
      <c r="M551" s="27" t="str">
        <f>VLOOKUP(A551,'BASE REGISTRO NOVIEMBRE'!$B$2:$V$890,13,FALSE)</f>
        <v>XIV</v>
      </c>
      <c r="N551" s="27" t="str">
        <f>VLOOKUP(A551,'BASE REGISTRO NOVIEMBRE'!$B$2:$V$890,14,FALSE)</f>
        <v>Valdivia</v>
      </c>
      <c r="O551" s="27" t="str">
        <f>VLOOKUP(A551,'BASE REGISTRO NOVIEMBRE'!$B$2:$V$890,15,FALSE)</f>
        <v>Fono: 63-2204154</v>
      </c>
      <c r="P551" s="27" t="str">
        <f>VLOOKUP(A551,'BASE REGISTRO NOVIEMBRE'!$B$2:$V$890,16,FALSE)</f>
        <v xml:space="preserve">parras@terra.cl    residencialaspasrras@gmail.com
</v>
      </c>
      <c r="Q551" s="27">
        <f>VLOOKUP(A551,'BASE REGISTRO NOVIEMBRE'!$B$2:$V$890,17,FALSE)</f>
        <v>0</v>
      </c>
      <c r="R551" s="27">
        <f>VLOOKUP(A551,'BASE REGISTRO NOVIEMBRE'!$B$2:$V$890,18,FALSE)</f>
        <v>93401</v>
      </c>
      <c r="S551" s="27" t="str">
        <f>VLOOKUP(A551,'BASE REGISTRO NOVIEMBRE'!$B$2:$V$890,19,FALSE)</f>
        <v xml:space="preserve">Antecedentes Financieros correspondientes al año 2020, aprobados por el Subdepartamento de Supervisión Financiera de la Dirección Nacional.
</v>
      </c>
      <c r="T551" s="107">
        <f>VLOOKUP(A551,'BASE REGISTRO NOVIEMBRE'!$B$2:$V$890,20,FALSE)</f>
        <v>38412</v>
      </c>
      <c r="U551" s="41">
        <v>7158</v>
      </c>
      <c r="V551" s="44">
        <v>15910210</v>
      </c>
      <c r="W551" s="44">
        <v>76298666</v>
      </c>
      <c r="X551" s="45">
        <v>44561</v>
      </c>
      <c r="Y551" s="42" t="s">
        <v>40</v>
      </c>
      <c r="Z551" s="42" t="s">
        <v>9203</v>
      </c>
      <c r="AA551" s="42" t="s">
        <v>213</v>
      </c>
    </row>
    <row r="552" spans="1:27" ht="15.75" customHeight="1" x14ac:dyDescent="0.2">
      <c r="A552" s="41">
        <v>7158</v>
      </c>
      <c r="B552" s="27" t="str">
        <f>VLOOKUP(A552,'BASE REGISTRO NOVIEMBRE'!$B$2:$V$890,2,FALSE)</f>
        <v>Fundación Casa Esperanza E.V.</v>
      </c>
      <c r="C552" s="27" t="str">
        <f>VLOOKUP(A552,'BASE REGISTRO NOVIEMBRE'!$B$2:$V$890,3,FALSE)</f>
        <v>65204130-2</v>
      </c>
      <c r="D552" s="27" t="str">
        <f>VLOOKUP(A552,'BASE REGISTRO NOVIEMBRE'!$B$2:$V$890,4,FALSE)</f>
        <v>Fundación de Derecho Privado.</v>
      </c>
      <c r="E552" s="27" t="str">
        <f>VLOOKUP(A552,'BASE REGISTRO NOVIEMBRE'!$B$2:$V$890,5,FALSE)</f>
        <v xml:space="preserve">Decreto Supremo Nº 372, de 31 de marzo de 2003, del Ministerio de Justicia. </v>
      </c>
      <c r="F552" s="27" t="str">
        <f>VLOOKUP(A552,'BASE REGISTRO NOVIEMBRE'!$B$2:$V$890,6,FALSE)</f>
        <v>Certificado de Vigencia Folio Nº 500396270877, de fecha 01 de julio de 2021, emitido por el Servicio de Registro Civil e Identificación.</v>
      </c>
      <c r="G552" s="27" t="str">
        <f>VLOOKUP(A552,'BASE REGISTRO NOVIEMBRE'!$B$2:$V$890,7,FALSE)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552" s="27" t="str">
        <f>VLOOKUP(A552,'BASE REGISTRO NOVIEMBRE'!$B$2:$V$890,8,FALSE)</f>
        <v>no tiene</v>
      </c>
      <c r="I552" s="27" t="str">
        <f>VLOOKUP(A552,'BASE REGISTRO NOVIEMBRE'!$B$2:$V$890,9,FALSE)</f>
        <v>No tiene</v>
      </c>
      <c r="J552" s="27" t="str">
        <f>VLOOKUP(A552,'BASE REGISTRO NOVIEMBRE'!$B$2:$V$890,10,FALSE)</f>
        <v>no tiene</v>
      </c>
      <c r="K552" s="27" t="str">
        <f>VLOOKUP(A552,'BASE REGISTRO NOVIEMBRE'!$B$2:$V$890,11,FALSE)</f>
        <v xml:space="preserve">Germán Enrique Briceño Molina,  
</v>
      </c>
      <c r="L552" s="27" t="str">
        <f>VLOOKUP(A552,'BASE REGISTRO NOVIEMBRE'!$B$2:$V$890,12,FALSE)</f>
        <v xml:space="preserve">Angachilla, Km. 5, Parcela Arquenco, S/N,  Valdivia, 
</v>
      </c>
      <c r="M552" s="27" t="str">
        <f>VLOOKUP(A552,'BASE REGISTRO NOVIEMBRE'!$B$2:$V$890,13,FALSE)</f>
        <v>XIV</v>
      </c>
      <c r="N552" s="27" t="str">
        <f>VLOOKUP(A552,'BASE REGISTRO NOVIEMBRE'!$B$2:$V$890,14,FALSE)</f>
        <v>Valdivia</v>
      </c>
      <c r="O552" s="27" t="str">
        <f>VLOOKUP(A552,'BASE REGISTRO NOVIEMBRE'!$B$2:$V$890,15,FALSE)</f>
        <v>Fono: 63-2204154</v>
      </c>
      <c r="P552" s="27" t="str">
        <f>VLOOKUP(A552,'BASE REGISTRO NOVIEMBRE'!$B$2:$V$890,16,FALSE)</f>
        <v xml:space="preserve">parras@terra.cl    residencialaspasrras@gmail.com
</v>
      </c>
      <c r="Q552" s="27">
        <f>VLOOKUP(A552,'BASE REGISTRO NOVIEMBRE'!$B$2:$V$890,17,FALSE)</f>
        <v>0</v>
      </c>
      <c r="R552" s="27">
        <f>VLOOKUP(A552,'BASE REGISTRO NOVIEMBRE'!$B$2:$V$890,18,FALSE)</f>
        <v>93401</v>
      </c>
      <c r="S552" s="27" t="str">
        <f>VLOOKUP(A552,'BASE REGISTRO NOVIEMBRE'!$B$2:$V$890,19,FALSE)</f>
        <v xml:space="preserve">Antecedentes Financieros correspondientes al año 2020, aprobados por el Subdepartamento de Supervisión Financiera de la Dirección Nacional.
</v>
      </c>
      <c r="T552" s="107">
        <f>VLOOKUP(A552,'BASE REGISTRO NOVIEMBRE'!$B$2:$V$890,20,FALSE)</f>
        <v>38412</v>
      </c>
      <c r="U552" s="41">
        <v>7158</v>
      </c>
      <c r="V552" s="44">
        <v>17307478</v>
      </c>
      <c r="W552" s="44">
        <v>40283115</v>
      </c>
      <c r="X552" s="45">
        <v>44561</v>
      </c>
      <c r="Y552" s="42" t="s">
        <v>40</v>
      </c>
      <c r="Z552" s="42" t="s">
        <v>9203</v>
      </c>
      <c r="AA552" s="42" t="s">
        <v>220</v>
      </c>
    </row>
    <row r="553" spans="1:27" ht="15.75" customHeight="1" x14ac:dyDescent="0.2">
      <c r="A553" s="41">
        <v>7160</v>
      </c>
      <c r="B553" s="27" t="str">
        <f>VLOOKUP(A553,'BASE REGISTRO NOVIEMBRE'!$B$2:$V$890,2,FALSE)</f>
        <v>Corporación de Beneficencia María Ayuda</v>
      </c>
      <c r="C553" s="27" t="str">
        <f>VLOOKUP(A553,'BASE REGISTRO NOVIEMBRE'!$B$2:$V$890,3,FALSE)</f>
        <v>71209100-2</v>
      </c>
      <c r="D553" s="27" t="str">
        <f>VLOOKUP(A553,'BASE REGISTRO NOVIEMBRE'!$B$2:$V$890,4,FALSE)</f>
        <v>Corporación de Derecho Privado.</v>
      </c>
      <c r="E553" s="27" t="str">
        <f>VLOOKUP(A553,'BASE REGISTRO NOVIEMBRE'!$B$2:$V$890,5,FALSE)</f>
        <v>Otorgada por Decreto Supremo Nº 1042, de fecha 30 de noviembre de 1984, del Ministerio de Justicia, publicado en el Diario Oficial el día  29 de diciembre de 1984.</v>
      </c>
      <c r="F553" s="27" t="str">
        <f>VLOOKUP(A553,'BASE REGISTRO NOVIEMBRE'!$B$2:$V$890,6,FALSE)</f>
        <v>Certificado de vigencia, folio Nº500394910197, de 22 de junio de 2021, del Servicio de Registro Civil e Identificación</v>
      </c>
      <c r="G553" s="27" t="str">
        <f>VLOOKUP(A553,'BASE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3" s="27" t="str">
        <f>VLOOKUP(A553,'BASE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3" s="27" t="str">
        <f>VLOOKUP(A553,'BASE REGISTRO NOVIEMBRE'!$B$2:$V$890,9,FALSE)</f>
        <v>Durarán 02 años en sus cargos. En caso de que no se nombre Asamblea, permanece la que esta nombrada.</v>
      </c>
      <c r="J553" s="27" t="str">
        <f>VLOOKUP(A553,'BASE REGISTRO NOVIEMBRE'!$B$2:$V$890,10,FALSE)</f>
        <v>30 de mayo de 2018</v>
      </c>
      <c r="K553" s="27" t="str">
        <f>VLOOKUP(A553,'BASE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3" s="27" t="str">
        <f>VLOOKUP(A553,'BASE REGISTRO NOVIEMBRE'!$B$2:$V$890,12,FALSE)</f>
        <v>Colombia Nº 7742, comuna de La Florida, Región Metropolitana.</v>
      </c>
      <c r="M553" s="27" t="str">
        <f>VLOOKUP(A553,'BASE REGISTRO NOVIEMBRE'!$B$2:$V$890,13,FALSE)</f>
        <v>XIII</v>
      </c>
      <c r="N553" s="27" t="str">
        <f>VLOOKUP(A553,'BASE REGISTRO NOVIEMBRE'!$B$2:$V$890,14,FALSE)</f>
        <v>La Florida</v>
      </c>
      <c r="O553" s="27" t="str">
        <f>VLOOKUP(A553,'BASE REGISTRO NOVIEMBRE'!$B$2:$V$890,15,FALSE)</f>
        <v xml:space="preserve">02) 23280100, </v>
      </c>
      <c r="P553" s="27" t="str">
        <f>VLOOKUP(A553,'BASE REGISTRO NOVIEMBRE'!$B$2:$V$890,16,FALSE)</f>
        <v xml:space="preserve">mariaayuda@mariaayuda.cl
www.mariaayuda.cl
</v>
      </c>
      <c r="Q553" s="27">
        <f>VLOOKUP(A553,'BASE REGISTRO NOVIEMBRE'!$B$2:$V$890,17,FALSE)</f>
        <v>0</v>
      </c>
      <c r="R553" s="27" t="str">
        <f>VLOOKUP(A553,'BASE REGISTRO NOVIEMBRE'!$B$2:$V$890,18,FALSE)</f>
        <v>93401: Institución de Asistencia Social</v>
      </c>
      <c r="S553" s="27" t="str">
        <f>VLOOKUP(A553,'BASE REGISTRO NOVIEMBRE'!$B$2:$V$890,19,FALSE)</f>
        <v xml:space="preserve">Certificado financiero correspondiente al año 2020, aprobado por el Subdepartamento de Supervisión Financiera Nacional 
</v>
      </c>
      <c r="T553" s="107">
        <f>VLOOKUP(A553,'BASE REGISTRO NOVIEMBRE'!$B$2:$V$890,20,FALSE)</f>
        <v>38344</v>
      </c>
      <c r="U553" s="41">
        <v>7160</v>
      </c>
      <c r="V553" s="44">
        <v>23157320</v>
      </c>
      <c r="W553" s="44">
        <v>45817487</v>
      </c>
      <c r="X553" s="45">
        <v>44561</v>
      </c>
      <c r="Y553" s="42" t="s">
        <v>40</v>
      </c>
      <c r="Z553" s="42" t="s">
        <v>9203</v>
      </c>
      <c r="AA553" s="42" t="s">
        <v>9453</v>
      </c>
    </row>
    <row r="554" spans="1:27" ht="15.75" customHeight="1" x14ac:dyDescent="0.2">
      <c r="A554" s="41">
        <v>7160</v>
      </c>
      <c r="B554" s="27" t="str">
        <f>VLOOKUP(A554,'BASE REGISTRO NOVIEMBRE'!$B$2:$V$890,2,FALSE)</f>
        <v>Corporación de Beneficencia María Ayuda</v>
      </c>
      <c r="C554" s="27" t="str">
        <f>VLOOKUP(A554,'BASE REGISTRO NOVIEMBRE'!$B$2:$V$890,3,FALSE)</f>
        <v>71209100-2</v>
      </c>
      <c r="D554" s="27" t="str">
        <f>VLOOKUP(A554,'BASE REGISTRO NOVIEMBRE'!$B$2:$V$890,4,FALSE)</f>
        <v>Corporación de Derecho Privado.</v>
      </c>
      <c r="E554" s="27" t="str">
        <f>VLOOKUP(A554,'BASE REGISTRO NOVIEMBRE'!$B$2:$V$890,5,FALSE)</f>
        <v>Otorgada por Decreto Supremo Nº 1042, de fecha 30 de noviembre de 1984, del Ministerio de Justicia, publicado en el Diario Oficial el día  29 de diciembre de 1984.</v>
      </c>
      <c r="F554" s="27" t="str">
        <f>VLOOKUP(A554,'BASE REGISTRO NOVIEMBRE'!$B$2:$V$890,6,FALSE)</f>
        <v>Certificado de vigencia, folio Nº500394910197, de 22 de junio de 2021, del Servicio de Registro Civil e Identificación</v>
      </c>
      <c r="G554" s="27" t="str">
        <f>VLOOKUP(A554,'BASE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4" s="27" t="str">
        <f>VLOOKUP(A554,'BASE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4" s="27" t="str">
        <f>VLOOKUP(A554,'BASE REGISTRO NOVIEMBRE'!$B$2:$V$890,9,FALSE)</f>
        <v>Durarán 02 años en sus cargos. En caso de que no se nombre Asamblea, permanece la que esta nombrada.</v>
      </c>
      <c r="J554" s="27" t="str">
        <f>VLOOKUP(A554,'BASE REGISTRO NOVIEMBRE'!$B$2:$V$890,10,FALSE)</f>
        <v>30 de mayo de 2018</v>
      </c>
      <c r="K554" s="27" t="str">
        <f>VLOOKUP(A554,'BASE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4" s="27" t="str">
        <f>VLOOKUP(A554,'BASE REGISTRO NOVIEMBRE'!$B$2:$V$890,12,FALSE)</f>
        <v>Colombia Nº 7742, comuna de La Florida, Región Metropolitana.</v>
      </c>
      <c r="M554" s="27" t="str">
        <f>VLOOKUP(A554,'BASE REGISTRO NOVIEMBRE'!$B$2:$V$890,13,FALSE)</f>
        <v>XIII</v>
      </c>
      <c r="N554" s="27" t="str">
        <f>VLOOKUP(A554,'BASE REGISTRO NOVIEMBRE'!$B$2:$V$890,14,FALSE)</f>
        <v>La Florida</v>
      </c>
      <c r="O554" s="27" t="str">
        <f>VLOOKUP(A554,'BASE REGISTRO NOVIEMBRE'!$B$2:$V$890,15,FALSE)</f>
        <v xml:space="preserve">02) 23280100, </v>
      </c>
      <c r="P554" s="27" t="str">
        <f>VLOOKUP(A554,'BASE REGISTRO NOVIEMBRE'!$B$2:$V$890,16,FALSE)</f>
        <v xml:space="preserve">mariaayuda@mariaayuda.cl
www.mariaayuda.cl
</v>
      </c>
      <c r="Q554" s="27">
        <f>VLOOKUP(A554,'BASE REGISTRO NOVIEMBRE'!$B$2:$V$890,17,FALSE)</f>
        <v>0</v>
      </c>
      <c r="R554" s="27" t="str">
        <f>VLOOKUP(A554,'BASE REGISTRO NOVIEMBRE'!$B$2:$V$890,18,FALSE)</f>
        <v>93401: Institución de Asistencia Social</v>
      </c>
      <c r="S554" s="27" t="str">
        <f>VLOOKUP(A554,'BASE REGISTRO NOVIEMBRE'!$B$2:$V$890,19,FALSE)</f>
        <v xml:space="preserve">Certificado financiero correspondiente al año 2020, aprobado por el Subdepartamento de Supervisión Financiera Nacional 
</v>
      </c>
      <c r="T554" s="107">
        <f>VLOOKUP(A554,'BASE REGISTRO NOVIEMBRE'!$B$2:$V$890,20,FALSE)</f>
        <v>38344</v>
      </c>
      <c r="U554" s="41">
        <v>7160</v>
      </c>
      <c r="V554" s="44">
        <v>12736568</v>
      </c>
      <c r="W554" s="44">
        <v>25892898</v>
      </c>
      <c r="X554" s="45">
        <v>44561</v>
      </c>
      <c r="Y554" s="42" t="s">
        <v>40</v>
      </c>
      <c r="Z554" s="42" t="s">
        <v>9203</v>
      </c>
      <c r="AA554" s="42" t="s">
        <v>9470</v>
      </c>
    </row>
    <row r="555" spans="1:27" ht="15.75" customHeight="1" x14ac:dyDescent="0.2">
      <c r="A555" s="41">
        <v>7160</v>
      </c>
      <c r="B555" s="27" t="str">
        <f>VLOOKUP(A555,'BASE REGISTRO NOVIEMBRE'!$B$2:$V$890,2,FALSE)</f>
        <v>Corporación de Beneficencia María Ayuda</v>
      </c>
      <c r="C555" s="27" t="str">
        <f>VLOOKUP(A555,'BASE REGISTRO NOVIEMBRE'!$B$2:$V$890,3,FALSE)</f>
        <v>71209100-2</v>
      </c>
      <c r="D555" s="27" t="str">
        <f>VLOOKUP(A555,'BASE REGISTRO NOVIEMBRE'!$B$2:$V$890,4,FALSE)</f>
        <v>Corporación de Derecho Privado.</v>
      </c>
      <c r="E555" s="27" t="str">
        <f>VLOOKUP(A555,'BASE REGISTRO NOVIEMBRE'!$B$2:$V$890,5,FALSE)</f>
        <v>Otorgada por Decreto Supremo Nº 1042, de fecha 30 de noviembre de 1984, del Ministerio de Justicia, publicado en el Diario Oficial el día  29 de diciembre de 1984.</v>
      </c>
      <c r="F555" s="27" t="str">
        <f>VLOOKUP(A555,'BASE REGISTRO NOVIEMBRE'!$B$2:$V$890,6,FALSE)</f>
        <v>Certificado de vigencia, folio Nº500394910197, de 22 de junio de 2021, del Servicio de Registro Civil e Identificación</v>
      </c>
      <c r="G555" s="27" t="str">
        <f>VLOOKUP(A555,'BASE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5" s="27" t="str">
        <f>VLOOKUP(A555,'BASE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5" s="27" t="str">
        <f>VLOOKUP(A555,'BASE REGISTRO NOVIEMBRE'!$B$2:$V$890,9,FALSE)</f>
        <v>Durarán 02 años en sus cargos. En caso de que no se nombre Asamblea, permanece la que esta nombrada.</v>
      </c>
      <c r="J555" s="27" t="str">
        <f>VLOOKUP(A555,'BASE REGISTRO NOVIEMBRE'!$B$2:$V$890,10,FALSE)</f>
        <v>30 de mayo de 2018</v>
      </c>
      <c r="K555" s="27" t="str">
        <f>VLOOKUP(A555,'BASE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5" s="27" t="str">
        <f>VLOOKUP(A555,'BASE REGISTRO NOVIEMBRE'!$B$2:$V$890,12,FALSE)</f>
        <v>Colombia Nº 7742, comuna de La Florida, Región Metropolitana.</v>
      </c>
      <c r="M555" s="27" t="str">
        <f>VLOOKUP(A555,'BASE REGISTRO NOVIEMBRE'!$B$2:$V$890,13,FALSE)</f>
        <v>XIII</v>
      </c>
      <c r="N555" s="27" t="str">
        <f>VLOOKUP(A555,'BASE REGISTRO NOVIEMBRE'!$B$2:$V$890,14,FALSE)</f>
        <v>La Florida</v>
      </c>
      <c r="O555" s="27" t="str">
        <f>VLOOKUP(A555,'BASE REGISTRO NOVIEMBRE'!$B$2:$V$890,15,FALSE)</f>
        <v xml:space="preserve">02) 23280100, </v>
      </c>
      <c r="P555" s="27" t="str">
        <f>VLOOKUP(A555,'BASE REGISTRO NOVIEMBRE'!$B$2:$V$890,16,FALSE)</f>
        <v xml:space="preserve">mariaayuda@mariaayuda.cl
www.mariaayuda.cl
</v>
      </c>
      <c r="Q555" s="27">
        <f>VLOOKUP(A555,'BASE REGISTRO NOVIEMBRE'!$B$2:$V$890,17,FALSE)</f>
        <v>0</v>
      </c>
      <c r="R555" s="27" t="str">
        <f>VLOOKUP(A555,'BASE REGISTRO NOVIEMBRE'!$B$2:$V$890,18,FALSE)</f>
        <v>93401: Institución de Asistencia Social</v>
      </c>
      <c r="S555" s="27" t="str">
        <f>VLOOKUP(A555,'BASE REGISTRO NOVIEMBRE'!$B$2:$V$890,19,FALSE)</f>
        <v xml:space="preserve">Certificado financiero correspondiente al año 2020, aprobado por el Subdepartamento de Supervisión Financiera Nacional 
</v>
      </c>
      <c r="T555" s="107">
        <f>VLOOKUP(A555,'BASE REGISTRO NOVIEMBRE'!$B$2:$V$890,20,FALSE)</f>
        <v>38344</v>
      </c>
      <c r="U555" s="41">
        <v>7160</v>
      </c>
      <c r="V555" s="44">
        <v>0</v>
      </c>
      <c r="W555" s="44">
        <v>31151583</v>
      </c>
      <c r="X555" s="45">
        <v>44561</v>
      </c>
      <c r="Y555" s="42" t="s">
        <v>40</v>
      </c>
      <c r="Z555" s="42" t="s">
        <v>9203</v>
      </c>
      <c r="AA555" s="42" t="s">
        <v>100</v>
      </c>
    </row>
    <row r="556" spans="1:27" ht="15.75" customHeight="1" x14ac:dyDescent="0.2">
      <c r="A556" s="41">
        <v>7160</v>
      </c>
      <c r="B556" s="27" t="str">
        <f>VLOOKUP(A556,'BASE REGISTRO NOVIEMBRE'!$B$2:$V$890,2,FALSE)</f>
        <v>Corporación de Beneficencia María Ayuda</v>
      </c>
      <c r="C556" s="27" t="str">
        <f>VLOOKUP(A556,'BASE REGISTRO NOVIEMBRE'!$B$2:$V$890,3,FALSE)</f>
        <v>71209100-2</v>
      </c>
      <c r="D556" s="27" t="str">
        <f>VLOOKUP(A556,'BASE REGISTRO NOVIEMBRE'!$B$2:$V$890,4,FALSE)</f>
        <v>Corporación de Derecho Privado.</v>
      </c>
      <c r="E556" s="27" t="str">
        <f>VLOOKUP(A556,'BASE REGISTRO NOVIEMBRE'!$B$2:$V$890,5,FALSE)</f>
        <v>Otorgada por Decreto Supremo Nº 1042, de fecha 30 de noviembre de 1984, del Ministerio de Justicia, publicado en el Diario Oficial el día  29 de diciembre de 1984.</v>
      </c>
      <c r="F556" s="27" t="str">
        <f>VLOOKUP(A556,'BASE REGISTRO NOVIEMBRE'!$B$2:$V$890,6,FALSE)</f>
        <v>Certificado de vigencia, folio Nº500394910197, de 22 de junio de 2021, del Servicio de Registro Civil e Identificación</v>
      </c>
      <c r="G556" s="27" t="str">
        <f>VLOOKUP(A556,'BASE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6" s="27" t="str">
        <f>VLOOKUP(A556,'BASE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6" s="27" t="str">
        <f>VLOOKUP(A556,'BASE REGISTRO NOVIEMBRE'!$B$2:$V$890,9,FALSE)</f>
        <v>Durarán 02 años en sus cargos. En caso de que no se nombre Asamblea, permanece la que esta nombrada.</v>
      </c>
      <c r="J556" s="27" t="str">
        <f>VLOOKUP(A556,'BASE REGISTRO NOVIEMBRE'!$B$2:$V$890,10,FALSE)</f>
        <v>30 de mayo de 2018</v>
      </c>
      <c r="K556" s="27" t="str">
        <f>VLOOKUP(A556,'BASE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6" s="27" t="str">
        <f>VLOOKUP(A556,'BASE REGISTRO NOVIEMBRE'!$B$2:$V$890,12,FALSE)</f>
        <v>Colombia Nº 7742, comuna de La Florida, Región Metropolitana.</v>
      </c>
      <c r="M556" s="27" t="str">
        <f>VLOOKUP(A556,'BASE REGISTRO NOVIEMBRE'!$B$2:$V$890,13,FALSE)</f>
        <v>XIII</v>
      </c>
      <c r="N556" s="27" t="str">
        <f>VLOOKUP(A556,'BASE REGISTRO NOVIEMBRE'!$B$2:$V$890,14,FALSE)</f>
        <v>La Florida</v>
      </c>
      <c r="O556" s="27" t="str">
        <f>VLOOKUP(A556,'BASE REGISTRO NOVIEMBRE'!$B$2:$V$890,15,FALSE)</f>
        <v xml:space="preserve">02) 23280100, </v>
      </c>
      <c r="P556" s="27" t="str">
        <f>VLOOKUP(A556,'BASE REGISTRO NOVIEMBRE'!$B$2:$V$890,16,FALSE)</f>
        <v xml:space="preserve">mariaayuda@mariaayuda.cl
www.mariaayuda.cl
</v>
      </c>
      <c r="Q556" s="27">
        <f>VLOOKUP(A556,'BASE REGISTRO NOVIEMBRE'!$B$2:$V$890,17,FALSE)</f>
        <v>0</v>
      </c>
      <c r="R556" s="27" t="str">
        <f>VLOOKUP(A556,'BASE REGISTRO NOVIEMBRE'!$B$2:$V$890,18,FALSE)</f>
        <v>93401: Institución de Asistencia Social</v>
      </c>
      <c r="S556" s="27" t="str">
        <f>VLOOKUP(A556,'BASE REGISTRO NOVIEMBRE'!$B$2:$V$890,19,FALSE)</f>
        <v xml:space="preserve">Certificado financiero correspondiente al año 2020, aprobado por el Subdepartamento de Supervisión Financiera Nacional 
</v>
      </c>
      <c r="T556" s="107">
        <f>VLOOKUP(A556,'BASE REGISTRO NOVIEMBRE'!$B$2:$V$890,20,FALSE)</f>
        <v>38344</v>
      </c>
      <c r="U556" s="41">
        <v>7160</v>
      </c>
      <c r="V556" s="44">
        <v>22380795</v>
      </c>
      <c r="W556" s="44">
        <v>49102570</v>
      </c>
      <c r="X556" s="45">
        <v>44561</v>
      </c>
      <c r="Y556" s="42" t="s">
        <v>40</v>
      </c>
      <c r="Z556" s="42" t="s">
        <v>9203</v>
      </c>
      <c r="AA556" s="42" t="s">
        <v>186</v>
      </c>
    </row>
    <row r="557" spans="1:27" ht="15.75" customHeight="1" x14ac:dyDescent="0.2">
      <c r="A557" s="41">
        <v>7160</v>
      </c>
      <c r="B557" s="27" t="str">
        <f>VLOOKUP(A557,'BASE REGISTRO NOVIEMBRE'!$B$2:$V$890,2,FALSE)</f>
        <v>Corporación de Beneficencia María Ayuda</v>
      </c>
      <c r="C557" s="27" t="str">
        <f>VLOOKUP(A557,'BASE REGISTRO NOVIEMBRE'!$B$2:$V$890,3,FALSE)</f>
        <v>71209100-2</v>
      </c>
      <c r="D557" s="27" t="str">
        <f>VLOOKUP(A557,'BASE REGISTRO NOVIEMBRE'!$B$2:$V$890,4,FALSE)</f>
        <v>Corporación de Derecho Privado.</v>
      </c>
      <c r="E557" s="27" t="str">
        <f>VLOOKUP(A557,'BASE REGISTRO NOVIEMBRE'!$B$2:$V$890,5,FALSE)</f>
        <v>Otorgada por Decreto Supremo Nº 1042, de fecha 30 de noviembre de 1984, del Ministerio de Justicia, publicado en el Diario Oficial el día  29 de diciembre de 1984.</v>
      </c>
      <c r="F557" s="27" t="str">
        <f>VLOOKUP(A557,'BASE REGISTRO NOVIEMBRE'!$B$2:$V$890,6,FALSE)</f>
        <v>Certificado de vigencia, folio Nº500394910197, de 22 de junio de 2021, del Servicio de Registro Civil e Identificación</v>
      </c>
      <c r="G557" s="27" t="str">
        <f>VLOOKUP(A557,'BASE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7" s="27" t="str">
        <f>VLOOKUP(A557,'BASE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7" s="27" t="str">
        <f>VLOOKUP(A557,'BASE REGISTRO NOVIEMBRE'!$B$2:$V$890,9,FALSE)</f>
        <v>Durarán 02 años en sus cargos. En caso de que no se nombre Asamblea, permanece la que esta nombrada.</v>
      </c>
      <c r="J557" s="27" t="str">
        <f>VLOOKUP(A557,'BASE REGISTRO NOVIEMBRE'!$B$2:$V$890,10,FALSE)</f>
        <v>30 de mayo de 2018</v>
      </c>
      <c r="K557" s="27" t="str">
        <f>VLOOKUP(A557,'BASE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7" s="27" t="str">
        <f>VLOOKUP(A557,'BASE REGISTRO NOVIEMBRE'!$B$2:$V$890,12,FALSE)</f>
        <v>Colombia Nº 7742, comuna de La Florida, Región Metropolitana.</v>
      </c>
      <c r="M557" s="27" t="str">
        <f>VLOOKUP(A557,'BASE REGISTRO NOVIEMBRE'!$B$2:$V$890,13,FALSE)</f>
        <v>XIII</v>
      </c>
      <c r="N557" s="27" t="str">
        <f>VLOOKUP(A557,'BASE REGISTRO NOVIEMBRE'!$B$2:$V$890,14,FALSE)</f>
        <v>La Florida</v>
      </c>
      <c r="O557" s="27" t="str">
        <f>VLOOKUP(A557,'BASE REGISTRO NOVIEMBRE'!$B$2:$V$890,15,FALSE)</f>
        <v xml:space="preserve">02) 23280100, </v>
      </c>
      <c r="P557" s="27" t="str">
        <f>VLOOKUP(A557,'BASE REGISTRO NOVIEMBRE'!$B$2:$V$890,16,FALSE)</f>
        <v xml:space="preserve">mariaayuda@mariaayuda.cl
www.mariaayuda.cl
</v>
      </c>
      <c r="Q557" s="27">
        <f>VLOOKUP(A557,'BASE REGISTRO NOVIEMBRE'!$B$2:$V$890,17,FALSE)</f>
        <v>0</v>
      </c>
      <c r="R557" s="27" t="str">
        <f>VLOOKUP(A557,'BASE REGISTRO NOVIEMBRE'!$B$2:$V$890,18,FALSE)</f>
        <v>93401: Institución de Asistencia Social</v>
      </c>
      <c r="S557" s="27" t="str">
        <f>VLOOKUP(A557,'BASE REGISTRO NOVIEMBRE'!$B$2:$V$890,19,FALSE)</f>
        <v xml:space="preserve">Certificado financiero correspondiente al año 2020, aprobado por el Subdepartamento de Supervisión Financiera Nacional 
</v>
      </c>
      <c r="T557" s="107">
        <f>VLOOKUP(A557,'BASE REGISTRO NOVIEMBRE'!$B$2:$V$890,20,FALSE)</f>
        <v>38344</v>
      </c>
      <c r="U557" s="41">
        <v>7160</v>
      </c>
      <c r="V557" s="44">
        <v>32418035</v>
      </c>
      <c r="W557" s="44">
        <v>42199321</v>
      </c>
      <c r="X557" s="45">
        <v>44561</v>
      </c>
      <c r="Y557" s="42" t="s">
        <v>40</v>
      </c>
      <c r="Z557" s="42" t="s">
        <v>9203</v>
      </c>
      <c r="AA557" s="42" t="s">
        <v>9506</v>
      </c>
    </row>
    <row r="558" spans="1:27" ht="15.75" customHeight="1" x14ac:dyDescent="0.2">
      <c r="A558" s="41">
        <v>7160</v>
      </c>
      <c r="B558" s="27" t="str">
        <f>VLOOKUP(A558,'BASE REGISTRO NOVIEMBRE'!$B$2:$V$890,2,FALSE)</f>
        <v>Corporación de Beneficencia María Ayuda</v>
      </c>
      <c r="C558" s="27" t="str">
        <f>VLOOKUP(A558,'BASE REGISTRO NOVIEMBRE'!$B$2:$V$890,3,FALSE)</f>
        <v>71209100-2</v>
      </c>
      <c r="D558" s="27" t="str">
        <f>VLOOKUP(A558,'BASE REGISTRO NOVIEMBRE'!$B$2:$V$890,4,FALSE)</f>
        <v>Corporación de Derecho Privado.</v>
      </c>
      <c r="E558" s="27" t="str">
        <f>VLOOKUP(A558,'BASE REGISTRO NOVIEMBRE'!$B$2:$V$890,5,FALSE)</f>
        <v>Otorgada por Decreto Supremo Nº 1042, de fecha 30 de noviembre de 1984, del Ministerio de Justicia, publicado en el Diario Oficial el día  29 de diciembre de 1984.</v>
      </c>
      <c r="F558" s="27" t="str">
        <f>VLOOKUP(A558,'BASE REGISTRO NOVIEMBRE'!$B$2:$V$890,6,FALSE)</f>
        <v>Certificado de vigencia, folio Nº500394910197, de 22 de junio de 2021, del Servicio de Registro Civil e Identificación</v>
      </c>
      <c r="G558" s="27" t="str">
        <f>VLOOKUP(A558,'BASE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8" s="27" t="str">
        <f>VLOOKUP(A558,'BASE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8" s="27" t="str">
        <f>VLOOKUP(A558,'BASE REGISTRO NOVIEMBRE'!$B$2:$V$890,9,FALSE)</f>
        <v>Durarán 02 años en sus cargos. En caso de que no se nombre Asamblea, permanece la que esta nombrada.</v>
      </c>
      <c r="J558" s="27" t="str">
        <f>VLOOKUP(A558,'BASE REGISTRO NOVIEMBRE'!$B$2:$V$890,10,FALSE)</f>
        <v>30 de mayo de 2018</v>
      </c>
      <c r="K558" s="27" t="str">
        <f>VLOOKUP(A558,'BASE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8" s="27" t="str">
        <f>VLOOKUP(A558,'BASE REGISTRO NOVIEMBRE'!$B$2:$V$890,12,FALSE)</f>
        <v>Colombia Nº 7742, comuna de La Florida, Región Metropolitana.</v>
      </c>
      <c r="M558" s="27" t="str">
        <f>VLOOKUP(A558,'BASE REGISTRO NOVIEMBRE'!$B$2:$V$890,13,FALSE)</f>
        <v>XIII</v>
      </c>
      <c r="N558" s="27" t="str">
        <f>VLOOKUP(A558,'BASE REGISTRO NOVIEMBRE'!$B$2:$V$890,14,FALSE)</f>
        <v>La Florida</v>
      </c>
      <c r="O558" s="27" t="str">
        <f>VLOOKUP(A558,'BASE REGISTRO NOVIEMBRE'!$B$2:$V$890,15,FALSE)</f>
        <v xml:space="preserve">02) 23280100, </v>
      </c>
      <c r="P558" s="27" t="str">
        <f>VLOOKUP(A558,'BASE REGISTRO NOVIEMBRE'!$B$2:$V$890,16,FALSE)</f>
        <v xml:space="preserve">mariaayuda@mariaayuda.cl
www.mariaayuda.cl
</v>
      </c>
      <c r="Q558" s="27">
        <f>VLOOKUP(A558,'BASE REGISTRO NOVIEMBRE'!$B$2:$V$890,17,FALSE)</f>
        <v>0</v>
      </c>
      <c r="R558" s="27" t="str">
        <f>VLOOKUP(A558,'BASE REGISTRO NOVIEMBRE'!$B$2:$V$890,18,FALSE)</f>
        <v>93401: Institución de Asistencia Social</v>
      </c>
      <c r="S558" s="27" t="str">
        <f>VLOOKUP(A558,'BASE REGISTRO NOVIEMBRE'!$B$2:$V$890,19,FALSE)</f>
        <v xml:space="preserve">Certificado financiero correspondiente al año 2020, aprobado por el Subdepartamento de Supervisión Financiera Nacional 
</v>
      </c>
      <c r="T558" s="107">
        <f>VLOOKUP(A558,'BASE REGISTRO NOVIEMBRE'!$B$2:$V$890,20,FALSE)</f>
        <v>38344</v>
      </c>
      <c r="U558" s="41">
        <v>7160</v>
      </c>
      <c r="V558" s="44">
        <v>8493769</v>
      </c>
      <c r="W558" s="44">
        <v>18511199</v>
      </c>
      <c r="X558" s="45">
        <v>44561</v>
      </c>
      <c r="Y558" s="42" t="s">
        <v>40</v>
      </c>
      <c r="Z558" s="42" t="s">
        <v>9203</v>
      </c>
      <c r="AA558" s="42" t="s">
        <v>9518</v>
      </c>
    </row>
    <row r="559" spans="1:27" ht="15.75" customHeight="1" x14ac:dyDescent="0.2">
      <c r="A559" s="41">
        <v>7160</v>
      </c>
      <c r="B559" s="27" t="str">
        <f>VLOOKUP(A559,'BASE REGISTRO NOVIEMBRE'!$B$2:$V$890,2,FALSE)</f>
        <v>Corporación de Beneficencia María Ayuda</v>
      </c>
      <c r="C559" s="27" t="str">
        <f>VLOOKUP(A559,'BASE REGISTRO NOVIEMBRE'!$B$2:$V$890,3,FALSE)</f>
        <v>71209100-2</v>
      </c>
      <c r="D559" s="27" t="str">
        <f>VLOOKUP(A559,'BASE REGISTRO NOVIEMBRE'!$B$2:$V$890,4,FALSE)</f>
        <v>Corporación de Derecho Privado.</v>
      </c>
      <c r="E559" s="27" t="str">
        <f>VLOOKUP(A559,'BASE REGISTRO NOVIEMBRE'!$B$2:$V$890,5,FALSE)</f>
        <v>Otorgada por Decreto Supremo Nº 1042, de fecha 30 de noviembre de 1984, del Ministerio de Justicia, publicado en el Diario Oficial el día  29 de diciembre de 1984.</v>
      </c>
      <c r="F559" s="27" t="str">
        <f>VLOOKUP(A559,'BASE REGISTRO NOVIEMBRE'!$B$2:$V$890,6,FALSE)</f>
        <v>Certificado de vigencia, folio Nº500394910197, de 22 de junio de 2021, del Servicio de Registro Civil e Identificación</v>
      </c>
      <c r="G559" s="27" t="str">
        <f>VLOOKUP(A559,'BASE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59" s="27" t="str">
        <f>VLOOKUP(A559,'BASE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59" s="27" t="str">
        <f>VLOOKUP(A559,'BASE REGISTRO NOVIEMBRE'!$B$2:$V$890,9,FALSE)</f>
        <v>Durarán 02 años en sus cargos. En caso de que no se nombre Asamblea, permanece la que esta nombrada.</v>
      </c>
      <c r="J559" s="27" t="str">
        <f>VLOOKUP(A559,'BASE REGISTRO NOVIEMBRE'!$B$2:$V$890,10,FALSE)</f>
        <v>30 de mayo de 2018</v>
      </c>
      <c r="K559" s="27" t="str">
        <f>VLOOKUP(A559,'BASE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59" s="27" t="str">
        <f>VLOOKUP(A559,'BASE REGISTRO NOVIEMBRE'!$B$2:$V$890,12,FALSE)</f>
        <v>Colombia Nº 7742, comuna de La Florida, Región Metropolitana.</v>
      </c>
      <c r="M559" s="27" t="str">
        <f>VLOOKUP(A559,'BASE REGISTRO NOVIEMBRE'!$B$2:$V$890,13,FALSE)</f>
        <v>XIII</v>
      </c>
      <c r="N559" s="27" t="str">
        <f>VLOOKUP(A559,'BASE REGISTRO NOVIEMBRE'!$B$2:$V$890,14,FALSE)</f>
        <v>La Florida</v>
      </c>
      <c r="O559" s="27" t="str">
        <f>VLOOKUP(A559,'BASE REGISTRO NOVIEMBRE'!$B$2:$V$890,15,FALSE)</f>
        <v xml:space="preserve">02) 23280100, </v>
      </c>
      <c r="P559" s="27" t="str">
        <f>VLOOKUP(A559,'BASE REGISTRO NOVIEMBRE'!$B$2:$V$890,16,FALSE)</f>
        <v xml:space="preserve">mariaayuda@mariaayuda.cl
www.mariaayuda.cl
</v>
      </c>
      <c r="Q559" s="27">
        <f>VLOOKUP(A559,'BASE REGISTRO NOVIEMBRE'!$B$2:$V$890,17,FALSE)</f>
        <v>0</v>
      </c>
      <c r="R559" s="27" t="str">
        <f>VLOOKUP(A559,'BASE REGISTRO NOVIEMBRE'!$B$2:$V$890,18,FALSE)</f>
        <v>93401: Institución de Asistencia Social</v>
      </c>
      <c r="S559" s="27" t="str">
        <f>VLOOKUP(A559,'BASE REGISTRO NOVIEMBRE'!$B$2:$V$890,19,FALSE)</f>
        <v xml:space="preserve">Certificado financiero correspondiente al año 2020, aprobado por el Subdepartamento de Supervisión Financiera Nacional 
</v>
      </c>
      <c r="T559" s="107">
        <f>VLOOKUP(A559,'BASE REGISTRO NOVIEMBRE'!$B$2:$V$890,20,FALSE)</f>
        <v>38344</v>
      </c>
      <c r="U559" s="41">
        <v>7160</v>
      </c>
      <c r="V559" s="44">
        <v>21353464</v>
      </c>
      <c r="W559" s="44">
        <v>42455057</v>
      </c>
      <c r="X559" s="45">
        <v>44561</v>
      </c>
      <c r="Y559" s="42" t="s">
        <v>40</v>
      </c>
      <c r="Z559" s="42" t="s">
        <v>9203</v>
      </c>
      <c r="AA559" s="42" t="s">
        <v>9532</v>
      </c>
    </row>
    <row r="560" spans="1:27" ht="15.75" customHeight="1" x14ac:dyDescent="0.2">
      <c r="A560" s="41">
        <v>7160</v>
      </c>
      <c r="B560" s="27" t="str">
        <f>VLOOKUP(A560,'BASE REGISTRO NOVIEMBRE'!$B$2:$V$890,2,FALSE)</f>
        <v>Corporación de Beneficencia María Ayuda</v>
      </c>
      <c r="C560" s="27" t="str">
        <f>VLOOKUP(A560,'BASE REGISTRO NOVIEMBRE'!$B$2:$V$890,3,FALSE)</f>
        <v>71209100-2</v>
      </c>
      <c r="D560" s="27" t="str">
        <f>VLOOKUP(A560,'BASE REGISTRO NOVIEMBRE'!$B$2:$V$890,4,FALSE)</f>
        <v>Corporación de Derecho Privado.</v>
      </c>
      <c r="E560" s="27" t="str">
        <f>VLOOKUP(A560,'BASE REGISTRO NOVIEMBRE'!$B$2:$V$890,5,FALSE)</f>
        <v>Otorgada por Decreto Supremo Nº 1042, de fecha 30 de noviembre de 1984, del Ministerio de Justicia, publicado en el Diario Oficial el día  29 de diciembre de 1984.</v>
      </c>
      <c r="F560" s="27" t="str">
        <f>VLOOKUP(A560,'BASE REGISTRO NOVIEMBRE'!$B$2:$V$890,6,FALSE)</f>
        <v>Certificado de vigencia, folio Nº500394910197, de 22 de junio de 2021, del Servicio de Registro Civil e Identificación</v>
      </c>
      <c r="G560" s="27" t="str">
        <f>VLOOKUP(A560,'BASE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0" s="27" t="str">
        <f>VLOOKUP(A560,'BASE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0" s="27" t="str">
        <f>VLOOKUP(A560,'BASE REGISTRO NOVIEMBRE'!$B$2:$V$890,9,FALSE)</f>
        <v>Durarán 02 años en sus cargos. En caso de que no se nombre Asamblea, permanece la que esta nombrada.</v>
      </c>
      <c r="J560" s="27" t="str">
        <f>VLOOKUP(A560,'BASE REGISTRO NOVIEMBRE'!$B$2:$V$890,10,FALSE)</f>
        <v>30 de mayo de 2018</v>
      </c>
      <c r="K560" s="27" t="str">
        <f>VLOOKUP(A560,'BASE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0" s="27" t="str">
        <f>VLOOKUP(A560,'BASE REGISTRO NOVIEMBRE'!$B$2:$V$890,12,FALSE)</f>
        <v>Colombia Nº 7742, comuna de La Florida, Región Metropolitana.</v>
      </c>
      <c r="M560" s="27" t="str">
        <f>VLOOKUP(A560,'BASE REGISTRO NOVIEMBRE'!$B$2:$V$890,13,FALSE)</f>
        <v>XIII</v>
      </c>
      <c r="N560" s="27" t="str">
        <f>VLOOKUP(A560,'BASE REGISTRO NOVIEMBRE'!$B$2:$V$890,14,FALSE)</f>
        <v>La Florida</v>
      </c>
      <c r="O560" s="27" t="str">
        <f>VLOOKUP(A560,'BASE REGISTRO NOVIEMBRE'!$B$2:$V$890,15,FALSE)</f>
        <v xml:space="preserve">02) 23280100, </v>
      </c>
      <c r="P560" s="27" t="str">
        <f>VLOOKUP(A560,'BASE REGISTRO NOVIEMBRE'!$B$2:$V$890,16,FALSE)</f>
        <v xml:space="preserve">mariaayuda@mariaayuda.cl
www.mariaayuda.cl
</v>
      </c>
      <c r="Q560" s="27">
        <f>VLOOKUP(A560,'BASE REGISTRO NOVIEMBRE'!$B$2:$V$890,17,FALSE)</f>
        <v>0</v>
      </c>
      <c r="R560" s="27" t="str">
        <f>VLOOKUP(A560,'BASE REGISTRO NOVIEMBRE'!$B$2:$V$890,18,FALSE)</f>
        <v>93401: Institución de Asistencia Social</v>
      </c>
      <c r="S560" s="27" t="str">
        <f>VLOOKUP(A560,'BASE REGISTRO NOVIEMBRE'!$B$2:$V$890,19,FALSE)</f>
        <v xml:space="preserve">Certificado financiero correspondiente al año 2020, aprobado por el Subdepartamento de Supervisión Financiera Nacional 
</v>
      </c>
      <c r="T560" s="107">
        <f>VLOOKUP(A560,'BASE REGISTRO NOVIEMBRE'!$B$2:$V$890,20,FALSE)</f>
        <v>38344</v>
      </c>
      <c r="U560" s="41">
        <v>7160</v>
      </c>
      <c r="V560" s="44">
        <v>21169803</v>
      </c>
      <c r="W560" s="44">
        <v>45956464</v>
      </c>
      <c r="X560" s="45">
        <v>44561</v>
      </c>
      <c r="Y560" s="42" t="s">
        <v>40</v>
      </c>
      <c r="Z560" s="42" t="s">
        <v>9203</v>
      </c>
      <c r="AA560" s="42" t="s">
        <v>284</v>
      </c>
    </row>
    <row r="561" spans="1:27" ht="15.75" customHeight="1" x14ac:dyDescent="0.2">
      <c r="A561" s="41">
        <v>7160</v>
      </c>
      <c r="B561" s="27" t="str">
        <f>VLOOKUP(A561,'BASE REGISTRO NOVIEMBRE'!$B$2:$V$890,2,FALSE)</f>
        <v>Corporación de Beneficencia María Ayuda</v>
      </c>
      <c r="C561" s="27" t="str">
        <f>VLOOKUP(A561,'BASE REGISTRO NOVIEMBRE'!$B$2:$V$890,3,FALSE)</f>
        <v>71209100-2</v>
      </c>
      <c r="D561" s="27" t="str">
        <f>VLOOKUP(A561,'BASE REGISTRO NOVIEMBRE'!$B$2:$V$890,4,FALSE)</f>
        <v>Corporación de Derecho Privado.</v>
      </c>
      <c r="E561" s="27" t="str">
        <f>VLOOKUP(A561,'BASE REGISTRO NOVIEMBRE'!$B$2:$V$890,5,FALSE)</f>
        <v>Otorgada por Decreto Supremo Nº 1042, de fecha 30 de noviembre de 1984, del Ministerio de Justicia, publicado en el Diario Oficial el día  29 de diciembre de 1984.</v>
      </c>
      <c r="F561" s="27" t="str">
        <f>VLOOKUP(A561,'BASE REGISTRO NOVIEMBRE'!$B$2:$V$890,6,FALSE)</f>
        <v>Certificado de vigencia, folio Nº500394910197, de 22 de junio de 2021, del Servicio de Registro Civil e Identificación</v>
      </c>
      <c r="G561" s="27" t="str">
        <f>VLOOKUP(A561,'BASE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1" s="27" t="str">
        <f>VLOOKUP(A561,'BASE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1" s="27" t="str">
        <f>VLOOKUP(A561,'BASE REGISTRO NOVIEMBRE'!$B$2:$V$890,9,FALSE)</f>
        <v>Durarán 02 años en sus cargos. En caso de que no se nombre Asamblea, permanece la que esta nombrada.</v>
      </c>
      <c r="J561" s="27" t="str">
        <f>VLOOKUP(A561,'BASE REGISTRO NOVIEMBRE'!$B$2:$V$890,10,FALSE)</f>
        <v>30 de mayo de 2018</v>
      </c>
      <c r="K561" s="27" t="str">
        <f>VLOOKUP(A561,'BASE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1" s="27" t="str">
        <f>VLOOKUP(A561,'BASE REGISTRO NOVIEMBRE'!$B$2:$V$890,12,FALSE)</f>
        <v>Colombia Nº 7742, comuna de La Florida, Región Metropolitana.</v>
      </c>
      <c r="M561" s="27" t="str">
        <f>VLOOKUP(A561,'BASE REGISTRO NOVIEMBRE'!$B$2:$V$890,13,FALSE)</f>
        <v>XIII</v>
      </c>
      <c r="N561" s="27" t="str">
        <f>VLOOKUP(A561,'BASE REGISTRO NOVIEMBRE'!$B$2:$V$890,14,FALSE)</f>
        <v>La Florida</v>
      </c>
      <c r="O561" s="27" t="str">
        <f>VLOOKUP(A561,'BASE REGISTRO NOVIEMBRE'!$B$2:$V$890,15,FALSE)</f>
        <v xml:space="preserve">02) 23280100, </v>
      </c>
      <c r="P561" s="27" t="str">
        <f>VLOOKUP(A561,'BASE REGISTRO NOVIEMBRE'!$B$2:$V$890,16,FALSE)</f>
        <v xml:space="preserve">mariaayuda@mariaayuda.cl
www.mariaayuda.cl
</v>
      </c>
      <c r="Q561" s="27">
        <f>VLOOKUP(A561,'BASE REGISTRO NOVIEMBRE'!$B$2:$V$890,17,FALSE)</f>
        <v>0</v>
      </c>
      <c r="R561" s="27" t="str">
        <f>VLOOKUP(A561,'BASE REGISTRO NOVIEMBRE'!$B$2:$V$890,18,FALSE)</f>
        <v>93401: Institución de Asistencia Social</v>
      </c>
      <c r="S561" s="27" t="str">
        <f>VLOOKUP(A561,'BASE REGISTRO NOVIEMBRE'!$B$2:$V$890,19,FALSE)</f>
        <v xml:space="preserve">Certificado financiero correspondiente al año 2020, aprobado por el Subdepartamento de Supervisión Financiera Nacional 
</v>
      </c>
      <c r="T561" s="107">
        <f>VLOOKUP(A561,'BASE REGISTRO NOVIEMBRE'!$B$2:$V$890,20,FALSE)</f>
        <v>38344</v>
      </c>
      <c r="U561" s="41">
        <v>7160</v>
      </c>
      <c r="V561" s="44">
        <v>16752108</v>
      </c>
      <c r="W561" s="44">
        <v>33982709</v>
      </c>
      <c r="X561" s="45">
        <v>44561</v>
      </c>
      <c r="Y561" s="42" t="s">
        <v>40</v>
      </c>
      <c r="Z561" s="42" t="s">
        <v>9203</v>
      </c>
      <c r="AA561" s="42" t="s">
        <v>70</v>
      </c>
    </row>
    <row r="562" spans="1:27" ht="15.75" customHeight="1" x14ac:dyDescent="0.2">
      <c r="A562" s="41">
        <v>7160</v>
      </c>
      <c r="B562" s="27" t="str">
        <f>VLOOKUP(A562,'BASE REGISTRO NOVIEMBRE'!$B$2:$V$890,2,FALSE)</f>
        <v>Corporación de Beneficencia María Ayuda</v>
      </c>
      <c r="C562" s="27" t="str">
        <f>VLOOKUP(A562,'BASE REGISTRO NOVIEMBRE'!$B$2:$V$890,3,FALSE)</f>
        <v>71209100-2</v>
      </c>
      <c r="D562" s="27" t="str">
        <f>VLOOKUP(A562,'BASE REGISTRO NOVIEMBRE'!$B$2:$V$890,4,FALSE)</f>
        <v>Corporación de Derecho Privado.</v>
      </c>
      <c r="E562" s="27" t="str">
        <f>VLOOKUP(A562,'BASE REGISTRO NOVIEMBRE'!$B$2:$V$890,5,FALSE)</f>
        <v>Otorgada por Decreto Supremo Nº 1042, de fecha 30 de noviembre de 1984, del Ministerio de Justicia, publicado en el Diario Oficial el día  29 de diciembre de 1984.</v>
      </c>
      <c r="F562" s="27" t="str">
        <f>VLOOKUP(A562,'BASE REGISTRO NOVIEMBRE'!$B$2:$V$890,6,FALSE)</f>
        <v>Certificado de vigencia, folio Nº500394910197, de 22 de junio de 2021, del Servicio de Registro Civil e Identificación</v>
      </c>
      <c r="G562" s="27" t="str">
        <f>VLOOKUP(A562,'BASE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2" s="27" t="str">
        <f>VLOOKUP(A562,'BASE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2" s="27" t="str">
        <f>VLOOKUP(A562,'BASE REGISTRO NOVIEMBRE'!$B$2:$V$890,9,FALSE)</f>
        <v>Durarán 02 años en sus cargos. En caso de que no se nombre Asamblea, permanece la que esta nombrada.</v>
      </c>
      <c r="J562" s="27" t="str">
        <f>VLOOKUP(A562,'BASE REGISTRO NOVIEMBRE'!$B$2:$V$890,10,FALSE)</f>
        <v>30 de mayo de 2018</v>
      </c>
      <c r="K562" s="27" t="str">
        <f>VLOOKUP(A562,'BASE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2" s="27" t="str">
        <f>VLOOKUP(A562,'BASE REGISTRO NOVIEMBRE'!$B$2:$V$890,12,FALSE)</f>
        <v>Colombia Nº 7742, comuna de La Florida, Región Metropolitana.</v>
      </c>
      <c r="M562" s="27" t="str">
        <f>VLOOKUP(A562,'BASE REGISTRO NOVIEMBRE'!$B$2:$V$890,13,FALSE)</f>
        <v>XIII</v>
      </c>
      <c r="N562" s="27" t="str">
        <f>VLOOKUP(A562,'BASE REGISTRO NOVIEMBRE'!$B$2:$V$890,14,FALSE)</f>
        <v>La Florida</v>
      </c>
      <c r="O562" s="27" t="str">
        <f>VLOOKUP(A562,'BASE REGISTRO NOVIEMBRE'!$B$2:$V$890,15,FALSE)</f>
        <v xml:space="preserve">02) 23280100, </v>
      </c>
      <c r="P562" s="27" t="str">
        <f>VLOOKUP(A562,'BASE REGISTRO NOVIEMBRE'!$B$2:$V$890,16,FALSE)</f>
        <v xml:space="preserve">mariaayuda@mariaayuda.cl
www.mariaayuda.cl
</v>
      </c>
      <c r="Q562" s="27">
        <f>VLOOKUP(A562,'BASE REGISTRO NOVIEMBRE'!$B$2:$V$890,17,FALSE)</f>
        <v>0</v>
      </c>
      <c r="R562" s="27" t="str">
        <f>VLOOKUP(A562,'BASE REGISTRO NOVIEMBRE'!$B$2:$V$890,18,FALSE)</f>
        <v>93401: Institución de Asistencia Social</v>
      </c>
      <c r="S562" s="27" t="str">
        <f>VLOOKUP(A562,'BASE REGISTRO NOVIEMBRE'!$B$2:$V$890,19,FALSE)</f>
        <v xml:space="preserve">Certificado financiero correspondiente al año 2020, aprobado por el Subdepartamento de Supervisión Financiera Nacional 
</v>
      </c>
      <c r="T562" s="107">
        <f>VLOOKUP(A562,'BASE REGISTRO NOVIEMBRE'!$B$2:$V$890,20,FALSE)</f>
        <v>38344</v>
      </c>
      <c r="U562" s="41">
        <v>7160</v>
      </c>
      <c r="V562" s="44">
        <v>8730163</v>
      </c>
      <c r="W562" s="44">
        <v>26893570</v>
      </c>
      <c r="X562" s="45">
        <v>44561</v>
      </c>
      <c r="Y562" s="42" t="s">
        <v>40</v>
      </c>
      <c r="Z562" s="42" t="s">
        <v>9203</v>
      </c>
      <c r="AA562" s="42" t="s">
        <v>94</v>
      </c>
    </row>
    <row r="563" spans="1:27" ht="15.75" customHeight="1" x14ac:dyDescent="0.2">
      <c r="A563" s="41">
        <v>7160</v>
      </c>
      <c r="B563" s="27" t="str">
        <f>VLOOKUP(A563,'BASE REGISTRO NOVIEMBRE'!$B$2:$V$890,2,FALSE)</f>
        <v>Corporación de Beneficencia María Ayuda</v>
      </c>
      <c r="C563" s="27" t="str">
        <f>VLOOKUP(A563,'BASE REGISTRO NOVIEMBRE'!$B$2:$V$890,3,FALSE)</f>
        <v>71209100-2</v>
      </c>
      <c r="D563" s="27" t="str">
        <f>VLOOKUP(A563,'BASE REGISTRO NOVIEMBRE'!$B$2:$V$890,4,FALSE)</f>
        <v>Corporación de Derecho Privado.</v>
      </c>
      <c r="E563" s="27" t="str">
        <f>VLOOKUP(A563,'BASE REGISTRO NOVIEMBRE'!$B$2:$V$890,5,FALSE)</f>
        <v>Otorgada por Decreto Supremo Nº 1042, de fecha 30 de noviembre de 1984, del Ministerio de Justicia, publicado en el Diario Oficial el día  29 de diciembre de 1984.</v>
      </c>
      <c r="F563" s="27" t="str">
        <f>VLOOKUP(A563,'BASE REGISTRO NOVIEMBRE'!$B$2:$V$890,6,FALSE)</f>
        <v>Certificado de vigencia, folio Nº500394910197, de 22 de junio de 2021, del Servicio de Registro Civil e Identificación</v>
      </c>
      <c r="G563" s="27" t="str">
        <f>VLOOKUP(A563,'BASE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3" s="27" t="str">
        <f>VLOOKUP(A563,'BASE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3" s="27" t="str">
        <f>VLOOKUP(A563,'BASE REGISTRO NOVIEMBRE'!$B$2:$V$890,9,FALSE)</f>
        <v>Durarán 02 años en sus cargos. En caso de que no se nombre Asamblea, permanece la que esta nombrada.</v>
      </c>
      <c r="J563" s="27" t="str">
        <f>VLOOKUP(A563,'BASE REGISTRO NOVIEMBRE'!$B$2:$V$890,10,FALSE)</f>
        <v>30 de mayo de 2018</v>
      </c>
      <c r="K563" s="27" t="str">
        <f>VLOOKUP(A563,'BASE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3" s="27" t="str">
        <f>VLOOKUP(A563,'BASE REGISTRO NOVIEMBRE'!$B$2:$V$890,12,FALSE)</f>
        <v>Colombia Nº 7742, comuna de La Florida, Región Metropolitana.</v>
      </c>
      <c r="M563" s="27" t="str">
        <f>VLOOKUP(A563,'BASE REGISTRO NOVIEMBRE'!$B$2:$V$890,13,FALSE)</f>
        <v>XIII</v>
      </c>
      <c r="N563" s="27" t="str">
        <f>VLOOKUP(A563,'BASE REGISTRO NOVIEMBRE'!$B$2:$V$890,14,FALSE)</f>
        <v>La Florida</v>
      </c>
      <c r="O563" s="27" t="str">
        <f>VLOOKUP(A563,'BASE REGISTRO NOVIEMBRE'!$B$2:$V$890,15,FALSE)</f>
        <v xml:space="preserve">02) 23280100, </v>
      </c>
      <c r="P563" s="27" t="str">
        <f>VLOOKUP(A563,'BASE REGISTRO NOVIEMBRE'!$B$2:$V$890,16,FALSE)</f>
        <v xml:space="preserve">mariaayuda@mariaayuda.cl
www.mariaayuda.cl
</v>
      </c>
      <c r="Q563" s="27">
        <f>VLOOKUP(A563,'BASE REGISTRO NOVIEMBRE'!$B$2:$V$890,17,FALSE)</f>
        <v>0</v>
      </c>
      <c r="R563" s="27" t="str">
        <f>VLOOKUP(A563,'BASE REGISTRO NOVIEMBRE'!$B$2:$V$890,18,FALSE)</f>
        <v>93401: Institución de Asistencia Social</v>
      </c>
      <c r="S563" s="27" t="str">
        <f>VLOOKUP(A563,'BASE REGISTRO NOVIEMBRE'!$B$2:$V$890,19,FALSE)</f>
        <v xml:space="preserve">Certificado financiero correspondiente al año 2020, aprobado por el Subdepartamento de Supervisión Financiera Nacional 
</v>
      </c>
      <c r="T563" s="107">
        <f>VLOOKUP(A563,'BASE REGISTRO NOVIEMBRE'!$B$2:$V$890,20,FALSE)</f>
        <v>38344</v>
      </c>
      <c r="U563" s="41">
        <v>7160</v>
      </c>
      <c r="V563" s="44">
        <v>31362803</v>
      </c>
      <c r="W563" s="44">
        <v>59447764</v>
      </c>
      <c r="X563" s="45">
        <v>44561</v>
      </c>
      <c r="Y563" s="42" t="s">
        <v>40</v>
      </c>
      <c r="Z563" s="42" t="s">
        <v>9203</v>
      </c>
      <c r="AA563" s="42" t="s">
        <v>219</v>
      </c>
    </row>
    <row r="564" spans="1:27" ht="15.75" customHeight="1" x14ac:dyDescent="0.2">
      <c r="A564" s="41">
        <v>7160</v>
      </c>
      <c r="B564" s="27" t="str">
        <f>VLOOKUP(A564,'BASE REGISTRO NOVIEMBRE'!$B$2:$V$890,2,FALSE)</f>
        <v>Corporación de Beneficencia María Ayuda</v>
      </c>
      <c r="C564" s="27" t="str">
        <f>VLOOKUP(A564,'BASE REGISTRO NOVIEMBRE'!$B$2:$V$890,3,FALSE)</f>
        <v>71209100-2</v>
      </c>
      <c r="D564" s="27" t="str">
        <f>VLOOKUP(A564,'BASE REGISTRO NOVIEMBRE'!$B$2:$V$890,4,FALSE)</f>
        <v>Corporación de Derecho Privado.</v>
      </c>
      <c r="E564" s="27" t="str">
        <f>VLOOKUP(A564,'BASE REGISTRO NOVIEMBRE'!$B$2:$V$890,5,FALSE)</f>
        <v>Otorgada por Decreto Supremo Nº 1042, de fecha 30 de noviembre de 1984, del Ministerio de Justicia, publicado en el Diario Oficial el día  29 de diciembre de 1984.</v>
      </c>
      <c r="F564" s="27" t="str">
        <f>VLOOKUP(A564,'BASE REGISTRO NOVIEMBRE'!$B$2:$V$890,6,FALSE)</f>
        <v>Certificado de vigencia, folio Nº500394910197, de 22 de junio de 2021, del Servicio de Registro Civil e Identificación</v>
      </c>
      <c r="G564" s="27" t="str">
        <f>VLOOKUP(A564,'BASE REGISTRO NOVIEMBRE'!$B$2:$V$890,7,FALSE)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564" s="27" t="str">
        <f>VLOOKUP(A564,'BASE REGISTRO NOVIEMBRE'!$B$2:$V$890,8,FALSE)</f>
        <v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Nº500394909637, de 22 de junio de 2021, del Servicio de Registro Civil e Identificación. </v>
      </c>
      <c r="I564" s="27" t="str">
        <f>VLOOKUP(A564,'BASE REGISTRO NOVIEMBRE'!$B$2:$V$890,9,FALSE)</f>
        <v>Durarán 02 años en sus cargos. En caso de que no se nombre Asamblea, permanece la que esta nombrada.</v>
      </c>
      <c r="J564" s="27" t="str">
        <f>VLOOKUP(A564,'BASE REGISTRO NOVIEMBRE'!$B$2:$V$890,10,FALSE)</f>
        <v>30 de mayo de 2018</v>
      </c>
      <c r="K564" s="27" t="str">
        <f>VLOOKUP(A564,'BASE REGISTRO NOVIEMBRE'!$B$2:$V$890,11,FALSE)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564" s="27" t="str">
        <f>VLOOKUP(A564,'BASE REGISTRO NOVIEMBRE'!$B$2:$V$890,12,FALSE)</f>
        <v>Colombia Nº 7742, comuna de La Florida, Región Metropolitana.</v>
      </c>
      <c r="M564" s="27" t="str">
        <f>VLOOKUP(A564,'BASE REGISTRO NOVIEMBRE'!$B$2:$V$890,13,FALSE)</f>
        <v>XIII</v>
      </c>
      <c r="N564" s="27" t="str">
        <f>VLOOKUP(A564,'BASE REGISTRO NOVIEMBRE'!$B$2:$V$890,14,FALSE)</f>
        <v>La Florida</v>
      </c>
      <c r="O564" s="27" t="str">
        <f>VLOOKUP(A564,'BASE REGISTRO NOVIEMBRE'!$B$2:$V$890,15,FALSE)</f>
        <v xml:space="preserve">02) 23280100, </v>
      </c>
      <c r="P564" s="27" t="str">
        <f>VLOOKUP(A564,'BASE REGISTRO NOVIEMBRE'!$B$2:$V$890,16,FALSE)</f>
        <v xml:space="preserve">mariaayuda@mariaayuda.cl
www.mariaayuda.cl
</v>
      </c>
      <c r="Q564" s="27">
        <f>VLOOKUP(A564,'BASE REGISTRO NOVIEMBRE'!$B$2:$V$890,17,FALSE)</f>
        <v>0</v>
      </c>
      <c r="R564" s="27" t="str">
        <f>VLOOKUP(A564,'BASE REGISTRO NOVIEMBRE'!$B$2:$V$890,18,FALSE)</f>
        <v>93401: Institución de Asistencia Social</v>
      </c>
      <c r="S564" s="27" t="str">
        <f>VLOOKUP(A564,'BASE REGISTRO NOVIEMBRE'!$B$2:$V$890,19,FALSE)</f>
        <v xml:space="preserve">Certificado financiero correspondiente al año 2020, aprobado por el Subdepartamento de Supervisión Financiera Nacional 
</v>
      </c>
      <c r="T564" s="107">
        <f>VLOOKUP(A564,'BASE REGISTRO NOVIEMBRE'!$B$2:$V$890,20,FALSE)</f>
        <v>38344</v>
      </c>
      <c r="U564" s="41">
        <v>7160</v>
      </c>
      <c r="V564" s="44">
        <v>9874382</v>
      </c>
      <c r="W564" s="44">
        <v>35876185</v>
      </c>
      <c r="X564" s="45">
        <v>44561</v>
      </c>
      <c r="Y564" s="42" t="s">
        <v>40</v>
      </c>
      <c r="Z564" s="42" t="s">
        <v>9203</v>
      </c>
      <c r="AA564" s="42" t="s">
        <v>72</v>
      </c>
    </row>
    <row r="565" spans="1:27" ht="15.75" customHeight="1" x14ac:dyDescent="0.2">
      <c r="A565" s="41">
        <v>7162</v>
      </c>
      <c r="B565" s="27" t="str">
        <f>VLOOKUP(A565,'BASE REGISTRO NOVIEMBRE'!$B$2:$V$890,2,FALSE)</f>
        <v xml:space="preserve">I. Municipalidad de Codegua
</v>
      </c>
      <c r="C565" s="27" t="str">
        <f>VLOOKUP(A565,'BASE REGISTRO NOVIEMBRE'!$B$2:$V$890,3,FALSE)</f>
        <v>69080400-K</v>
      </c>
      <c r="D565" s="27" t="str">
        <f>VLOOKUP(A565,'BASE REGISTRO NOVIEMBRE'!$B$2:$V$890,4,FALSE)</f>
        <v>Municipalidad</v>
      </c>
      <c r="E565" s="27" t="str">
        <f>VLOOKUP(A565,'BASE REGISTRO NOVIEMBRE'!$B$2:$V$890,5,FALSE)</f>
        <v>Constitución Política de la República, art. 107.</v>
      </c>
      <c r="F565" s="27" t="str">
        <f>VLOOKUP(A565,'BASE REGISTRO NOVIEMBRE'!$B$2:$V$890,6,FALSE)</f>
        <v>Indefinida.</v>
      </c>
      <c r="G565" s="27" t="str">
        <f>VLOOKUP(A565,'BASE REGISTRO NOVIEMBRE'!$B$2:$V$890,7,FALSE)</f>
        <v>Según Ley Orgánica Nº 18.695, arts. 1º al 4º.</v>
      </c>
      <c r="H565" s="27" t="str">
        <f>VLOOKUP(A565,'BASE REGISTRO NOVIEMBRE'!$B$2:$V$890,8,FALSE)</f>
        <v>no tiene</v>
      </c>
      <c r="I565" s="27">
        <f>VLOOKUP(A565,'BASE REGISTRO NOVIEMBRE'!$B$2:$V$890,9,FALSE)</f>
        <v>0</v>
      </c>
      <c r="J565" s="27">
        <f>VLOOKUP(A565,'BASE REGISTRO NOVIEMBRE'!$B$2:$V$890,10,FALSE)</f>
        <v>0</v>
      </c>
      <c r="K565" s="27" t="str">
        <f>VLOOKUP(A565,'BASE REGISTRO NOVIEMBRE'!$B$2:$V$890,11,FALSE)</f>
        <v>José Alejandro Flores Osorio</v>
      </c>
      <c r="L565" s="27" t="str">
        <f>VLOOKUP(A565,'BASE REGISTRO NOVIEMBRE'!$B$2:$V$890,12,FALSE)</f>
        <v xml:space="preserve">O’Higgins Nº 376, Codegua, provincia de Cachapoal, Sexta Región.
</v>
      </c>
      <c r="M565" s="27" t="str">
        <f>VLOOKUP(A565,'BASE REGISTRO NOVIEMBRE'!$B$2:$V$890,13,FALSE)</f>
        <v>VI</v>
      </c>
      <c r="N565" s="27" t="str">
        <f>VLOOKUP(A565,'BASE REGISTRO NOVIEMBRE'!$B$2:$V$890,14,FALSE)</f>
        <v>Codegua</v>
      </c>
      <c r="O565" s="27" t="str">
        <f>VLOOKUP(A565,'BASE REGISTRO NOVIEMBRE'!$B$2:$V$890,15,FALSE)</f>
        <v xml:space="preserve">Alcaldía: 1) alcalde@municipalidaddecodegua.cl 2) alcaldia@municipalidaddecodegua.cl. Fono: (72)-2 973500 y (72)-2 973513.
POD: opdconveniocordillera@gmail.com. Fono: (72)-2 973521 y Fono: (72)-2 973522
</v>
      </c>
      <c r="P565" s="27" t="str">
        <f>VLOOKUP(A565,'BASE REGISTRO NOVIEMBRE'!$B$2:$V$890,16,FALSE)</f>
        <v xml:space="preserve"> soporte@municipalidaddecodegua.cl</v>
      </c>
      <c r="Q565" s="27">
        <f>VLOOKUP(A565,'BASE REGISTRO NOVIEMBRE'!$B$2:$V$890,17,FALSE)</f>
        <v>0</v>
      </c>
      <c r="R565" s="27">
        <f>VLOOKUP(A565,'BASE REGISTRO NOVIEMBRE'!$B$2:$V$890,18,FALSE)</f>
        <v>91001</v>
      </c>
      <c r="S565" s="27" t="str">
        <f>VLOOKUP(A565,'BASE REGISTRO NOVIEMBRE'!$B$2:$V$890,19,FALSE)</f>
        <v xml:space="preserve">No se acompañan. Aplica Informe Jurídico Nº 09, de  fecha 14 de marzo de 2011 del Departamento Jurídico y Dictamen Nº 070791, de 2009, de la Contraloría General de la República.  
</v>
      </c>
      <c r="T565" s="107">
        <f>VLOOKUP(A565,'BASE REGISTRO NOVIEMBRE'!$B$2:$V$890,20,FALSE)</f>
        <v>38443</v>
      </c>
      <c r="U565" s="41">
        <v>7162</v>
      </c>
      <c r="V565" s="44">
        <v>6868416</v>
      </c>
      <c r="W565" s="44">
        <v>10302624</v>
      </c>
      <c r="X565" s="45">
        <v>44561</v>
      </c>
      <c r="Y565" s="42" t="s">
        <v>40</v>
      </c>
      <c r="Z565" s="42" t="s">
        <v>9203</v>
      </c>
      <c r="AA565" s="42" t="s">
        <v>9474</v>
      </c>
    </row>
    <row r="566" spans="1:27" ht="15.75" customHeight="1" x14ac:dyDescent="0.2">
      <c r="A566" s="41">
        <v>7163</v>
      </c>
      <c r="B566" s="27" t="str">
        <f>VLOOKUP(A566,'BASE REGISTRO NOVIEMBRE'!$B$2:$V$890,2,FALSE)</f>
        <v xml:space="preserve">Organización No Gubernamental de Desarrollo Raíces u ONG Raíces Santiago
</v>
      </c>
      <c r="C566" s="27" t="str">
        <f>VLOOKUP(A566,'BASE REGISTRO NOVIEMBRE'!$B$2:$V$890,3,FALSE)</f>
        <v>74494300-0</v>
      </c>
      <c r="D566" s="27" t="str">
        <f>VLOOKUP(A566,'BASE REGISTRO NOVIEMBRE'!$B$2:$V$890,4,FALSE)</f>
        <v>Corporación de Derecho Privado.</v>
      </c>
      <c r="E566" s="27" t="str">
        <f>VLOOKUP(A566,'BASE REGISTRO NOVIEMBRE'!$B$2:$V$890,5,FALSE)</f>
        <v>Otorgado por Decreto Supremo Nº 1285, de fecha 2 de diciembre de 1998, del Ministerio de Justicia.</v>
      </c>
      <c r="F566" s="27" t="str">
        <f>VLOOKUP(A566,'BASE REGISTRO NOVIEMBRE'!$B$2:$V$890,6,FALSE)</f>
        <v xml:space="preserve">Certificado de Vigencia de Persona Jurídica sin fines de Lucro Nº de Folio 500394981077, de 22 de junio de 2021 del Servicio de Registro Civil e Identificación.
</v>
      </c>
      <c r="G566" s="27" t="str">
        <f>VLOOKUP(A566,'BASE REGISTRO NOVIEMBRE'!$B$2:$V$890,7,FALSE)</f>
        <v>Promoción del desarrollo, especialmente de las personas, familias, grupos y comunidades que viven en condiciones de pobreza y/o marginalidad.</v>
      </c>
      <c r="H566" s="27" t="str">
        <f>VLOOKUP(A566,'BASE REGISTRO NOVIEMBRE'!$B$2:$V$890,8,FALSE)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566" s="27" t="str">
        <f>VLOOKUP(A566,'BASE REGISTRO NOVIEMBRE'!$B$2:$V$890,9,FALSE)</f>
        <v>Cada 5 Años</v>
      </c>
      <c r="J566" s="27" t="str">
        <f>VLOOKUP(A566,'BASE REGISTRO NOVIEMBRE'!$B$2:$V$890,10,FALSE)</f>
        <v>De fecha 12 de marzo de 2019 a 12 de marzo de 2024.</v>
      </c>
      <c r="K566" s="27" t="str">
        <f>VLOOKUP(A566,'BASE REGISTRO NOVIEMBRE'!$B$2:$V$890,11,FALSE)</f>
        <v xml:space="preserve">Presidenta: Rosa Parissi Morales, 
Secretaria Ejecutiva: Denisse Araya Castelli, 
</v>
      </c>
      <c r="L566" s="27" t="str">
        <f>VLOOKUP(A566,'BASE REGISTRO NOVIEMBRE'!$B$2:$V$890,12,FALSE)</f>
        <v xml:space="preserve">Moneda Nº 812, oficina 1014, Santiago, Región Metropolitana Situación CORONAVIRUS: Calle Santa Isabel, N° 41, departamento 607. Comuna de Santiago, Stgo
</v>
      </c>
      <c r="M566" s="27" t="str">
        <f>VLOOKUP(A566,'BASE REGISTRO NOVIEMBRE'!$B$2:$V$890,13,FALSE)</f>
        <v>XIII</v>
      </c>
      <c r="N566" s="27" t="str">
        <f>VLOOKUP(A566,'BASE REGISTRO NOVIEMBRE'!$B$2:$V$890,14,FALSE)</f>
        <v>Santiago</v>
      </c>
      <c r="O566" s="27">
        <f>VLOOKUP(A566,'BASE REGISTRO NOVIEMBRE'!$B$2:$V$890,15,FALSE)</f>
        <v>0</v>
      </c>
      <c r="P566" s="27" t="str">
        <f>VLOOKUP(A566,'BASE REGISTRO NOVIEMBRE'!$B$2:$V$890,16,FALSE)</f>
        <v>raices@tie.cl
www.ongraices.org</v>
      </c>
      <c r="Q566" s="27">
        <f>VLOOKUP(A566,'BASE REGISTRO NOVIEMBRE'!$B$2:$V$890,17,FALSE)</f>
        <v>0</v>
      </c>
      <c r="R566" s="27" t="str">
        <f>VLOOKUP(A566,'BASE REGISTRO NOVIEMBRE'!$B$2:$V$890,18,FALSE)</f>
        <v>93401: Institución de Asistencia Social</v>
      </c>
      <c r="S566" s="27" t="str">
        <f>VLOOKUP(A566,'BASE REGISTRO NOVIEMBRE'!$B$2:$V$890,19,FALSE)</f>
        <v xml:space="preserve">
Certificado financiero correspondiente al año 2020, aprobado por el Sub Departamento de Supervisión Nacional de SENAME.
</v>
      </c>
      <c r="T566" s="107">
        <f>VLOOKUP(A566,'BASE REGISTRO NOVIEMBRE'!$B$2:$V$890,20,FALSE)</f>
        <v>37970</v>
      </c>
      <c r="U566" s="41">
        <v>7163</v>
      </c>
      <c r="V566" s="44">
        <v>3663500</v>
      </c>
      <c r="W566" s="44">
        <v>7327000</v>
      </c>
      <c r="X566" s="45">
        <v>44561</v>
      </c>
      <c r="Y566" s="42" t="s">
        <v>40</v>
      </c>
      <c r="Z566" s="42" t="s">
        <v>9203</v>
      </c>
      <c r="AA566" s="42" t="s">
        <v>623</v>
      </c>
    </row>
    <row r="567" spans="1:27" ht="15.75" customHeight="1" x14ac:dyDescent="0.2">
      <c r="A567" s="41">
        <v>7163</v>
      </c>
      <c r="B567" s="27" t="str">
        <f>VLOOKUP(A567,'BASE REGISTRO NOVIEMBRE'!$B$2:$V$890,2,FALSE)</f>
        <v xml:space="preserve">Organización No Gubernamental de Desarrollo Raíces u ONG Raíces Santiago
</v>
      </c>
      <c r="C567" s="27" t="str">
        <f>VLOOKUP(A567,'BASE REGISTRO NOVIEMBRE'!$B$2:$V$890,3,FALSE)</f>
        <v>74494300-0</v>
      </c>
      <c r="D567" s="27" t="str">
        <f>VLOOKUP(A567,'BASE REGISTRO NOVIEMBRE'!$B$2:$V$890,4,FALSE)</f>
        <v>Corporación de Derecho Privado.</v>
      </c>
      <c r="E567" s="27" t="str">
        <f>VLOOKUP(A567,'BASE REGISTRO NOVIEMBRE'!$B$2:$V$890,5,FALSE)</f>
        <v>Otorgado por Decreto Supremo Nº 1285, de fecha 2 de diciembre de 1998, del Ministerio de Justicia.</v>
      </c>
      <c r="F567" s="27" t="str">
        <f>VLOOKUP(A567,'BASE REGISTRO NOVIEMBRE'!$B$2:$V$890,6,FALSE)</f>
        <v xml:space="preserve">Certificado de Vigencia de Persona Jurídica sin fines de Lucro Nº de Folio 500394981077, de 22 de junio de 2021 del Servicio de Registro Civil e Identificación.
</v>
      </c>
      <c r="G567" s="27" t="str">
        <f>VLOOKUP(A567,'BASE REGISTRO NOVIEMBRE'!$B$2:$V$890,7,FALSE)</f>
        <v>Promoción del desarrollo, especialmente de las personas, familias, grupos y comunidades que viven en condiciones de pobreza y/o marginalidad.</v>
      </c>
      <c r="H567" s="27" t="str">
        <f>VLOOKUP(A567,'BASE REGISTRO NOVIEMBRE'!$B$2:$V$890,8,FALSE)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567" s="27" t="str">
        <f>VLOOKUP(A567,'BASE REGISTRO NOVIEMBRE'!$B$2:$V$890,9,FALSE)</f>
        <v>Cada 5 Años</v>
      </c>
      <c r="J567" s="27" t="str">
        <f>VLOOKUP(A567,'BASE REGISTRO NOVIEMBRE'!$B$2:$V$890,10,FALSE)</f>
        <v>De fecha 12 de marzo de 2019 a 12 de marzo de 2024.</v>
      </c>
      <c r="K567" s="27" t="str">
        <f>VLOOKUP(A567,'BASE REGISTRO NOVIEMBRE'!$B$2:$V$890,11,FALSE)</f>
        <v xml:space="preserve">Presidenta: Rosa Parissi Morales, 
Secretaria Ejecutiva: Denisse Araya Castelli, 
</v>
      </c>
      <c r="L567" s="27" t="str">
        <f>VLOOKUP(A567,'BASE REGISTRO NOVIEMBRE'!$B$2:$V$890,12,FALSE)</f>
        <v xml:space="preserve">Moneda Nº 812, oficina 1014, Santiago, Región Metropolitana Situación CORONAVIRUS: Calle Santa Isabel, N° 41, departamento 607. Comuna de Santiago, Stgo
</v>
      </c>
      <c r="M567" s="27" t="str">
        <f>VLOOKUP(A567,'BASE REGISTRO NOVIEMBRE'!$B$2:$V$890,13,FALSE)</f>
        <v>XIII</v>
      </c>
      <c r="N567" s="27" t="str">
        <f>VLOOKUP(A567,'BASE REGISTRO NOVIEMBRE'!$B$2:$V$890,14,FALSE)</f>
        <v>Santiago</v>
      </c>
      <c r="O567" s="27">
        <f>VLOOKUP(A567,'BASE REGISTRO NOVIEMBRE'!$B$2:$V$890,15,FALSE)</f>
        <v>0</v>
      </c>
      <c r="P567" s="27" t="str">
        <f>VLOOKUP(A567,'BASE REGISTRO NOVIEMBRE'!$B$2:$V$890,16,FALSE)</f>
        <v>raices@tie.cl
www.ongraices.org</v>
      </c>
      <c r="Q567" s="27">
        <f>VLOOKUP(A567,'BASE REGISTRO NOVIEMBRE'!$B$2:$V$890,17,FALSE)</f>
        <v>0</v>
      </c>
      <c r="R567" s="27" t="str">
        <f>VLOOKUP(A567,'BASE REGISTRO NOVIEMBRE'!$B$2:$V$890,18,FALSE)</f>
        <v>93401: Institución de Asistencia Social</v>
      </c>
      <c r="S567" s="27" t="str">
        <f>VLOOKUP(A567,'BASE REGISTRO NOVIEMBRE'!$B$2:$V$890,19,FALSE)</f>
        <v xml:space="preserve">
Certificado financiero correspondiente al año 2020, aprobado por el Sub Departamento de Supervisión Nacional de SENAME.
</v>
      </c>
      <c r="T567" s="107">
        <f>VLOOKUP(A567,'BASE REGISTRO NOVIEMBRE'!$B$2:$V$890,20,FALSE)</f>
        <v>37970</v>
      </c>
      <c r="U567" s="41">
        <v>7163</v>
      </c>
      <c r="V567" s="44">
        <v>27828980</v>
      </c>
      <c r="W567" s="44">
        <v>55004426</v>
      </c>
      <c r="X567" s="45">
        <v>44561</v>
      </c>
      <c r="Y567" s="42" t="s">
        <v>40</v>
      </c>
      <c r="Z567" s="42" t="s">
        <v>9203</v>
      </c>
      <c r="AA567" s="42" t="s">
        <v>298</v>
      </c>
    </row>
    <row r="568" spans="1:27" ht="15.75" customHeight="1" x14ac:dyDescent="0.2">
      <c r="A568" s="41">
        <v>7163</v>
      </c>
      <c r="B568" s="27" t="str">
        <f>VLOOKUP(A568,'BASE REGISTRO NOVIEMBRE'!$B$2:$V$890,2,FALSE)</f>
        <v xml:space="preserve">Organización No Gubernamental de Desarrollo Raíces u ONG Raíces Santiago
</v>
      </c>
      <c r="C568" s="27" t="str">
        <f>VLOOKUP(A568,'BASE REGISTRO NOVIEMBRE'!$B$2:$V$890,3,FALSE)</f>
        <v>74494300-0</v>
      </c>
      <c r="D568" s="27" t="str">
        <f>VLOOKUP(A568,'BASE REGISTRO NOVIEMBRE'!$B$2:$V$890,4,FALSE)</f>
        <v>Corporación de Derecho Privado.</v>
      </c>
      <c r="E568" s="27" t="str">
        <f>VLOOKUP(A568,'BASE REGISTRO NOVIEMBRE'!$B$2:$V$890,5,FALSE)</f>
        <v>Otorgado por Decreto Supremo Nº 1285, de fecha 2 de diciembre de 1998, del Ministerio de Justicia.</v>
      </c>
      <c r="F568" s="27" t="str">
        <f>VLOOKUP(A568,'BASE REGISTRO NOVIEMBRE'!$B$2:$V$890,6,FALSE)</f>
        <v xml:space="preserve">Certificado de Vigencia de Persona Jurídica sin fines de Lucro Nº de Folio 500394981077, de 22 de junio de 2021 del Servicio de Registro Civil e Identificación.
</v>
      </c>
      <c r="G568" s="27" t="str">
        <f>VLOOKUP(A568,'BASE REGISTRO NOVIEMBRE'!$B$2:$V$890,7,FALSE)</f>
        <v>Promoción del desarrollo, especialmente de las personas, familias, grupos y comunidades que viven en condiciones de pobreza y/o marginalidad.</v>
      </c>
      <c r="H568" s="27" t="str">
        <f>VLOOKUP(A568,'BASE REGISTRO NOVIEMBRE'!$B$2:$V$890,8,FALSE)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568" s="27" t="str">
        <f>VLOOKUP(A568,'BASE REGISTRO NOVIEMBRE'!$B$2:$V$890,9,FALSE)</f>
        <v>Cada 5 Años</v>
      </c>
      <c r="J568" s="27" t="str">
        <f>VLOOKUP(A568,'BASE REGISTRO NOVIEMBRE'!$B$2:$V$890,10,FALSE)</f>
        <v>De fecha 12 de marzo de 2019 a 12 de marzo de 2024.</v>
      </c>
      <c r="K568" s="27" t="str">
        <f>VLOOKUP(A568,'BASE REGISTRO NOVIEMBRE'!$B$2:$V$890,11,FALSE)</f>
        <v xml:space="preserve">Presidenta: Rosa Parissi Morales, 
Secretaria Ejecutiva: Denisse Araya Castelli, 
</v>
      </c>
      <c r="L568" s="27" t="str">
        <f>VLOOKUP(A568,'BASE REGISTRO NOVIEMBRE'!$B$2:$V$890,12,FALSE)</f>
        <v xml:space="preserve">Moneda Nº 812, oficina 1014, Santiago, Región Metropolitana Situación CORONAVIRUS: Calle Santa Isabel, N° 41, departamento 607. Comuna de Santiago, Stgo
</v>
      </c>
      <c r="M568" s="27" t="str">
        <f>VLOOKUP(A568,'BASE REGISTRO NOVIEMBRE'!$B$2:$V$890,13,FALSE)</f>
        <v>XIII</v>
      </c>
      <c r="N568" s="27" t="str">
        <f>VLOOKUP(A568,'BASE REGISTRO NOVIEMBRE'!$B$2:$V$890,14,FALSE)</f>
        <v>Santiago</v>
      </c>
      <c r="O568" s="27">
        <f>VLOOKUP(A568,'BASE REGISTRO NOVIEMBRE'!$B$2:$V$890,15,FALSE)</f>
        <v>0</v>
      </c>
      <c r="P568" s="27" t="str">
        <f>VLOOKUP(A568,'BASE REGISTRO NOVIEMBRE'!$B$2:$V$890,16,FALSE)</f>
        <v>raices@tie.cl
www.ongraices.org</v>
      </c>
      <c r="Q568" s="27">
        <f>VLOOKUP(A568,'BASE REGISTRO NOVIEMBRE'!$B$2:$V$890,17,FALSE)</f>
        <v>0</v>
      </c>
      <c r="R568" s="27" t="str">
        <f>VLOOKUP(A568,'BASE REGISTRO NOVIEMBRE'!$B$2:$V$890,18,FALSE)</f>
        <v>93401: Institución de Asistencia Social</v>
      </c>
      <c r="S568" s="27" t="str">
        <f>VLOOKUP(A568,'BASE REGISTRO NOVIEMBRE'!$B$2:$V$890,19,FALSE)</f>
        <v xml:space="preserve">
Certificado financiero correspondiente al año 2020, aprobado por el Sub Departamento de Supervisión Nacional de SENAME.
</v>
      </c>
      <c r="T568" s="107">
        <f>VLOOKUP(A568,'BASE REGISTRO NOVIEMBRE'!$B$2:$V$890,20,FALSE)</f>
        <v>37970</v>
      </c>
      <c r="U568" s="41">
        <v>7163</v>
      </c>
      <c r="V568" s="44">
        <v>15085000</v>
      </c>
      <c r="W568" s="44">
        <v>30170000</v>
      </c>
      <c r="X568" s="45">
        <v>44561</v>
      </c>
      <c r="Y568" s="42" t="s">
        <v>40</v>
      </c>
      <c r="Z568" s="42" t="s">
        <v>9203</v>
      </c>
      <c r="AA568" s="42" t="s">
        <v>71</v>
      </c>
    </row>
    <row r="569" spans="1:27" ht="15.75" customHeight="1" x14ac:dyDescent="0.2">
      <c r="A569" s="41">
        <v>7163</v>
      </c>
      <c r="B569" s="27" t="str">
        <f>VLOOKUP(A569,'BASE REGISTRO NOVIEMBRE'!$B$2:$V$890,2,FALSE)</f>
        <v xml:space="preserve">Organización No Gubernamental de Desarrollo Raíces u ONG Raíces Santiago
</v>
      </c>
      <c r="C569" s="27" t="str">
        <f>VLOOKUP(A569,'BASE REGISTRO NOVIEMBRE'!$B$2:$V$890,3,FALSE)</f>
        <v>74494300-0</v>
      </c>
      <c r="D569" s="27" t="str">
        <f>VLOOKUP(A569,'BASE REGISTRO NOVIEMBRE'!$B$2:$V$890,4,FALSE)</f>
        <v>Corporación de Derecho Privado.</v>
      </c>
      <c r="E569" s="27" t="str">
        <f>VLOOKUP(A569,'BASE REGISTRO NOVIEMBRE'!$B$2:$V$890,5,FALSE)</f>
        <v>Otorgado por Decreto Supremo Nº 1285, de fecha 2 de diciembre de 1998, del Ministerio de Justicia.</v>
      </c>
      <c r="F569" s="27" t="str">
        <f>VLOOKUP(A569,'BASE REGISTRO NOVIEMBRE'!$B$2:$V$890,6,FALSE)</f>
        <v xml:space="preserve">Certificado de Vigencia de Persona Jurídica sin fines de Lucro Nº de Folio 500394981077, de 22 de junio de 2021 del Servicio de Registro Civil e Identificación.
</v>
      </c>
      <c r="G569" s="27" t="str">
        <f>VLOOKUP(A569,'BASE REGISTRO NOVIEMBRE'!$B$2:$V$890,7,FALSE)</f>
        <v>Promoción del desarrollo, especialmente de las personas, familias, grupos y comunidades que viven en condiciones de pobreza y/o marginalidad.</v>
      </c>
      <c r="H569" s="27" t="str">
        <f>VLOOKUP(A569,'BASE REGISTRO NOVIEMBRE'!$B$2:$V$890,8,FALSE)</f>
        <v>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                                         Según consta en Certificado de Directorio de Persona Jurídica sin Fines de Lucro Nº de Folio 500394981054, de 22 de junio de 2021 del Servicio de Registro Civil e Identificación.</v>
      </c>
      <c r="I569" s="27" t="str">
        <f>VLOOKUP(A569,'BASE REGISTRO NOVIEMBRE'!$B$2:$V$890,9,FALSE)</f>
        <v>Cada 5 Años</v>
      </c>
      <c r="J569" s="27" t="str">
        <f>VLOOKUP(A569,'BASE REGISTRO NOVIEMBRE'!$B$2:$V$890,10,FALSE)</f>
        <v>De fecha 12 de marzo de 2019 a 12 de marzo de 2024.</v>
      </c>
      <c r="K569" s="27" t="str">
        <f>VLOOKUP(A569,'BASE REGISTRO NOVIEMBRE'!$B$2:$V$890,11,FALSE)</f>
        <v xml:space="preserve">Presidenta: Rosa Parissi Morales, 
Secretaria Ejecutiva: Denisse Araya Castelli, 
</v>
      </c>
      <c r="L569" s="27" t="str">
        <f>VLOOKUP(A569,'BASE REGISTRO NOVIEMBRE'!$B$2:$V$890,12,FALSE)</f>
        <v xml:space="preserve">Moneda Nº 812, oficina 1014, Santiago, Región Metropolitana Situación CORONAVIRUS: Calle Santa Isabel, N° 41, departamento 607. Comuna de Santiago, Stgo
</v>
      </c>
      <c r="M569" s="27" t="str">
        <f>VLOOKUP(A569,'BASE REGISTRO NOVIEMBRE'!$B$2:$V$890,13,FALSE)</f>
        <v>XIII</v>
      </c>
      <c r="N569" s="27" t="str">
        <f>VLOOKUP(A569,'BASE REGISTRO NOVIEMBRE'!$B$2:$V$890,14,FALSE)</f>
        <v>Santiago</v>
      </c>
      <c r="O569" s="27">
        <f>VLOOKUP(A569,'BASE REGISTRO NOVIEMBRE'!$B$2:$V$890,15,FALSE)</f>
        <v>0</v>
      </c>
      <c r="P569" s="27" t="str">
        <f>VLOOKUP(A569,'BASE REGISTRO NOVIEMBRE'!$B$2:$V$890,16,FALSE)</f>
        <v>raices@tie.cl
www.ongraices.org</v>
      </c>
      <c r="Q569" s="27">
        <f>VLOOKUP(A569,'BASE REGISTRO NOVIEMBRE'!$B$2:$V$890,17,FALSE)</f>
        <v>0</v>
      </c>
      <c r="R569" s="27" t="str">
        <f>VLOOKUP(A569,'BASE REGISTRO NOVIEMBRE'!$B$2:$V$890,18,FALSE)</f>
        <v>93401: Institución de Asistencia Social</v>
      </c>
      <c r="S569" s="27" t="str">
        <f>VLOOKUP(A569,'BASE REGISTRO NOVIEMBRE'!$B$2:$V$890,19,FALSE)</f>
        <v xml:space="preserve">
Certificado financiero correspondiente al año 2020, aprobado por el Sub Departamento de Supervisión Nacional de SENAME.
</v>
      </c>
      <c r="T569" s="107">
        <f>VLOOKUP(A569,'BASE REGISTRO NOVIEMBRE'!$B$2:$V$890,20,FALSE)</f>
        <v>37970</v>
      </c>
      <c r="U569" s="41">
        <v>7163</v>
      </c>
      <c r="V569" s="44">
        <v>24049800</v>
      </c>
      <c r="W569" s="44">
        <v>48099600</v>
      </c>
      <c r="X569" s="45">
        <v>44561</v>
      </c>
      <c r="Y569" s="42" t="s">
        <v>40</v>
      </c>
      <c r="Z569" s="42" t="s">
        <v>9203</v>
      </c>
      <c r="AA569" s="42" t="s">
        <v>72</v>
      </c>
    </row>
    <row r="570" spans="1:27" ht="15.75" customHeight="1" x14ac:dyDescent="0.2">
      <c r="A570" s="41">
        <v>7168</v>
      </c>
      <c r="B570" s="27" t="str">
        <f>VLOOKUP(A570,'BASE REGISTRO NOVIEMBRE'!$B$2:$V$890,2,FALSE)</f>
        <v>I. Municipalidad de Peñalolén</v>
      </c>
      <c r="C570" s="27" t="str">
        <f>VLOOKUP(A570,'BASE REGISTRO NOVIEMBRE'!$B$2:$V$890,3,FALSE)</f>
        <v>69254000-K</v>
      </c>
      <c r="D570" s="27" t="str">
        <f>VLOOKUP(A570,'BASE REGISTRO NOVIEMBRE'!$B$2:$V$890,4,FALSE)</f>
        <v>Municipalidad</v>
      </c>
      <c r="E570" s="27" t="str">
        <f>VLOOKUP(A570,'BASE REGISTRO NOVIEMBRE'!$B$2:$V$890,5,FALSE)</f>
        <v>Constitución Política de la República, artículo 107</v>
      </c>
      <c r="F570" s="27" t="str">
        <f>VLOOKUP(A570,'BASE REGISTRO NOVIEMBRE'!$B$2:$V$890,6,FALSE)</f>
        <v>Indefinida</v>
      </c>
      <c r="G570" s="27" t="str">
        <f>VLOOKUP(A570,'BASE REGISTRO NOVIEMBRE'!$B$2:$V$890,7,FALSE)</f>
        <v>Según ley Orgánica N° 18.695, artículos 1° al 4°</v>
      </c>
      <c r="H570" s="27" t="str">
        <f>VLOOKUP(A570,'BASE REGISTRO NOVIEMBRE'!$B$2:$V$890,8,FALSE)</f>
        <v>no tiene</v>
      </c>
      <c r="I570" s="27">
        <f>VLOOKUP(A570,'BASE REGISTRO NOVIEMBRE'!$B$2:$V$890,9,FALSE)</f>
        <v>0</v>
      </c>
      <c r="J570" s="27">
        <f>VLOOKUP(A570,'BASE REGISTRO NOVIEMBRE'!$B$2:$V$890,10,FALSE)</f>
        <v>0</v>
      </c>
      <c r="K570" s="27" t="str">
        <f>VLOOKUP(A570,'BASE REGISTRO NOVIEMBRE'!$B$2:$V$890,11,FALSE)</f>
        <v xml:space="preserve">Carolina Leitao Alvarez Salamanca, 
</v>
      </c>
      <c r="L570" s="27" t="str">
        <f>VLOOKUP(A570,'BASE REGISTRO NOVIEMBRE'!$B$2:$V$890,12,FALSE)</f>
        <v xml:space="preserve">Avda. Grecia N° 8735, comuna de Peñalolén, Región Metropolitana.
</v>
      </c>
      <c r="M570" s="27" t="str">
        <f>VLOOKUP(A570,'BASE REGISTRO NOVIEMBRE'!$B$2:$V$890,13,FALSE)</f>
        <v>XIII</v>
      </c>
      <c r="N570" s="27" t="str">
        <f>VLOOKUP(A570,'BASE REGISTRO NOVIEMBRE'!$B$2:$V$890,14,FALSE)</f>
        <v>Peñalolén</v>
      </c>
      <c r="O570" s="27" t="str">
        <f>VLOOKUP(A570,'BASE REGISTRO NOVIEMBRE'!$B$2:$V$890,15,FALSE)</f>
        <v>22 486 8050 / +56 9 98888803</v>
      </c>
      <c r="P570" s="27" t="str">
        <f>VLOOKUP(A570,'BASE REGISTRO NOVIEMBRE'!$B$2:$V$890,16,FALSE)</f>
        <v>alcaldesa@penalolen.cl
 nmaray@penalolen.cl
cleitao@penalolen.cl</v>
      </c>
      <c r="Q570" s="27">
        <f>VLOOKUP(A570,'BASE REGISTRO NOVIEMBRE'!$B$2:$V$890,17,FALSE)</f>
        <v>0</v>
      </c>
      <c r="R570" s="27">
        <f>VLOOKUP(A570,'BASE REGISTRO NOVIEMBRE'!$B$2:$V$890,18,FALSE)</f>
        <v>91001</v>
      </c>
      <c r="S570" s="27" t="str">
        <f>VLOOKUP(A570,'BASE REGISTRO NOVIEMBRE'!$B$2:$V$890,19,FALSE)</f>
        <v xml:space="preserve">No se acompañan. Aplica Informe Jurídico Nº 09, de  fecha 14 de marzo de 2011 del Departamento Jurídico y Dictamen Nº 070791, de 2009, de la Contraloría General de la República.  
</v>
      </c>
      <c r="T570" s="107">
        <f>VLOOKUP(A570,'BASE REGISTRO NOVIEMBRE'!$B$2:$V$890,20,FALSE)</f>
        <v>38478</v>
      </c>
      <c r="U570" s="41">
        <v>7168</v>
      </c>
      <c r="V570" s="44">
        <v>20678139</v>
      </c>
      <c r="W570" s="44">
        <v>41035614</v>
      </c>
      <c r="X570" s="45">
        <v>44561</v>
      </c>
      <c r="Y570" s="42" t="s">
        <v>40</v>
      </c>
      <c r="Z570" s="42" t="s">
        <v>9203</v>
      </c>
      <c r="AA570" s="42" t="s">
        <v>323</v>
      </c>
    </row>
    <row r="571" spans="1:27" ht="15.75" customHeight="1" x14ac:dyDescent="0.2">
      <c r="A571" s="41">
        <v>7169</v>
      </c>
      <c r="B571" s="27" t="str">
        <f>VLOOKUP(A571,'BASE REGISTRO NOVIEMBRE'!$B$2:$V$890,2,FALSE)</f>
        <v xml:space="preserve">I. Municipalidad de Alto Hospicio
</v>
      </c>
      <c r="C571" s="27" t="str">
        <f>VLOOKUP(A571,'BASE REGISTRO NOVIEMBRE'!$B$2:$V$890,3,FALSE)</f>
        <v>69265100-6</v>
      </c>
      <c r="D571" s="27" t="str">
        <f>VLOOKUP(A571,'BASE REGISTRO NOVIEMBRE'!$B$2:$V$890,4,FALSE)</f>
        <v>Municipalidad</v>
      </c>
      <c r="E571" s="27" t="str">
        <f>VLOOKUP(A571,'BASE REGISTRO NOVIEMBRE'!$B$2:$V$890,5,FALSE)</f>
        <v>Constitución Política de la República, art. 107.</v>
      </c>
      <c r="F571" s="27" t="str">
        <f>VLOOKUP(A571,'BASE REGISTRO NOVIEMBRE'!$B$2:$V$890,6,FALSE)</f>
        <v>Indefinida.</v>
      </c>
      <c r="G571" s="27" t="str">
        <f>VLOOKUP(A571,'BASE REGISTRO NOVIEMBRE'!$B$2:$V$890,7,FALSE)</f>
        <v>Según Ley Orgánica Nº 18.695, arts. 1º al 4º.</v>
      </c>
      <c r="H571" s="27" t="str">
        <f>VLOOKUP(A571,'BASE REGISTRO NOVIEMBRE'!$B$2:$V$890,8,FALSE)</f>
        <v>no tiene</v>
      </c>
      <c r="I571" s="27">
        <f>VLOOKUP(A571,'BASE REGISTRO NOVIEMBRE'!$B$2:$V$890,9,FALSE)</f>
        <v>0</v>
      </c>
      <c r="J571" s="27">
        <f>VLOOKUP(A571,'BASE REGISTRO NOVIEMBRE'!$B$2:$V$890,10,FALSE)</f>
        <v>0</v>
      </c>
      <c r="K571" s="27" t="str">
        <f>VLOOKUP(A571,'BASE REGISTRO NOVIEMBRE'!$B$2:$V$890,11,FALSE)</f>
        <v xml:space="preserve">Patricio Ferreira Rivera  </v>
      </c>
      <c r="L571" s="27" t="str">
        <f>VLOOKUP(A571,'BASE REGISTRO NOVIEMBRE'!$B$2:$V$890,12,FALSE)</f>
        <v>Avenida Los Álamos esquina calle Los Nogales, S/N, Alto Hospicio</v>
      </c>
      <c r="M571" s="27" t="str">
        <f>VLOOKUP(A571,'BASE REGISTRO NOVIEMBRE'!$B$2:$V$890,13,FALSE)</f>
        <v>I</v>
      </c>
      <c r="N571" s="27">
        <f>VLOOKUP(A571,'BASE REGISTRO NOVIEMBRE'!$B$2:$V$890,14,FALSE)</f>
        <v>0</v>
      </c>
      <c r="O571" s="27">
        <f>VLOOKUP(A571,'BASE REGISTRO NOVIEMBRE'!$B$2:$V$890,15,FALSE)</f>
        <v>0</v>
      </c>
      <c r="P571" s="27">
        <f>VLOOKUP(A571,'BASE REGISTRO NOVIEMBRE'!$B$2:$V$890,16,FALSE)</f>
        <v>0</v>
      </c>
      <c r="Q571" s="27">
        <f>VLOOKUP(A571,'BASE REGISTRO NOVIEMBRE'!$B$2:$V$890,17,FALSE)</f>
        <v>0</v>
      </c>
      <c r="R571" s="27">
        <f>VLOOKUP(A571,'BASE REGISTRO NOVIEMBRE'!$B$2:$V$890,18,FALSE)</f>
        <v>91001</v>
      </c>
      <c r="S571" s="27" t="str">
        <f>VLOOKUP(A571,'BASE REGISTRO NOVIEMBRE'!$B$2:$V$890,19,FALSE)</f>
        <v xml:space="preserve">No se acompañan. Aplica Informe Jurídico Nº 09, de  fecha 14 de marzo de 2011 del Departamento Jurídico y Dictamen Nº 070791, de 2009, de la Contraloría General de la República.  
</v>
      </c>
      <c r="T571" s="107">
        <f>VLOOKUP(A571,'BASE REGISTRO NOVIEMBRE'!$B$2:$V$890,20,FALSE)</f>
        <v>38488</v>
      </c>
      <c r="U571" s="41">
        <v>7169</v>
      </c>
      <c r="V571" s="44">
        <v>9157888</v>
      </c>
      <c r="W571" s="44">
        <v>18315776</v>
      </c>
      <c r="X571" s="45">
        <v>44561</v>
      </c>
      <c r="Y571" s="42" t="s">
        <v>40</v>
      </c>
      <c r="Z571" s="42" t="s">
        <v>9203</v>
      </c>
      <c r="AA571" s="42" t="s">
        <v>186</v>
      </c>
    </row>
    <row r="572" spans="1:27" ht="15.75" customHeight="1" x14ac:dyDescent="0.2">
      <c r="A572" s="41">
        <v>7171</v>
      </c>
      <c r="B572" s="27" t="str">
        <f>VLOOKUP(A572,'BASE REGISTRO NOVIEMBRE'!$B$2:$V$890,2,FALSE)</f>
        <v>I. Municipalidad de María Pinto.</v>
      </c>
      <c r="C572" s="27" t="str">
        <f>VLOOKUP(A572,'BASE REGISTRO NOVIEMBRE'!$B$2:$V$890,3,FALSE)</f>
        <v>69073300-5</v>
      </c>
      <c r="D572" s="27" t="str">
        <f>VLOOKUP(A572,'BASE REGISTRO NOVIEMBRE'!$B$2:$V$890,4,FALSE)</f>
        <v>Municipalidad</v>
      </c>
      <c r="E572" s="27" t="str">
        <f>VLOOKUP(A572,'BASE REGISTRO NOVIEMBRE'!$B$2:$V$890,5,FALSE)</f>
        <v>Constitución Política de la República, art. 107.</v>
      </c>
      <c r="F572" s="27" t="str">
        <f>VLOOKUP(A572,'BASE REGISTRO NOVIEMBRE'!$B$2:$V$890,6,FALSE)</f>
        <v>Indefinida.</v>
      </c>
      <c r="G572" s="27" t="str">
        <f>VLOOKUP(A572,'BASE REGISTRO NOVIEMBRE'!$B$2:$V$890,7,FALSE)</f>
        <v>Según Ley Orgánica Nº 18.695, arts. 1º al 4º.</v>
      </c>
      <c r="H572" s="27" t="str">
        <f>VLOOKUP(A572,'BASE REGISTRO NOVIEMBRE'!$B$2:$V$890,8,FALSE)</f>
        <v>no tiene</v>
      </c>
      <c r="I572" s="27">
        <f>VLOOKUP(A572,'BASE REGISTRO NOVIEMBRE'!$B$2:$V$890,9,FALSE)</f>
        <v>0</v>
      </c>
      <c r="J572" s="27">
        <f>VLOOKUP(A572,'BASE REGISTRO NOVIEMBRE'!$B$2:$V$890,10,FALSE)</f>
        <v>0</v>
      </c>
      <c r="K572" s="27" t="str">
        <f>VLOOKUP(A572,'BASE REGISTRO NOVIEMBRE'!$B$2:$V$890,11,FALSE)</f>
        <v xml:space="preserve">Jessica Paola del Carmen Mualim Fajuri.
</v>
      </c>
      <c r="L572" s="27" t="str">
        <f>VLOOKUP(A572,'BASE REGISTRO NOVIEMBRE'!$B$2:$V$890,12,FALSE)</f>
        <v xml:space="preserve">Francisco Costabal Nº 78, comuna de María Pinto, Región Metropolitana. 
</v>
      </c>
      <c r="M572" s="27" t="str">
        <f>VLOOKUP(A572,'BASE REGISTRO NOVIEMBRE'!$B$2:$V$890,13,FALSE)</f>
        <v>XIII</v>
      </c>
      <c r="N572" s="27" t="str">
        <f>VLOOKUP(A572,'BASE REGISTRO NOVIEMBRE'!$B$2:$V$890,14,FALSE)</f>
        <v>María Pinto</v>
      </c>
      <c r="O572" s="27" t="str">
        <f>VLOOKUP(A572,'BASE REGISTRO NOVIEMBRE'!$B$2:$V$890,15,FALSE)</f>
        <v>Fonos: 8354252/8351936</v>
      </c>
      <c r="P572" s="27" t="str">
        <f>VLOOKUP(A572,'BASE REGISTRO NOVIEMBRE'!$B$2:$V$890,16,FALSE)</f>
        <v>www.municipalidaddemariapinto.cl</v>
      </c>
      <c r="Q572" s="27">
        <f>VLOOKUP(A572,'BASE REGISTRO NOVIEMBRE'!$B$2:$V$890,17,FALSE)</f>
        <v>0</v>
      </c>
      <c r="R572" s="27">
        <f>VLOOKUP(A572,'BASE REGISTRO NOVIEMBRE'!$B$2:$V$890,18,FALSE)</f>
        <v>91001</v>
      </c>
      <c r="S572" s="27" t="str">
        <f>VLOOKUP(A572,'BASE REGISTRO NOVIEMBRE'!$B$2:$V$890,19,FALSE)</f>
        <v xml:space="preserve">No se acompañan. Aplica Informe Jurídico Nº 09, de  fecha 14 de marzo de 2011 del Departamento Jurídico y Dictamen Nº 070791, de 2009, de la Contraloría General de la República.  
</v>
      </c>
      <c r="T572" s="107">
        <f>VLOOKUP(A572,'BASE REGISTRO NOVIEMBRE'!$B$2:$V$890,20,FALSE)</f>
        <v>38509</v>
      </c>
      <c r="U572" s="41">
        <v>7171</v>
      </c>
      <c r="V572" s="44">
        <v>0</v>
      </c>
      <c r="W572" s="44">
        <v>7154600</v>
      </c>
      <c r="X572" s="45">
        <v>44561</v>
      </c>
      <c r="Y572" s="42" t="s">
        <v>40</v>
      </c>
      <c r="Z572" s="42" t="s">
        <v>9203</v>
      </c>
      <c r="AA572" s="42" t="s">
        <v>1605</v>
      </c>
    </row>
    <row r="573" spans="1:27" ht="15.75" customHeight="1" x14ac:dyDescent="0.2">
      <c r="A573" s="41">
        <v>7173</v>
      </c>
      <c r="B573" s="27" t="str">
        <f>VLOOKUP(A573,'BASE REGISTRO NOVIEMBRE'!$B$2:$V$890,2,FALSE)</f>
        <v>Corporación Nuestra Ayuda Inspirada en María-Curicó, también denominada Corporación Naim Curicó.</v>
      </c>
      <c r="C573" s="27" t="str">
        <f>VLOOKUP(A573,'BASE REGISTRO NOVIEMBRE'!$B$2:$V$890,3,FALSE)</f>
        <v>65368670-6</v>
      </c>
      <c r="D573" s="27" t="str">
        <f>VLOOKUP(A573,'BASE REGISTRO NOVIEMBRE'!$B$2:$V$890,4,FALSE)</f>
        <v>Corporación de Derecho Privado</v>
      </c>
      <c r="E573" s="27" t="str">
        <f>VLOOKUP(A573,'BASE REGISTRO NOVIEMBRE'!$B$2:$V$890,5,FALSE)</f>
        <v xml:space="preserve">Otorgada por Decreto Supremo N° 1803, de fecha 11 de mayo de 2004, del Ministerio de Justicia.
</v>
      </c>
      <c r="F573" s="27" t="str">
        <f>VLOOKUP(A573,'BASE REGISTRO NOVIEMBRE'!$B$2:$V$890,6,FALSE)</f>
        <v xml:space="preserve">Certificado de Vigencia Folio N° 500398514539, de fecha 14 de julio de 2021, del Servicio de Registro Civil e Identificación. 
                                                                                                                                                                                                                                                                                                                                                          </v>
      </c>
      <c r="G573" s="27" t="str">
        <f>VLOOKUP(A573,'BASE REGISTRO NOVIEMBRE'!$B$2:$V$890,7,FALSE)</f>
        <v xml:space="preserve">Fundación y mantenimiento de obras de beneficencia y educación al servicio de los más postergados, principalmente de los niños que han abandonado sus estudios formales o están en peligro de hacerlo. </v>
      </c>
      <c r="H573" s="27" t="str">
        <f>VLOOKUP(A573,'BASE REGISTRO NOVIEMBRE'!$B$2:$V$890,8,FALSE)</f>
        <v>Presidente: 
Christian Abud Cabrera,
Vicepresidenta: 
Silvia Montserrat Sittler Roig, 
Secretario: 
Juan Sebastián Cardemil Oportus, 
Tesorera: 
Alejandra Patricia Ortuzar Sainz, 
Directores:
María del Pilar Heinsohn Salvo, 
Jaime Mauricio Necochea Aspillaga, 
Consta en Certificado de Directorio de Persona Jurídica Sin Fines de Lucro, folio N° 500398514525, de fecha 14 de julio de 2021, del Servicio Registro Civil e Identificación</v>
      </c>
      <c r="I573" s="27" t="str">
        <f>VLOOKUP(A573,'BASE REGISTRO NOVIEMBRE'!$B$2:$V$890,9,FALSE)</f>
        <v>: 2 años en sus cargos.</v>
      </c>
      <c r="J573" s="27" t="str">
        <f>VLOOKUP(A573,'BASE REGISTRO NOVIEMBRE'!$B$2:$V$890,10,FALSE)</f>
        <v>19 de febrero de 2019 a 19 de febrero de 2021.</v>
      </c>
      <c r="K573" s="27" t="str">
        <f>VLOOKUP(A573,'BASE REGISTRO NOVIEMBRE'!$B$2:$V$890,11,FALSE)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573" s="27" t="str">
        <f>VLOOKUP(A573,'BASE REGISTRO NOVIEMBRE'!$B$2:$V$890,12,FALSE)</f>
        <v xml:space="preserve">Avenida Licantén S/N, Población Aguas Negras, comuna de Curicó, Región del Maule.
</v>
      </c>
      <c r="M573" s="27" t="str">
        <f>VLOOKUP(A573,'BASE REGISTRO NOVIEMBRE'!$B$2:$V$890,13,FALSE)</f>
        <v>VII</v>
      </c>
      <c r="N573" s="27" t="str">
        <f>VLOOKUP(A573,'BASE REGISTRO NOVIEMBRE'!$B$2:$V$890,14,FALSE)</f>
        <v>Curicó</v>
      </c>
      <c r="O573" s="27" t="str">
        <f>VLOOKUP(A573,'BASE REGISTRO NOVIEMBRE'!$B$2:$V$890,15,FALSE)</f>
        <v xml:space="preserve">75-325297, 
</v>
      </c>
      <c r="P573" s="27" t="str">
        <f>VLOOKUP(A573,'BASE REGISTRO NOVIEMBRE'!$B$2:$V$890,16,FALSE)</f>
        <v xml:space="preserve">naimcurico@gmail.com
clopez@cabud.cl
</v>
      </c>
      <c r="Q573" s="27">
        <f>VLOOKUP(A573,'BASE REGISTRO NOVIEMBRE'!$B$2:$V$890,17,FALSE)</f>
        <v>0</v>
      </c>
      <c r="R573" s="27" t="str">
        <f>VLOOKUP(A573,'BASE REGISTRO NOVIEMBRE'!$B$2:$V$890,18,FALSE)</f>
        <v>93401: Instituciones de Asistencia Social</v>
      </c>
      <c r="S573" s="27" t="str">
        <f>VLOOKUP(A573,'BASE REGISTRO NOVIEMBRE'!$B$2:$V$890,19,FALSE)</f>
        <v>Se acompaña Certificado Financiero de la Institución, correspondiente al año 2020, aprobados por el Subdepartamento de Supervisión Financiera Nacional.</v>
      </c>
      <c r="T573" s="107">
        <f>VLOOKUP(A573,'BASE REGISTRO NOVIEMBRE'!$B$2:$V$890,20,FALSE)</f>
        <v>38523</v>
      </c>
      <c r="U573" s="41">
        <v>7173</v>
      </c>
      <c r="V573" s="44">
        <v>19202301</v>
      </c>
      <c r="W573" s="44">
        <v>25408701</v>
      </c>
      <c r="X573" s="45">
        <v>44561</v>
      </c>
      <c r="Y573" s="42" t="s">
        <v>40</v>
      </c>
      <c r="Z573" s="42" t="s">
        <v>9203</v>
      </c>
      <c r="AA573" s="42" t="s">
        <v>207</v>
      </c>
    </row>
    <row r="574" spans="1:27" ht="15.75" customHeight="1" x14ac:dyDescent="0.2">
      <c r="A574" s="41">
        <v>7174</v>
      </c>
      <c r="B574" s="27" t="str">
        <f>VLOOKUP(A574,'BASE REGISTRO NOVIEMBRE'!$B$2:$V$890,2,FALSE)</f>
        <v xml:space="preserve">I. Municipalidad de Gorbea
</v>
      </c>
      <c r="C574" s="27" t="str">
        <f>VLOOKUP(A574,'BASE REGISTRO NOVIEMBRE'!$B$2:$V$890,3,FALSE)</f>
        <v>69191200-0</v>
      </c>
      <c r="D574" s="27" t="str">
        <f>VLOOKUP(A574,'BASE REGISTRO NOVIEMBRE'!$B$2:$V$890,4,FALSE)</f>
        <v>Municipalidad</v>
      </c>
      <c r="E574" s="27" t="str">
        <f>VLOOKUP(A574,'BASE REGISTRO NOVIEMBRE'!$B$2:$V$890,5,FALSE)</f>
        <v>Constitución Política de la República, art. 107.</v>
      </c>
      <c r="F574" s="27" t="str">
        <f>VLOOKUP(A574,'BASE REGISTRO NOVIEMBRE'!$B$2:$V$890,6,FALSE)</f>
        <v>Indefinida.</v>
      </c>
      <c r="G574" s="27" t="str">
        <f>VLOOKUP(A574,'BASE REGISTRO NOVIEMBRE'!$B$2:$V$890,7,FALSE)</f>
        <v>Según Ley Orgánica Nº 18.695, arts. 1º al 4º.</v>
      </c>
      <c r="H574" s="27" t="str">
        <f>VLOOKUP(A574,'BASE REGISTRO NOVIEMBRE'!$B$2:$V$890,8,FALSE)</f>
        <v>no tiene</v>
      </c>
      <c r="I574" s="27">
        <f>VLOOKUP(A574,'BASE REGISTRO NOVIEMBRE'!$B$2:$V$890,9,FALSE)</f>
        <v>0</v>
      </c>
      <c r="J574" s="27">
        <f>VLOOKUP(A574,'BASE REGISTRO NOVIEMBRE'!$B$2:$V$890,10,FALSE)</f>
        <v>0</v>
      </c>
      <c r="K574" s="27" t="str">
        <f>VLOOKUP(A574,'BASE REGISTRO NOVIEMBRE'!$B$2:$V$890,11,FALSE)</f>
        <v xml:space="preserve">Jorge Andres Romero Martínez </v>
      </c>
      <c r="L574" s="27" t="str">
        <f>VLOOKUP(A574,'BASE REGISTRO NOVIEMBRE'!$B$2:$V$890,12,FALSE)</f>
        <v xml:space="preserve">Ramón Freire Nº 590, comuna de Gorbea, Provincia de Cautín, IX Región.
</v>
      </c>
      <c r="M574" s="27" t="str">
        <f>VLOOKUP(A574,'BASE REGISTRO NOVIEMBRE'!$B$2:$V$890,13,FALSE)</f>
        <v>IX</v>
      </c>
      <c r="N574" s="27" t="str">
        <f>VLOOKUP(A574,'BASE REGISTRO NOVIEMBRE'!$B$2:$V$890,14,FALSE)</f>
        <v xml:space="preserve"> Gorbea</v>
      </c>
      <c r="O574" s="27" t="str">
        <f>VLOOKUP(A574,'BASE REGISTRO NOVIEMBRE'!$B$2:$V$890,15,FALSE)</f>
        <v xml:space="preserve">Teléfonos: (45) 201900 </v>
      </c>
      <c r="P574" s="27">
        <f>VLOOKUP(A574,'BASE REGISTRO NOVIEMBRE'!$B$2:$V$890,16,FALSE)</f>
        <v>0</v>
      </c>
      <c r="Q574" s="27">
        <f>VLOOKUP(A574,'BASE REGISTRO NOVIEMBRE'!$B$2:$V$890,17,FALSE)</f>
        <v>0</v>
      </c>
      <c r="R574" s="27">
        <f>VLOOKUP(A574,'BASE REGISTRO NOVIEMBRE'!$B$2:$V$890,18,FALSE)</f>
        <v>91001</v>
      </c>
      <c r="S574" s="27" t="str">
        <f>VLOOKUP(A574,'BASE REGISTRO NOVIEMBRE'!$B$2:$V$890,19,FALSE)</f>
        <v xml:space="preserve">No se acompañan. Aplica Informe Jurídico Nº 09, de  fecha 14 de marzo de 2011 del Departamento Jurídico y Dictamen Nº 070791, de 2009, de la Contraloría General de la República.  
</v>
      </c>
      <c r="T574" s="107">
        <f>VLOOKUP(A574,'BASE REGISTRO NOVIEMBRE'!$B$2:$V$890,20,FALSE)</f>
        <v>38518</v>
      </c>
      <c r="U574" s="41">
        <v>7174</v>
      </c>
      <c r="V574" s="44">
        <v>6361870</v>
      </c>
      <c r="W574" s="44">
        <v>12723740</v>
      </c>
      <c r="X574" s="45">
        <v>44561</v>
      </c>
      <c r="Y574" s="42" t="s">
        <v>40</v>
      </c>
      <c r="Z574" s="42" t="s">
        <v>9203</v>
      </c>
      <c r="AA574" s="42" t="s">
        <v>9497</v>
      </c>
    </row>
    <row r="575" spans="1:27" ht="15.75" customHeight="1" x14ac:dyDescent="0.2">
      <c r="A575" s="41">
        <v>7175</v>
      </c>
      <c r="B575" s="27" t="str">
        <f>VLOOKUP(A575,'BASE REGISTRO NOVIEMBRE'!$B$2:$V$890,2,FALSE)</f>
        <v xml:space="preserve">I. Municipalidad de Ovalle
</v>
      </c>
      <c r="C575" s="27" t="str">
        <f>VLOOKUP(A575,'BASE REGISTRO NOVIEMBRE'!$B$2:$V$890,3,FALSE)</f>
        <v>69040700-0</v>
      </c>
      <c r="D575" s="27" t="str">
        <f>VLOOKUP(A575,'BASE REGISTRO NOVIEMBRE'!$B$2:$V$890,4,FALSE)</f>
        <v>Municipalidad</v>
      </c>
      <c r="E575" s="27" t="str">
        <f>VLOOKUP(A575,'BASE REGISTRO NOVIEMBRE'!$B$2:$V$890,5,FALSE)</f>
        <v>Constitución Política de la República, art. 107.</v>
      </c>
      <c r="F575" s="27" t="str">
        <f>VLOOKUP(A575,'BASE REGISTRO NOVIEMBRE'!$B$2:$V$890,6,FALSE)</f>
        <v>Indefinida.</v>
      </c>
      <c r="G575" s="27" t="str">
        <f>VLOOKUP(A575,'BASE REGISTRO NOVIEMBRE'!$B$2:$V$890,7,FALSE)</f>
        <v>Según Ley Orgánica Nº 18.695, arts. 1º al 4º.</v>
      </c>
      <c r="H575" s="27" t="str">
        <f>VLOOKUP(A575,'BASE REGISTRO NOVIEMBRE'!$B$2:$V$890,8,FALSE)</f>
        <v>no tiene</v>
      </c>
      <c r="I575" s="27">
        <f>VLOOKUP(A575,'BASE REGISTRO NOVIEMBRE'!$B$2:$V$890,9,FALSE)</f>
        <v>0</v>
      </c>
      <c r="J575" s="27">
        <f>VLOOKUP(A575,'BASE REGISTRO NOVIEMBRE'!$B$2:$V$890,10,FALSE)</f>
        <v>0</v>
      </c>
      <c r="K575" s="27" t="str">
        <f>VLOOKUP(A575,'BASE REGISTRO NOVIEMBRE'!$B$2:$V$890,11,FALSE)</f>
        <v xml:space="preserve">Claudio Fermín Rentería Larrondo, </v>
      </c>
      <c r="L575" s="27" t="str">
        <f>VLOOKUP(A575,'BASE REGISTRO NOVIEMBRE'!$B$2:$V$890,12,FALSE)</f>
        <v>Vicuña Mackenna Nº441, comuna de Ovalle, provincia del Limari IV Región,</v>
      </c>
      <c r="M575" s="27" t="str">
        <f>VLOOKUP(A575,'BASE REGISTRO NOVIEMBRE'!$B$2:$V$890,13,FALSE)</f>
        <v>IV</v>
      </c>
      <c r="N575" s="27" t="str">
        <f>VLOOKUP(A575,'BASE REGISTRO NOVIEMBRE'!$B$2:$V$890,14,FALSE)</f>
        <v>Ovalle</v>
      </c>
      <c r="O575" s="27" t="str">
        <f>VLOOKUP(A575,'BASE REGISTRO NOVIEMBRE'!$B$2:$V$890,15,FALSE)</f>
        <v xml:space="preserve"> Fono: 53-2-627361/ 53-2-661202/ 53-2-661209
</v>
      </c>
      <c r="P575" s="27" t="str">
        <f>VLOOKUP(A575,'BASE REGISTRO NOVIEMBRE'!$B$2:$V$890,16,FALSE)</f>
        <v>Correo electrónico: gabineteovalle@gmail.com
                             opdmuniovaalle@gmail.com
                      hflores@municipalidaddeovallle.cl</v>
      </c>
      <c r="Q575" s="27">
        <f>VLOOKUP(A575,'BASE REGISTRO NOVIEMBRE'!$B$2:$V$890,17,FALSE)</f>
        <v>0</v>
      </c>
      <c r="R575" s="27">
        <f>VLOOKUP(A575,'BASE REGISTRO NOVIEMBRE'!$B$2:$V$890,18,FALSE)</f>
        <v>91001</v>
      </c>
      <c r="S575" s="27" t="str">
        <f>VLOOKUP(A575,'BASE REGISTRO NOVIEMBRE'!$B$2:$V$890,19,FALSE)</f>
        <v xml:space="preserve">
No se acompañan. Aplica Informe Jurídico Nº 09, de  fecha 14 de marzo de 2011 del Departamento Jurídico y Dictamen Nº 070791, de 2009, de la Contraloría General de la República.  
</v>
      </c>
      <c r="T575" s="107">
        <f>VLOOKUP(A575,'BASE REGISTRO NOVIEMBRE'!$B$2:$V$890,20,FALSE)</f>
        <v>38526</v>
      </c>
      <c r="U575" s="41">
        <v>7175</v>
      </c>
      <c r="V575" s="44">
        <v>6851245</v>
      </c>
      <c r="W575" s="44">
        <v>13702490</v>
      </c>
      <c r="X575" s="45">
        <v>44561</v>
      </c>
      <c r="Y575" s="42" t="s">
        <v>40</v>
      </c>
      <c r="Z575" s="42" t="s">
        <v>9203</v>
      </c>
      <c r="AA575" s="42" t="s">
        <v>284</v>
      </c>
    </row>
    <row r="576" spans="1:27" ht="15.75" customHeight="1" x14ac:dyDescent="0.2">
      <c r="A576" s="41">
        <v>7176</v>
      </c>
      <c r="B576" s="27" t="str">
        <f>VLOOKUP(A576,'BASE REGISTRO NOVIEMBRE'!$B$2:$V$890,2,FALSE)</f>
        <v xml:space="preserve">I. Municipalidad de Maipú
</v>
      </c>
      <c r="C576" s="27" t="str">
        <f>VLOOKUP(A576,'BASE REGISTRO NOVIEMBRE'!$B$2:$V$890,3,FALSE)</f>
        <v>69070900-7</v>
      </c>
      <c r="D576" s="27" t="str">
        <f>VLOOKUP(A576,'BASE REGISTRO NOVIEMBRE'!$B$2:$V$890,4,FALSE)</f>
        <v>Municipalidad</v>
      </c>
      <c r="E576" s="27" t="str">
        <f>VLOOKUP(A576,'BASE REGISTRO NOVIEMBRE'!$B$2:$V$890,5,FALSE)</f>
        <v>Constitución Política de la República, art. 107.</v>
      </c>
      <c r="F576" s="27" t="str">
        <f>VLOOKUP(A576,'BASE REGISTRO NOVIEMBRE'!$B$2:$V$890,6,FALSE)</f>
        <v>Indefinida.</v>
      </c>
      <c r="G576" s="27" t="str">
        <f>VLOOKUP(A576,'BASE REGISTRO NOVIEMBRE'!$B$2:$V$890,7,FALSE)</f>
        <v>Según Ley Orgánica Nº 18.695, arts. 1º al 4º.</v>
      </c>
      <c r="H576" s="27" t="str">
        <f>VLOOKUP(A576,'BASE REGISTRO NOVIEMBRE'!$B$2:$V$890,8,FALSE)</f>
        <v>no tiene</v>
      </c>
      <c r="I576" s="27">
        <f>VLOOKUP(A576,'BASE REGISTRO NOVIEMBRE'!$B$2:$V$890,9,FALSE)</f>
        <v>0</v>
      </c>
      <c r="J576" s="27">
        <f>VLOOKUP(A576,'BASE REGISTRO NOVIEMBRE'!$B$2:$V$890,10,FALSE)</f>
        <v>0</v>
      </c>
      <c r="K576" s="27" t="str">
        <f>VLOOKUP(A576,'BASE REGISTRO NOVIEMBRE'!$B$2:$V$890,11,FALSE)</f>
        <v>Tomás Vodanovic Escudero,</v>
      </c>
      <c r="L576" s="27" t="str">
        <f>VLOOKUP(A576,'BASE REGISTRO NOVIEMBRE'!$B$2:$V$890,12,FALSE)</f>
        <v xml:space="preserve">Avda. 5 de abril Nº 0260, comuna Maipú, Región Metropolitana.
</v>
      </c>
      <c r="M576" s="27" t="str">
        <f>VLOOKUP(A576,'BASE REGISTRO NOVIEMBRE'!$B$2:$V$890,13,FALSE)</f>
        <v>XIII</v>
      </c>
      <c r="N576" s="27" t="str">
        <f>VLOOKUP(A576,'BASE REGISTRO NOVIEMBRE'!$B$2:$V$890,14,FALSE)</f>
        <v>Maipú</v>
      </c>
      <c r="O576" s="27" t="str">
        <f>VLOOKUP(A576,'BASE REGISTRO NOVIEMBRE'!$B$2:$V$890,15,FALSE)</f>
        <v xml:space="preserve">Teléfonos: 677 6000 – 677 6092 – 677 6095. </v>
      </c>
      <c r="P576" s="27" t="str">
        <f>VLOOKUP(A576,'BASE REGISTRO NOVIEMBRE'!$B$2:$V$890,16,FALSE)</f>
        <v>oficinadepartes@maipu.cl</v>
      </c>
      <c r="Q576" s="27">
        <f>VLOOKUP(A576,'BASE REGISTRO NOVIEMBRE'!$B$2:$V$890,17,FALSE)</f>
        <v>0</v>
      </c>
      <c r="R576" s="27">
        <f>VLOOKUP(A576,'BASE REGISTRO NOVIEMBRE'!$B$2:$V$890,18,FALSE)</f>
        <v>91001</v>
      </c>
      <c r="S576" s="27" t="str">
        <f>VLOOKUP(A576,'BASE REGISTRO NOVIEMBRE'!$B$2:$V$890,19,FALSE)</f>
        <v>No se acompañan. Aplica Informe Jurídico Nº 09, de fecha 14 de marzo de 2011 del Departamento Jurídico y Dictamen Nº 070791, de 2009, de la Contraloría General de la República.</v>
      </c>
      <c r="T576" s="107">
        <f>VLOOKUP(A576,'BASE REGISTRO NOVIEMBRE'!$B$2:$V$890,20,FALSE)</f>
        <v>38531</v>
      </c>
      <c r="U576" s="41">
        <v>7176</v>
      </c>
      <c r="V576" s="44">
        <v>17314132</v>
      </c>
      <c r="W576" s="44">
        <v>29620044</v>
      </c>
      <c r="X576" s="45">
        <v>44561</v>
      </c>
      <c r="Y576" s="42" t="s">
        <v>40</v>
      </c>
      <c r="Z576" s="42" t="s">
        <v>9203</v>
      </c>
      <c r="AA576" s="42" t="s">
        <v>211</v>
      </c>
    </row>
    <row r="577" spans="1:27" ht="15.75" customHeight="1" x14ac:dyDescent="0.2">
      <c r="A577" s="41">
        <v>7177</v>
      </c>
      <c r="B577" s="27" t="str">
        <f>VLOOKUP(A577,'BASE REGISTRO NOVIEMBRE'!$B$2:$V$890,2,FALSE)</f>
        <v xml:space="preserve">I. Municipalidad de Vallenar
</v>
      </c>
      <c r="C577" s="27" t="str">
        <f>VLOOKUP(A577,'BASE REGISTRO NOVIEMBRE'!$B$2:$V$890,3,FALSE)</f>
        <v>69030500-3</v>
      </c>
      <c r="D577" s="27" t="str">
        <f>VLOOKUP(A577,'BASE REGISTRO NOVIEMBRE'!$B$2:$V$890,4,FALSE)</f>
        <v>Municipalidad</v>
      </c>
      <c r="E577" s="27" t="str">
        <f>VLOOKUP(A577,'BASE REGISTRO NOVIEMBRE'!$B$2:$V$890,5,FALSE)</f>
        <v>Constitución Política de la República, art. 107.</v>
      </c>
      <c r="F577" s="27" t="str">
        <f>VLOOKUP(A577,'BASE REGISTRO NOVIEMBRE'!$B$2:$V$890,6,FALSE)</f>
        <v>Indefinida.</v>
      </c>
      <c r="G577" s="27" t="str">
        <f>VLOOKUP(A577,'BASE REGISTRO NOVIEMBRE'!$B$2:$V$890,7,FALSE)</f>
        <v>Según Ley Orgánica Nº 18.695, arts. 1º al 4º.</v>
      </c>
      <c r="H577" s="27" t="str">
        <f>VLOOKUP(A577,'BASE REGISTRO NOVIEMBRE'!$B$2:$V$890,8,FALSE)</f>
        <v>no tiene</v>
      </c>
      <c r="I577" s="27">
        <f>VLOOKUP(A577,'BASE REGISTRO NOVIEMBRE'!$B$2:$V$890,9,FALSE)</f>
        <v>0</v>
      </c>
      <c r="J577" s="27">
        <f>VLOOKUP(A577,'BASE REGISTRO NOVIEMBRE'!$B$2:$V$890,10,FALSE)</f>
        <v>0</v>
      </c>
      <c r="K577" s="27" t="str">
        <f>VLOOKUP(A577,'BASE REGISTRO NOVIEMBRE'!$B$2:$V$890,11,FALSE)</f>
        <v xml:space="preserve">Victor Manuel Isla Lutz
</v>
      </c>
      <c r="L577" s="27" t="str">
        <f>VLOOKUP(A577,'BASE REGISTRO NOVIEMBRE'!$B$2:$V$890,12,FALSE)</f>
        <v xml:space="preserve">Plaza Nº 25, comuna de Vallenar, provincia de Huasco, Tercera Región.
</v>
      </c>
      <c r="M577" s="27" t="str">
        <f>VLOOKUP(A577,'BASE REGISTRO NOVIEMBRE'!$B$2:$V$890,13,FALSE)</f>
        <v>III</v>
      </c>
      <c r="N577" s="27" t="str">
        <f>VLOOKUP(A577,'BASE REGISTRO NOVIEMBRE'!$B$2:$V$890,14,FALSE)</f>
        <v>Vallenar</v>
      </c>
      <c r="O577" s="27" t="str">
        <f>VLOOKUP(A577,'BASE REGISTRO NOVIEMBRE'!$B$2:$V$890,15,FALSE)</f>
        <v>Teléfono: (51) 611320</v>
      </c>
      <c r="P577" s="27" t="str">
        <f>VLOOKUP(A577,'BASE REGISTRO NOVIEMBRE'!$B$2:$V$890,16,FALSE)</f>
        <v xml:space="preserve">contacto@vallenar.cl
</v>
      </c>
      <c r="Q577" s="27">
        <f>VLOOKUP(A577,'BASE REGISTRO NOVIEMBRE'!$B$2:$V$890,17,FALSE)</f>
        <v>0</v>
      </c>
      <c r="R577" s="27">
        <f>VLOOKUP(A577,'BASE REGISTRO NOVIEMBRE'!$B$2:$V$890,18,FALSE)</f>
        <v>911001</v>
      </c>
      <c r="S577" s="27" t="str">
        <f>VLOOKUP(A577,'BASE REGISTRO NOVIEMBRE'!$B$2:$V$890,19,FALSE)</f>
        <v xml:space="preserve">No se acompañan. Aplica Informe Jurídico Nº 09, de  fecha 14 de marzo de 2011 del Departamento Jurídico y Dictamen Nº 070791, de 2009, de la Contraloría General de la República.  
</v>
      </c>
      <c r="T577" s="107">
        <f>VLOOKUP(A577,'BASE REGISTRO NOVIEMBRE'!$B$2:$V$890,20,FALSE)</f>
        <v>38532</v>
      </c>
      <c r="U577" s="41">
        <v>7177</v>
      </c>
      <c r="V577" s="44">
        <v>23523549</v>
      </c>
      <c r="W577" s="44">
        <v>53059768</v>
      </c>
      <c r="X577" s="45">
        <v>44561</v>
      </c>
      <c r="Y577" s="42" t="s">
        <v>40</v>
      </c>
      <c r="Z577" s="42" t="s">
        <v>9203</v>
      </c>
      <c r="AA577" s="42" t="s">
        <v>9592</v>
      </c>
    </row>
    <row r="578" spans="1:27" ht="15.75" customHeight="1" x14ac:dyDescent="0.2">
      <c r="A578" s="41">
        <v>7179</v>
      </c>
      <c r="B578" s="27" t="str">
        <f>VLOOKUP(A578,'BASE REGISTRO NOVIEMBRE'!$B$2:$V$890,2,FALSE)</f>
        <v xml:space="preserve">I. Municipalidad de Nueva Imperial.
</v>
      </c>
      <c r="C578" s="27" t="str">
        <f>VLOOKUP(A578,'BASE REGISTRO NOVIEMBRE'!$B$2:$V$890,3,FALSE)</f>
        <v>69190400-8</v>
      </c>
      <c r="D578" s="27" t="str">
        <f>VLOOKUP(A578,'BASE REGISTRO NOVIEMBRE'!$B$2:$V$890,4,FALSE)</f>
        <v>Municipalidad</v>
      </c>
      <c r="E578" s="27" t="str">
        <f>VLOOKUP(A578,'BASE REGISTRO NOVIEMBRE'!$B$2:$V$890,5,FALSE)</f>
        <v>Constitución Política de la República, art. 107.</v>
      </c>
      <c r="F578" s="27" t="str">
        <f>VLOOKUP(A578,'BASE REGISTRO NOVIEMBRE'!$B$2:$V$890,6,FALSE)</f>
        <v>Indefinida.</v>
      </c>
      <c r="G578" s="27" t="str">
        <f>VLOOKUP(A578,'BASE REGISTRO NOVIEMBRE'!$B$2:$V$890,7,FALSE)</f>
        <v>Según Ley Orgánica Nº 18.695, arts. 1º al 4º.</v>
      </c>
      <c r="H578" s="27" t="str">
        <f>VLOOKUP(A578,'BASE REGISTRO NOVIEMBRE'!$B$2:$V$890,8,FALSE)</f>
        <v>no tiene</v>
      </c>
      <c r="I578" s="27">
        <f>VLOOKUP(A578,'BASE REGISTRO NOVIEMBRE'!$B$2:$V$890,9,FALSE)</f>
        <v>0</v>
      </c>
      <c r="J578" s="27">
        <f>VLOOKUP(A578,'BASE REGISTRO NOVIEMBRE'!$B$2:$V$890,10,FALSE)</f>
        <v>0</v>
      </c>
      <c r="K578" s="27" t="str">
        <f>VLOOKUP(A578,'BASE REGISTRO NOVIEMBRE'!$B$2:$V$890,11,FALSE)</f>
        <v>César Hipólito Sepúlveda Huerta,</v>
      </c>
      <c r="L578" s="27" t="str">
        <f>VLOOKUP(A578,'BASE REGISTRO NOVIEMBRE'!$B$2:$V$890,12,FALSE)</f>
        <v xml:space="preserve">Arturo Prat Nº 65, comuna de Nueva Imperial, Novena Región, 
</v>
      </c>
      <c r="M578" s="27" t="str">
        <f>VLOOKUP(A578,'BASE REGISTRO NOVIEMBRE'!$B$2:$V$890,13,FALSE)</f>
        <v>IX</v>
      </c>
      <c r="N578" s="27" t="str">
        <f>VLOOKUP(A578,'BASE REGISTRO NOVIEMBRE'!$B$2:$V$890,14,FALSE)</f>
        <v xml:space="preserve"> Nueva Imperial,</v>
      </c>
      <c r="O578" s="27" t="str">
        <f>VLOOKUP(A578,'BASE REGISTRO NOVIEMBRE'!$B$2:$V$890,15,FALSE)</f>
        <v>fono (45)611006 – 611054,</v>
      </c>
      <c r="P578" s="27" t="str">
        <f>VLOOKUP(A578,'BASE REGISTRO NOVIEMBRE'!$B$2:$V$890,16,FALSE)</f>
        <v xml:space="preserve"> municipalidad@nuevaimperial.cl</v>
      </c>
      <c r="Q578" s="27">
        <f>VLOOKUP(A578,'BASE REGISTRO NOVIEMBRE'!$B$2:$V$890,17,FALSE)</f>
        <v>0</v>
      </c>
      <c r="R578" s="27">
        <f>VLOOKUP(A578,'BASE REGISTRO NOVIEMBRE'!$B$2:$V$890,18,FALSE)</f>
        <v>91001</v>
      </c>
      <c r="S578" s="27" t="str">
        <f>VLOOKUP(A578,'BASE REGISTRO NOVIEMBRE'!$B$2:$V$890,19,FALSE)</f>
        <v xml:space="preserve">No se acompañan. Aplica Informe Jurídico Nº 09, de  fecha 14 de marzo de 2011 del Departamento Jurídico y Dictamen Nº 070791, de 2009, de la Contraloría General de la República.  
</v>
      </c>
      <c r="T578" s="107">
        <f>VLOOKUP(A578,'BASE REGISTRO NOVIEMBRE'!$B$2:$V$890,20,FALSE)</f>
        <v>38568</v>
      </c>
      <c r="U578" s="41">
        <v>7179</v>
      </c>
      <c r="V578" s="44">
        <v>5056871</v>
      </c>
      <c r="W578" s="44">
        <v>10113742</v>
      </c>
      <c r="X578" s="45">
        <v>44561</v>
      </c>
      <c r="Y578" s="42" t="s">
        <v>40</v>
      </c>
      <c r="Z578" s="42" t="s">
        <v>9203</v>
      </c>
      <c r="AA578" s="42" t="s">
        <v>869</v>
      </c>
    </row>
    <row r="579" spans="1:27" ht="15.75" customHeight="1" x14ac:dyDescent="0.2">
      <c r="A579" s="41">
        <v>7180</v>
      </c>
      <c r="B579" s="27" t="str">
        <f>VLOOKUP(A579,'BASE REGISTRO NOVIEMBRE'!$B$2:$V$890,2,FALSE)</f>
        <v xml:space="preserve">I. Municipalidad de San Pedro de Atacama
</v>
      </c>
      <c r="C579" s="27" t="str">
        <f>VLOOKUP(A579,'BASE REGISTRO NOVIEMBRE'!$B$2:$V$890,3,FALSE)</f>
        <v>69252500-0</v>
      </c>
      <c r="D579" s="27" t="str">
        <f>VLOOKUP(A579,'BASE REGISTRO NOVIEMBRE'!$B$2:$V$890,4,FALSE)</f>
        <v>Municipalidad</v>
      </c>
      <c r="E579" s="27" t="str">
        <f>VLOOKUP(A579,'BASE REGISTRO NOVIEMBRE'!$B$2:$V$890,5,FALSE)</f>
        <v>Constitución Política de la República, art. 107.</v>
      </c>
      <c r="F579" s="27" t="str">
        <f>VLOOKUP(A579,'BASE REGISTRO NOVIEMBRE'!$B$2:$V$890,6,FALSE)</f>
        <v>Indefinida.</v>
      </c>
      <c r="G579" s="27" t="str">
        <f>VLOOKUP(A579,'BASE REGISTRO NOVIEMBRE'!$B$2:$V$890,7,FALSE)</f>
        <v>Según Ley Orgánica Nº 18.695, arts. 1º al 4º.</v>
      </c>
      <c r="H579" s="27" t="str">
        <f>VLOOKUP(A579,'BASE REGISTRO NOVIEMBRE'!$B$2:$V$890,8,FALSE)</f>
        <v>No tiene</v>
      </c>
      <c r="I579" s="27">
        <f>VLOOKUP(A579,'BASE REGISTRO NOVIEMBRE'!$B$2:$V$890,9,FALSE)</f>
        <v>0</v>
      </c>
      <c r="J579" s="27">
        <f>VLOOKUP(A579,'BASE REGISTRO NOVIEMBRE'!$B$2:$V$890,10,FALSE)</f>
        <v>0</v>
      </c>
      <c r="K579" s="27" t="str">
        <f>VLOOKUP(A579,'BASE REGISTRO NOVIEMBRE'!$B$2:$V$890,11,FALSE)</f>
        <v xml:space="preserve">Sandra Berna Martínez     </v>
      </c>
      <c r="L579" s="27" t="str">
        <f>VLOOKUP(A579,'BASE REGISTRO NOVIEMBRE'!$B$2:$V$890,12,FALSE)</f>
        <v xml:space="preserve">Gustavo Le Paige Nº 328, casco antiguo, comuna de San Pedro de Atacama, provincia El Loa, II Región de Antofagasta.
</v>
      </c>
      <c r="M579" s="27" t="str">
        <f>VLOOKUP(A579,'BASE REGISTRO NOVIEMBRE'!$B$2:$V$890,13,FALSE)</f>
        <v>III</v>
      </c>
      <c r="N579" s="27" t="str">
        <f>VLOOKUP(A579,'BASE REGISTRO NOVIEMBRE'!$B$2:$V$890,14,FALSE)</f>
        <v>San Pedro de Atacama</v>
      </c>
      <c r="O579" s="27" t="str">
        <f>VLOOKUP(A579,'BASE REGISTRO NOVIEMBRE'!$B$2:$V$890,15,FALSE)</f>
        <v>Teléfonos: (55) 851041 – 851019 – 851103 – 851316 – 851317.</v>
      </c>
      <c r="P579" s="27" t="str">
        <f>VLOOKUP(A579,'BASE REGISTRO NOVIEMBRE'!$B$2:$V$890,16,FALSE)</f>
        <v xml:space="preserve"> alcaldiaspa@gmail.com </v>
      </c>
      <c r="Q579" s="27">
        <f>VLOOKUP(A579,'BASE REGISTRO NOVIEMBRE'!$B$2:$V$890,17,FALSE)</f>
        <v>0</v>
      </c>
      <c r="R579" s="27">
        <f>VLOOKUP(A579,'BASE REGISTRO NOVIEMBRE'!$B$2:$V$890,18,FALSE)</f>
        <v>91001</v>
      </c>
      <c r="S579" s="27" t="str">
        <f>VLOOKUP(A579,'BASE REGISTRO NOVIEMBRE'!$B$2:$V$890,19,FALSE)</f>
        <v xml:space="preserve">No se acompañan. Aplica Informe Jurídico Nº 09, de  fecha 14 de marzo de 2011 del Departamento Jurídico y Dictamen Nº 070791, de 2009, de la Contraloría General de la República.  
. 
</v>
      </c>
      <c r="T579" s="107">
        <f>VLOOKUP(A579,'BASE REGISTRO NOVIEMBRE'!$B$2:$V$890,20,FALSE)</f>
        <v>38553</v>
      </c>
      <c r="U579" s="41">
        <v>7180</v>
      </c>
      <c r="V579" s="44">
        <v>5329229</v>
      </c>
      <c r="W579" s="44">
        <v>10062643</v>
      </c>
      <c r="X579" s="45">
        <v>44561</v>
      </c>
      <c r="Y579" s="42" t="s">
        <v>40</v>
      </c>
      <c r="Z579" s="42" t="s">
        <v>9203</v>
      </c>
      <c r="AA579" s="42" t="s">
        <v>9577</v>
      </c>
    </row>
    <row r="580" spans="1:27" ht="15.75" customHeight="1" x14ac:dyDescent="0.2">
      <c r="A580" s="41">
        <v>7181</v>
      </c>
      <c r="B580" s="27" t="str">
        <f>VLOOKUP(A580,'BASE REGISTRO NOVIEMBRE'!$B$2:$V$890,2,FALSE)</f>
        <v xml:space="preserve">I. Municipalidad de Cisnes 
</v>
      </c>
      <c r="C580" s="27" t="str">
        <f>VLOOKUP(A580,'BASE REGISTRO NOVIEMBRE'!$B$2:$V$890,3,FALSE)</f>
        <v>69240200-6</v>
      </c>
      <c r="D580" s="27" t="str">
        <f>VLOOKUP(A580,'BASE REGISTRO NOVIEMBRE'!$B$2:$V$890,4,FALSE)</f>
        <v>Municipalidad</v>
      </c>
      <c r="E580" s="27" t="str">
        <f>VLOOKUP(A580,'BASE REGISTRO NOVIEMBRE'!$B$2:$V$890,5,FALSE)</f>
        <v>Constitución Política de la República, art. 107.</v>
      </c>
      <c r="F580" s="27" t="str">
        <f>VLOOKUP(A580,'BASE REGISTRO NOVIEMBRE'!$B$2:$V$890,6,FALSE)</f>
        <v>Indefinida.</v>
      </c>
      <c r="G580" s="27" t="str">
        <f>VLOOKUP(A580,'BASE REGISTRO NOVIEMBRE'!$B$2:$V$890,7,FALSE)</f>
        <v>Según Ley Orgánica Nº 18.695, arts. 1º al 4º.</v>
      </c>
      <c r="H580" s="27" t="str">
        <f>VLOOKUP(A580,'BASE REGISTRO NOVIEMBRE'!$B$2:$V$890,8,FALSE)</f>
        <v>no tiene</v>
      </c>
      <c r="I580" s="27">
        <f>VLOOKUP(A580,'BASE REGISTRO NOVIEMBRE'!$B$2:$V$890,9,FALSE)</f>
        <v>0</v>
      </c>
      <c r="J580" s="27">
        <f>VLOOKUP(A580,'BASE REGISTRO NOVIEMBRE'!$B$2:$V$890,10,FALSE)</f>
        <v>0</v>
      </c>
      <c r="K580" s="27" t="str">
        <f>VLOOKUP(A580,'BASE REGISTRO NOVIEMBRE'!$B$2:$V$890,11,FALSE)</f>
        <v xml:space="preserve">Francisco Roncagliolo Lepio   </v>
      </c>
      <c r="L580" s="27" t="str">
        <f>VLOOKUP(A580,'BASE REGISTRO NOVIEMBRE'!$B$2:$V$890,12,FALSE)</f>
        <v>Rafael Sotomayor Nº191, comuna de Cisnes, Provincia de Aysén, Undécima Región de Aysén.</v>
      </c>
      <c r="M580" s="27" t="str">
        <f>VLOOKUP(A580,'BASE REGISTRO NOVIEMBRE'!$B$2:$V$890,13,FALSE)</f>
        <v>XI</v>
      </c>
      <c r="N580" s="27" t="str">
        <f>VLOOKUP(A580,'BASE REGISTRO NOVIEMBRE'!$B$2:$V$890,14,FALSE)</f>
        <v>Cisnes</v>
      </c>
      <c r="O580" s="27">
        <f>VLOOKUP(A580,'BASE REGISTRO NOVIEMBRE'!$B$2:$V$890,15,FALSE)</f>
        <v>0</v>
      </c>
      <c r="P580" s="27">
        <f>VLOOKUP(A580,'BASE REGISTRO NOVIEMBRE'!$B$2:$V$890,16,FALSE)</f>
        <v>0</v>
      </c>
      <c r="Q580" s="27">
        <f>VLOOKUP(A580,'BASE REGISTRO NOVIEMBRE'!$B$2:$V$890,17,FALSE)</f>
        <v>0</v>
      </c>
      <c r="R580" s="27">
        <f>VLOOKUP(A580,'BASE REGISTRO NOVIEMBRE'!$B$2:$V$890,18,FALSE)</f>
        <v>91001</v>
      </c>
      <c r="S580" s="27" t="str">
        <f>VLOOKUP(A580,'BASE REGISTRO NOVIEMBRE'!$B$2:$V$890,19,FALSE)</f>
        <v xml:space="preserve">No se acompañan. Aplica Informe Jurídico Nº 09, de fecha 14 de marzo de 2011 del Departamento Jurídico y Dictamen Nº 070791, de 2009, de la Contraloría General de la República.  
</v>
      </c>
      <c r="T580" s="107">
        <f>VLOOKUP(A580,'BASE REGISTRO NOVIEMBRE'!$B$2:$V$890,20,FALSE)</f>
        <v>38572</v>
      </c>
      <c r="U580" s="41">
        <v>7181</v>
      </c>
      <c r="V580" s="44">
        <v>5265786</v>
      </c>
      <c r="W580" s="44">
        <v>15797358</v>
      </c>
      <c r="X580" s="45">
        <v>44561</v>
      </c>
      <c r="Y580" s="42" t="s">
        <v>40</v>
      </c>
      <c r="Z580" s="42" t="s">
        <v>9203</v>
      </c>
      <c r="AA580" s="42" t="s">
        <v>9473</v>
      </c>
    </row>
    <row r="581" spans="1:27" ht="15.75" customHeight="1" x14ac:dyDescent="0.2">
      <c r="A581" s="41">
        <v>7183</v>
      </c>
      <c r="B581" s="27" t="str">
        <f>VLOOKUP(A581,'BASE REGISTRO NOVIEMBRE'!$B$2:$V$890,2,FALSE)</f>
        <v>I. Municipalidad de Rancagua</v>
      </c>
      <c r="C581" s="27" t="str">
        <f>VLOOKUP(A581,'BASE REGISTRO NOVIEMBRE'!$B$2:$V$890,3,FALSE)</f>
        <v>69080100-0</v>
      </c>
      <c r="D581" s="27" t="str">
        <f>VLOOKUP(A581,'BASE REGISTRO NOVIEMBRE'!$B$2:$V$890,4,FALSE)</f>
        <v>Municipalidad</v>
      </c>
      <c r="E581" s="27" t="str">
        <f>VLOOKUP(A581,'BASE REGISTRO NOVIEMBRE'!$B$2:$V$890,5,FALSE)</f>
        <v>Constitución Política de la República, artículo 107</v>
      </c>
      <c r="F581" s="27" t="str">
        <f>VLOOKUP(A581,'BASE REGISTRO NOVIEMBRE'!$B$2:$V$890,6,FALSE)</f>
        <v>Indefinida</v>
      </c>
      <c r="G581" s="27" t="str">
        <f>VLOOKUP(A581,'BASE REGISTRO NOVIEMBRE'!$B$2:$V$890,7,FALSE)</f>
        <v>Según Ley Orgánica N° 18.695, artículos 1° al 4°</v>
      </c>
      <c r="H581" s="27" t="str">
        <f>VLOOKUP(A581,'BASE REGISTRO NOVIEMBRE'!$B$2:$V$890,8,FALSE)</f>
        <v>no tiene</v>
      </c>
      <c r="I581" s="27">
        <f>VLOOKUP(A581,'BASE REGISTRO NOVIEMBRE'!$B$2:$V$890,9,FALSE)</f>
        <v>0</v>
      </c>
      <c r="J581" s="27">
        <f>VLOOKUP(A581,'BASE REGISTRO NOVIEMBRE'!$B$2:$V$890,10,FALSE)</f>
        <v>0</v>
      </c>
      <c r="K581" s="27" t="str">
        <f>VLOOKUP(A581,'BASE REGISTRO NOVIEMBRE'!$B$2:$V$890,11,FALSE)</f>
        <v xml:space="preserve">Juan Ramón Godoy Muñoz
</v>
      </c>
      <c r="L581" s="27" t="str">
        <f>VLOOKUP(A581,'BASE REGISTRO NOVIEMBRE'!$B$2:$V$890,12,FALSE)</f>
        <v xml:space="preserve">Plaza Los Héroes N° 445, comuna de Rancagua, Sexta Región.
</v>
      </c>
      <c r="M581" s="27" t="str">
        <f>VLOOKUP(A581,'BASE REGISTRO NOVIEMBRE'!$B$2:$V$890,13,FALSE)</f>
        <v>VI</v>
      </c>
      <c r="N581" s="27" t="str">
        <f>VLOOKUP(A581,'BASE REGISTRO NOVIEMBRE'!$B$2:$V$890,14,FALSE)</f>
        <v>Rancagua</v>
      </c>
      <c r="O581" s="27" t="str">
        <f>VLOOKUP(A581,'BASE REGISTRO NOVIEMBRE'!$B$2:$V$890,15,FALSE)</f>
        <v xml:space="preserve">Teléfono: 722-443529/ 722-443533
</v>
      </c>
      <c r="P581" s="27" t="str">
        <f>VLOOKUP(A581,'BASE REGISTRO NOVIEMBRE'!$B$2:$V$890,16,FALSE)</f>
        <v>sec.alcalde@rancagua.cl
sec.juridica@rancagua.cl
rjara@rancagua.cl
juan.godoy@rancagua.cl</v>
      </c>
      <c r="Q581" s="27">
        <f>VLOOKUP(A581,'BASE REGISTRO NOVIEMBRE'!$B$2:$V$890,17,FALSE)</f>
        <v>0</v>
      </c>
      <c r="R581" s="27">
        <f>VLOOKUP(A581,'BASE REGISTRO NOVIEMBRE'!$B$2:$V$890,18,FALSE)</f>
        <v>91001</v>
      </c>
      <c r="S581" s="27" t="str">
        <f>VLOOKUP(A581,'BASE REGISTRO NOVIEMBRE'!$B$2:$V$890,19,FALSE)</f>
        <v xml:space="preserve">No se acompañan. Aplica Informe Jurídico Nº 09, de  fecha 14 de marzo de 2011 del Departamento Jurídico y Dictamen Nº 070791, de 2009, de la Contraloría General de la República.  
</v>
      </c>
      <c r="T581" s="107">
        <f>VLOOKUP(A581,'BASE REGISTRO NOVIEMBRE'!$B$2:$V$890,20,FALSE)</f>
        <v>38558</v>
      </c>
      <c r="U581" s="41">
        <v>7183</v>
      </c>
      <c r="V581" s="44">
        <v>5365950</v>
      </c>
      <c r="W581" s="44">
        <v>10731900</v>
      </c>
      <c r="X581" s="45">
        <v>44561</v>
      </c>
      <c r="Y581" s="42" t="s">
        <v>40</v>
      </c>
      <c r="Z581" s="42" t="s">
        <v>9203</v>
      </c>
      <c r="AA581" s="42" t="s">
        <v>9562</v>
      </c>
    </row>
    <row r="582" spans="1:27" ht="15.75" customHeight="1" x14ac:dyDescent="0.2">
      <c r="A582" s="41">
        <v>7184</v>
      </c>
      <c r="B582" s="27" t="str">
        <f>VLOOKUP(A582,'BASE REGISTRO NOVIEMBRE'!$B$2:$V$890,2,FALSE)</f>
        <v xml:space="preserve">I. Municipalidad de Angol
</v>
      </c>
      <c r="C582" s="27" t="str">
        <f>VLOOKUP(A582,'BASE REGISTRO NOVIEMBRE'!$B$2:$V$890,3,FALSE)</f>
        <v>69180100-4</v>
      </c>
      <c r="D582" s="27" t="str">
        <f>VLOOKUP(A582,'BASE REGISTRO NOVIEMBRE'!$B$2:$V$890,4,FALSE)</f>
        <v>Municipalidad</v>
      </c>
      <c r="E582" s="27" t="str">
        <f>VLOOKUP(A582,'BASE REGISTRO NOVIEMBRE'!$B$2:$V$890,5,FALSE)</f>
        <v>Constitución Política de la República, art. 107.</v>
      </c>
      <c r="F582" s="27" t="str">
        <f>VLOOKUP(A582,'BASE REGISTRO NOVIEMBRE'!$B$2:$V$890,6,FALSE)</f>
        <v>Indefinida.</v>
      </c>
      <c r="G582" s="27" t="str">
        <f>VLOOKUP(A582,'BASE REGISTRO NOVIEMBRE'!$B$2:$V$890,7,FALSE)</f>
        <v>Según Ley Orgánica Nº 18.695, arts. 1º al 4º.</v>
      </c>
      <c r="H582" s="27" t="str">
        <f>VLOOKUP(A582,'BASE REGISTRO NOVIEMBRE'!$B$2:$V$890,8,FALSE)</f>
        <v>no tiene</v>
      </c>
      <c r="I582" s="27">
        <f>VLOOKUP(A582,'BASE REGISTRO NOVIEMBRE'!$B$2:$V$890,9,FALSE)</f>
        <v>0</v>
      </c>
      <c r="J582" s="27">
        <f>VLOOKUP(A582,'BASE REGISTRO NOVIEMBRE'!$B$2:$V$890,10,FALSE)</f>
        <v>0</v>
      </c>
      <c r="K582" s="27" t="str">
        <f>VLOOKUP(A582,'BASE REGISTRO NOVIEMBRE'!$B$2:$V$890,11,FALSE)</f>
        <v xml:space="preserve">José Enrique Neira Neira    </v>
      </c>
      <c r="L582" s="27" t="str">
        <f>VLOOKUP(A582,'BASE REGISTRO NOVIEMBRE'!$B$2:$V$890,12,FALSE)</f>
        <v xml:space="preserve">Pedro Aguirre Cerda Nº509, Angol.
</v>
      </c>
      <c r="M582" s="27" t="str">
        <f>VLOOKUP(A582,'BASE REGISTRO NOVIEMBRE'!$B$2:$V$890,13,FALSE)</f>
        <v>IX</v>
      </c>
      <c r="N582" s="27" t="str">
        <f>VLOOKUP(A582,'BASE REGISTRO NOVIEMBRE'!$B$2:$V$890,14,FALSE)</f>
        <v>Angol</v>
      </c>
      <c r="O582" s="27" t="str">
        <f>VLOOKUP(A582,'BASE REGISTRO NOVIEMBRE'!$B$2:$V$890,15,FALSE)</f>
        <v xml:space="preserve">Fono (45) 2657056.
</v>
      </c>
      <c r="P582" s="27" t="str">
        <f>VLOOKUP(A582,'BASE REGISTRO NOVIEMBRE'!$B$2:$V$890,16,FALSE)</f>
        <v>E-Mail: enrique.neira@angol.cl</v>
      </c>
      <c r="Q582" s="27">
        <f>VLOOKUP(A582,'BASE REGISTRO NOVIEMBRE'!$B$2:$V$890,17,FALSE)</f>
        <v>0</v>
      </c>
      <c r="R582" s="27">
        <f>VLOOKUP(A582,'BASE REGISTRO NOVIEMBRE'!$B$2:$V$890,18,FALSE)</f>
        <v>91001</v>
      </c>
      <c r="S582" s="27" t="str">
        <f>VLOOKUP(A582,'BASE REGISTRO NOVIEMBRE'!$B$2:$V$890,19,FALSE)</f>
        <v>No se acompañan. Aplica Informe Jurídico Nº09 de  fecha 14 de marzo de 2011 del Departamento Jurídico y Dictamen Nº 070791, de 2009, de la Contraloría General de la República.</v>
      </c>
      <c r="T582" s="107">
        <f>VLOOKUP(A582,'BASE REGISTRO NOVIEMBRE'!$B$2:$V$890,20,FALSE)</f>
        <v>38568</v>
      </c>
      <c r="U582" s="41">
        <v>7184</v>
      </c>
      <c r="V582" s="44">
        <v>42241123</v>
      </c>
      <c r="W582" s="44">
        <v>65500218</v>
      </c>
      <c r="X582" s="45">
        <v>44561</v>
      </c>
      <c r="Y582" s="42" t="s">
        <v>40</v>
      </c>
      <c r="Z582" s="42" t="s">
        <v>9203</v>
      </c>
      <c r="AA582" s="42" t="s">
        <v>204</v>
      </c>
    </row>
    <row r="583" spans="1:27" ht="15.75" customHeight="1" x14ac:dyDescent="0.2">
      <c r="A583" s="41">
        <v>7186</v>
      </c>
      <c r="B583" s="27" t="str">
        <f>VLOOKUP(A583,'BASE REGISTRO NOVIEMBRE'!$B$2:$V$890,2,FALSE)</f>
        <v xml:space="preserve">I. Municipalidad de Tomé
</v>
      </c>
      <c r="C583" s="27" t="str">
        <f>VLOOKUP(A583,'BASE REGISTRO NOVIEMBRE'!$B$2:$V$890,3,FALSE)</f>
        <v>69150100-0</v>
      </c>
      <c r="D583" s="27" t="str">
        <f>VLOOKUP(A583,'BASE REGISTRO NOVIEMBRE'!$B$2:$V$890,4,FALSE)</f>
        <v>Municipalidad</v>
      </c>
      <c r="E583" s="27" t="str">
        <f>VLOOKUP(A583,'BASE REGISTRO NOVIEMBRE'!$B$2:$V$890,5,FALSE)</f>
        <v>Constitución Política de la República, artículo 107.</v>
      </c>
      <c r="F583" s="27" t="str">
        <f>VLOOKUP(A583,'BASE REGISTRO NOVIEMBRE'!$B$2:$V$890,6,FALSE)</f>
        <v>Indefinida.</v>
      </c>
      <c r="G583" s="27" t="str">
        <f>VLOOKUP(A583,'BASE REGISTRO NOVIEMBRE'!$B$2:$V$890,7,FALSE)</f>
        <v>Según Ley Orgánica Constitucional Nº 18.695, arts. 1º al 4º.</v>
      </c>
      <c r="H583" s="27" t="str">
        <f>VLOOKUP(A583,'BASE REGISTRO NOVIEMBRE'!$B$2:$V$890,8,FALSE)</f>
        <v>no tiene</v>
      </c>
      <c r="I583" s="27">
        <f>VLOOKUP(A583,'BASE REGISTRO NOVIEMBRE'!$B$2:$V$890,9,FALSE)</f>
        <v>0</v>
      </c>
      <c r="J583" s="27">
        <f>VLOOKUP(A583,'BASE REGISTRO NOVIEMBRE'!$B$2:$V$890,10,FALSE)</f>
        <v>0</v>
      </c>
      <c r="K583" s="27" t="str">
        <f>VLOOKUP(A583,'BASE REGISTRO NOVIEMBRE'!$B$2:$V$890,11,FALSE)</f>
        <v xml:space="preserve">Ivonne Rivas Ortíz.
</v>
      </c>
      <c r="L583" s="27" t="str">
        <f>VLOOKUP(A583,'BASE REGISTRO NOVIEMBRE'!$B$2:$V$890,12,FALSE)</f>
        <v xml:space="preserve">Ignacio Serrano N° 1185, , comuna de Tomé, Octava Región del Bío – Bío.
</v>
      </c>
      <c r="M583" s="27" t="str">
        <f>VLOOKUP(A583,'BASE REGISTRO NOVIEMBRE'!$B$2:$V$890,13,FALSE)</f>
        <v>VIII</v>
      </c>
      <c r="N583" s="27" t="str">
        <f>VLOOKUP(A583,'BASE REGISTRO NOVIEMBRE'!$B$2:$V$890,14,FALSE)</f>
        <v>Tomé</v>
      </c>
      <c r="O583" s="27" t="str">
        <f>VLOOKUP(A583,'BASE REGISTRO NOVIEMBRE'!$B$2:$V$890,15,FALSE)</f>
        <v>Fono: (41) 2406400 - (41) 2406410</v>
      </c>
      <c r="P583" s="27" t="str">
        <f>VLOOKUP(A583,'BASE REGISTRO NOVIEMBRE'!$B$2:$V$890,16,FALSE)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583" s="27">
        <f>VLOOKUP(A583,'BASE REGISTRO NOVIEMBRE'!$B$2:$V$890,17,FALSE)</f>
        <v>0</v>
      </c>
      <c r="R583" s="27">
        <f>VLOOKUP(A583,'BASE REGISTRO NOVIEMBRE'!$B$2:$V$890,18,FALSE)</f>
        <v>91001</v>
      </c>
      <c r="S583" s="27" t="str">
        <f>VLOOKUP(A583,'BASE REGISTRO NOVIEMBRE'!$B$2:$V$890,19,FALSE)</f>
        <v>No procede</v>
      </c>
      <c r="T583" s="107">
        <f>VLOOKUP(A583,'BASE REGISTRO NOVIEMBRE'!$B$2:$V$890,20,FALSE)</f>
        <v>38572</v>
      </c>
      <c r="U583" s="41">
        <v>7186</v>
      </c>
      <c r="V583" s="44">
        <v>5056871</v>
      </c>
      <c r="W583" s="44">
        <v>10113742</v>
      </c>
      <c r="X583" s="45">
        <v>44561</v>
      </c>
      <c r="Y583" s="42" t="s">
        <v>40</v>
      </c>
      <c r="Z583" s="42" t="s">
        <v>9203</v>
      </c>
      <c r="AA583" s="42" t="s">
        <v>9590</v>
      </c>
    </row>
    <row r="584" spans="1:27" ht="15.75" customHeight="1" x14ac:dyDescent="0.2">
      <c r="A584" s="41">
        <v>7189</v>
      </c>
      <c r="B584" s="27" t="str">
        <f>VLOOKUP(A584,'BASE REGISTRO NOVIEMBRE'!$B$2:$V$890,2,FALSE)</f>
        <v>Fundación Cáritas Diocesana de Linares</v>
      </c>
      <c r="C584" s="27" t="str">
        <f>VLOOKUP(A584,'BASE REGISTRO NOVIEMBRE'!$B$2:$V$890,3,FALSE)</f>
        <v>75463400-6</v>
      </c>
      <c r="D584" s="27" t="str">
        <f>VLOOKUP(A584,'BASE REGISTRO NOVIEMBRE'!$B$2:$V$890,4,FALSE)</f>
        <v>Fundación de Derecho Público.</v>
      </c>
      <c r="E584" s="27" t="str">
        <f>VLOOKUP(A584,'BASE REGISTRO NOVIEMBRE'!$B$2:$V$890,5,FALSE)</f>
        <v xml:space="preserve">Canon 114-1 del Código de Derecho Canónico y Decreto Episcopal N° 27, de 30 de noviembre de 1994, emitido por el Obispo de Linares, Monseñor Carlos Camus Larenas. </v>
      </c>
      <c r="F584" s="27" t="str">
        <f>VLOOKUP(A584,'BASE REGISTRO NOVIEMBRE'!$B$2:$V$890,6,FALSE)</f>
        <v>Indefinida. Certificado emitido por Pbro. Silvio Jara Ramírez, Vicario General del Obispado de San Ambrosio de Linares, de noviembre de 2020.</v>
      </c>
      <c r="G584" s="27" t="str">
        <f>VLOOKUP(A584,'BASE REGISTRO NOVIEMBRE'!$B$2:$V$890,7,FALSE)</f>
        <v xml:space="preserve">Promover y coordinar las obras de caridad y solidaridad cristiana, y la defensa y promoción de la vida a través de un servicio efectivo a las personas y el fortalecimiento de la familia como eje central de la sociedad.
</v>
      </c>
      <c r="H584" s="27" t="str">
        <f>VLOOKUP(A584,'BASE REGISTRO NOVIEMBRE'!$B$2:$V$890,8,FALSE)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584" s="27" t="str">
        <f>VLOOKUP(A584,'BASE REGISTRO NOVIEMBRE'!$B$2:$V$890,9,FALSE)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584" s="27" t="str">
        <f>VLOOKUP(A584,'BASE REGISTRO NOVIEMBRE'!$B$2:$V$890,10,FALSE)</f>
        <v>Último Consejo Directivo: 16 de junio de 2021</v>
      </c>
      <c r="K584" s="27" t="str">
        <f>VLOOKUP(A584,'BASE REGISTRO NOVIEMBRE'!$B$2:$V$890,11,FALSE)</f>
        <v xml:space="preserve">Mandato General: Director Ejecutivo: Judith Ivonne Villagrán Molina, y Humberto Barrera Ruz.
</v>
      </c>
      <c r="L584" s="27" t="str">
        <f>VLOOKUP(A584,'BASE REGISTRO NOVIEMBRE'!$B$2:$V$890,12,FALSE)</f>
        <v xml:space="preserve">Freire N° 434, Linares
</v>
      </c>
      <c r="M584" s="27" t="str">
        <f>VLOOKUP(A584,'BASE REGISTRO NOVIEMBRE'!$B$2:$V$890,13,FALSE)</f>
        <v>VII</v>
      </c>
      <c r="N584" s="27" t="str">
        <f>VLOOKUP(A584,'BASE REGISTRO NOVIEMBRE'!$B$2:$V$890,14,FALSE)</f>
        <v>Linares</v>
      </c>
      <c r="O584" s="27" t="str">
        <f>VLOOKUP(A584,'BASE REGISTRO NOVIEMBRE'!$B$2:$V$890,15,FALSE)</f>
        <v>073-627226- 627227</v>
      </c>
      <c r="P584" s="27" t="str">
        <f>VLOOKUP(A584,'BASE REGISTRO NOVIEMBRE'!$B$2:$V$890,16,FALSE)</f>
        <v xml:space="preserve">Correo electrónico : caritas@caritaslinares.cl
</v>
      </c>
      <c r="Q584" s="27">
        <f>VLOOKUP(A584,'BASE REGISTRO NOVIEMBRE'!$B$2:$V$890,17,FALSE)</f>
        <v>0</v>
      </c>
      <c r="R584" s="27">
        <f>VLOOKUP(A584,'BASE REGISTRO NOVIEMBRE'!$B$2:$V$890,18,FALSE)</f>
        <v>93401</v>
      </c>
      <c r="S584" s="27" t="str">
        <f>VLOOKUP(A584,'BASE REGISTRO NOVIEMBRE'!$B$2:$V$890,19,FALSE)</f>
        <v>Se acompaña certificado financiero correspondiente al año 2020, aprobados por el Sub Departamento de Supervisión Financiera Nacional.</v>
      </c>
      <c r="T584" s="107">
        <f>VLOOKUP(A584,'BASE REGISTRO NOVIEMBRE'!$B$2:$V$890,20,FALSE)</f>
        <v>38600</v>
      </c>
      <c r="U584" s="41">
        <v>7189</v>
      </c>
      <c r="V584" s="44">
        <v>67539288</v>
      </c>
      <c r="W584" s="44">
        <v>112106761</v>
      </c>
      <c r="X584" s="45">
        <v>44561</v>
      </c>
      <c r="Y584" s="42" t="s">
        <v>40</v>
      </c>
      <c r="Z584" s="42" t="s">
        <v>9203</v>
      </c>
      <c r="AA584" s="42" t="s">
        <v>484</v>
      </c>
    </row>
    <row r="585" spans="1:27" ht="15.75" customHeight="1" x14ac:dyDescent="0.2">
      <c r="A585" s="41">
        <v>7189</v>
      </c>
      <c r="B585" s="27" t="str">
        <f>VLOOKUP(A585,'BASE REGISTRO NOVIEMBRE'!$B$2:$V$890,2,FALSE)</f>
        <v>Fundación Cáritas Diocesana de Linares</v>
      </c>
      <c r="C585" s="27" t="str">
        <f>VLOOKUP(A585,'BASE REGISTRO NOVIEMBRE'!$B$2:$V$890,3,FALSE)</f>
        <v>75463400-6</v>
      </c>
      <c r="D585" s="27" t="str">
        <f>VLOOKUP(A585,'BASE REGISTRO NOVIEMBRE'!$B$2:$V$890,4,FALSE)</f>
        <v>Fundación de Derecho Público.</v>
      </c>
      <c r="E585" s="27" t="str">
        <f>VLOOKUP(A585,'BASE REGISTRO NOVIEMBRE'!$B$2:$V$890,5,FALSE)</f>
        <v xml:space="preserve">Canon 114-1 del Código de Derecho Canónico y Decreto Episcopal N° 27, de 30 de noviembre de 1994, emitido por el Obispo de Linares, Monseñor Carlos Camus Larenas. </v>
      </c>
      <c r="F585" s="27" t="str">
        <f>VLOOKUP(A585,'BASE REGISTRO NOVIEMBRE'!$B$2:$V$890,6,FALSE)</f>
        <v>Indefinida. Certificado emitido por Pbro. Silvio Jara Ramírez, Vicario General del Obispado de San Ambrosio de Linares, de noviembre de 2020.</v>
      </c>
      <c r="G585" s="27" t="str">
        <f>VLOOKUP(A585,'BASE REGISTRO NOVIEMBRE'!$B$2:$V$890,7,FALSE)</f>
        <v xml:space="preserve">Promover y coordinar las obras de caridad y solidaridad cristiana, y la defensa y promoción de la vida a través de un servicio efectivo a las personas y el fortalecimiento de la familia como eje central de la sociedad.
</v>
      </c>
      <c r="H585" s="27" t="str">
        <f>VLOOKUP(A585,'BASE REGISTRO NOVIEMBRE'!$B$2:$V$890,8,FALSE)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585" s="27" t="str">
        <f>VLOOKUP(A585,'BASE REGISTRO NOVIEMBRE'!$B$2:$V$890,9,FALSE)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585" s="27" t="str">
        <f>VLOOKUP(A585,'BASE REGISTRO NOVIEMBRE'!$B$2:$V$890,10,FALSE)</f>
        <v>Último Consejo Directivo: 16 de junio de 2021</v>
      </c>
      <c r="K585" s="27" t="str">
        <f>VLOOKUP(A585,'BASE REGISTRO NOVIEMBRE'!$B$2:$V$890,11,FALSE)</f>
        <v xml:space="preserve">Mandato General: Director Ejecutivo: Judith Ivonne Villagrán Molina, y Humberto Barrera Ruz.
</v>
      </c>
      <c r="L585" s="27" t="str">
        <f>VLOOKUP(A585,'BASE REGISTRO NOVIEMBRE'!$B$2:$V$890,12,FALSE)</f>
        <v xml:space="preserve">Freire N° 434, Linares
</v>
      </c>
      <c r="M585" s="27" t="str">
        <f>VLOOKUP(A585,'BASE REGISTRO NOVIEMBRE'!$B$2:$V$890,13,FALSE)</f>
        <v>VII</v>
      </c>
      <c r="N585" s="27" t="str">
        <f>VLOOKUP(A585,'BASE REGISTRO NOVIEMBRE'!$B$2:$V$890,14,FALSE)</f>
        <v>Linares</v>
      </c>
      <c r="O585" s="27" t="str">
        <f>VLOOKUP(A585,'BASE REGISTRO NOVIEMBRE'!$B$2:$V$890,15,FALSE)</f>
        <v>073-627226- 627227</v>
      </c>
      <c r="P585" s="27" t="str">
        <f>VLOOKUP(A585,'BASE REGISTRO NOVIEMBRE'!$B$2:$V$890,16,FALSE)</f>
        <v xml:space="preserve">Correo electrónico : caritas@caritaslinares.cl
</v>
      </c>
      <c r="Q585" s="27">
        <f>VLOOKUP(A585,'BASE REGISTRO NOVIEMBRE'!$B$2:$V$890,17,FALSE)</f>
        <v>0</v>
      </c>
      <c r="R585" s="27">
        <f>VLOOKUP(A585,'BASE REGISTRO NOVIEMBRE'!$B$2:$V$890,18,FALSE)</f>
        <v>93401</v>
      </c>
      <c r="S585" s="27" t="str">
        <f>VLOOKUP(A585,'BASE REGISTRO NOVIEMBRE'!$B$2:$V$890,19,FALSE)</f>
        <v>Se acompaña certificado financiero correspondiente al año 2020, aprobados por el Sub Departamento de Supervisión Financiera Nacional.</v>
      </c>
      <c r="T585" s="107">
        <f>VLOOKUP(A585,'BASE REGISTRO NOVIEMBRE'!$B$2:$V$890,20,FALSE)</f>
        <v>38600</v>
      </c>
      <c r="U585" s="41">
        <v>7189</v>
      </c>
      <c r="V585" s="44">
        <v>17553423</v>
      </c>
      <c r="W585" s="44">
        <v>52653284</v>
      </c>
      <c r="X585" s="45">
        <v>44561</v>
      </c>
      <c r="Y585" s="42" t="s">
        <v>40</v>
      </c>
      <c r="Z585" s="42" t="s">
        <v>9203</v>
      </c>
      <c r="AA585" s="42" t="s">
        <v>485</v>
      </c>
    </row>
    <row r="586" spans="1:27" ht="15.75" customHeight="1" x14ac:dyDescent="0.2">
      <c r="A586" s="41">
        <v>7189</v>
      </c>
      <c r="B586" s="27" t="str">
        <f>VLOOKUP(A586,'BASE REGISTRO NOVIEMBRE'!$B$2:$V$890,2,FALSE)</f>
        <v>Fundación Cáritas Diocesana de Linares</v>
      </c>
      <c r="C586" s="27" t="str">
        <f>VLOOKUP(A586,'BASE REGISTRO NOVIEMBRE'!$B$2:$V$890,3,FALSE)</f>
        <v>75463400-6</v>
      </c>
      <c r="D586" s="27" t="str">
        <f>VLOOKUP(A586,'BASE REGISTRO NOVIEMBRE'!$B$2:$V$890,4,FALSE)</f>
        <v>Fundación de Derecho Público.</v>
      </c>
      <c r="E586" s="27" t="str">
        <f>VLOOKUP(A586,'BASE REGISTRO NOVIEMBRE'!$B$2:$V$890,5,FALSE)</f>
        <v xml:space="preserve">Canon 114-1 del Código de Derecho Canónico y Decreto Episcopal N° 27, de 30 de noviembre de 1994, emitido por el Obispo de Linares, Monseñor Carlos Camus Larenas. </v>
      </c>
      <c r="F586" s="27" t="str">
        <f>VLOOKUP(A586,'BASE REGISTRO NOVIEMBRE'!$B$2:$V$890,6,FALSE)</f>
        <v>Indefinida. Certificado emitido por Pbro. Silvio Jara Ramírez, Vicario General del Obispado de San Ambrosio de Linares, de noviembre de 2020.</v>
      </c>
      <c r="G586" s="27" t="str">
        <f>VLOOKUP(A586,'BASE REGISTRO NOVIEMBRE'!$B$2:$V$890,7,FALSE)</f>
        <v xml:space="preserve">Promover y coordinar las obras de caridad y solidaridad cristiana, y la defensa y promoción de la vida a través de un servicio efectivo a las personas y el fortalecimiento de la familia como eje central de la sociedad.
</v>
      </c>
      <c r="H586" s="27" t="str">
        <f>VLOOKUP(A586,'BASE REGISTRO NOVIEMBRE'!$B$2:$V$890,8,FALSE)</f>
        <v xml:space="preserve">Presidente: 
Judith Villagran Molina, 
Secretario y Tesorero: 
Rodrigo Barrera Ruz, 
Directores:
Monseñor Tomislav Koljatic Maroevic, 
Pbro. Luis Fuentealba Sánchez, 
Pbro. Silvio Jara Ramírez
Consta en Decreto N° 13/2018, de fecha 16 de junio de 2021, emitido por el Pbro. Silvio Jara Ramírez, Vicario General y Secretario General del Obispado de San Ambrosio de Linares y don Monseñor Tomislav Koljatic Maroevic, Obispo de Linares. 
</v>
      </c>
      <c r="I586" s="27" t="str">
        <f>VLOOKUP(A586,'BASE REGISTRO NOVIEMBRE'!$B$2:$V$890,9,FALSE)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586" s="27" t="str">
        <f>VLOOKUP(A586,'BASE REGISTRO NOVIEMBRE'!$B$2:$V$890,10,FALSE)</f>
        <v>Último Consejo Directivo: 16 de junio de 2021</v>
      </c>
      <c r="K586" s="27" t="str">
        <f>VLOOKUP(A586,'BASE REGISTRO NOVIEMBRE'!$B$2:$V$890,11,FALSE)</f>
        <v xml:space="preserve">Mandato General: Director Ejecutivo: Judith Ivonne Villagrán Molina, y Humberto Barrera Ruz.
</v>
      </c>
      <c r="L586" s="27" t="str">
        <f>VLOOKUP(A586,'BASE REGISTRO NOVIEMBRE'!$B$2:$V$890,12,FALSE)</f>
        <v xml:space="preserve">Freire N° 434, Linares
</v>
      </c>
      <c r="M586" s="27" t="str">
        <f>VLOOKUP(A586,'BASE REGISTRO NOVIEMBRE'!$B$2:$V$890,13,FALSE)</f>
        <v>VII</v>
      </c>
      <c r="N586" s="27" t="str">
        <f>VLOOKUP(A586,'BASE REGISTRO NOVIEMBRE'!$B$2:$V$890,14,FALSE)</f>
        <v>Linares</v>
      </c>
      <c r="O586" s="27" t="str">
        <f>VLOOKUP(A586,'BASE REGISTRO NOVIEMBRE'!$B$2:$V$890,15,FALSE)</f>
        <v>073-627226- 627227</v>
      </c>
      <c r="P586" s="27" t="str">
        <f>VLOOKUP(A586,'BASE REGISTRO NOVIEMBRE'!$B$2:$V$890,16,FALSE)</f>
        <v xml:space="preserve">Correo electrónico : caritas@caritaslinares.cl
</v>
      </c>
      <c r="Q586" s="27">
        <f>VLOOKUP(A586,'BASE REGISTRO NOVIEMBRE'!$B$2:$V$890,17,FALSE)</f>
        <v>0</v>
      </c>
      <c r="R586" s="27">
        <f>VLOOKUP(A586,'BASE REGISTRO NOVIEMBRE'!$B$2:$V$890,18,FALSE)</f>
        <v>93401</v>
      </c>
      <c r="S586" s="27" t="str">
        <f>VLOOKUP(A586,'BASE REGISTRO NOVIEMBRE'!$B$2:$V$890,19,FALSE)</f>
        <v>Se acompaña certificado financiero correspondiente al año 2020, aprobados por el Sub Departamento de Supervisión Financiera Nacional.</v>
      </c>
      <c r="T586" s="107">
        <f>VLOOKUP(A586,'BASE REGISTRO NOVIEMBRE'!$B$2:$V$890,20,FALSE)</f>
        <v>38600</v>
      </c>
      <c r="U586" s="41">
        <v>7189</v>
      </c>
      <c r="V586" s="44">
        <v>15710812</v>
      </c>
      <c r="W586" s="44">
        <v>33208189</v>
      </c>
      <c r="X586" s="45">
        <v>44561</v>
      </c>
      <c r="Y586" s="42" t="s">
        <v>40</v>
      </c>
      <c r="Z586" s="42" t="s">
        <v>9203</v>
      </c>
      <c r="AA586" s="42" t="s">
        <v>9571</v>
      </c>
    </row>
    <row r="587" spans="1:27" ht="15.75" customHeight="1" x14ac:dyDescent="0.2">
      <c r="A587" s="41">
        <v>7190</v>
      </c>
      <c r="B587" s="27" t="str">
        <f>VLOOKUP(A587,'BASE REGISTRO NOVIEMBRE'!$B$2:$V$890,2,FALSE)</f>
        <v>Organización Comunitaria Funcional Hogar de Lactantes Ignazio Sibillo</v>
      </c>
      <c r="C587" s="27" t="str">
        <f>VLOOKUP(A587,'BASE REGISTRO NOVIEMBRE'!$B$2:$V$890,3,FALSE)</f>
        <v>65469480-K</v>
      </c>
      <c r="D587" s="27" t="str">
        <f>VLOOKUP(A587,'BASE REGISTRO NOVIEMBRE'!$B$2:$V$890,4,FALSE)</f>
        <v xml:space="preserve">Organización comunitaria funcional.
</v>
      </c>
      <c r="E587" s="27" t="str">
        <f>VLOOKUP(A587,'BASE REGISTRO NOVIEMBRE'!$B$2:$V$890,5,FALSE)</f>
        <v xml:space="preserve">Regida por Ley Nº 19.418, e inscrita en los Registros de organizaciones comunitarias territoriales y funcionales en la Secretaría Municipal de la I. Municipalidad de Punta Arenas.
</v>
      </c>
      <c r="F587" s="27" t="str">
        <f>VLOOKUP(A587,'BASE REGISTRO NOVIEMBRE'!$B$2:$V$890,6,FALSE)</f>
        <v xml:space="preserve">Certificado de vigencia, folio 500408398178, de fecha 13 de septiembre de 2021, emitido por el Servicio de registro civil e identificación.
</v>
      </c>
      <c r="G587" s="27" t="str">
        <f>VLOOKUP(A587,'BASE REGISTRO NOVIEMBRE'!$B$2:$V$890,7,FALSE)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587" s="27" t="str">
        <f>VLOOKUP(A587,'BASE REGISTRO NOVIEMBRE'!$B$2:$V$890,8,FALSE)</f>
        <v>Presidente: Cristóbal Bascuñán Illanes, 
Vicepresidente: Mireya Lambert Cañón, 
Tesorero: Ricardo Rivero Velarde, 
Secretario: Carlos Abarzúa Villegas, 
Directores:
Claudia Loreto Salazar Alasevic, 
Alfonso José Mancilla Avendaño, 
Belinda Ann Mac Leay Coop,</v>
      </c>
      <c r="I587" s="27" t="str">
        <f>VLOOKUP(A587,'BASE REGISTRO NOVIEMBRE'!$B$2:$V$890,9,FALSE)</f>
        <v>Dos (2) años en sus funciones, según Estatutos.</v>
      </c>
      <c r="J587" s="27" t="str">
        <f>VLOOKUP(A587,'BASE REGISTRO NOVIEMBRE'!$B$2:$V$890,10,FALSE)</f>
        <v>02 de julio de 2020 al 02 de julio de 2022</v>
      </c>
      <c r="K587" s="27" t="str">
        <f>VLOOKUP(A587,'BASE REGISTRO NOVIEMBRE'!$B$2:$V$890,11,FALSE)</f>
        <v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v>
      </c>
      <c r="L587" s="27" t="str">
        <f>VLOOKUP(A587,'BASE REGISTRO NOVIEMBRE'!$B$2:$V$890,12,FALSE)</f>
        <v xml:space="preserve">Avda. España N° 1101, Punta Arenas, Región de Magallanes.
</v>
      </c>
      <c r="M587" s="27" t="str">
        <f>VLOOKUP(A587,'BASE REGISTRO NOVIEMBRE'!$B$2:$V$890,13,FALSE)</f>
        <v>XII</v>
      </c>
      <c r="N587" s="27" t="str">
        <f>VLOOKUP(A587,'BASE REGISTRO NOVIEMBRE'!$B$2:$V$890,14,FALSE)</f>
        <v>Punta Arenas</v>
      </c>
      <c r="O587" s="27">
        <f>VLOOKUP(A587,'BASE REGISTRO NOVIEMBRE'!$B$2:$V$890,15,FALSE)</f>
        <v>0</v>
      </c>
      <c r="P587" s="27">
        <f>VLOOKUP(A587,'BASE REGISTRO NOVIEMBRE'!$B$2:$V$890,16,FALSE)</f>
        <v>0</v>
      </c>
      <c r="Q587" s="27">
        <f>VLOOKUP(A587,'BASE REGISTRO NOVIEMBRE'!$B$2:$V$890,17,FALSE)</f>
        <v>0</v>
      </c>
      <c r="R587" s="27" t="str">
        <f>VLOOKUP(A587,'BASE REGISTRO NOVIEMBRE'!$B$2:$V$890,18,FALSE)</f>
        <v>93401 Institución de Asistencia Social.</v>
      </c>
      <c r="S587" s="27" t="str">
        <f>VLOOKUP(A587,'BASE REGISTRO NOVIEMBRE'!$B$2:$V$890,19,FALSE)</f>
        <v xml:space="preserve">
Se acompañan antecedentes financieros de la Institución correspondientes al año 2020, aprobados por la Unidad de Supervisión Financiera y Administrativa.
</v>
      </c>
      <c r="T587" s="107">
        <f>VLOOKUP(A587,'BASE REGISTRO NOVIEMBRE'!$B$2:$V$890,20,FALSE)</f>
        <v>38607</v>
      </c>
      <c r="U587" s="41">
        <v>7190</v>
      </c>
      <c r="V587" s="44">
        <v>0</v>
      </c>
      <c r="W587" s="44">
        <v>48731693</v>
      </c>
      <c r="X587" s="45">
        <v>44561</v>
      </c>
      <c r="Y587" s="42" t="s">
        <v>40</v>
      </c>
      <c r="Z587" s="42" t="s">
        <v>9203</v>
      </c>
      <c r="AA587" s="42" t="s">
        <v>298</v>
      </c>
    </row>
    <row r="588" spans="1:27" ht="15.75" customHeight="1" x14ac:dyDescent="0.2">
      <c r="A588" s="41">
        <v>7194</v>
      </c>
      <c r="B588" s="27" t="str">
        <f>VLOOKUP(A588,'BASE REGISTRO NOVIEMBRE'!$B$2:$V$890,2,FALSE)</f>
        <v xml:space="preserve">I. Municipalidad de Mejillones
</v>
      </c>
      <c r="C588" s="27" t="str">
        <f>VLOOKUP(A588,'BASE REGISTRO NOVIEMBRE'!$B$2:$V$890,3,FALSE)</f>
        <v>69020400-2</v>
      </c>
      <c r="D588" s="27" t="str">
        <f>VLOOKUP(A588,'BASE REGISTRO NOVIEMBRE'!$B$2:$V$890,4,FALSE)</f>
        <v>Municipalidad</v>
      </c>
      <c r="E588" s="27" t="str">
        <f>VLOOKUP(A588,'BASE REGISTRO NOVIEMBRE'!$B$2:$V$890,5,FALSE)</f>
        <v>Constitución Política de la República, artículo 107.</v>
      </c>
      <c r="F588" s="27" t="str">
        <f>VLOOKUP(A588,'BASE REGISTRO NOVIEMBRE'!$B$2:$V$890,6,FALSE)</f>
        <v>Indefinida.</v>
      </c>
      <c r="G588" s="27" t="str">
        <f>VLOOKUP(A588,'BASE REGISTRO NOVIEMBRE'!$B$2:$V$890,7,FALSE)</f>
        <v>Según Ley Orgánica Nº 18.695, artículos 1º al 4º.</v>
      </c>
      <c r="H588" s="27" t="str">
        <f>VLOOKUP(A588,'BASE REGISTRO NOVIEMBRE'!$B$2:$V$890,8,FALSE)</f>
        <v>no tiene</v>
      </c>
      <c r="I588" s="27">
        <f>VLOOKUP(A588,'BASE REGISTRO NOVIEMBRE'!$B$2:$V$890,9,FALSE)</f>
        <v>0</v>
      </c>
      <c r="J588" s="27">
        <f>VLOOKUP(A588,'BASE REGISTRO NOVIEMBRE'!$B$2:$V$890,10,FALSE)</f>
        <v>0</v>
      </c>
      <c r="K588" s="27" t="str">
        <f>VLOOKUP(A588,'BASE REGISTRO NOVIEMBRE'!$B$2:$V$890,11,FALSE)</f>
        <v xml:space="preserve">Alcalde Titular: Sergio Vega Venegas
</v>
      </c>
      <c r="L588" s="27" t="str">
        <f>VLOOKUP(A588,'BASE REGISTRO NOVIEMBRE'!$B$2:$V$890,12,FALSE)</f>
        <v xml:space="preserve">Francisco Antonio Pinto Nº 200, comuna de Mejillones, Región de Antofagasta.
</v>
      </c>
      <c r="M588" s="27" t="str">
        <f>VLOOKUP(A588,'BASE REGISTRO NOVIEMBRE'!$B$2:$V$890,13,FALSE)</f>
        <v>III</v>
      </c>
      <c r="N588" s="27" t="str">
        <f>VLOOKUP(A588,'BASE REGISTRO NOVIEMBRE'!$B$2:$V$890,14,FALSE)</f>
        <v>Mejillones,</v>
      </c>
      <c r="O588" s="27" t="str">
        <f>VLOOKUP(A588,'BASE REGISTRO NOVIEMBRE'!$B$2:$V$890,15,FALSE)</f>
        <v>Fonos: 55-557300 - 55-557390 - 55-557308</v>
      </c>
      <c r="P588" s="27" t="str">
        <f>VLOOKUP(A588,'BASE REGISTRO NOVIEMBRE'!$B$2:$V$890,16,FALSE)</f>
        <v xml:space="preserve"> informaciones@mejillones.cl
alcaldia@mejillones.cl</v>
      </c>
      <c r="Q588" s="27">
        <f>VLOOKUP(A588,'BASE REGISTRO NOVIEMBRE'!$B$2:$V$890,17,FALSE)</f>
        <v>0</v>
      </c>
      <c r="R588" s="27">
        <f>VLOOKUP(A588,'BASE REGISTRO NOVIEMBRE'!$B$2:$V$890,18,FALSE)</f>
        <v>91001</v>
      </c>
      <c r="S588" s="27" t="str">
        <f>VLOOKUP(A588,'BASE REGISTRO NOVIEMBRE'!$B$2:$V$890,19,FALSE)</f>
        <v>No se acompañan. Aplica Informe Jurídico Nº 09, de fecha 14 de marzo de 2011 del Departamento Jurídico y Dictamen Nº 070791, de 2009, de la Contraloría General de la República.</v>
      </c>
      <c r="T588" s="107">
        <f>VLOOKUP(A588,'BASE REGISTRO NOVIEMBRE'!$B$2:$V$890,20,FALSE)</f>
        <v>38618</v>
      </c>
      <c r="U588" s="41">
        <v>7194</v>
      </c>
      <c r="V588" s="44">
        <v>13107916</v>
      </c>
      <c r="W588" s="44">
        <v>24715263</v>
      </c>
      <c r="X588" s="45">
        <v>44561</v>
      </c>
      <c r="Y588" s="42" t="s">
        <v>40</v>
      </c>
      <c r="Z588" s="42" t="s">
        <v>9203</v>
      </c>
      <c r="AA588" s="42" t="s">
        <v>9530</v>
      </c>
    </row>
    <row r="589" spans="1:27" ht="15.75" customHeight="1" x14ac:dyDescent="0.2">
      <c r="A589" s="41">
        <v>7195</v>
      </c>
      <c r="B589" s="27" t="str">
        <f>VLOOKUP(A589,'BASE REGISTRO NOVIEMBRE'!$B$2:$V$890,2,FALSE)</f>
        <v xml:space="preserve">I. Municipalidad de Paine
</v>
      </c>
      <c r="C589" s="27" t="str">
        <f>VLOOKUP(A589,'BASE REGISTRO NOVIEMBRE'!$B$2:$V$890,3,FALSE)</f>
        <v>69072600-9</v>
      </c>
      <c r="D589" s="27" t="str">
        <f>VLOOKUP(A589,'BASE REGISTRO NOVIEMBRE'!$B$2:$V$890,4,FALSE)</f>
        <v>Municipalidad</v>
      </c>
      <c r="E589" s="27" t="str">
        <f>VLOOKUP(A589,'BASE REGISTRO NOVIEMBRE'!$B$2:$V$890,5,FALSE)</f>
        <v>Constitución Política de la República, art. 107.</v>
      </c>
      <c r="F589" s="27" t="str">
        <f>VLOOKUP(A589,'BASE REGISTRO NOVIEMBRE'!$B$2:$V$890,6,FALSE)</f>
        <v>Indefinida.</v>
      </c>
      <c r="G589" s="27" t="str">
        <f>VLOOKUP(A589,'BASE REGISTRO NOVIEMBRE'!$B$2:$V$890,7,FALSE)</f>
        <v>Según Ley Orgánica Nº 18.695, arts. 1º al 4º.</v>
      </c>
      <c r="H589" s="27" t="str">
        <f>VLOOKUP(A589,'BASE REGISTRO NOVIEMBRE'!$B$2:$V$890,8,FALSE)</f>
        <v>no tiene</v>
      </c>
      <c r="I589" s="27">
        <f>VLOOKUP(A589,'BASE REGISTRO NOVIEMBRE'!$B$2:$V$890,9,FALSE)</f>
        <v>0</v>
      </c>
      <c r="J589" s="27">
        <f>VLOOKUP(A589,'BASE REGISTRO NOVIEMBRE'!$B$2:$V$890,10,FALSE)</f>
        <v>0</v>
      </c>
      <c r="K589" s="27" t="str">
        <f>VLOOKUP(A589,'BASE REGISTRO NOVIEMBRE'!$B$2:$V$890,11,FALSE)</f>
        <v xml:space="preserve">Rodrigo Alexander Contreras Gutierrez 
</v>
      </c>
      <c r="L589" s="27" t="str">
        <f>VLOOKUP(A589,'BASE REGISTRO NOVIEMBRE'!$B$2:$V$890,12,FALSE)</f>
        <v xml:space="preserve">Avenida General Baquedano Nº490, Paine.
</v>
      </c>
      <c r="M589" s="27" t="str">
        <f>VLOOKUP(A589,'BASE REGISTRO NOVIEMBRE'!$B$2:$V$890,13,FALSE)</f>
        <v>XIII</v>
      </c>
      <c r="N589" s="27" t="str">
        <f>VLOOKUP(A589,'BASE REGISTRO NOVIEMBRE'!$B$2:$V$890,14,FALSE)</f>
        <v>Paine</v>
      </c>
      <c r="O589" s="27" t="str">
        <f>VLOOKUP(A589,'BASE REGISTRO NOVIEMBRE'!$B$2:$V$890,15,FALSE)</f>
        <v xml:space="preserve">Fono Alcaldia: 228218615
Fono DIDECO: 226940214- 226940220-229640203 
</v>
      </c>
      <c r="P589" s="27" t="str">
        <f>VLOOKUP(A589,'BASE REGISTRO NOVIEMBRE'!$B$2:$V$890,16,FALSE)</f>
        <v>Correo electrónico alcaldía: alcaldia@paine.cl
Correo electrónico DIDECO:dideco@paine.cl</v>
      </c>
      <c r="Q589" s="27">
        <f>VLOOKUP(A589,'BASE REGISTRO NOVIEMBRE'!$B$2:$V$890,17,FALSE)</f>
        <v>0</v>
      </c>
      <c r="R589" s="27">
        <f>VLOOKUP(A589,'BASE REGISTRO NOVIEMBRE'!$B$2:$V$890,18,FALSE)</f>
        <v>91001</v>
      </c>
      <c r="S589" s="27" t="str">
        <f>VLOOKUP(A589,'BASE REGISTRO NOVIEMBRE'!$B$2:$V$890,19,FALSE)</f>
        <v xml:space="preserve">No se acompañan. Aplica Informe Jurídico Nº 09, de  fecha 14 de marzo de 2011 del Departamento Jurídico y Dictamen Nº 070791, de 2009, de la Contraloría General de la República.  </v>
      </c>
      <c r="T589" s="107">
        <f>VLOOKUP(A589,'BASE REGISTRO NOVIEMBRE'!$B$2:$V$890,20,FALSE)</f>
        <v>38624</v>
      </c>
      <c r="U589" s="41">
        <v>7195</v>
      </c>
      <c r="V589" s="44">
        <v>0</v>
      </c>
      <c r="W589" s="44">
        <v>12412800</v>
      </c>
      <c r="X589" s="45">
        <v>44561</v>
      </c>
      <c r="Y589" s="42" t="s">
        <v>40</v>
      </c>
      <c r="Z589" s="42" t="s">
        <v>9203</v>
      </c>
      <c r="AA589" s="42" t="s">
        <v>251</v>
      </c>
    </row>
    <row r="590" spans="1:27" ht="15.75" customHeight="1" x14ac:dyDescent="0.2">
      <c r="A590" s="41">
        <v>7196</v>
      </c>
      <c r="B590" s="27" t="str">
        <f>VLOOKUP(A590,'BASE REGISTRO NOVIEMBRE'!$B$2:$V$890,2,FALSE)</f>
        <v xml:space="preserve">I. Municipalidad de La Cisterna
</v>
      </c>
      <c r="C590" s="27" t="str">
        <f>VLOOKUP(A590,'BASE REGISTRO NOVIEMBRE'!$B$2:$V$890,3,FALSE)</f>
        <v>69072000-0</v>
      </c>
      <c r="D590" s="27" t="str">
        <f>VLOOKUP(A590,'BASE REGISTRO NOVIEMBRE'!$B$2:$V$890,4,FALSE)</f>
        <v>Municipalidad</v>
      </c>
      <c r="E590" s="27" t="str">
        <f>VLOOKUP(A590,'BASE REGISTRO NOVIEMBRE'!$B$2:$V$890,5,FALSE)</f>
        <v>Constitución Política de la República, art. 107.</v>
      </c>
      <c r="F590" s="27" t="str">
        <f>VLOOKUP(A590,'BASE REGISTRO NOVIEMBRE'!$B$2:$V$890,6,FALSE)</f>
        <v>Indefinida.</v>
      </c>
      <c r="G590" s="27" t="str">
        <f>VLOOKUP(A590,'BASE REGISTRO NOVIEMBRE'!$B$2:$V$890,7,FALSE)</f>
        <v>Según Ley Orgánica Nº 18.695, arts. 1º al 4º.</v>
      </c>
      <c r="H590" s="27" t="str">
        <f>VLOOKUP(A590,'BASE REGISTRO NOVIEMBRE'!$B$2:$V$890,8,FALSE)</f>
        <v>no tiene</v>
      </c>
      <c r="I590" s="27">
        <f>VLOOKUP(A590,'BASE REGISTRO NOVIEMBRE'!$B$2:$V$890,9,FALSE)</f>
        <v>0</v>
      </c>
      <c r="J590" s="27">
        <f>VLOOKUP(A590,'BASE REGISTRO NOVIEMBRE'!$B$2:$V$890,10,FALSE)</f>
        <v>0</v>
      </c>
      <c r="K590" s="27" t="str">
        <f>VLOOKUP(A590,'BASE REGISTRO NOVIEMBRE'!$B$2:$V$890,11,FALSE)</f>
        <v xml:space="preserve">Reginaldo Santiago Rebolledo Pizarro    </v>
      </c>
      <c r="L590" s="27" t="str">
        <f>VLOOKUP(A590,'BASE REGISTRO NOVIEMBRE'!$B$2:$V$890,12,FALSE)</f>
        <v xml:space="preserve">Pedro Aguirre Cerda Nº0161, La Cisterna.
</v>
      </c>
      <c r="M590" s="27" t="str">
        <f>VLOOKUP(A590,'BASE REGISTRO NOVIEMBRE'!$B$2:$V$890,13,FALSE)</f>
        <v>XIII</v>
      </c>
      <c r="N590" s="27" t="str">
        <f>VLOOKUP(A590,'BASE REGISTRO NOVIEMBRE'!$B$2:$V$890,14,FALSE)</f>
        <v>La Cisterna</v>
      </c>
      <c r="O590" s="27" t="str">
        <f>VLOOKUP(A590,'BASE REGISTRO NOVIEMBRE'!$B$2:$V$890,15,FALSE)</f>
        <v>Fono 225407541- 225407586</v>
      </c>
      <c r="P590" s="27" t="str">
        <f>VLOOKUP(A590,'BASE REGISTRO NOVIEMBRE'!$B$2:$V$890,16,FALSE)</f>
        <v>secmunicipal@cisterna.cl</v>
      </c>
      <c r="Q590" s="27">
        <f>VLOOKUP(A590,'BASE REGISTRO NOVIEMBRE'!$B$2:$V$890,17,FALSE)</f>
        <v>0</v>
      </c>
      <c r="R590" s="27">
        <f>VLOOKUP(A590,'BASE REGISTRO NOVIEMBRE'!$B$2:$V$890,18,FALSE)</f>
        <v>91001</v>
      </c>
      <c r="S590" s="27" t="str">
        <f>VLOOKUP(A590,'BASE REGISTRO NOVIEMBRE'!$B$2:$V$890,19,FALSE)</f>
        <v xml:space="preserve">No se acompañan. Aplica Informe Jurídico Nº 09, de  fecha 14 de marzo de 2011 del Departamento Jurídico y Dictamen Nº 070791, de 2009, de la Contraloría General de la República.  
</v>
      </c>
      <c r="T590" s="107">
        <f>VLOOKUP(A590,'BASE REGISTRO NOVIEMBRE'!$B$2:$V$890,20,FALSE)</f>
        <v>38624</v>
      </c>
      <c r="U590" s="41">
        <v>7196</v>
      </c>
      <c r="V590" s="44">
        <v>4173517</v>
      </c>
      <c r="W590" s="44">
        <v>13355254</v>
      </c>
      <c r="X590" s="45">
        <v>44561</v>
      </c>
      <c r="Y590" s="42" t="s">
        <v>40</v>
      </c>
      <c r="Z590" s="42" t="s">
        <v>9203</v>
      </c>
      <c r="AA590" s="42" t="s">
        <v>9503</v>
      </c>
    </row>
    <row r="591" spans="1:27" ht="15.75" customHeight="1" x14ac:dyDescent="0.2">
      <c r="A591" s="41">
        <v>7197</v>
      </c>
      <c r="B591" s="27" t="str">
        <f>VLOOKUP(A591,'BASE REGISTRO NOVIEMBRE'!$B$2:$V$890,2,FALSE)</f>
        <v xml:space="preserve">I. Municipalidad de Salamanca
</v>
      </c>
      <c r="C591" s="27" t="str">
        <f>VLOOKUP(A591,'BASE REGISTRO NOVIEMBRE'!$B$2:$V$890,3,FALSE)</f>
        <v>69041400-7</v>
      </c>
      <c r="D591" s="27" t="str">
        <f>VLOOKUP(A591,'BASE REGISTRO NOVIEMBRE'!$B$2:$V$890,4,FALSE)</f>
        <v>Municipalidad</v>
      </c>
      <c r="E591" s="27" t="str">
        <f>VLOOKUP(A591,'BASE REGISTRO NOVIEMBRE'!$B$2:$V$890,5,FALSE)</f>
        <v>Constitución Política de la República, art. 107.</v>
      </c>
      <c r="F591" s="27" t="str">
        <f>VLOOKUP(A591,'BASE REGISTRO NOVIEMBRE'!$B$2:$V$890,6,FALSE)</f>
        <v>Indefinida.</v>
      </c>
      <c r="G591" s="27" t="str">
        <f>VLOOKUP(A591,'BASE REGISTRO NOVIEMBRE'!$B$2:$V$890,7,FALSE)</f>
        <v>Según Ley Orgánica Nº 18.695, arts. 1º al 4º.</v>
      </c>
      <c r="H591" s="27">
        <f>VLOOKUP(A591,'BASE REGISTRO NOVIEMBRE'!$B$2:$V$890,8,FALSE)</f>
        <v>0</v>
      </c>
      <c r="I591" s="27">
        <f>VLOOKUP(A591,'BASE REGISTRO NOVIEMBRE'!$B$2:$V$890,9,FALSE)</f>
        <v>0</v>
      </c>
      <c r="J591" s="27">
        <f>VLOOKUP(A591,'BASE REGISTRO NOVIEMBRE'!$B$2:$V$890,10,FALSE)</f>
        <v>0</v>
      </c>
      <c r="K591" s="27" t="str">
        <f>VLOOKUP(A591,'BASE REGISTRO NOVIEMBRE'!$B$2:$V$890,11,FALSE)</f>
        <v xml:space="preserve">Gerardo Andrés Rojas Escudero   </v>
      </c>
      <c r="L591" s="27" t="str">
        <f>VLOOKUP(A591,'BASE REGISTRO NOVIEMBRE'!$B$2:$V$890,12,FALSE)</f>
        <v xml:space="preserve">Manuel Bulnes Nº599, comuna de Salamanca.
</v>
      </c>
      <c r="M591" s="27" t="str">
        <f>VLOOKUP(A591,'BASE REGISTRO NOVIEMBRE'!$B$2:$V$890,13,FALSE)</f>
        <v>IV</v>
      </c>
      <c r="N591" s="27" t="str">
        <f>VLOOKUP(A591,'BASE REGISTRO NOVIEMBRE'!$B$2:$V$890,14,FALSE)</f>
        <v>Salamanca.</v>
      </c>
      <c r="O591" s="27" t="str">
        <f>VLOOKUP(A591,'BASE REGISTRO NOVIEMBRE'!$B$2:$V$890,15,FALSE)</f>
        <v>Fono (53) 2448600 – (53) 2448601 – (53)-2448539</v>
      </c>
      <c r="P591" s="27" t="str">
        <f>VLOOKUP(A591,'BASE REGISTRO NOVIEMBRE'!$B$2:$V$890,16,FALSE)</f>
        <v xml:space="preserve">
oirs@salamanca.cl alcaldia@salamanca.cl ncruz@salamanca.cl</v>
      </c>
      <c r="Q591" s="27">
        <f>VLOOKUP(A591,'BASE REGISTRO NOVIEMBRE'!$B$2:$V$890,17,FALSE)</f>
        <v>0</v>
      </c>
      <c r="R591" s="27">
        <f>VLOOKUP(A591,'BASE REGISTRO NOVIEMBRE'!$B$2:$V$890,18,FALSE)</f>
        <v>91001</v>
      </c>
      <c r="S591" s="27" t="str">
        <f>VLOOKUP(A591,'BASE REGISTRO NOVIEMBRE'!$B$2:$V$890,19,FALSE)</f>
        <v xml:space="preserve">No se acompañan. Aplica Informe Jurídico Nº 09, de  fecha 14 de marzo de 2011 del Departamento Jurídico y Dictamen Nº 070791, de 2009, de la Contraloría General de la República.  
</v>
      </c>
      <c r="T591" s="107">
        <f>VLOOKUP(A591,'BASE REGISTRO NOVIEMBRE'!$B$2:$V$890,20,FALSE)</f>
        <v>38624</v>
      </c>
      <c r="U591" s="41">
        <v>7197</v>
      </c>
      <c r="V591" s="44">
        <v>4730622</v>
      </c>
      <c r="W591" s="44">
        <v>14191866</v>
      </c>
      <c r="X591" s="45">
        <v>44561</v>
      </c>
      <c r="Y591" s="42" t="s">
        <v>40</v>
      </c>
      <c r="Z591" s="42" t="s">
        <v>9203</v>
      </c>
      <c r="AA591" s="42" t="s">
        <v>528</v>
      </c>
    </row>
    <row r="592" spans="1:27" ht="15.75" customHeight="1" x14ac:dyDescent="0.2">
      <c r="A592" s="41">
        <v>7198</v>
      </c>
      <c r="B592" s="27" t="str">
        <f>VLOOKUP(A592,'BASE REGISTRO NOVIEMBRE'!$B$2:$V$890,2,FALSE)</f>
        <v xml:space="preserve">I. Municipalidad de Buin
</v>
      </c>
      <c r="C592" s="27" t="str">
        <f>VLOOKUP(A592,'BASE REGISTRO NOVIEMBRE'!$B$2:$V$890,3,FALSE)</f>
        <v>69072500-2</v>
      </c>
      <c r="D592" s="27" t="str">
        <f>VLOOKUP(A592,'BASE REGISTRO NOVIEMBRE'!$B$2:$V$890,4,FALSE)</f>
        <v>Municipalidad</v>
      </c>
      <c r="E592" s="27" t="str">
        <f>VLOOKUP(A592,'BASE REGISTRO NOVIEMBRE'!$B$2:$V$890,5,FALSE)</f>
        <v>Constitución Política de la República, art. 107.</v>
      </c>
      <c r="F592" s="27" t="str">
        <f>VLOOKUP(A592,'BASE REGISTRO NOVIEMBRE'!$B$2:$V$890,6,FALSE)</f>
        <v>Indefinida.</v>
      </c>
      <c r="G592" s="27" t="str">
        <f>VLOOKUP(A592,'BASE REGISTRO NOVIEMBRE'!$B$2:$V$890,7,FALSE)</f>
        <v>Según Ley Orgánica Nº 18.695, arts. 1º al 4º.</v>
      </c>
      <c r="H592" s="27" t="str">
        <f>VLOOKUP(A592,'BASE REGISTRO NOVIEMBRE'!$B$2:$V$890,8,FALSE)</f>
        <v>no tiene</v>
      </c>
      <c r="I592" s="27">
        <f>VLOOKUP(A592,'BASE REGISTRO NOVIEMBRE'!$B$2:$V$890,9,FALSE)</f>
        <v>0</v>
      </c>
      <c r="J592" s="27">
        <f>VLOOKUP(A592,'BASE REGISTRO NOVIEMBRE'!$B$2:$V$890,10,FALSE)</f>
        <v>0</v>
      </c>
      <c r="K592" s="27" t="str">
        <f>VLOOKUP(A592,'BASE REGISTRO NOVIEMBRE'!$B$2:$V$890,11,FALSE)</f>
        <v xml:space="preserve">Miguel Leonardo Araya Lobos </v>
      </c>
      <c r="L592" s="27" t="str">
        <f>VLOOKUP(A592,'BASE REGISTRO NOVIEMBRE'!$B$2:$V$890,12,FALSE)</f>
        <v xml:space="preserve">Carlos Condell Nº415, comuna de Buin.
</v>
      </c>
      <c r="M592" s="27" t="str">
        <f>VLOOKUP(A592,'BASE REGISTRO NOVIEMBRE'!$B$2:$V$890,13,FALSE)</f>
        <v>XIII</v>
      </c>
      <c r="N592" s="27" t="str">
        <f>VLOOKUP(A592,'BASE REGISTRO NOVIEMBRE'!$B$2:$V$890,14,FALSE)</f>
        <v>Buin</v>
      </c>
      <c r="O592" s="27">
        <f>VLOOKUP(A592,'BASE REGISTRO NOVIEMBRE'!$B$2:$V$890,15,FALSE)</f>
        <v>228218416</v>
      </c>
      <c r="P592" s="27" t="str">
        <f>VLOOKUP(A592,'BASE REGISTRO NOVIEMBRE'!$B$2:$V$890,16,FALSE)</f>
        <v>maraya@buin.cl jastudillo@buin.cl opdbuin@buin.cl</v>
      </c>
      <c r="Q592" s="27">
        <f>VLOOKUP(A592,'BASE REGISTRO NOVIEMBRE'!$B$2:$V$890,17,FALSE)</f>
        <v>0</v>
      </c>
      <c r="R592" s="27">
        <f>VLOOKUP(A592,'BASE REGISTRO NOVIEMBRE'!$B$2:$V$890,18,FALSE)</f>
        <v>91001</v>
      </c>
      <c r="S592" s="27" t="str">
        <f>VLOOKUP(A592,'BASE REGISTRO NOVIEMBRE'!$B$2:$V$890,19,FALSE)</f>
        <v xml:space="preserve">No se acompañan. Aplica Informe Jurídico Nº 09, de fecha 14 de marzo de 2011 del Departamento Jurídico y Dictamen Nº 070791, de 2009, de la Contraloría General de la República.  
</v>
      </c>
      <c r="T592" s="107">
        <f>VLOOKUP(A592,'BASE REGISTRO NOVIEMBRE'!$B$2:$V$890,20,FALSE)</f>
        <v>38624</v>
      </c>
      <c r="U592" s="41">
        <v>7198</v>
      </c>
      <c r="V592" s="44">
        <v>8585520</v>
      </c>
      <c r="W592" s="44">
        <v>8585520</v>
      </c>
      <c r="X592" s="45">
        <v>44561</v>
      </c>
      <c r="Y592" s="42" t="s">
        <v>40</v>
      </c>
      <c r="Z592" s="42" t="s">
        <v>9203</v>
      </c>
      <c r="AA592" s="42" t="s">
        <v>138</v>
      </c>
    </row>
    <row r="593" spans="1:27" ht="15.75" customHeight="1" x14ac:dyDescent="0.2">
      <c r="A593" s="41">
        <v>7200</v>
      </c>
      <c r="B593" s="27" t="str">
        <f>VLOOKUP(A593,'BASE REGISTRO NOVIEMBRE'!$B$2:$V$890,2,FALSE)</f>
        <v xml:space="preserve">I. Municipalidad de El Bosque
</v>
      </c>
      <c r="C593" s="27" t="str">
        <f>VLOOKUP(A593,'BASE REGISTRO NOVIEMBRE'!$B$2:$V$890,3,FALSE)</f>
        <v>69255300-4</v>
      </c>
      <c r="D593" s="27" t="str">
        <f>VLOOKUP(A593,'BASE REGISTRO NOVIEMBRE'!$B$2:$V$890,4,FALSE)</f>
        <v>Municipalidad</v>
      </c>
      <c r="E593" s="27" t="str">
        <f>VLOOKUP(A593,'BASE REGISTRO NOVIEMBRE'!$B$2:$V$890,5,FALSE)</f>
        <v>Constitución Política de la República, art. 107.</v>
      </c>
      <c r="F593" s="27" t="str">
        <f>VLOOKUP(A593,'BASE REGISTRO NOVIEMBRE'!$B$2:$V$890,6,FALSE)</f>
        <v>Indefinida.</v>
      </c>
      <c r="G593" s="27" t="str">
        <f>VLOOKUP(A593,'BASE REGISTRO NOVIEMBRE'!$B$2:$V$890,7,FALSE)</f>
        <v>Según Ley Orgánica Nº 18.695, arts. 1º al 4º.</v>
      </c>
      <c r="H593" s="27" t="str">
        <f>VLOOKUP(A593,'BASE REGISTRO NOVIEMBRE'!$B$2:$V$890,8,FALSE)</f>
        <v>no tiene</v>
      </c>
      <c r="I593" s="27">
        <f>VLOOKUP(A593,'BASE REGISTRO NOVIEMBRE'!$B$2:$V$890,9,FALSE)</f>
        <v>0</v>
      </c>
      <c r="J593" s="27">
        <f>VLOOKUP(A593,'BASE REGISTRO NOVIEMBRE'!$B$2:$V$890,10,FALSE)</f>
        <v>0</v>
      </c>
      <c r="K593" s="27" t="str">
        <f>VLOOKUP(A593,'BASE REGISTRO NOVIEMBRE'!$B$2:$V$890,11,FALSE)</f>
        <v xml:space="preserve">Manuel Francisco Zúñiga Aguilar  </v>
      </c>
      <c r="L593" s="27" t="str">
        <f>VLOOKUP(A593,'BASE REGISTRO NOVIEMBRE'!$B$2:$V$890,12,FALSE)</f>
        <v xml:space="preserve">Alejandro Guzmán Nº735, comuna de El Bosque.
</v>
      </c>
      <c r="M593" s="27" t="str">
        <f>VLOOKUP(A593,'BASE REGISTRO NOVIEMBRE'!$B$2:$V$890,13,FALSE)</f>
        <v>XIII</v>
      </c>
      <c r="N593" s="27" t="str">
        <f>VLOOKUP(A593,'BASE REGISTRO NOVIEMBRE'!$B$2:$V$890,14,FALSE)</f>
        <v>El Bosque.</v>
      </c>
      <c r="O593" s="27" t="str">
        <f>VLOOKUP(A593,'BASE REGISTRO NOVIEMBRE'!$B$2:$V$890,15,FALSE)</f>
        <v>22-4107888
22-5292131
977761841</v>
      </c>
      <c r="P593" s="27" t="str">
        <f>VLOOKUP(A593,'BASE REGISTRO NOVIEMBRE'!$B$2:$V$890,16,FALSE)</f>
        <v>manuel.zuniga@municipalidadelbosque.cl
alejandra.roias@municípalidadelbosque.cl</v>
      </c>
      <c r="Q593" s="27">
        <f>VLOOKUP(A593,'BASE REGISTRO NOVIEMBRE'!$B$2:$V$890,17,FALSE)</f>
        <v>0</v>
      </c>
      <c r="R593" s="27">
        <f>VLOOKUP(A593,'BASE REGISTRO NOVIEMBRE'!$B$2:$V$890,18,FALSE)</f>
        <v>91001</v>
      </c>
      <c r="S593" s="27" t="str">
        <f>VLOOKUP(A593,'BASE REGISTRO NOVIEMBRE'!$B$2:$V$890,19,FALSE)</f>
        <v xml:space="preserve">No se acompañan. Aplica Informe Jurídico Nº 09, de  fecha 14 de marzo de 2011 del Departamento Jurídico y Dictamen Nº 070791, de 2009, de la Contraloría General de la República.  
</v>
      </c>
      <c r="T593" s="107">
        <f>VLOOKUP(A593,'BASE REGISTRO NOVIEMBRE'!$B$2:$V$890,20,FALSE)</f>
        <v>38624</v>
      </c>
      <c r="U593" s="41">
        <v>7200</v>
      </c>
      <c r="V593" s="44">
        <v>38921024</v>
      </c>
      <c r="W593" s="44">
        <v>38921024</v>
      </c>
      <c r="X593" s="45">
        <v>44561</v>
      </c>
      <c r="Y593" s="42" t="s">
        <v>40</v>
      </c>
      <c r="Z593" s="42" t="s">
        <v>9203</v>
      </c>
      <c r="AA593" s="42" t="s">
        <v>9487</v>
      </c>
    </row>
    <row r="594" spans="1:27" ht="15.75" customHeight="1" x14ac:dyDescent="0.2">
      <c r="A594" s="41">
        <v>7201</v>
      </c>
      <c r="B594" s="27" t="str">
        <f>VLOOKUP(A594,'BASE REGISTRO NOVIEMBRE'!$B$2:$V$890,2,FALSE)</f>
        <v xml:space="preserve">I. Municipalidad de Purranque
</v>
      </c>
      <c r="C594" s="27" t="str">
        <f>VLOOKUP(A594,'BASE REGISTRO NOVIEMBRE'!$B$2:$V$890,3,FALSE)</f>
        <v>69210500-1</v>
      </c>
      <c r="D594" s="27" t="str">
        <f>VLOOKUP(A594,'BASE REGISTRO NOVIEMBRE'!$B$2:$V$890,4,FALSE)</f>
        <v>Municipalidad</v>
      </c>
      <c r="E594" s="27" t="str">
        <f>VLOOKUP(A594,'BASE REGISTRO NOVIEMBRE'!$B$2:$V$890,5,FALSE)</f>
        <v>Constitución Política de la República, art. 107.</v>
      </c>
      <c r="F594" s="27" t="str">
        <f>VLOOKUP(A594,'BASE REGISTRO NOVIEMBRE'!$B$2:$V$890,6,FALSE)</f>
        <v>Indefinida.</v>
      </c>
      <c r="G594" s="27" t="str">
        <f>VLOOKUP(A594,'BASE REGISTRO NOVIEMBRE'!$B$2:$V$890,7,FALSE)</f>
        <v>Según Ley Orgánica Nº 18.695, arts. 1º al 4º.</v>
      </c>
      <c r="H594" s="27" t="str">
        <f>VLOOKUP(A594,'BASE REGISTRO NOVIEMBRE'!$B$2:$V$890,8,FALSE)</f>
        <v>no tiene</v>
      </c>
      <c r="I594" s="27">
        <f>VLOOKUP(A594,'BASE REGISTRO NOVIEMBRE'!$B$2:$V$890,9,FALSE)</f>
        <v>0</v>
      </c>
      <c r="J594" s="27">
        <f>VLOOKUP(A594,'BASE REGISTRO NOVIEMBRE'!$B$2:$V$890,10,FALSE)</f>
        <v>0</v>
      </c>
      <c r="K594" s="27" t="str">
        <f>VLOOKUP(A594,'BASE REGISTRO NOVIEMBRE'!$B$2:$V$890,11,FALSE)</f>
        <v>César Iván Crot Vargas</v>
      </c>
      <c r="L594" s="27" t="str">
        <f>VLOOKUP(A594,'BASE REGISTRO NOVIEMBRE'!$B$2:$V$890,12,FALSE)</f>
        <v xml:space="preserve">Pedro Montt Nº249, comuna de Purranque.
</v>
      </c>
      <c r="M594" s="27" t="str">
        <f>VLOOKUP(A594,'BASE REGISTRO NOVIEMBRE'!$B$2:$V$890,13,FALSE)</f>
        <v>X</v>
      </c>
      <c r="N594" s="27" t="str">
        <f>VLOOKUP(A594,'BASE REGISTRO NOVIEMBRE'!$B$2:$V$890,14,FALSE)</f>
        <v>Purranque.</v>
      </c>
      <c r="O594" s="27" t="str">
        <f>VLOOKUP(A594,'BASE REGISTRO NOVIEMBRE'!$B$2:$V$890,15,FALSE)</f>
        <v xml:space="preserve">Fono: 642351133/ 642351129 
</v>
      </c>
      <c r="P594" s="27" t="str">
        <f>VLOOKUP(A594,'BASE REGISTRO NOVIEMBRE'!$B$2:$V$890,16,FALSE)</f>
        <v xml:space="preserve">Correo electrónico: hector.barria@purranque.cl 
                              gabinete@purranque.cl
                              partes@purranque.cl
</v>
      </c>
      <c r="Q594" s="27">
        <f>VLOOKUP(A594,'BASE REGISTRO NOVIEMBRE'!$B$2:$V$890,17,FALSE)</f>
        <v>0</v>
      </c>
      <c r="R594" s="27">
        <f>VLOOKUP(A594,'BASE REGISTRO NOVIEMBRE'!$B$2:$V$890,18,FALSE)</f>
        <v>91001</v>
      </c>
      <c r="S594" s="27" t="str">
        <f>VLOOKUP(A594,'BASE REGISTRO NOVIEMBRE'!$B$2:$V$890,19,FALSE)</f>
        <v xml:space="preserve">No se acompañan. Aplica Informe Jurídico Nº 09, de  fecha 14 de marzo de 2011 del Departamento Jurídico y Dictamen Nº 070791, de 2009, de la Contraloría General de la República.  
</v>
      </c>
      <c r="T594" s="107">
        <f>VLOOKUP(A594,'BASE REGISTRO NOVIEMBRE'!$B$2:$V$890,20,FALSE)</f>
        <v>38624</v>
      </c>
      <c r="U594" s="41">
        <v>7201</v>
      </c>
      <c r="V594" s="44">
        <v>5709371</v>
      </c>
      <c r="W594" s="44">
        <v>11418742</v>
      </c>
      <c r="X594" s="45">
        <v>44561</v>
      </c>
      <c r="Y594" s="42" t="s">
        <v>40</v>
      </c>
      <c r="Z594" s="42" t="s">
        <v>9203</v>
      </c>
      <c r="AA594" s="42" t="s">
        <v>9553</v>
      </c>
    </row>
    <row r="595" spans="1:27" ht="15.75" customHeight="1" x14ac:dyDescent="0.2">
      <c r="A595" s="41">
        <v>7202</v>
      </c>
      <c r="B595" s="27" t="str">
        <f>VLOOKUP(A595,'BASE REGISTRO NOVIEMBRE'!$B$2:$V$890,2,FALSE)</f>
        <v xml:space="preserve">I. Municipalidad de Calera de Tango.
</v>
      </c>
      <c r="C595" s="27" t="str">
        <f>VLOOKUP(A595,'BASE REGISTRO NOVIEMBRE'!$B$2:$V$890,3,FALSE)</f>
        <v>69072800-1</v>
      </c>
      <c r="D595" s="27" t="str">
        <f>VLOOKUP(A595,'BASE REGISTRO NOVIEMBRE'!$B$2:$V$890,4,FALSE)</f>
        <v>Municipalidad</v>
      </c>
      <c r="E595" s="27" t="str">
        <f>VLOOKUP(A595,'BASE REGISTRO NOVIEMBRE'!$B$2:$V$890,5,FALSE)</f>
        <v>Constitución Política de la República, art. 107.</v>
      </c>
      <c r="F595" s="27" t="str">
        <f>VLOOKUP(A595,'BASE REGISTRO NOVIEMBRE'!$B$2:$V$890,6,FALSE)</f>
        <v>Indefinida.</v>
      </c>
      <c r="G595" s="27" t="str">
        <f>VLOOKUP(A595,'BASE REGISTRO NOVIEMBRE'!$B$2:$V$890,7,FALSE)</f>
        <v>Según Ley Orgánica Nº 18.695, arts. 1º al 4º.</v>
      </c>
      <c r="H595" s="27" t="str">
        <f>VLOOKUP(A595,'BASE REGISTRO NOVIEMBRE'!$B$2:$V$890,8,FALSE)</f>
        <v>no tiene</v>
      </c>
      <c r="I595" s="27">
        <f>VLOOKUP(A595,'BASE REGISTRO NOVIEMBRE'!$B$2:$V$890,9,FALSE)</f>
        <v>0</v>
      </c>
      <c r="J595" s="27">
        <f>VLOOKUP(A595,'BASE REGISTRO NOVIEMBRE'!$B$2:$V$890,10,FALSE)</f>
        <v>0</v>
      </c>
      <c r="K595" s="27" t="str">
        <f>VLOOKUP(A595,'BASE REGISTRO NOVIEMBRE'!$B$2:$V$890,11,FALSE)</f>
        <v xml:space="preserve">Erasmo Agustín Valenzuela Santibáñez, </v>
      </c>
      <c r="L595" s="27" t="str">
        <f>VLOOKUP(A595,'BASE REGISTRO NOVIEMBRE'!$B$2:$V$890,12,FALSE)</f>
        <v xml:space="preserve">Avenida Calera de Tango  Nº 345, comuna de Calera de Tango, Región Metropolitana.
</v>
      </c>
      <c r="M595" s="27" t="str">
        <f>VLOOKUP(A595,'BASE REGISTRO NOVIEMBRE'!$B$2:$V$890,13,FALSE)</f>
        <v>XIII</v>
      </c>
      <c r="N595" s="27" t="str">
        <f>VLOOKUP(A595,'BASE REGISTRO NOVIEMBRE'!$B$2:$V$890,14,FALSE)</f>
        <v>Calera de Tango</v>
      </c>
      <c r="O595" s="27" t="str">
        <f>VLOOKUP(A595,'BASE REGISTRO NOVIEMBRE'!$B$2:$V$890,15,FALSE)</f>
        <v>Fono: 8108900</v>
      </c>
      <c r="P595" s="27">
        <f>VLOOKUP(A595,'BASE REGISTRO NOVIEMBRE'!$B$2:$V$890,16,FALSE)</f>
        <v>0</v>
      </c>
      <c r="Q595" s="27">
        <f>VLOOKUP(A595,'BASE REGISTRO NOVIEMBRE'!$B$2:$V$890,17,FALSE)</f>
        <v>0</v>
      </c>
      <c r="R595" s="27">
        <f>VLOOKUP(A595,'BASE REGISTRO NOVIEMBRE'!$B$2:$V$890,18,FALSE)</f>
        <v>91001</v>
      </c>
      <c r="S595" s="27" t="str">
        <f>VLOOKUP(A595,'BASE REGISTRO NOVIEMBRE'!$B$2:$V$890,19,FALSE)</f>
        <v xml:space="preserve">No se acompañan. Aplica Informe Jurídico Nº 09, de  fecha 14 de marzo de 2011 del Departamento Jurídico y Dictamen Nº 070791, de 2009, de la Contraloría General de la República.  
</v>
      </c>
      <c r="T595" s="107">
        <f>VLOOKUP(A595,'BASE REGISTRO NOVIEMBRE'!$B$2:$V$890,20,FALSE)</f>
        <v>38624</v>
      </c>
      <c r="U595" s="41">
        <v>7202</v>
      </c>
      <c r="V595" s="44">
        <v>0</v>
      </c>
      <c r="W595" s="44">
        <v>10016440</v>
      </c>
      <c r="X595" s="45">
        <v>44561</v>
      </c>
      <c r="Y595" s="42" t="s">
        <v>40</v>
      </c>
      <c r="Z595" s="42" t="s">
        <v>9203</v>
      </c>
      <c r="AA595" s="42" t="s">
        <v>9460</v>
      </c>
    </row>
    <row r="596" spans="1:27" ht="15.75" customHeight="1" x14ac:dyDescent="0.2">
      <c r="A596" s="41">
        <v>7203</v>
      </c>
      <c r="B596" s="27" t="str">
        <f>VLOOKUP(A596,'BASE REGISTRO NOVIEMBRE'!$B$2:$V$890,2,FALSE)</f>
        <v>I. Municipalidad de San Miguel</v>
      </c>
      <c r="C596" s="27" t="str">
        <f>VLOOKUP(A596,'BASE REGISTRO NOVIEMBRE'!$B$2:$V$890,3,FALSE)</f>
        <v>69070800-0</v>
      </c>
      <c r="D596" s="27" t="str">
        <f>VLOOKUP(A596,'BASE REGISTRO NOVIEMBRE'!$B$2:$V$890,4,FALSE)</f>
        <v>Municipalidad</v>
      </c>
      <c r="E596" s="27" t="str">
        <f>VLOOKUP(A596,'BASE REGISTRO NOVIEMBRE'!$B$2:$V$890,5,FALSE)</f>
        <v>Constitución Política de la República, artículo 107</v>
      </c>
      <c r="F596" s="27" t="str">
        <f>VLOOKUP(A596,'BASE REGISTRO NOVIEMBRE'!$B$2:$V$890,6,FALSE)</f>
        <v>Indefinida</v>
      </c>
      <c r="G596" s="27" t="str">
        <f>VLOOKUP(A596,'BASE REGISTRO NOVIEMBRE'!$B$2:$V$890,7,FALSE)</f>
        <v>Según Ley Orgánica N° 18.695, artículos 1° al 4°</v>
      </c>
      <c r="H596" s="27" t="str">
        <f>VLOOKUP(A596,'BASE REGISTRO NOVIEMBRE'!$B$2:$V$890,8,FALSE)</f>
        <v>no tiene</v>
      </c>
      <c r="I596" s="27">
        <f>VLOOKUP(A596,'BASE REGISTRO NOVIEMBRE'!$B$2:$V$890,9,FALSE)</f>
        <v>0</v>
      </c>
      <c r="J596" s="27">
        <f>VLOOKUP(A596,'BASE REGISTRO NOVIEMBRE'!$B$2:$V$890,10,FALSE)</f>
        <v>0</v>
      </c>
      <c r="K596" s="27" t="str">
        <f>VLOOKUP(A596,'BASE REGISTRO NOVIEMBRE'!$B$2:$V$890,11,FALSE)</f>
        <v xml:space="preserve">Luis Humberto Sanhueza Bravo, 
</v>
      </c>
      <c r="L596" s="27" t="str">
        <f>VLOOKUP(A596,'BASE REGISTRO NOVIEMBRE'!$B$2:$V$890,12,FALSE)</f>
        <v xml:space="preserve">Gran Avenida José Miguel Carrera N° 3418, comuna de San Miguel, Región Metropolitana.
</v>
      </c>
      <c r="M596" s="27" t="str">
        <f>VLOOKUP(A596,'BASE REGISTRO NOVIEMBRE'!$B$2:$V$890,13,FALSE)</f>
        <v>XIII</v>
      </c>
      <c r="N596" s="27" t="str">
        <f>VLOOKUP(A596,'BASE REGISTRO NOVIEMBRE'!$B$2:$V$890,14,FALSE)</f>
        <v>San Miguel</v>
      </c>
      <c r="O596" s="27" t="str">
        <f>VLOOKUP(A596,'BASE REGISTRO NOVIEMBRE'!$B$2:$V$890,15,FALSE)</f>
        <v xml:space="preserve">Fono: 26789131-232419301
</v>
      </c>
      <c r="P596" s="27" t="str">
        <f>VLOOKUP(A596,'BASE REGISTRO NOVIEMBRE'!$B$2:$V$890,16,FALSE)</f>
        <v xml:space="preserve">Correo electrónico: alcaldiasanmiguel@sanmiguel.cl </v>
      </c>
      <c r="Q596" s="27">
        <f>VLOOKUP(A596,'BASE REGISTRO NOVIEMBRE'!$B$2:$V$890,17,FALSE)</f>
        <v>0</v>
      </c>
      <c r="R596" s="27">
        <f>VLOOKUP(A596,'BASE REGISTRO NOVIEMBRE'!$B$2:$V$890,18,FALSE)</f>
        <v>91001</v>
      </c>
      <c r="S596" s="27" t="str">
        <f>VLOOKUP(A596,'BASE REGISTRO NOVIEMBRE'!$B$2:$V$890,19,FALSE)</f>
        <v>No se acompañan. Aplica Informe Jurídico Nº 09, de fecha 14 de marzo de 2011 del Departamento Jurídico y Dictamen Nº 070791, de 2009, de la Contraloría General de la República.</v>
      </c>
      <c r="T596" s="107">
        <f>VLOOKUP(A596,'BASE REGISTRO NOVIEMBRE'!$B$2:$V$890,20,FALSE)</f>
        <v>38628</v>
      </c>
      <c r="U596" s="41">
        <v>7203</v>
      </c>
      <c r="V596" s="44">
        <v>6023712</v>
      </c>
      <c r="W596" s="44">
        <v>18901992</v>
      </c>
      <c r="X596" s="45">
        <v>44561</v>
      </c>
      <c r="Y596" s="42" t="s">
        <v>40</v>
      </c>
      <c r="Z596" s="42" t="s">
        <v>9203</v>
      </c>
      <c r="AA596" s="42" t="s">
        <v>487</v>
      </c>
    </row>
    <row r="597" spans="1:27" ht="15.75" customHeight="1" x14ac:dyDescent="0.2">
      <c r="A597" s="41">
        <v>7204</v>
      </c>
      <c r="B597" s="27" t="str">
        <f>VLOOKUP(A597,'BASE REGISTRO NOVIEMBRE'!$B$2:$V$890,2,FALSE)</f>
        <v xml:space="preserve">I. Municipalidad de Talagante
</v>
      </c>
      <c r="C597" s="27" t="str">
        <f>VLOOKUP(A597,'BASE REGISTRO NOVIEMBRE'!$B$2:$V$890,3,FALSE)</f>
        <v>69071800-6</v>
      </c>
      <c r="D597" s="27" t="str">
        <f>VLOOKUP(A597,'BASE REGISTRO NOVIEMBRE'!$B$2:$V$890,4,FALSE)</f>
        <v>Municipalidad</v>
      </c>
      <c r="E597" s="27" t="str">
        <f>VLOOKUP(A597,'BASE REGISTRO NOVIEMBRE'!$B$2:$V$890,5,FALSE)</f>
        <v>Constitución Política de la República, art. 107.</v>
      </c>
      <c r="F597" s="27" t="str">
        <f>VLOOKUP(A597,'BASE REGISTRO NOVIEMBRE'!$B$2:$V$890,6,FALSE)</f>
        <v>Indefinida.</v>
      </c>
      <c r="G597" s="27" t="str">
        <f>VLOOKUP(A597,'BASE REGISTRO NOVIEMBRE'!$B$2:$V$890,7,FALSE)</f>
        <v>Según Ley Orgánica Nº 18.695, arts. 1º al 4º.</v>
      </c>
      <c r="H597" s="27" t="str">
        <f>VLOOKUP(A597,'BASE REGISTRO NOVIEMBRE'!$B$2:$V$890,8,FALSE)</f>
        <v>no tiene</v>
      </c>
      <c r="I597" s="27">
        <f>VLOOKUP(A597,'BASE REGISTRO NOVIEMBRE'!$B$2:$V$890,9,FALSE)</f>
        <v>0</v>
      </c>
      <c r="J597" s="27">
        <f>VLOOKUP(A597,'BASE REGISTRO NOVIEMBRE'!$B$2:$V$890,10,FALSE)</f>
        <v>0</v>
      </c>
      <c r="K597" s="27" t="str">
        <f>VLOOKUP(A597,'BASE REGISTRO NOVIEMBRE'!$B$2:$V$890,11,FALSE)</f>
        <v xml:space="preserve">Carlos Daniel Álvarez Esteban 
</v>
      </c>
      <c r="L597" s="27" t="str">
        <f>VLOOKUP(A597,'BASE REGISTRO NOVIEMBRE'!$B$2:$V$890,12,FALSE)</f>
        <v xml:space="preserve">21 de Mayo Nº 875, Talagante.
</v>
      </c>
      <c r="M597" s="27" t="str">
        <f>VLOOKUP(A597,'BASE REGISTRO NOVIEMBRE'!$B$2:$V$890,13,FALSE)</f>
        <v>XIII</v>
      </c>
      <c r="N597" s="27" t="str">
        <f>VLOOKUP(A597,'BASE REGISTRO NOVIEMBRE'!$B$2:$V$890,14,FALSE)</f>
        <v>Talagante</v>
      </c>
      <c r="O597" s="27" t="str">
        <f>VLOOKUP(A597,'BASE REGISTRO NOVIEMBRE'!$B$2:$V$890,15,FALSE)</f>
        <v xml:space="preserve">Fonos: 225989284
</v>
      </c>
      <c r="P597" s="27" t="str">
        <f>VLOOKUP(A597,'BASE REGISTRO NOVIEMBRE'!$B$2:$V$890,16,FALSE)</f>
        <v xml:space="preserve">
Correo electrónico: alcaldia@talagante.cl
</v>
      </c>
      <c r="Q597" s="27">
        <f>VLOOKUP(A597,'BASE REGISTRO NOVIEMBRE'!$B$2:$V$890,17,FALSE)</f>
        <v>0</v>
      </c>
      <c r="R597" s="27">
        <f>VLOOKUP(A597,'BASE REGISTRO NOVIEMBRE'!$B$2:$V$890,18,FALSE)</f>
        <v>91001</v>
      </c>
      <c r="S597" s="27" t="str">
        <f>VLOOKUP(A597,'BASE REGISTRO NOVIEMBRE'!$B$2:$V$890,19,FALSE)</f>
        <v>No se acompañan. Aplica Informe Jurídico Nº 09, de fecha 14 de marzo de 2011 del Departamento Jurídico y Dictamen Nº 070791, de 2009, de la Contraloría General de la República.</v>
      </c>
      <c r="T597" s="107">
        <f>VLOOKUP(A597,'BASE REGISTRO NOVIEMBRE'!$B$2:$V$890,20,FALSE)</f>
        <v>38628</v>
      </c>
      <c r="U597" s="41">
        <v>7204</v>
      </c>
      <c r="V597" s="44">
        <v>6439140</v>
      </c>
      <c r="W597" s="44">
        <v>19317420</v>
      </c>
      <c r="X597" s="45">
        <v>44561</v>
      </c>
      <c r="Y597" s="42" t="s">
        <v>40</v>
      </c>
      <c r="Z597" s="42" t="s">
        <v>9203</v>
      </c>
      <c r="AA597" s="42" t="s">
        <v>218</v>
      </c>
    </row>
    <row r="598" spans="1:27" ht="15.75" customHeight="1" x14ac:dyDescent="0.2">
      <c r="A598" s="41">
        <v>7206</v>
      </c>
      <c r="B598" s="27" t="str">
        <f>VLOOKUP(A598,'BASE REGISTRO NOVIEMBRE'!$B$2:$V$890,2,FALSE)</f>
        <v>I. Municipalidad de Recoleta</v>
      </c>
      <c r="C598" s="27" t="str">
        <f>VLOOKUP(A598,'BASE REGISTRO NOVIEMBRE'!$B$2:$V$890,3,FALSE)</f>
        <v>69254800-0</v>
      </c>
      <c r="D598" s="27" t="str">
        <f>VLOOKUP(A598,'BASE REGISTRO NOVIEMBRE'!$B$2:$V$890,4,FALSE)</f>
        <v>Municipalidad</v>
      </c>
      <c r="E598" s="27" t="str">
        <f>VLOOKUP(A598,'BASE REGISTRO NOVIEMBRE'!$B$2:$V$890,5,FALSE)</f>
        <v>Constitución Política de la República, artículo 107</v>
      </c>
      <c r="F598" s="27" t="str">
        <f>VLOOKUP(A598,'BASE REGISTRO NOVIEMBRE'!$B$2:$V$890,6,FALSE)</f>
        <v>Indefinida</v>
      </c>
      <c r="G598" s="27" t="str">
        <f>VLOOKUP(A598,'BASE REGISTRO NOVIEMBRE'!$B$2:$V$890,7,FALSE)</f>
        <v>Según ley Orgánica N° 18.695, artículos 1° al 4°</v>
      </c>
      <c r="H598" s="27" t="str">
        <f>VLOOKUP(A598,'BASE REGISTRO NOVIEMBRE'!$B$2:$V$890,8,FALSE)</f>
        <v>no tiene</v>
      </c>
      <c r="I598" s="27">
        <f>VLOOKUP(A598,'BASE REGISTRO NOVIEMBRE'!$B$2:$V$890,9,FALSE)</f>
        <v>0</v>
      </c>
      <c r="J598" s="27">
        <f>VLOOKUP(A598,'BASE REGISTRO NOVIEMBRE'!$B$2:$V$890,10,FALSE)</f>
        <v>0</v>
      </c>
      <c r="K598" s="27" t="str">
        <f>VLOOKUP(A598,'BASE REGISTRO NOVIEMBRE'!$B$2:$V$890,11,FALSE)</f>
        <v xml:space="preserve">Oscar Daniel Jadue Jadue 
</v>
      </c>
      <c r="L598" s="27" t="str">
        <f>VLOOKUP(A598,'BASE REGISTRO NOVIEMBRE'!$B$2:$V$890,12,FALSE)</f>
        <v xml:space="preserve">Avda. Recoleta N° 676, comuna de Recoleta, Región Metropolitana.
</v>
      </c>
      <c r="M598" s="27" t="str">
        <f>VLOOKUP(A598,'BASE REGISTRO NOVIEMBRE'!$B$2:$V$890,13,FALSE)</f>
        <v>XIII</v>
      </c>
      <c r="N598" s="27" t="str">
        <f>VLOOKUP(A598,'BASE REGISTRO NOVIEMBRE'!$B$2:$V$890,14,FALSE)</f>
        <v>Recoleta,</v>
      </c>
      <c r="O598" s="27">
        <f>VLOOKUP(A598,'BASE REGISTRO NOVIEMBRE'!$B$2:$V$890,15,FALSE)</f>
        <v>229457440</v>
      </c>
      <c r="P598" s="27" t="str">
        <f>VLOOKUP(A598,'BASE REGISTRO NOVIEMBRE'!$B$2:$V$890,16,FALSE)</f>
        <v xml:space="preserve">daniel.jadue@recoleta.cl </v>
      </c>
      <c r="Q598" s="27">
        <f>VLOOKUP(A598,'BASE REGISTRO NOVIEMBRE'!$B$2:$V$890,17,FALSE)</f>
        <v>0</v>
      </c>
      <c r="R598" s="27">
        <f>VLOOKUP(A598,'BASE REGISTRO NOVIEMBRE'!$B$2:$V$890,18,FALSE)</f>
        <v>91001</v>
      </c>
      <c r="S598" s="27" t="str">
        <f>VLOOKUP(A598,'BASE REGISTRO NOVIEMBRE'!$B$2:$V$890,19,FALSE)</f>
        <v xml:space="preserve">No se acompañan. Aplica Informe Jurídico Nº 09, de  fecha 14 de marzo de 2011 del Departamento Jurídico y Dictamen Nº 070791, de 2009, de la Contraloría General de la República.  
</v>
      </c>
      <c r="T598" s="107">
        <f>VLOOKUP(A598,'BASE REGISTRO NOVIEMBRE'!$B$2:$V$890,20,FALSE)</f>
        <v>38631</v>
      </c>
      <c r="U598" s="41">
        <v>7206</v>
      </c>
      <c r="V598" s="44">
        <v>10897887</v>
      </c>
      <c r="W598" s="44">
        <v>35941727</v>
      </c>
      <c r="X598" s="45">
        <v>44561</v>
      </c>
      <c r="Y598" s="42" t="s">
        <v>40</v>
      </c>
      <c r="Z598" s="42" t="s">
        <v>9203</v>
      </c>
      <c r="AA598" s="42" t="s">
        <v>374</v>
      </c>
    </row>
    <row r="599" spans="1:27" ht="15.75" customHeight="1" x14ac:dyDescent="0.2">
      <c r="A599" s="41">
        <v>7207</v>
      </c>
      <c r="B599" s="27" t="str">
        <f>VLOOKUP(A599,'BASE REGISTRO NOVIEMBRE'!$B$2:$V$890,2,FALSE)</f>
        <v>I. Municipalidad de San Felipe</v>
      </c>
      <c r="C599" s="27" t="str">
        <f>VLOOKUP(A599,'BASE REGISTRO NOVIEMBRE'!$B$2:$V$890,3,FALSE)</f>
        <v>69050600-9</v>
      </c>
      <c r="D599" s="27" t="str">
        <f>VLOOKUP(A599,'BASE REGISTRO NOVIEMBRE'!$B$2:$V$890,4,FALSE)</f>
        <v>Municipalidad</v>
      </c>
      <c r="E599" s="27" t="str">
        <f>VLOOKUP(A599,'BASE REGISTRO NOVIEMBRE'!$B$2:$V$890,5,FALSE)</f>
        <v>Constitución Política de la República, artículo 107</v>
      </c>
      <c r="F599" s="27" t="str">
        <f>VLOOKUP(A599,'BASE REGISTRO NOVIEMBRE'!$B$2:$V$890,6,FALSE)</f>
        <v>Indefinida</v>
      </c>
      <c r="G599" s="27" t="str">
        <f>VLOOKUP(A599,'BASE REGISTRO NOVIEMBRE'!$B$2:$V$890,7,FALSE)</f>
        <v>Según Ley Orgánica N° 18.695, artículos 1° al 4°</v>
      </c>
      <c r="H599" s="27" t="str">
        <f>VLOOKUP(A599,'BASE REGISTRO NOVIEMBRE'!$B$2:$V$890,8,FALSE)</f>
        <v>no tiene</v>
      </c>
      <c r="I599" s="27">
        <f>VLOOKUP(A599,'BASE REGISTRO NOVIEMBRE'!$B$2:$V$890,9,FALSE)</f>
        <v>0</v>
      </c>
      <c r="J599" s="27">
        <f>VLOOKUP(A599,'BASE REGISTRO NOVIEMBRE'!$B$2:$V$890,10,FALSE)</f>
        <v>0</v>
      </c>
      <c r="K599" s="27" t="str">
        <f>VLOOKUP(A599,'BASE REGISTRO NOVIEMBRE'!$B$2:$V$890,11,FALSE)</f>
        <v xml:space="preserve">Carmen Gisele Castillo Taucher
</v>
      </c>
      <c r="L599" s="27" t="str">
        <f>VLOOKUP(A599,'BASE REGISTRO NOVIEMBRE'!$B$2:$V$890,12,FALSE)</f>
        <v xml:space="preserve">Salinas N° 1211, comuna y provincia de San Felipe, Quinta Región
</v>
      </c>
      <c r="M599" s="27" t="str">
        <f>VLOOKUP(A599,'BASE REGISTRO NOVIEMBRE'!$B$2:$V$890,13,FALSE)</f>
        <v>V</v>
      </c>
      <c r="N599" s="27" t="str">
        <f>VLOOKUP(A599,'BASE REGISTRO NOVIEMBRE'!$B$2:$V$890,14,FALSE)</f>
        <v>San Felipe</v>
      </c>
      <c r="O599" s="27" t="str">
        <f>VLOOKUP(A599,'BASE REGISTRO NOVIEMBRE'!$B$2:$V$890,15,FALSE)</f>
        <v>Fonos: (34) -509000- 510077</v>
      </c>
      <c r="P599" s="27" t="str">
        <f>VLOOKUP(A599,'BASE REGISTRO NOVIEMBRE'!$B$2:$V$890,16,FALSE)</f>
        <v>rrhh@sanfe.cl, secretaria@sanfe.cl              ccastillo@munisanfelipe.cl</v>
      </c>
      <c r="Q599" s="27">
        <f>VLOOKUP(A599,'BASE REGISTRO NOVIEMBRE'!$B$2:$V$890,17,FALSE)</f>
        <v>0</v>
      </c>
      <c r="R599" s="27">
        <f>VLOOKUP(A599,'BASE REGISTRO NOVIEMBRE'!$B$2:$V$890,18,FALSE)</f>
        <v>91001</v>
      </c>
      <c r="S599" s="27" t="str">
        <f>VLOOKUP(A599,'BASE REGISTRO NOVIEMBRE'!$B$2:$V$890,19,FALSE)</f>
        <v>No se acompañan. Aplica Informe Jurídico Nº 09, de  fecha 14 de marzo de 2011 del Departamento Jurídico y Dictamen Nº 070791, de 2009, de la Contraloría General de la República.</v>
      </c>
      <c r="T599" s="107">
        <f>VLOOKUP(A599,'BASE REGISTRO NOVIEMBRE'!$B$2:$V$890,20,FALSE)</f>
        <v>38631</v>
      </c>
      <c r="U599" s="41">
        <v>7207</v>
      </c>
      <c r="V599" s="44">
        <v>6439140</v>
      </c>
      <c r="W599" s="44">
        <v>12878280</v>
      </c>
      <c r="X599" s="45">
        <v>44561</v>
      </c>
      <c r="Y599" s="42" t="s">
        <v>40</v>
      </c>
      <c r="Z599" s="42" t="s">
        <v>9203</v>
      </c>
      <c r="AA599" s="42" t="s">
        <v>70</v>
      </c>
    </row>
    <row r="600" spans="1:27" ht="15.75" customHeight="1" x14ac:dyDescent="0.2">
      <c r="A600" s="41">
        <v>7208</v>
      </c>
      <c r="B600" s="27" t="str">
        <f>VLOOKUP(A600,'BASE REGISTRO NOVIEMBRE'!$B$2:$V$890,2,FALSE)</f>
        <v xml:space="preserve">I. Municipalidad de Huechuraba
</v>
      </c>
      <c r="C600" s="27" t="str">
        <f>VLOOKUP(A600,'BASE REGISTRO NOVIEMBRE'!$B$2:$V$890,3,FALSE)</f>
        <v>69255400-0</v>
      </c>
      <c r="D600" s="27" t="str">
        <f>VLOOKUP(A600,'BASE REGISTRO NOVIEMBRE'!$B$2:$V$890,4,FALSE)</f>
        <v>Municipalidad</v>
      </c>
      <c r="E600" s="27" t="str">
        <f>VLOOKUP(A600,'BASE REGISTRO NOVIEMBRE'!$B$2:$V$890,5,FALSE)</f>
        <v>Constitución Política de la República, art. 107.</v>
      </c>
      <c r="F600" s="27" t="str">
        <f>VLOOKUP(A600,'BASE REGISTRO NOVIEMBRE'!$B$2:$V$890,6,FALSE)</f>
        <v>Indefinida.</v>
      </c>
      <c r="G600" s="27" t="str">
        <f>VLOOKUP(A600,'BASE REGISTRO NOVIEMBRE'!$B$2:$V$890,7,FALSE)</f>
        <v>Según Ley Orgánica Constitucional Nº 18.695, arts. 1º al 4º.</v>
      </c>
      <c r="H600" s="27" t="str">
        <f>VLOOKUP(A600,'BASE REGISTRO NOVIEMBRE'!$B$2:$V$890,8,FALSE)</f>
        <v>no tiene</v>
      </c>
      <c r="I600" s="27">
        <f>VLOOKUP(A600,'BASE REGISTRO NOVIEMBRE'!$B$2:$V$890,9,FALSE)</f>
        <v>0</v>
      </c>
      <c r="J600" s="27">
        <f>VLOOKUP(A600,'BASE REGISTRO NOVIEMBRE'!$B$2:$V$890,10,FALSE)</f>
        <v>0</v>
      </c>
      <c r="K600" s="27" t="str">
        <f>VLOOKUP(A600,'BASE REGISTRO NOVIEMBRE'!$B$2:$V$890,11,FALSE)</f>
        <v xml:space="preserve">Carlos César Luis Cuadrado Prats   
Alcalde
</v>
      </c>
      <c r="L600" s="27" t="str">
        <f>VLOOKUP(A600,'BASE REGISTRO NOVIEMBRE'!$B$2:$V$890,12,FALSE)</f>
        <v xml:space="preserve">Avenida Premio Nobel Nº5555, comuna de Huechuraba.
</v>
      </c>
      <c r="M600" s="27" t="str">
        <f>VLOOKUP(A600,'BASE REGISTRO NOVIEMBRE'!$B$2:$V$890,13,FALSE)</f>
        <v>XIII</v>
      </c>
      <c r="N600" s="27" t="str">
        <f>VLOOKUP(A600,'BASE REGISTRO NOVIEMBRE'!$B$2:$V$890,14,FALSE)</f>
        <v xml:space="preserve"> Huechuraba</v>
      </c>
      <c r="O600" s="27" t="str">
        <f>VLOOKUP(A600,'BASE REGISTRO NOVIEMBRE'!$B$2:$V$890,15,FALSE)</f>
        <v>Fono 27511100</v>
      </c>
      <c r="P600" s="27" t="str">
        <f>VLOOKUP(A600,'BASE REGISTRO NOVIEMBRE'!$B$2:$V$890,16,FALSE)</f>
        <v>alcaldecuadrado@huechuraba.cl</v>
      </c>
      <c r="Q600" s="27">
        <f>VLOOKUP(A600,'BASE REGISTRO NOVIEMBRE'!$B$2:$V$890,17,FALSE)</f>
        <v>0</v>
      </c>
      <c r="R600" s="27">
        <f>VLOOKUP(A600,'BASE REGISTRO NOVIEMBRE'!$B$2:$V$890,18,FALSE)</f>
        <v>91001</v>
      </c>
      <c r="S600" s="27" t="str">
        <f>VLOOKUP(A600,'BASE REGISTRO NOVIEMBRE'!$B$2:$V$890,19,FALSE)</f>
        <v xml:space="preserve">No se acompañan. Aplica Informe Jurídico Nº 09, de  fecha 14 de marzo de 2011 del Departamento Jurídico y Dictamen Nº 070791, de 2009, de la Contraloría General de la República.
</v>
      </c>
      <c r="T600" s="107">
        <f>VLOOKUP(A600,'BASE REGISTRO NOVIEMBRE'!$B$2:$V$890,20,FALSE)</f>
        <v>38649</v>
      </c>
      <c r="U600" s="41">
        <v>7208</v>
      </c>
      <c r="V600" s="44">
        <v>3338813</v>
      </c>
      <c r="W600" s="44">
        <v>10684202</v>
      </c>
      <c r="X600" s="45">
        <v>44561</v>
      </c>
      <c r="Y600" s="42" t="s">
        <v>40</v>
      </c>
      <c r="Z600" s="42" t="s">
        <v>9203</v>
      </c>
      <c r="AA600" s="42" t="s">
        <v>583</v>
      </c>
    </row>
    <row r="601" spans="1:27" ht="15.75" customHeight="1" x14ac:dyDescent="0.2">
      <c r="A601" s="41">
        <v>7209</v>
      </c>
      <c r="B601" s="27" t="str">
        <f>VLOOKUP(A601,'BASE REGISTRO NOVIEMBRE'!$B$2:$V$890,2,FALSE)</f>
        <v xml:space="preserve">I. Municipalidad de Pozo Almonte
</v>
      </c>
      <c r="C601" s="27" t="str">
        <f>VLOOKUP(A601,'BASE REGISTRO NOVIEMBRE'!$B$2:$V$890,3,FALSE)</f>
        <v>83017500-8</v>
      </c>
      <c r="D601" s="27" t="str">
        <f>VLOOKUP(A601,'BASE REGISTRO NOVIEMBRE'!$B$2:$V$890,4,FALSE)</f>
        <v>Municipalidad</v>
      </c>
      <c r="E601" s="27" t="str">
        <f>VLOOKUP(A601,'BASE REGISTRO NOVIEMBRE'!$B$2:$V$890,5,FALSE)</f>
        <v>Constitución Política de la República, artículo 107.</v>
      </c>
      <c r="F601" s="27" t="str">
        <f>VLOOKUP(A601,'BASE REGISTRO NOVIEMBRE'!$B$2:$V$890,6,FALSE)</f>
        <v>Indefinida.</v>
      </c>
      <c r="G601" s="27" t="str">
        <f>VLOOKUP(A601,'BASE REGISTRO NOVIEMBRE'!$B$2:$V$890,7,FALSE)</f>
        <v>Según Ley Orgánica Nº 18.695, artículos 1º al 4º.</v>
      </c>
      <c r="H601" s="27" t="str">
        <f>VLOOKUP(A601,'BASE REGISTRO NOVIEMBRE'!$B$2:$V$890,8,FALSE)</f>
        <v>no tiene</v>
      </c>
      <c r="I601" s="27">
        <f>VLOOKUP(A601,'BASE REGISTRO NOVIEMBRE'!$B$2:$V$890,9,FALSE)</f>
        <v>0</v>
      </c>
      <c r="J601" s="27">
        <f>VLOOKUP(A601,'BASE REGISTRO NOVIEMBRE'!$B$2:$V$890,10,FALSE)</f>
        <v>0</v>
      </c>
      <c r="K601" s="27" t="str">
        <f>VLOOKUP(A601,'BASE REGISTRO NOVIEMBRE'!$B$2:$V$890,11,FALSE)</f>
        <v xml:space="preserve">José Fernando Muñoz Cáceres              </v>
      </c>
      <c r="L601" s="27" t="str">
        <f>VLOOKUP(A601,'BASE REGISTRO NOVIEMBRE'!$B$2:$V$890,12,FALSE)</f>
        <v xml:space="preserve">Balmaceda Nº 276, comuna de Pozo Almonte, Primera Región.
</v>
      </c>
      <c r="M601" s="27" t="str">
        <f>VLOOKUP(A601,'BASE REGISTRO NOVIEMBRE'!$B$2:$V$890,13,FALSE)</f>
        <v>I</v>
      </c>
      <c r="N601" s="27" t="str">
        <f>VLOOKUP(A601,'BASE REGISTRO NOVIEMBRE'!$B$2:$V$890,14,FALSE)</f>
        <v>Pozo Almonte</v>
      </c>
      <c r="O601" s="27" t="str">
        <f>VLOOKUP(A601,'BASE REGISTRO NOVIEMBRE'!$B$2:$V$890,15,FALSE)</f>
        <v>Fonos: 57-751477  57-751220</v>
      </c>
      <c r="P601" s="27">
        <f>VLOOKUP(A601,'BASE REGISTRO NOVIEMBRE'!$B$2:$V$890,16,FALSE)</f>
        <v>0</v>
      </c>
      <c r="Q601" s="27">
        <f>VLOOKUP(A601,'BASE REGISTRO NOVIEMBRE'!$B$2:$V$890,17,FALSE)</f>
        <v>0</v>
      </c>
      <c r="R601" s="27">
        <f>VLOOKUP(A601,'BASE REGISTRO NOVIEMBRE'!$B$2:$V$890,18,FALSE)</f>
        <v>91001</v>
      </c>
      <c r="S601" s="27" t="str">
        <f>VLOOKUP(A601,'BASE REGISTRO NOVIEMBRE'!$B$2:$V$890,19,FALSE)</f>
        <v xml:space="preserve">No se acompañan. Aplica Informe Jurídico Nº 09, de  fecha 14 de marzo de 2011 del Departamento Jurídico y Dictamen Nº 070791, de 2009, de la Contraloría General de la República.  
</v>
      </c>
      <c r="T601" s="107">
        <f>VLOOKUP(A601,'BASE REGISTRO NOVIEMBRE'!$B$2:$V$890,20,FALSE)</f>
        <v>38649</v>
      </c>
      <c r="U601" s="41">
        <v>7209</v>
      </c>
      <c r="V601" s="44">
        <v>18956830</v>
      </c>
      <c r="W601" s="44">
        <v>18956830</v>
      </c>
      <c r="X601" s="45">
        <v>44561</v>
      </c>
      <c r="Y601" s="42" t="s">
        <v>40</v>
      </c>
      <c r="Z601" s="42" t="s">
        <v>9203</v>
      </c>
      <c r="AA601" s="42" t="s">
        <v>658</v>
      </c>
    </row>
    <row r="602" spans="1:27" ht="15.75" customHeight="1" x14ac:dyDescent="0.2">
      <c r="A602" s="41">
        <v>7211</v>
      </c>
      <c r="B602" s="27" t="str">
        <f>VLOOKUP(A602,'BASE REGISTRO NOVIEMBRE'!$B$2:$V$890,2,FALSE)</f>
        <v xml:space="preserve">I. Municipalidad de San Pedro
</v>
      </c>
      <c r="C602" s="27" t="str">
        <f>VLOOKUP(A602,'BASE REGISTRO NOVIEMBRE'!$B$2:$V$890,3,FALSE)</f>
        <v>69073100-2</v>
      </c>
      <c r="D602" s="27" t="str">
        <f>VLOOKUP(A602,'BASE REGISTRO NOVIEMBRE'!$B$2:$V$890,4,FALSE)</f>
        <v>Municipalidad</v>
      </c>
      <c r="E602" s="27" t="str">
        <f>VLOOKUP(A602,'BASE REGISTRO NOVIEMBRE'!$B$2:$V$890,5,FALSE)</f>
        <v>Constitución Política de la República, artículo 107.</v>
      </c>
      <c r="F602" s="27" t="str">
        <f>VLOOKUP(A602,'BASE REGISTRO NOVIEMBRE'!$B$2:$V$890,6,FALSE)</f>
        <v>Indefinida.</v>
      </c>
      <c r="G602" s="27" t="str">
        <f>VLOOKUP(A602,'BASE REGISTRO NOVIEMBRE'!$B$2:$V$890,7,FALSE)</f>
        <v>Según Ley Orgánica Nº 18.695, artículos 1º al 4º.</v>
      </c>
      <c r="H602" s="27" t="str">
        <f>VLOOKUP(A602,'BASE REGISTRO NOVIEMBRE'!$B$2:$V$890,8,FALSE)</f>
        <v>No tiene</v>
      </c>
      <c r="I602" s="27">
        <f>VLOOKUP(A602,'BASE REGISTRO NOVIEMBRE'!$B$2:$V$890,9,FALSE)</f>
        <v>0</v>
      </c>
      <c r="J602" s="27">
        <f>VLOOKUP(A602,'BASE REGISTRO NOVIEMBRE'!$B$2:$V$890,10,FALSE)</f>
        <v>0</v>
      </c>
      <c r="K602" s="27" t="str">
        <f>VLOOKUP(A602,'BASE REGISTRO NOVIEMBRE'!$B$2:$V$890,11,FALSE)</f>
        <v xml:space="preserve">Emilio Cerda Sagurie
</v>
      </c>
      <c r="L602" s="27" t="str">
        <f>VLOOKUP(A602,'BASE REGISTRO NOVIEMBRE'!$B$2:$V$890,12,FALSE)</f>
        <v xml:space="preserve">Av. Hermosilla N°11, comuna de San Pedro, provincia de Melipilla, Región Metropolitana.
</v>
      </c>
      <c r="M602" s="27" t="str">
        <f>VLOOKUP(A602,'BASE REGISTRO NOVIEMBRE'!$B$2:$V$890,13,FALSE)</f>
        <v>XIII</v>
      </c>
      <c r="N602" s="27" t="str">
        <f>VLOOKUP(A602,'BASE REGISTRO NOVIEMBRE'!$B$2:$V$890,14,FALSE)</f>
        <v>San Pedro</v>
      </c>
      <c r="O602" s="27" t="str">
        <f>VLOOKUP(A602,'BASE REGISTRO NOVIEMBRE'!$B$2:$V$890,15,FALSE)</f>
        <v xml:space="preserve">Fonos: 228405961 Anexo 16
</v>
      </c>
      <c r="P602" s="27" t="str">
        <f>VLOOKUP(A602,'BASE REGISTRO NOVIEMBRE'!$B$2:$V$890,16,FALSE)</f>
        <v>alcaldia@munisanpedro.cl 
oficinapartes@munisanpedro.cl</v>
      </c>
      <c r="Q602" s="27">
        <f>VLOOKUP(A602,'BASE REGISTRO NOVIEMBRE'!$B$2:$V$890,17,FALSE)</f>
        <v>0</v>
      </c>
      <c r="R602" s="27">
        <f>VLOOKUP(A602,'BASE REGISTRO NOVIEMBRE'!$B$2:$V$890,18,FALSE)</f>
        <v>91001</v>
      </c>
      <c r="S602" s="27" t="str">
        <f>VLOOKUP(A602,'BASE REGISTRO NOVIEMBRE'!$B$2:$V$890,19,FALSE)</f>
        <v xml:space="preserve">No se acompañan. Aplica Informe Jurídico Nº 09, de  fecha 14 de marzo de 2011 del Departamento Jurídico y Dictamen Nº 070791, de 2009, de la Contraloría General de la República.  
</v>
      </c>
      <c r="T602" s="107">
        <f>VLOOKUP(A602,'BASE REGISTRO NOVIEMBRE'!$B$2:$V$890,20,FALSE)</f>
        <v>38656</v>
      </c>
      <c r="U602" s="41">
        <v>7211</v>
      </c>
      <c r="V602" s="44">
        <v>2861840</v>
      </c>
      <c r="W602" s="44">
        <v>5723680</v>
      </c>
      <c r="X602" s="45">
        <v>44561</v>
      </c>
      <c r="Y602" s="42" t="s">
        <v>40</v>
      </c>
      <c r="Z602" s="42" t="s">
        <v>9203</v>
      </c>
      <c r="AA602" s="42" t="s">
        <v>9576</v>
      </c>
    </row>
    <row r="603" spans="1:27" ht="15.75" customHeight="1" x14ac:dyDescent="0.2">
      <c r="A603" s="41">
        <v>7212</v>
      </c>
      <c r="B603" s="27" t="str">
        <f>VLOOKUP(A603,'BASE REGISTRO NOVIEMBRE'!$B$2:$V$890,2,FALSE)</f>
        <v xml:space="preserve">I. Municipalidad de Monte Patria
</v>
      </c>
      <c r="C603" s="27" t="str">
        <f>VLOOKUP(A603,'BASE REGISTRO NOVIEMBRE'!$B$2:$V$890,3,FALSE)</f>
        <v>69040800-7</v>
      </c>
      <c r="D603" s="27" t="str">
        <f>VLOOKUP(A603,'BASE REGISTRO NOVIEMBRE'!$B$2:$V$890,4,FALSE)</f>
        <v>Municipalidad</v>
      </c>
      <c r="E603" s="27" t="str">
        <f>VLOOKUP(A603,'BASE REGISTRO NOVIEMBRE'!$B$2:$V$890,5,FALSE)</f>
        <v>Constitución Política de la República, artículo 107.</v>
      </c>
      <c r="F603" s="27" t="str">
        <f>VLOOKUP(A603,'BASE REGISTRO NOVIEMBRE'!$B$2:$V$890,6,FALSE)</f>
        <v>Indefinida.</v>
      </c>
      <c r="G603" s="27" t="str">
        <f>VLOOKUP(A603,'BASE REGISTRO NOVIEMBRE'!$B$2:$V$890,7,FALSE)</f>
        <v>Según Ley Orgánica Nº 18.695, artículos 1º al 4º.</v>
      </c>
      <c r="H603" s="27" t="str">
        <f>VLOOKUP(A603,'BASE REGISTRO NOVIEMBRE'!$B$2:$V$890,8,FALSE)</f>
        <v>no tiene</v>
      </c>
      <c r="I603" s="27">
        <f>VLOOKUP(A603,'BASE REGISTRO NOVIEMBRE'!$B$2:$V$890,9,FALSE)</f>
        <v>0</v>
      </c>
      <c r="J603" s="27">
        <f>VLOOKUP(A603,'BASE REGISTRO NOVIEMBRE'!$B$2:$V$890,10,FALSE)</f>
        <v>0</v>
      </c>
      <c r="K603" s="27" t="str">
        <f>VLOOKUP(A603,'BASE REGISTRO NOVIEMBRE'!$B$2:$V$890,11,FALSE)</f>
        <v xml:space="preserve">Cristián Daniel Herrera Peña                               Alcaldesa Subrogante:
Olga Barraza Cortés, 
</v>
      </c>
      <c r="L603" s="27" t="str">
        <f>VLOOKUP(A603,'BASE REGISTRO NOVIEMBRE'!$B$2:$V$890,12,FALSE)</f>
        <v xml:space="preserve">Diaguitas 31, comuna de Monte Patria, provincia de Limarí, Cuarta Región.
</v>
      </c>
      <c r="M603" s="27" t="str">
        <f>VLOOKUP(A603,'BASE REGISTRO NOVIEMBRE'!$B$2:$V$890,13,FALSE)</f>
        <v>IV</v>
      </c>
      <c r="N603" s="27" t="str">
        <f>VLOOKUP(A603,'BASE REGISTRO NOVIEMBRE'!$B$2:$V$890,14,FALSE)</f>
        <v>Monte Patria</v>
      </c>
      <c r="O603" s="27" t="str">
        <f>VLOOKUP(A603,'BASE REGISTRO NOVIEMBRE'!$B$2:$V$890,15,FALSE)</f>
        <v xml:space="preserve">(532) 354400 anexo 211-214 </v>
      </c>
      <c r="P603" s="27" t="str">
        <f>VLOOKUP(A603,'BASE REGISTRO NOVIEMBRE'!$B$2:$V$890,16,FALSE)</f>
        <v xml:space="preserve">Correo electrónico de representante legal: 
cristianherrera@mpatria.cl 
Correo electrónico de proyecto: ppfmontepatria@gmail.com
</v>
      </c>
      <c r="Q603" s="27">
        <f>VLOOKUP(A603,'BASE REGISTRO NOVIEMBRE'!$B$2:$V$890,17,FALSE)</f>
        <v>0</v>
      </c>
      <c r="R603" s="27">
        <f>VLOOKUP(A603,'BASE REGISTRO NOVIEMBRE'!$B$2:$V$890,18,FALSE)</f>
        <v>91001</v>
      </c>
      <c r="S603" s="27" t="str">
        <f>VLOOKUP(A603,'BASE REGISTRO NOVIEMBRE'!$B$2:$V$890,19,FALSE)</f>
        <v xml:space="preserve">No se acompañan. Aplica Informe Jurídico Nº 09, de  fecha 14 de marzo de 2011 del Departamento Jurídico y Dictamen Nº 070791, de 2009, de la Contraloría General de la República.  
</v>
      </c>
      <c r="T603" s="107">
        <f>VLOOKUP(A603,'BASE REGISTRO NOVIEMBRE'!$B$2:$V$890,20,FALSE)</f>
        <v>38658</v>
      </c>
      <c r="U603" s="41">
        <v>7212</v>
      </c>
      <c r="V603" s="44">
        <v>12071241</v>
      </c>
      <c r="W603" s="44">
        <v>26838957</v>
      </c>
      <c r="X603" s="45">
        <v>44561</v>
      </c>
      <c r="Y603" s="42" t="s">
        <v>40</v>
      </c>
      <c r="Z603" s="42" t="s">
        <v>9203</v>
      </c>
      <c r="AA603" s="42" t="s">
        <v>9533</v>
      </c>
    </row>
    <row r="604" spans="1:27" ht="15.75" customHeight="1" x14ac:dyDescent="0.2">
      <c r="A604" s="41">
        <v>7215</v>
      </c>
      <c r="B604" s="27" t="str">
        <f>VLOOKUP(A604,'BASE REGISTRO NOVIEMBRE'!$B$2:$V$890,2,FALSE)</f>
        <v xml:space="preserve">I. Municipalidad de Frutillar
</v>
      </c>
      <c r="C604" s="27" t="str">
        <f>VLOOKUP(A604,'BASE REGISTRO NOVIEMBRE'!$B$2:$V$890,3,FALSE)</f>
        <v>69220700-9</v>
      </c>
      <c r="D604" s="27" t="str">
        <f>VLOOKUP(A604,'BASE REGISTRO NOVIEMBRE'!$B$2:$V$890,4,FALSE)</f>
        <v>Municipalidad</v>
      </c>
      <c r="E604" s="27" t="str">
        <f>VLOOKUP(A604,'BASE REGISTRO NOVIEMBRE'!$B$2:$V$890,5,FALSE)</f>
        <v>Constitución Política de la República, artículo 107.</v>
      </c>
      <c r="F604" s="27" t="str">
        <f>VLOOKUP(A604,'BASE REGISTRO NOVIEMBRE'!$B$2:$V$890,6,FALSE)</f>
        <v>Indefinida.</v>
      </c>
      <c r="G604" s="27" t="str">
        <f>VLOOKUP(A604,'BASE REGISTRO NOVIEMBRE'!$B$2:$V$890,7,FALSE)</f>
        <v>Según Ley Orgánica Constitucional Nº 18.695, arts. 1º al 4º.</v>
      </c>
      <c r="H604" s="27" t="str">
        <f>VLOOKUP(A604,'BASE REGISTRO NOVIEMBRE'!$B$2:$V$890,8,FALSE)</f>
        <v>no tiene</v>
      </c>
      <c r="I604" s="27">
        <f>VLOOKUP(A604,'BASE REGISTRO NOVIEMBRE'!$B$2:$V$890,9,FALSE)</f>
        <v>0</v>
      </c>
      <c r="J604" s="27">
        <f>VLOOKUP(A604,'BASE REGISTRO NOVIEMBRE'!$B$2:$V$890,10,FALSE)</f>
        <v>0</v>
      </c>
      <c r="K604" s="27" t="str">
        <f>VLOOKUP(A604,'BASE REGISTRO NOVIEMBRE'!$B$2:$V$890,11,FALSE)</f>
        <v xml:space="preserve">Claus Pedro Lindemann Vierth,     </v>
      </c>
      <c r="L604" s="27" t="str">
        <f>VLOOKUP(A604,'BASE REGISTRO NOVIEMBRE'!$B$2:$V$890,12,FALSE)</f>
        <v>Philippi Nº 753, comuna de Frutillar, Provincia de Llanquihue, Décima Región de Los Lagos.</v>
      </c>
      <c r="M604" s="27" t="str">
        <f>VLOOKUP(A604,'BASE REGISTRO NOVIEMBRE'!$B$2:$V$890,13,FALSE)</f>
        <v>X</v>
      </c>
      <c r="N604" s="27" t="str">
        <f>VLOOKUP(A604,'BASE REGISTRO NOVIEMBRE'!$B$2:$V$890,14,FALSE)</f>
        <v>Frutillar</v>
      </c>
      <c r="O604" s="27">
        <f>VLOOKUP(A604,'BASE REGISTRO NOVIEMBRE'!$B$2:$V$890,15,FALSE)</f>
        <v>0</v>
      </c>
      <c r="P604" s="27">
        <f>VLOOKUP(A604,'BASE REGISTRO NOVIEMBRE'!$B$2:$V$890,16,FALSE)</f>
        <v>0</v>
      </c>
      <c r="Q604" s="27">
        <f>VLOOKUP(A604,'BASE REGISTRO NOVIEMBRE'!$B$2:$V$890,17,FALSE)</f>
        <v>0</v>
      </c>
      <c r="R604" s="27">
        <f>VLOOKUP(A604,'BASE REGISTRO NOVIEMBRE'!$B$2:$V$890,18,FALSE)</f>
        <v>91001</v>
      </c>
      <c r="S604" s="27" t="str">
        <f>VLOOKUP(A604,'BASE REGISTRO NOVIEMBRE'!$B$2:$V$890,19,FALSE)</f>
        <v xml:space="preserve">No se acompañan. Aplica Informe Jurídico Nº 09, de  fecha 14 de marzo de 2011 del Departamento Jurídico y Dictamen Nº 070791, de 2009, de la Contraloría General de la República.  
</v>
      </c>
      <c r="T604" s="107">
        <f>VLOOKUP(A604,'BASE REGISTRO NOVIEMBRE'!$B$2:$V$890,20,FALSE)</f>
        <v>38663</v>
      </c>
      <c r="U604" s="41">
        <v>7215</v>
      </c>
      <c r="V604" s="44">
        <v>4078122</v>
      </c>
      <c r="W604" s="44">
        <v>8156244</v>
      </c>
      <c r="X604" s="45">
        <v>44561</v>
      </c>
      <c r="Y604" s="42" t="s">
        <v>40</v>
      </c>
      <c r="Z604" s="42" t="s">
        <v>9203</v>
      </c>
      <c r="AA604" s="42" t="s">
        <v>9493</v>
      </c>
    </row>
    <row r="605" spans="1:27" ht="15.75" customHeight="1" x14ac:dyDescent="0.2">
      <c r="A605" s="41">
        <v>7217</v>
      </c>
      <c r="B605" s="27" t="str">
        <f>VLOOKUP(A605,'BASE REGISTRO NOVIEMBRE'!$B$2:$V$890,2,FALSE)</f>
        <v xml:space="preserve">I. Municipalidad de Pica
</v>
      </c>
      <c r="C605" s="27" t="str">
        <f>VLOOKUP(A605,'BASE REGISTRO NOVIEMBRE'!$B$2:$V$890,3,FALSE)</f>
        <v>69010400-8</v>
      </c>
      <c r="D605" s="27" t="str">
        <f>VLOOKUP(A605,'BASE REGISTRO NOVIEMBRE'!$B$2:$V$890,4,FALSE)</f>
        <v>Municipalidad</v>
      </c>
      <c r="E605" s="27" t="str">
        <f>VLOOKUP(A605,'BASE REGISTRO NOVIEMBRE'!$B$2:$V$890,5,FALSE)</f>
        <v>Constitución Política de la República, artículo 107.</v>
      </c>
      <c r="F605" s="27" t="str">
        <f>VLOOKUP(A605,'BASE REGISTRO NOVIEMBRE'!$B$2:$V$890,6,FALSE)</f>
        <v>Indefinida.</v>
      </c>
      <c r="G605" s="27" t="str">
        <f>VLOOKUP(A605,'BASE REGISTRO NOVIEMBRE'!$B$2:$V$890,7,FALSE)</f>
        <v>Según Ley Orgánica Nº 18.695, artículos 1º al 4º.</v>
      </c>
      <c r="H605" s="27" t="str">
        <f>VLOOKUP(A605,'BASE REGISTRO NOVIEMBRE'!$B$2:$V$890,8,FALSE)</f>
        <v>no tiene</v>
      </c>
      <c r="I605" s="27">
        <f>VLOOKUP(A605,'BASE REGISTRO NOVIEMBRE'!$B$2:$V$890,9,FALSE)</f>
        <v>0</v>
      </c>
      <c r="J605" s="27">
        <f>VLOOKUP(A605,'BASE REGISTRO NOVIEMBRE'!$B$2:$V$890,10,FALSE)</f>
        <v>0</v>
      </c>
      <c r="K605" s="27" t="str">
        <f>VLOOKUP(A605,'BASE REGISTRO NOVIEMBRE'!$B$2:$V$890,11,FALSE)</f>
        <v xml:space="preserve">Iván Manuel Infante Chacón      </v>
      </c>
      <c r="L605" s="27" t="str">
        <f>VLOOKUP(A605,'BASE REGISTRO NOVIEMBRE'!$B$2:$V$890,12,FALSE)</f>
        <v xml:space="preserve">Plaza de Armas Nº 20, comuna de Pica, Primera Región.
</v>
      </c>
      <c r="M605" s="27" t="str">
        <f>VLOOKUP(A605,'BASE REGISTRO NOVIEMBRE'!$B$2:$V$890,13,FALSE)</f>
        <v>I</v>
      </c>
      <c r="N605" s="27" t="str">
        <f>VLOOKUP(A605,'BASE REGISTRO NOVIEMBRE'!$B$2:$V$890,14,FALSE)</f>
        <v>Pica</v>
      </c>
      <c r="O605" s="27" t="str">
        <f>VLOOKUP(A605,'BASE REGISTRO NOVIEMBRE'!$B$2:$V$890,15,FALSE)</f>
        <v>Fonos: 57-741310 - 57-741340 – 57-741593</v>
      </c>
      <c r="P605" s="27" t="str">
        <f>VLOOKUP(A605,'BASE REGISTRO NOVIEMBRE'!$B$2:$V$890,16,FALSE)</f>
        <v>www.pica.cl        alcaldía@pica.cl</v>
      </c>
      <c r="Q605" s="27">
        <f>VLOOKUP(A605,'BASE REGISTRO NOVIEMBRE'!$B$2:$V$890,17,FALSE)</f>
        <v>0</v>
      </c>
      <c r="R605" s="27">
        <f>VLOOKUP(A605,'BASE REGISTRO NOVIEMBRE'!$B$2:$V$890,18,FALSE)</f>
        <v>91001</v>
      </c>
      <c r="S605" s="27" t="str">
        <f>VLOOKUP(A605,'BASE REGISTRO NOVIEMBRE'!$B$2:$V$890,19,FALSE)</f>
        <v>Se acompaña Balance General año 2004, aprobado por Unidad de Auditoría.</v>
      </c>
      <c r="T605" s="107">
        <f>VLOOKUP(A605,'BASE REGISTRO NOVIEMBRE'!$B$2:$V$890,20,FALSE)</f>
        <v>38673</v>
      </c>
      <c r="U605" s="41">
        <v>7217</v>
      </c>
      <c r="V605" s="44">
        <v>0</v>
      </c>
      <c r="W605" s="44">
        <v>3663155</v>
      </c>
      <c r="X605" s="45">
        <v>44561</v>
      </c>
      <c r="Y605" s="42" t="s">
        <v>40</v>
      </c>
      <c r="Z605" s="42" t="s">
        <v>9203</v>
      </c>
      <c r="AA605" s="42" t="s">
        <v>9542</v>
      </c>
    </row>
    <row r="606" spans="1:27" ht="15.75" customHeight="1" x14ac:dyDescent="0.2">
      <c r="A606" s="41">
        <v>7219</v>
      </c>
      <c r="B606" s="27" t="str">
        <f>VLOOKUP(A606,'BASE REGISTRO NOVIEMBRE'!$B$2:$V$890,2,FALSE)</f>
        <v xml:space="preserve">I. Municipalidad de Pirque
</v>
      </c>
      <c r="C606" s="27" t="str">
        <f>VLOOKUP(A606,'BASE REGISTRO NOVIEMBRE'!$B$2:$V$890,3,FALSE)</f>
        <v>69072200-3</v>
      </c>
      <c r="D606" s="27" t="str">
        <f>VLOOKUP(A606,'BASE REGISTRO NOVIEMBRE'!$B$2:$V$890,4,FALSE)</f>
        <v>Municipalidad</v>
      </c>
      <c r="E606" s="27" t="str">
        <f>VLOOKUP(A606,'BASE REGISTRO NOVIEMBRE'!$B$2:$V$890,5,FALSE)</f>
        <v>Constitución Política de la República, art. 107.</v>
      </c>
      <c r="F606" s="27" t="str">
        <f>VLOOKUP(A606,'BASE REGISTRO NOVIEMBRE'!$B$2:$V$890,6,FALSE)</f>
        <v>Indefinida.</v>
      </c>
      <c r="G606" s="27" t="str">
        <f>VLOOKUP(A606,'BASE REGISTRO NOVIEMBRE'!$B$2:$V$890,7,FALSE)</f>
        <v>Según Ley Orgánica Nº 18.695, arts. 1º al 4º.</v>
      </c>
      <c r="H606" s="27" t="str">
        <f>VLOOKUP(A606,'BASE REGISTRO NOVIEMBRE'!$B$2:$V$890,8,FALSE)</f>
        <v>no tiene</v>
      </c>
      <c r="I606" s="27">
        <f>VLOOKUP(A606,'BASE REGISTRO NOVIEMBRE'!$B$2:$V$890,9,FALSE)</f>
        <v>0</v>
      </c>
      <c r="J606" s="27">
        <f>VLOOKUP(A606,'BASE REGISTRO NOVIEMBRE'!$B$2:$V$890,10,FALSE)</f>
        <v>0</v>
      </c>
      <c r="K606" s="27" t="str">
        <f>VLOOKUP(A606,'BASE REGISTRO NOVIEMBRE'!$B$2:$V$890,11,FALSE)</f>
        <v xml:space="preserve">Cristian Balmaceda Undurraga, 
</v>
      </c>
      <c r="L606" s="27" t="str">
        <f>VLOOKUP(A606,'BASE REGISTRO NOVIEMBRE'!$B$2:$V$890,12,FALSE)</f>
        <v xml:space="preserve">
 Av. Concha y Toro 02548, Pirque
</v>
      </c>
      <c r="M606" s="27" t="str">
        <f>VLOOKUP(A606,'BASE REGISTRO NOVIEMBRE'!$B$2:$V$890,13,FALSE)</f>
        <v>XIII</v>
      </c>
      <c r="N606" s="27" t="str">
        <f>VLOOKUP(A606,'BASE REGISTRO NOVIEMBRE'!$B$2:$V$890,14,FALSE)</f>
        <v>Pirque</v>
      </c>
      <c r="O606" s="27" t="str">
        <f>VLOOKUP(A606,'BASE REGISTRO NOVIEMBRE'!$B$2:$V$890,15,FALSE)</f>
        <v xml:space="preserve">Mesa Central (56 02) 385 8500 </v>
      </c>
      <c r="P606" s="27">
        <f>VLOOKUP(A606,'BASE REGISTRO NOVIEMBRE'!$B$2:$V$890,16,FALSE)</f>
        <v>0</v>
      </c>
      <c r="Q606" s="27">
        <f>VLOOKUP(A606,'BASE REGISTRO NOVIEMBRE'!$B$2:$V$890,17,FALSE)</f>
        <v>0</v>
      </c>
      <c r="R606" s="27">
        <f>VLOOKUP(A606,'BASE REGISTRO NOVIEMBRE'!$B$2:$V$890,18,FALSE)</f>
        <v>91001</v>
      </c>
      <c r="S606" s="27" t="str">
        <f>VLOOKUP(A606,'BASE REGISTRO NOVIEMBRE'!$B$2:$V$890,19,FALSE)</f>
        <v xml:space="preserve">No se acompañan. Aplica Informe Jurídico Nº 09, de  fecha 14 de marzo de 2011 del Departamento Jurídico y Dictamen Nº 070791, de 2009, de la Contraloría General de la República.  </v>
      </c>
      <c r="T606" s="107">
        <f>VLOOKUP(A606,'BASE REGISTRO NOVIEMBRE'!$B$2:$V$890,20,FALSE)</f>
        <v>38686</v>
      </c>
      <c r="U606" s="41">
        <v>7219</v>
      </c>
      <c r="V606" s="44">
        <v>5723680</v>
      </c>
      <c r="W606" s="44">
        <v>17171040</v>
      </c>
      <c r="X606" s="45">
        <v>44561</v>
      </c>
      <c r="Y606" s="42" t="s">
        <v>40</v>
      </c>
      <c r="Z606" s="42" t="s">
        <v>9203</v>
      </c>
      <c r="AA606" s="42" t="s">
        <v>9545</v>
      </c>
    </row>
    <row r="607" spans="1:27" ht="15.75" customHeight="1" x14ac:dyDescent="0.2">
      <c r="A607" s="41">
        <v>7220</v>
      </c>
      <c r="B607" s="27" t="str">
        <f>VLOOKUP(A607,'BASE REGISTRO NOVIEMBRE'!$B$2:$V$890,2,FALSE)</f>
        <v xml:space="preserve">I. Municipalidad de Lampa
</v>
      </c>
      <c r="C607" s="27" t="str">
        <f>VLOOKUP(A607,'BASE REGISTRO NOVIEMBRE'!$B$2:$V$890,3,FALSE)</f>
        <v>69071400-0</v>
      </c>
      <c r="D607" s="27" t="str">
        <f>VLOOKUP(A607,'BASE REGISTRO NOVIEMBRE'!$B$2:$V$890,4,FALSE)</f>
        <v>Municipalidad</v>
      </c>
      <c r="E607" s="27" t="str">
        <f>VLOOKUP(A607,'BASE REGISTRO NOVIEMBRE'!$B$2:$V$890,5,FALSE)</f>
        <v>Constitución Política de la República, artículo 107.</v>
      </c>
      <c r="F607" s="27" t="str">
        <f>VLOOKUP(A607,'BASE REGISTRO NOVIEMBRE'!$B$2:$V$890,6,FALSE)</f>
        <v>Indefinida.</v>
      </c>
      <c r="G607" s="27" t="str">
        <f>VLOOKUP(A607,'BASE REGISTRO NOVIEMBRE'!$B$2:$V$890,7,FALSE)</f>
        <v>Según Ley Orgánica Nº 18.695, artículos 1º al 4º.</v>
      </c>
      <c r="H607" s="27" t="str">
        <f>VLOOKUP(A607,'BASE REGISTRO NOVIEMBRE'!$B$2:$V$890,8,FALSE)</f>
        <v>no tiene</v>
      </c>
      <c r="I607" s="27">
        <f>VLOOKUP(A607,'BASE REGISTRO NOVIEMBRE'!$B$2:$V$890,9,FALSE)</f>
        <v>0</v>
      </c>
      <c r="J607" s="27">
        <f>VLOOKUP(A607,'BASE REGISTRO NOVIEMBRE'!$B$2:$V$890,10,FALSE)</f>
        <v>0</v>
      </c>
      <c r="K607" s="27" t="str">
        <f>VLOOKUP(A607,'BASE REGISTRO NOVIEMBRE'!$B$2:$V$890,11,FALSE)</f>
        <v xml:space="preserve">JONATHAN OPAZO CARRASCO </v>
      </c>
      <c r="L607" s="27" t="str">
        <f>VLOOKUP(A607,'BASE REGISTRO NOVIEMBRE'!$B$2:$V$890,12,FALSE)</f>
        <v xml:space="preserve">Baquedano Nº 824, comuna de Lampa, Región Metropolitana.
</v>
      </c>
      <c r="M607" s="27" t="str">
        <f>VLOOKUP(A607,'BASE REGISTRO NOVIEMBRE'!$B$2:$V$890,13,FALSE)</f>
        <v>XIII</v>
      </c>
      <c r="N607" s="27" t="str">
        <f>VLOOKUP(A607,'BASE REGISTRO NOVIEMBRE'!$B$2:$V$890,14,FALSE)</f>
        <v>Lampa</v>
      </c>
      <c r="O607" s="27" t="str">
        <f>VLOOKUP(A607,'BASE REGISTRO NOVIEMBRE'!$B$2:$V$890,15,FALSE)</f>
        <v xml:space="preserve">Fonos: 2586100 – 2586115 /226568500/226568501
 Fax:  8422622 – 8422652
</v>
      </c>
      <c r="P607" s="27" t="str">
        <f>VLOOKUP(A607,'BASE REGISTRO NOVIEMBRE'!$B$2:$V$890,16,FALSE)</f>
        <v xml:space="preserve">alcaldia@lampa.cl
www.lampa.cl
</v>
      </c>
      <c r="Q607" s="27">
        <f>VLOOKUP(A607,'BASE REGISTRO NOVIEMBRE'!$B$2:$V$890,17,FALSE)</f>
        <v>0</v>
      </c>
      <c r="R607" s="27">
        <f>VLOOKUP(A607,'BASE REGISTRO NOVIEMBRE'!$B$2:$V$890,18,FALSE)</f>
        <v>91001</v>
      </c>
      <c r="S607" s="27" t="str">
        <f>VLOOKUP(A607,'BASE REGISTRO NOVIEMBRE'!$B$2:$V$890,19,FALSE)</f>
        <v>No se acompañan. Aplica Informe Jurídico Nº 09, de  fecha 14 de marzo de 2011 del Departamento Jurídico y Dictamen Nº 070791, de 2009, de la Contraloría General de la República</v>
      </c>
      <c r="T607" s="107">
        <f>VLOOKUP(A607,'BASE REGISTRO NOVIEMBRE'!$B$2:$V$890,20,FALSE)</f>
        <v>38686</v>
      </c>
      <c r="U607" s="41">
        <v>7220</v>
      </c>
      <c r="V607" s="44">
        <v>6152956</v>
      </c>
      <c r="W607" s="44">
        <v>18458868</v>
      </c>
      <c r="X607" s="45">
        <v>44561</v>
      </c>
      <c r="Y607" s="42" t="s">
        <v>40</v>
      </c>
      <c r="Z607" s="42" t="s">
        <v>9203</v>
      </c>
      <c r="AA607" s="42" t="s">
        <v>435</v>
      </c>
    </row>
    <row r="608" spans="1:27" ht="15.75" customHeight="1" x14ac:dyDescent="0.2">
      <c r="A608" s="41">
        <v>7222</v>
      </c>
      <c r="B608" s="27" t="str">
        <f>VLOOKUP(A608,'BASE REGISTRO NOVIEMBRE'!$B$2:$V$890,2,FALSE)</f>
        <v xml:space="preserve">I. Municipalidad de Diego de Almagro
</v>
      </c>
      <c r="C608" s="27" t="str">
        <f>VLOOKUP(A608,'BASE REGISTRO NOVIEMBRE'!$B$2:$V$890,3,FALSE)</f>
        <v>69250500-K</v>
      </c>
      <c r="D608" s="27" t="str">
        <f>VLOOKUP(A608,'BASE REGISTRO NOVIEMBRE'!$B$2:$V$890,4,FALSE)</f>
        <v>Municipalidad</v>
      </c>
      <c r="E608" s="27" t="str">
        <f>VLOOKUP(A608,'BASE REGISTRO NOVIEMBRE'!$B$2:$V$890,5,FALSE)</f>
        <v>Constitución Política de la República, art. 107.</v>
      </c>
      <c r="F608" s="27" t="str">
        <f>VLOOKUP(A608,'BASE REGISTRO NOVIEMBRE'!$B$2:$V$890,6,FALSE)</f>
        <v>Indefinida.</v>
      </c>
      <c r="G608" s="27" t="str">
        <f>VLOOKUP(A608,'BASE REGISTRO NOVIEMBRE'!$B$2:$V$890,7,FALSE)</f>
        <v>Según Ley Orgánica Nº 18.695, arts. 1º al 4º.</v>
      </c>
      <c r="H608" s="27" t="str">
        <f>VLOOKUP(A608,'BASE REGISTRO NOVIEMBRE'!$B$2:$V$890,8,FALSE)</f>
        <v>no tiene</v>
      </c>
      <c r="I608" s="27">
        <f>VLOOKUP(A608,'BASE REGISTRO NOVIEMBRE'!$B$2:$V$890,9,FALSE)</f>
        <v>0</v>
      </c>
      <c r="J608" s="27">
        <f>VLOOKUP(A608,'BASE REGISTRO NOVIEMBRE'!$B$2:$V$890,10,FALSE)</f>
        <v>0</v>
      </c>
      <c r="K608" s="27" t="str">
        <f>VLOOKUP(A608,'BASE REGISTRO NOVIEMBRE'!$B$2:$V$890,11,FALSE)</f>
        <v xml:space="preserve">Isaías Florencio Zavala Torres, </v>
      </c>
      <c r="L608" s="27" t="str">
        <f>VLOOKUP(A608,'BASE REGISTRO NOVIEMBRE'!$B$2:$V$890,12,FALSE)</f>
        <v xml:space="preserve">Juan Martínez Nº 1403, comuna de Diego de Almagro, Tercera Región, casilla 13.
</v>
      </c>
      <c r="M608" s="27" t="str">
        <f>VLOOKUP(A608,'BASE REGISTRO NOVIEMBRE'!$B$2:$V$890,13,FALSE)</f>
        <v>III</v>
      </c>
      <c r="N608" s="27" t="str">
        <f>VLOOKUP(A608,'BASE REGISTRO NOVIEMBRE'!$B$2:$V$890,14,FALSE)</f>
        <v>Diego de Almagro</v>
      </c>
      <c r="O608" s="27" t="str">
        <f>VLOOKUP(A608,'BASE REGISTRO NOVIEMBRE'!$B$2:$V$890,15,FALSE)</f>
        <v>Fonos (52) 441049- 441534- 441027</v>
      </c>
      <c r="P608" s="27">
        <f>VLOOKUP(A608,'BASE REGISTRO NOVIEMBRE'!$B$2:$V$890,16,FALSE)</f>
        <v>0</v>
      </c>
      <c r="Q608" s="27">
        <f>VLOOKUP(A608,'BASE REGISTRO NOVIEMBRE'!$B$2:$V$890,17,FALSE)</f>
        <v>0</v>
      </c>
      <c r="R608" s="27">
        <f>VLOOKUP(A608,'BASE REGISTRO NOVIEMBRE'!$B$2:$V$890,18,FALSE)</f>
        <v>91001</v>
      </c>
      <c r="S608" s="27" t="str">
        <f>VLOOKUP(A608,'BASE REGISTRO NOVIEMBRE'!$B$2:$V$890,19,FALSE)</f>
        <v>No se acompañan. Aplica Informe Jurídico Nº 09, de  fecha 14 de marzo de 2011 del Departamento Jurídico y Dictamen Nº 070791, de 2009, de la Contraloría General de la República</v>
      </c>
      <c r="T608" s="107">
        <f>VLOOKUP(A608,'BASE REGISTRO NOVIEMBRE'!$B$2:$V$890,20,FALSE)</f>
        <v>38687</v>
      </c>
      <c r="U608" s="41">
        <v>7222</v>
      </c>
      <c r="V608" s="44">
        <v>4078122</v>
      </c>
      <c r="W608" s="44">
        <v>12234366</v>
      </c>
      <c r="X608" s="45">
        <v>44561</v>
      </c>
      <c r="Y608" s="42" t="s">
        <v>40</v>
      </c>
      <c r="Z608" s="42" t="s">
        <v>9203</v>
      </c>
      <c r="AA608" s="42" t="s">
        <v>9486</v>
      </c>
    </row>
    <row r="609" spans="1:27" ht="15.75" customHeight="1" x14ac:dyDescent="0.2">
      <c r="A609" s="41">
        <v>7223</v>
      </c>
      <c r="B609" s="27" t="str">
        <f>VLOOKUP(A609,'BASE REGISTRO NOVIEMBRE'!$B$2:$V$890,2,FALSE)</f>
        <v xml:space="preserve">I. Municipalidad de Casablanca
</v>
      </c>
      <c r="C609" s="27" t="str">
        <f>VLOOKUP(A609,'BASE REGISTRO NOVIEMBRE'!$B$2:$V$890,3,FALSE)</f>
        <v>69061400-6</v>
      </c>
      <c r="D609" s="27" t="str">
        <f>VLOOKUP(A609,'BASE REGISTRO NOVIEMBRE'!$B$2:$V$890,4,FALSE)</f>
        <v>Municipalidad</v>
      </c>
      <c r="E609" s="27" t="str">
        <f>VLOOKUP(A609,'BASE REGISTRO NOVIEMBRE'!$B$2:$V$890,5,FALSE)</f>
        <v>Constitución Política de la República, artículo 107.</v>
      </c>
      <c r="F609" s="27" t="str">
        <f>VLOOKUP(A609,'BASE REGISTRO NOVIEMBRE'!$B$2:$V$890,6,FALSE)</f>
        <v>Indefinida.</v>
      </c>
      <c r="G609" s="27" t="str">
        <f>VLOOKUP(A609,'BASE REGISTRO NOVIEMBRE'!$B$2:$V$890,7,FALSE)</f>
        <v>Según Ley Orgánica Nº 18.695, artículos 1º al 4º.</v>
      </c>
      <c r="H609" s="27" t="str">
        <f>VLOOKUP(A609,'BASE REGISTRO NOVIEMBRE'!$B$2:$V$890,8,FALSE)</f>
        <v>no tiene</v>
      </c>
      <c r="I609" s="27">
        <f>VLOOKUP(A609,'BASE REGISTRO NOVIEMBRE'!$B$2:$V$890,9,FALSE)</f>
        <v>0</v>
      </c>
      <c r="J609" s="27">
        <f>VLOOKUP(A609,'BASE REGISTRO NOVIEMBRE'!$B$2:$V$890,10,FALSE)</f>
        <v>0</v>
      </c>
      <c r="K609" s="27" t="str">
        <f>VLOOKUP(A609,'BASE REGISTRO NOVIEMBRE'!$B$2:$V$890,11,FALSE)</f>
        <v>Francisco Javier Riquelme López</v>
      </c>
      <c r="L609" s="27" t="str">
        <f>VLOOKUP(A609,'BASE REGISTRO NOVIEMBRE'!$B$2:$V$890,12,FALSE)</f>
        <v xml:space="preserve">Constitución N°111, comuna de Casablanca, provincia de Valparaíso, Quinta Región.
</v>
      </c>
      <c r="M609" s="27" t="str">
        <f>VLOOKUP(A609,'BASE REGISTRO NOVIEMBRE'!$B$2:$V$890,13,FALSE)</f>
        <v>V</v>
      </c>
      <c r="N609" s="27" t="str">
        <f>VLOOKUP(A609,'BASE REGISTRO NOVIEMBRE'!$B$2:$V$890,14,FALSE)</f>
        <v>Casablanca</v>
      </c>
      <c r="O609" s="27" t="str">
        <f>VLOOKUP(A609,'BASE REGISTRO NOVIEMBRE'!$B$2:$V$890,15,FALSE)</f>
        <v>Fonos: 32-277-400</v>
      </c>
      <c r="P609" s="27">
        <f>VLOOKUP(A609,'BASE REGISTRO NOVIEMBRE'!$B$2:$V$890,16,FALSE)</f>
        <v>0</v>
      </c>
      <c r="Q609" s="27">
        <f>VLOOKUP(A609,'BASE REGISTRO NOVIEMBRE'!$B$2:$V$890,17,FALSE)</f>
        <v>0</v>
      </c>
      <c r="R609" s="27">
        <f>VLOOKUP(A609,'BASE REGISTRO NOVIEMBRE'!$B$2:$V$890,18,FALSE)</f>
        <v>91001</v>
      </c>
      <c r="S609" s="27" t="str">
        <f>VLOOKUP(A609,'BASE REGISTRO NOVIEMBRE'!$B$2:$V$890,19,FALSE)</f>
        <v xml:space="preserve">No se acompañan. Aplica Informe Jurídico Nº 09, de  fecha 14 de marzo de 2011 del Departamento Jurídico y Dictamen Nº 070791, de 2009, de la Contraloría General de la República.  
</v>
      </c>
      <c r="T609" s="107">
        <f>VLOOKUP(A609,'BASE REGISTRO NOVIEMBRE'!$B$2:$V$890,20,FALSE)</f>
        <v>38687</v>
      </c>
      <c r="U609" s="41">
        <v>7223</v>
      </c>
      <c r="V609" s="44">
        <v>8299336</v>
      </c>
      <c r="W609" s="44">
        <v>12449004</v>
      </c>
      <c r="X609" s="45">
        <v>44561</v>
      </c>
      <c r="Y609" s="42" t="s">
        <v>40</v>
      </c>
      <c r="Z609" s="42" t="s">
        <v>9203</v>
      </c>
      <c r="AA609" s="42" t="s">
        <v>9464</v>
      </c>
    </row>
    <row r="610" spans="1:27" ht="15.75" customHeight="1" x14ac:dyDescent="0.2">
      <c r="A610" s="41">
        <v>7224</v>
      </c>
      <c r="B610" s="27" t="str">
        <f>VLOOKUP(A610,'BASE REGISTRO NOVIEMBRE'!$B$2:$V$890,2,FALSE)</f>
        <v xml:space="preserve">I. Municipalidad de Quintero.
</v>
      </c>
      <c r="C610" s="27" t="str">
        <f>VLOOKUP(A610,'BASE REGISTRO NOVIEMBRE'!$B$2:$V$890,3,FALSE)</f>
        <v>69060700-K</v>
      </c>
      <c r="D610" s="27" t="str">
        <f>VLOOKUP(A610,'BASE REGISTRO NOVIEMBRE'!$B$2:$V$890,4,FALSE)</f>
        <v>Municipalidad</v>
      </c>
      <c r="E610" s="27" t="str">
        <f>VLOOKUP(A610,'BASE REGISTRO NOVIEMBRE'!$B$2:$V$890,5,FALSE)</f>
        <v>Constitución Política de la República, art. 107.</v>
      </c>
      <c r="F610" s="27" t="str">
        <f>VLOOKUP(A610,'BASE REGISTRO NOVIEMBRE'!$B$2:$V$890,6,FALSE)</f>
        <v>Indefinida.</v>
      </c>
      <c r="G610" s="27" t="str">
        <f>VLOOKUP(A610,'BASE REGISTRO NOVIEMBRE'!$B$2:$V$890,7,FALSE)</f>
        <v>Según Ley Orgánica Nº 18.695, arts. 1º al 4º.</v>
      </c>
      <c r="H610" s="27" t="str">
        <f>VLOOKUP(A610,'BASE REGISTRO NOVIEMBRE'!$B$2:$V$890,8,FALSE)</f>
        <v>no tiene</v>
      </c>
      <c r="I610" s="27">
        <f>VLOOKUP(A610,'BASE REGISTRO NOVIEMBRE'!$B$2:$V$890,9,FALSE)</f>
        <v>0</v>
      </c>
      <c r="J610" s="27">
        <f>VLOOKUP(A610,'BASE REGISTRO NOVIEMBRE'!$B$2:$V$890,10,FALSE)</f>
        <v>0</v>
      </c>
      <c r="K610" s="27" t="str">
        <f>VLOOKUP(A610,'BASE REGISTRO NOVIEMBRE'!$B$2:$V$890,11,FALSE)</f>
        <v xml:space="preserve">Isaac Mauricio Carrasco Pardo </v>
      </c>
      <c r="L610" s="27" t="str">
        <f>VLOOKUP(A610,'BASE REGISTRO NOVIEMBRE'!$B$2:$V$890,12,FALSE)</f>
        <v xml:space="preserve">Normandie 1916, comuna de Quintero, Quinta Región.
</v>
      </c>
      <c r="M610" s="27" t="str">
        <f>VLOOKUP(A610,'BASE REGISTRO NOVIEMBRE'!$B$2:$V$890,13,FALSE)</f>
        <v>V</v>
      </c>
      <c r="N610" s="27" t="str">
        <f>VLOOKUP(A610,'BASE REGISTRO NOVIEMBRE'!$B$2:$V$890,14,FALSE)</f>
        <v>Quintero</v>
      </c>
      <c r="O610" s="27" t="str">
        <f>VLOOKUP(A610,'BASE REGISTRO NOVIEMBRE'!$B$2:$V$890,15,FALSE)</f>
        <v xml:space="preserve">Fono: 2379709710/ 2379615/ 2379655 
</v>
      </c>
      <c r="P610" s="27" t="str">
        <f>VLOOKUP(A610,'BASE REGISTRO NOVIEMBRE'!$B$2:$V$890,16,FALSE)</f>
        <v>Correo electrónico: mcarrasco@muniquintero.cl
                             mvillarroel@muniquintero.cl
                             dideco@muniquintero.cl
                             plucarelli@muniquintero.cl</v>
      </c>
      <c r="Q610" s="27">
        <f>VLOOKUP(A610,'BASE REGISTRO NOVIEMBRE'!$B$2:$V$890,17,FALSE)</f>
        <v>0</v>
      </c>
      <c r="R610" s="27">
        <f>VLOOKUP(A610,'BASE REGISTRO NOVIEMBRE'!$B$2:$V$890,18,FALSE)</f>
        <v>91001</v>
      </c>
      <c r="S610" s="27" t="str">
        <f>VLOOKUP(A610,'BASE REGISTRO NOVIEMBRE'!$B$2:$V$890,19,FALSE)</f>
        <v xml:space="preserve">No se acompañan. Aplica Informe Jurídico Nº 09, de  fecha 14 de marzo de 2011 del Departamento Jurídico y Dictamen Nº 070791, de 2009, de la Contraloría General de la República.  
.
</v>
      </c>
      <c r="T610" s="107">
        <f>VLOOKUP(A610,'BASE REGISTRO NOVIEMBRE'!$B$2:$V$890,20,FALSE)</f>
        <v>38691</v>
      </c>
      <c r="U610" s="41">
        <v>7224</v>
      </c>
      <c r="V610" s="44">
        <v>5008220</v>
      </c>
      <c r="W610" s="44">
        <v>10016440</v>
      </c>
      <c r="X610" s="45">
        <v>44561</v>
      </c>
      <c r="Y610" s="42" t="s">
        <v>40</v>
      </c>
      <c r="Z610" s="42" t="s">
        <v>9203</v>
      </c>
      <c r="AA610" s="42" t="s">
        <v>9560</v>
      </c>
    </row>
    <row r="611" spans="1:27" ht="15.75" customHeight="1" x14ac:dyDescent="0.2">
      <c r="A611" s="41">
        <v>7225</v>
      </c>
      <c r="B611" s="27" t="str">
        <f>VLOOKUP(A611,'BASE REGISTRO NOVIEMBRE'!$B$2:$V$890,2,FALSE)</f>
        <v xml:space="preserve">I. Municipalidad de Petorca
</v>
      </c>
      <c r="C611" s="27" t="str">
        <f>VLOOKUP(A611,'BASE REGISTRO NOVIEMBRE'!$B$2:$V$890,3,FALSE)</f>
        <v>69050500-2</v>
      </c>
      <c r="D611" s="27" t="str">
        <f>VLOOKUP(A611,'BASE REGISTRO NOVIEMBRE'!$B$2:$V$890,4,FALSE)</f>
        <v>Municipalidad</v>
      </c>
      <c r="E611" s="27" t="str">
        <f>VLOOKUP(A611,'BASE REGISTRO NOVIEMBRE'!$B$2:$V$890,5,FALSE)</f>
        <v>Constitución Política de la República, artículo 118.</v>
      </c>
      <c r="F611" s="27" t="str">
        <f>VLOOKUP(A611,'BASE REGISTRO NOVIEMBRE'!$B$2:$V$890,6,FALSE)</f>
        <v>Indefinida.</v>
      </c>
      <c r="G611" s="27" t="str">
        <f>VLOOKUP(A611,'BASE REGISTRO NOVIEMBRE'!$B$2:$V$890,7,FALSE)</f>
        <v>Según Ley Orgánica Constitucional Nº 18.695, arts. 1º al 4º.</v>
      </c>
      <c r="H611" s="27" t="str">
        <f>VLOOKUP(A611,'BASE REGISTRO NOVIEMBRE'!$B$2:$V$890,8,FALSE)</f>
        <v>no tiene</v>
      </c>
      <c r="I611" s="27">
        <f>VLOOKUP(A611,'BASE REGISTRO NOVIEMBRE'!$B$2:$V$890,9,FALSE)</f>
        <v>0</v>
      </c>
      <c r="J611" s="27">
        <f>VLOOKUP(A611,'BASE REGISTRO NOVIEMBRE'!$B$2:$V$890,10,FALSE)</f>
        <v>0</v>
      </c>
      <c r="K611" s="27" t="str">
        <f>VLOOKUP(A611,'BASE REGISTRO NOVIEMBRE'!$B$2:$V$890,11,FALSE)</f>
        <v xml:space="preserve">Ignacio Gamalier Villalobos Henriquez
</v>
      </c>
      <c r="L611" s="27" t="str">
        <f>VLOOKUP(A611,'BASE REGISTRO NOVIEMBRE'!$B$2:$V$890,12,FALSE)</f>
        <v>Calle Cuartel  Nº225, comuna de Petorca, V Región.</v>
      </c>
      <c r="M611" s="27" t="str">
        <f>VLOOKUP(A611,'BASE REGISTRO NOVIEMBRE'!$B$2:$V$890,13,FALSE)</f>
        <v>V</v>
      </c>
      <c r="N611" s="27" t="str">
        <f>VLOOKUP(A611,'BASE REGISTRO NOVIEMBRE'!$B$2:$V$890,14,FALSE)</f>
        <v>Petorca</v>
      </c>
      <c r="O611" s="27">
        <f>VLOOKUP(A611,'BASE REGISTRO NOVIEMBRE'!$B$2:$V$890,15,FALSE)</f>
        <v>0</v>
      </c>
      <c r="P611" s="27">
        <f>VLOOKUP(A611,'BASE REGISTRO NOVIEMBRE'!$B$2:$V$890,16,FALSE)</f>
        <v>0</v>
      </c>
      <c r="Q611" s="27">
        <f>VLOOKUP(A611,'BASE REGISTRO NOVIEMBRE'!$B$2:$V$890,17,FALSE)</f>
        <v>0</v>
      </c>
      <c r="R611" s="27">
        <f>VLOOKUP(A611,'BASE REGISTRO NOVIEMBRE'!$B$2:$V$890,18,FALSE)</f>
        <v>91001</v>
      </c>
      <c r="S611" s="27" t="str">
        <f>VLOOKUP(A611,'BASE REGISTRO NOVIEMBRE'!$B$2:$V$890,19,FALSE)</f>
        <v xml:space="preserve">No se acompañan. Aplica Informe Jurídico Nº 09, de  fecha 14 de marzo de 2011 del Departamento Jurídico y Dictamen Nº 070791, de 2009, de la Contraloría General de la República.  
</v>
      </c>
      <c r="T611" s="107">
        <f>VLOOKUP(A611,'BASE REGISTRO NOVIEMBRE'!$B$2:$V$890,20,FALSE)</f>
        <v>38695</v>
      </c>
      <c r="U611" s="41">
        <v>7225</v>
      </c>
      <c r="V611" s="44">
        <v>5723680</v>
      </c>
      <c r="W611" s="44">
        <v>8585520</v>
      </c>
      <c r="X611" s="45">
        <v>44561</v>
      </c>
      <c r="Y611" s="42" t="s">
        <v>40</v>
      </c>
      <c r="Z611" s="42" t="s">
        <v>9203</v>
      </c>
      <c r="AA611" s="42" t="s">
        <v>436</v>
      </c>
    </row>
    <row r="612" spans="1:27" ht="15.75" customHeight="1" x14ac:dyDescent="0.2">
      <c r="A612" s="41">
        <v>7226</v>
      </c>
      <c r="B612" s="27" t="str">
        <f>VLOOKUP(A612,'BASE REGISTRO NOVIEMBRE'!$B$2:$V$890,2,FALSE)</f>
        <v xml:space="preserve">I. Municipalidad de Cerrillos
</v>
      </c>
      <c r="C612" s="27" t="str">
        <f>VLOOKUP(A612,'BASE REGISTRO NOVIEMBRE'!$B$2:$V$890,3,FALSE)</f>
        <v>69255000-5</v>
      </c>
      <c r="D612" s="27" t="str">
        <f>VLOOKUP(A612,'BASE REGISTRO NOVIEMBRE'!$B$2:$V$890,4,FALSE)</f>
        <v>Municipalidad</v>
      </c>
      <c r="E612" s="27" t="str">
        <f>VLOOKUP(A612,'BASE REGISTRO NOVIEMBRE'!$B$2:$V$890,5,FALSE)</f>
        <v>Constitución Política de la República, artículo 107.</v>
      </c>
      <c r="F612" s="27" t="str">
        <f>VLOOKUP(A612,'BASE REGISTRO NOVIEMBRE'!$B$2:$V$890,6,FALSE)</f>
        <v>Indefinida.</v>
      </c>
      <c r="G612" s="27" t="str">
        <f>VLOOKUP(A612,'BASE REGISTRO NOVIEMBRE'!$B$2:$V$890,7,FALSE)</f>
        <v>Según Ley Orgánica Nº 18.695, artículos 1º al 4º.</v>
      </c>
      <c r="H612" s="27" t="str">
        <f>VLOOKUP(A612,'BASE REGISTRO NOVIEMBRE'!$B$2:$V$890,8,FALSE)</f>
        <v>no tiene</v>
      </c>
      <c r="I612" s="27">
        <f>VLOOKUP(A612,'BASE REGISTRO NOVIEMBRE'!$B$2:$V$890,9,FALSE)</f>
        <v>0</v>
      </c>
      <c r="J612" s="27">
        <f>VLOOKUP(A612,'BASE REGISTRO NOVIEMBRE'!$B$2:$V$890,10,FALSE)</f>
        <v>0</v>
      </c>
      <c r="K612" s="27" t="str">
        <f>VLOOKUP(A612,'BASE REGISTRO NOVIEMBRE'!$B$2:$V$890,11,FALSE)</f>
        <v>Lorena Leonor Facuse Rojas</v>
      </c>
      <c r="L612" s="27" t="str">
        <f>VLOOKUP(A612,'BASE REGISTRO NOVIEMBRE'!$B$2:$V$890,12,FALSE)</f>
        <v xml:space="preserve">Piloto Lazo Nº 120, comuna de Cerrillos, Región Metropolitana.
</v>
      </c>
      <c r="M612" s="27" t="str">
        <f>VLOOKUP(A612,'BASE REGISTRO NOVIEMBRE'!$B$2:$V$890,13,FALSE)</f>
        <v>XIII</v>
      </c>
      <c r="N612" s="27" t="str">
        <f>VLOOKUP(A612,'BASE REGISTRO NOVIEMBRE'!$B$2:$V$890,14,FALSE)</f>
        <v>Cerrillos</v>
      </c>
      <c r="O612" s="27">
        <f>VLOOKUP(A612,'BASE REGISTRO NOVIEMBRE'!$B$2:$V$890,15,FALSE)</f>
        <v>0</v>
      </c>
      <c r="P612" s="27" t="str">
        <f>VLOOKUP(A612,'BASE REGISTRO NOVIEMBRE'!$B$2:$V$890,16,FALSE)</f>
        <v>sec_alcalde@mcerrillos.cl – alcaldiacerrillos@gmail.com</v>
      </c>
      <c r="Q612" s="27">
        <f>VLOOKUP(A612,'BASE REGISTRO NOVIEMBRE'!$B$2:$V$890,17,FALSE)</f>
        <v>0</v>
      </c>
      <c r="R612" s="27">
        <f>VLOOKUP(A612,'BASE REGISTRO NOVIEMBRE'!$B$2:$V$890,18,FALSE)</f>
        <v>91001</v>
      </c>
      <c r="S612" s="27" t="str">
        <f>VLOOKUP(A612,'BASE REGISTRO NOVIEMBRE'!$B$2:$V$890,19,FALSE)</f>
        <v xml:space="preserve">No se acompañan. Aplica Informe Jurídico Nº 09, de  fecha 14 de marzo de 2011 del Departamento Jurídico y Dictamen Nº 070791, de 2009, de la Contraloría General de la República.  
</v>
      </c>
      <c r="T612" s="107">
        <f>VLOOKUP(A612,'BASE REGISTRO NOVIEMBRE'!$B$2:$V$890,20,FALSE)</f>
        <v>38695</v>
      </c>
      <c r="U612" s="41">
        <v>7226</v>
      </c>
      <c r="V612" s="44">
        <v>6439140</v>
      </c>
      <c r="W612" s="44">
        <v>12878280</v>
      </c>
      <c r="X612" s="45">
        <v>44561</v>
      </c>
      <c r="Y612" s="42" t="s">
        <v>40</v>
      </c>
      <c r="Z612" s="42" t="s">
        <v>9203</v>
      </c>
      <c r="AA612" s="42" t="s">
        <v>149</v>
      </c>
    </row>
    <row r="613" spans="1:27" ht="15.75" customHeight="1" x14ac:dyDescent="0.2">
      <c r="A613" s="41">
        <v>7228</v>
      </c>
      <c r="B613" s="27" t="str">
        <f>VLOOKUP(A613,'BASE REGISTRO NOVIEMBRE'!$B$2:$V$890,2,FALSE)</f>
        <v xml:space="preserve">I. Municipalidad de  Catemu
</v>
      </c>
      <c r="C613" s="27" t="str">
        <f>VLOOKUP(A613,'BASE REGISTRO NOVIEMBRE'!$B$2:$V$890,3,FALSE)</f>
        <v>69050900-8</v>
      </c>
      <c r="D613" s="27" t="str">
        <f>VLOOKUP(A613,'BASE REGISTRO NOVIEMBRE'!$B$2:$V$890,4,FALSE)</f>
        <v>Municipalidad</v>
      </c>
      <c r="E613" s="27" t="str">
        <f>VLOOKUP(A613,'BASE REGISTRO NOVIEMBRE'!$B$2:$V$890,5,FALSE)</f>
        <v>Constitución Política de la República, artículo 107.</v>
      </c>
      <c r="F613" s="27" t="str">
        <f>VLOOKUP(A613,'BASE REGISTRO NOVIEMBRE'!$B$2:$V$890,6,FALSE)</f>
        <v>Indefinida.</v>
      </c>
      <c r="G613" s="27" t="str">
        <f>VLOOKUP(A613,'BASE REGISTRO NOVIEMBRE'!$B$2:$V$890,7,FALSE)</f>
        <v>Según Ley Orgánica Nº 18.695, artículos 1º al 4º.</v>
      </c>
      <c r="H613" s="27" t="str">
        <f>VLOOKUP(A613,'BASE REGISTRO NOVIEMBRE'!$B$2:$V$890,8,FALSE)</f>
        <v>no tiene</v>
      </c>
      <c r="I613" s="27">
        <f>VLOOKUP(A613,'BASE REGISTRO NOVIEMBRE'!$B$2:$V$890,9,FALSE)</f>
        <v>0</v>
      </c>
      <c r="J613" s="27">
        <f>VLOOKUP(A613,'BASE REGISTRO NOVIEMBRE'!$B$2:$V$890,10,FALSE)</f>
        <v>0</v>
      </c>
      <c r="K613" s="27" t="str">
        <f>VLOOKUP(A613,'BASE REGISTRO NOVIEMBRE'!$B$2:$V$890,11,FALSE)</f>
        <v xml:space="preserve">Rodrigo Eduardo Díaz Brito Rut: 12.599.701-5    </v>
      </c>
      <c r="L613" s="27" t="str">
        <f>VLOOKUP(A613,'BASE REGISTRO NOVIEMBRE'!$B$2:$V$890,12,FALSE)</f>
        <v xml:space="preserve">Calle Borjas García Huidobro Nº 025, comuna de Catemu,  provincia de Valparaíso, Quinta Región.
</v>
      </c>
      <c r="M613" s="27" t="str">
        <f>VLOOKUP(A613,'BASE REGISTRO NOVIEMBRE'!$B$2:$V$890,13,FALSE)</f>
        <v>V</v>
      </c>
      <c r="N613" s="27" t="str">
        <f>VLOOKUP(A613,'BASE REGISTRO NOVIEMBRE'!$B$2:$V$890,14,FALSE)</f>
        <v xml:space="preserve"> Catemu</v>
      </c>
      <c r="O613" s="27" t="str">
        <f>VLOOKUP(A613,'BASE REGISTRO NOVIEMBRE'!$B$2:$V$890,15,FALSE)</f>
        <v>342631316-342631363</v>
      </c>
      <c r="P613" s="27" t="str">
        <f>VLOOKUP(A613,'BASE REGISTRO NOVIEMBRE'!$B$2:$V$890,16,FALSE)</f>
        <v>rdiazb@municatemu.cl</v>
      </c>
      <c r="Q613" s="27">
        <f>VLOOKUP(A613,'BASE REGISTRO NOVIEMBRE'!$B$2:$V$890,17,FALSE)</f>
        <v>0</v>
      </c>
      <c r="R613" s="27">
        <f>VLOOKUP(A613,'BASE REGISTRO NOVIEMBRE'!$B$2:$V$890,18,FALSE)</f>
        <v>91001</v>
      </c>
      <c r="S613" s="27" t="str">
        <f>VLOOKUP(A613,'BASE REGISTRO NOVIEMBRE'!$B$2:$V$890,19,FALSE)</f>
        <v xml:space="preserve">No se acompañan. Aplica Informe Jurídico Nº 09, de  fecha 14 de marzo de 2011 del Departamento Jurídico y Dictamen Nº 070791, de 2009, de la Contraloría General de la República.  
</v>
      </c>
      <c r="T613" s="107">
        <f>VLOOKUP(A613,'BASE REGISTRO NOVIEMBRE'!$B$2:$V$890,20,FALSE)</f>
        <v>38700</v>
      </c>
      <c r="U613" s="41">
        <v>7228</v>
      </c>
      <c r="V613" s="44">
        <v>3107529</v>
      </c>
      <c r="W613" s="44">
        <v>6215058</v>
      </c>
      <c r="X613" s="45">
        <v>44561</v>
      </c>
      <c r="Y613" s="42" t="s">
        <v>40</v>
      </c>
      <c r="Z613" s="42" t="s">
        <v>9203</v>
      </c>
      <c r="AA613" s="42" t="s">
        <v>9466</v>
      </c>
    </row>
    <row r="614" spans="1:27" ht="15.75" customHeight="1" x14ac:dyDescent="0.2">
      <c r="A614" s="41">
        <v>7229</v>
      </c>
      <c r="B614" s="27" t="str">
        <f>VLOOKUP(A614,'BASE REGISTRO NOVIEMBRE'!$B$2:$V$890,2,FALSE)</f>
        <v xml:space="preserve">I. Municipalidad de Caldera
</v>
      </c>
      <c r="C614" s="27" t="str">
        <f>VLOOKUP(A614,'BASE REGISTRO NOVIEMBRE'!$B$2:$V$890,3,FALSE)</f>
        <v>69030300-0</v>
      </c>
      <c r="D614" s="27" t="str">
        <f>VLOOKUP(A614,'BASE REGISTRO NOVIEMBRE'!$B$2:$V$890,4,FALSE)</f>
        <v>Municipalidad</v>
      </c>
      <c r="E614" s="27" t="str">
        <f>VLOOKUP(A614,'BASE REGISTRO NOVIEMBRE'!$B$2:$V$890,5,FALSE)</f>
        <v>Constitución Política de la República, art. 107.</v>
      </c>
      <c r="F614" s="27" t="str">
        <f>VLOOKUP(A614,'BASE REGISTRO NOVIEMBRE'!$B$2:$V$890,6,FALSE)</f>
        <v>Indefinida.</v>
      </c>
      <c r="G614" s="27" t="str">
        <f>VLOOKUP(A614,'BASE REGISTRO NOVIEMBRE'!$B$2:$V$890,7,FALSE)</f>
        <v>Según Ley Orgánica Nº 18.695, arts. 1º al 4º.</v>
      </c>
      <c r="H614" s="27" t="str">
        <f>VLOOKUP(A614,'BASE REGISTRO NOVIEMBRE'!$B$2:$V$890,8,FALSE)</f>
        <v>no tiene</v>
      </c>
      <c r="I614" s="27">
        <f>VLOOKUP(A614,'BASE REGISTRO NOVIEMBRE'!$B$2:$V$890,9,FALSE)</f>
        <v>0</v>
      </c>
      <c r="J614" s="27">
        <f>VLOOKUP(A614,'BASE REGISTRO NOVIEMBRE'!$B$2:$V$890,10,FALSE)</f>
        <v>0</v>
      </c>
      <c r="K614" s="27" t="str">
        <f>VLOOKUP(A614,'BASE REGISTRO NOVIEMBRE'!$B$2:$V$890,11,FALSE)</f>
        <v xml:space="preserve">Brunilda Clementina Gonzalez Anjel, </v>
      </c>
      <c r="L614" s="27" t="str">
        <f>VLOOKUP(A614,'BASE REGISTRO NOVIEMBRE'!$B$2:$V$890,12,FALSE)</f>
        <v xml:space="preserve">Cousiño Nº 395, comuna de Caldera, Tercera Región, casilla 24.
</v>
      </c>
      <c r="M614" s="27" t="str">
        <f>VLOOKUP(A614,'BASE REGISTRO NOVIEMBRE'!$B$2:$V$890,13,FALSE)</f>
        <v>III</v>
      </c>
      <c r="N614" s="27" t="str">
        <f>VLOOKUP(A614,'BASE REGISTRO NOVIEMBRE'!$B$2:$V$890,14,FALSE)</f>
        <v>Caldera</v>
      </c>
      <c r="O614" s="27" t="str">
        <f>VLOOKUP(A614,'BASE REGISTRO NOVIEMBRE'!$B$2:$V$890,15,FALSE)</f>
        <v>Fonos (52) 315234- 315260- 535560</v>
      </c>
      <c r="P614" s="27" t="str">
        <f>VLOOKUP(A614,'BASE REGISTRO NOVIEMBRE'!$B$2:$V$890,16,FALSE)</f>
        <v xml:space="preserve">Correo electrónico: alcaldia@caldera.cl </v>
      </c>
      <c r="Q614" s="27">
        <f>VLOOKUP(A614,'BASE REGISTRO NOVIEMBRE'!$B$2:$V$890,17,FALSE)</f>
        <v>0</v>
      </c>
      <c r="R614" s="27">
        <f>VLOOKUP(A614,'BASE REGISTRO NOVIEMBRE'!$B$2:$V$890,18,FALSE)</f>
        <v>91001</v>
      </c>
      <c r="S614" s="27" t="str">
        <f>VLOOKUP(A614,'BASE REGISTRO NOVIEMBRE'!$B$2:$V$890,19,FALSE)</f>
        <v xml:space="preserve">No se acompañan. Aplica Informe Jurídico Nº 09, de  fecha 14 de marzo de 2011 del Departamento Jurídico y Dictamen Nº 070791, de 2009, de la Contraloría General de la República.  
</v>
      </c>
      <c r="T614" s="107">
        <f>VLOOKUP(A614,'BASE REGISTRO NOVIEMBRE'!$B$2:$V$890,20,FALSE)</f>
        <v>38700</v>
      </c>
      <c r="U614" s="41">
        <v>7229</v>
      </c>
      <c r="V614" s="44">
        <v>4214059</v>
      </c>
      <c r="W614" s="44">
        <v>8428118</v>
      </c>
      <c r="X614" s="45">
        <v>44561</v>
      </c>
      <c r="Y614" s="42" t="s">
        <v>40</v>
      </c>
      <c r="Z614" s="42" t="s">
        <v>9203</v>
      </c>
      <c r="AA614" s="42" t="s">
        <v>9458</v>
      </c>
    </row>
    <row r="615" spans="1:27" ht="15.75" customHeight="1" x14ac:dyDescent="0.2">
      <c r="A615" s="41">
        <v>7231</v>
      </c>
      <c r="B615" s="27" t="str">
        <f>VLOOKUP(A615,'BASE REGISTRO NOVIEMBRE'!$B$2:$V$890,2,FALSE)</f>
        <v xml:space="preserve">I. Municipalidad de Independencia
</v>
      </c>
      <c r="C615" s="27" t="str">
        <f>VLOOKUP(A615,'BASE REGISTRO NOVIEMBRE'!$B$2:$V$890,3,FALSE)</f>
        <v>69255500-7</v>
      </c>
      <c r="D615" s="27" t="str">
        <f>VLOOKUP(A615,'BASE REGISTRO NOVIEMBRE'!$B$2:$V$890,4,FALSE)</f>
        <v>Municipalidad</v>
      </c>
      <c r="E615" s="27" t="str">
        <f>VLOOKUP(A615,'BASE REGISTRO NOVIEMBRE'!$B$2:$V$890,5,FALSE)</f>
        <v>Constitución Política de la República, artículo 107.</v>
      </c>
      <c r="F615" s="27" t="str">
        <f>VLOOKUP(A615,'BASE REGISTRO NOVIEMBRE'!$B$2:$V$890,6,FALSE)</f>
        <v>Indefinida.</v>
      </c>
      <c r="G615" s="27" t="str">
        <f>VLOOKUP(A615,'BASE REGISTRO NOVIEMBRE'!$B$2:$V$890,7,FALSE)</f>
        <v>Según Ley Orgánica Nº 18.695, artículos 1º al 4º.</v>
      </c>
      <c r="H615" s="27" t="str">
        <f>VLOOKUP(A615,'BASE REGISTRO NOVIEMBRE'!$B$2:$V$890,8,FALSE)</f>
        <v>no tiene</v>
      </c>
      <c r="I615" s="27">
        <f>VLOOKUP(A615,'BASE REGISTRO NOVIEMBRE'!$B$2:$V$890,9,FALSE)</f>
        <v>0</v>
      </c>
      <c r="J615" s="27">
        <f>VLOOKUP(A615,'BASE REGISTRO NOVIEMBRE'!$B$2:$V$890,10,FALSE)</f>
        <v>0</v>
      </c>
      <c r="K615" s="27" t="str">
        <f>VLOOKUP(A615,'BASE REGISTRO NOVIEMBRE'!$B$2:$V$890,11,FALSE)</f>
        <v xml:space="preserve">Gonzalo Durán Baronti, </v>
      </c>
      <c r="L615" s="27" t="str">
        <f>VLOOKUP(A615,'BASE REGISTRO NOVIEMBRE'!$B$2:$V$890,12,FALSE)</f>
        <v xml:space="preserve">Avda. Independencia Nº 834, comuna de Independencia,  Región Metropolitana .
</v>
      </c>
      <c r="M615" s="27" t="str">
        <f>VLOOKUP(A615,'BASE REGISTRO NOVIEMBRE'!$B$2:$V$890,13,FALSE)</f>
        <v>XIII</v>
      </c>
      <c r="N615" s="27" t="str">
        <f>VLOOKUP(A615,'BASE REGISTRO NOVIEMBRE'!$B$2:$V$890,14,FALSE)</f>
        <v>Independencia</v>
      </c>
      <c r="O615" s="27" t="str">
        <f>VLOOKUP(A615,'BASE REGISTRO NOVIEMBRE'!$B$2:$V$890,15,FALSE)</f>
        <v>Fono: 4442000</v>
      </c>
      <c r="P615" s="27" t="str">
        <f>VLOOKUP(A615,'BASE REGISTRO NOVIEMBRE'!$B$2:$V$890,16,FALSE)</f>
        <v xml:space="preserve">relacionespublicas@independencia.cl
</v>
      </c>
      <c r="Q615" s="27">
        <f>VLOOKUP(A615,'BASE REGISTRO NOVIEMBRE'!$B$2:$V$890,17,FALSE)</f>
        <v>0</v>
      </c>
      <c r="R615" s="27">
        <f>VLOOKUP(A615,'BASE REGISTRO NOVIEMBRE'!$B$2:$V$890,18,FALSE)</f>
        <v>91001</v>
      </c>
      <c r="S615" s="27" t="str">
        <f>VLOOKUP(A615,'BASE REGISTRO NOVIEMBRE'!$B$2:$V$890,19,FALSE)</f>
        <v xml:space="preserve">No se acompañan. Aplica Informe Jurídico Nº 09, de  fecha 14 de marzo de 2011 del Departamento Jurídico y Dictamen Nº 070791, de 2009, de la Contraloría General de la República.  
</v>
      </c>
      <c r="T615" s="107">
        <f>VLOOKUP(A615,'BASE REGISTRO NOVIEMBRE'!$B$2:$V$890,20,FALSE)</f>
        <v>38700</v>
      </c>
      <c r="U615" s="41">
        <v>7231</v>
      </c>
      <c r="V615" s="44">
        <v>6439140</v>
      </c>
      <c r="W615" s="44">
        <v>12878280</v>
      </c>
      <c r="X615" s="45">
        <v>44561</v>
      </c>
      <c r="Y615" s="42" t="s">
        <v>40</v>
      </c>
      <c r="Z615" s="42" t="s">
        <v>9203</v>
      </c>
      <c r="AA615" s="42" t="s">
        <v>116</v>
      </c>
    </row>
    <row r="616" spans="1:27" ht="15.75" customHeight="1" x14ac:dyDescent="0.2">
      <c r="A616" s="41">
        <v>7232</v>
      </c>
      <c r="B616" s="27" t="str">
        <f>VLOOKUP(A616,'BASE REGISTRO NOVIEMBRE'!$B$2:$V$890,2,FALSE)</f>
        <v xml:space="preserve">I. Municipalidad de Arauco
</v>
      </c>
      <c r="C616" s="27" t="str">
        <f>VLOOKUP(A616,'BASE REGISTRO NOVIEMBRE'!$B$2:$V$890,3,FALSE)</f>
        <v>69160100-5</v>
      </c>
      <c r="D616" s="27" t="str">
        <f>VLOOKUP(A616,'BASE REGISTRO NOVIEMBRE'!$B$2:$V$890,4,FALSE)</f>
        <v>Municipalidad</v>
      </c>
      <c r="E616" s="27" t="str">
        <f>VLOOKUP(A616,'BASE REGISTRO NOVIEMBRE'!$B$2:$V$890,5,FALSE)</f>
        <v>Constitución Política de la República, art. 107.</v>
      </c>
      <c r="F616" s="27" t="str">
        <f>VLOOKUP(A616,'BASE REGISTRO NOVIEMBRE'!$B$2:$V$890,6,FALSE)</f>
        <v>Indefinida.</v>
      </c>
      <c r="G616" s="27" t="str">
        <f>VLOOKUP(A616,'BASE REGISTRO NOVIEMBRE'!$B$2:$V$890,7,FALSE)</f>
        <v>Según Ley Orgánica Nº 18.695, arts. 1º al 4º.</v>
      </c>
      <c r="H616" s="27" t="str">
        <f>VLOOKUP(A616,'BASE REGISTRO NOVIEMBRE'!$B$2:$V$890,8,FALSE)</f>
        <v>no tiene</v>
      </c>
      <c r="I616" s="27">
        <f>VLOOKUP(A616,'BASE REGISTRO NOVIEMBRE'!$B$2:$V$890,9,FALSE)</f>
        <v>0</v>
      </c>
      <c r="J616" s="27">
        <f>VLOOKUP(A616,'BASE REGISTRO NOVIEMBRE'!$B$2:$V$890,10,FALSE)</f>
        <v>0</v>
      </c>
      <c r="K616" s="27" t="str">
        <f>VLOOKUP(A616,'BASE REGISTRO NOVIEMBRE'!$B$2:$V$890,11,FALSE)</f>
        <v xml:space="preserve">Elizabeth Noemí Marican Rivas  </v>
      </c>
      <c r="L616" s="27" t="str">
        <f>VLOOKUP(A616,'BASE REGISTRO NOVIEMBRE'!$B$2:$V$890,12,FALSE)</f>
        <v xml:space="preserve">Covadonga Nº527, comuna de Arauco, Octava Región.
</v>
      </c>
      <c r="M616" s="27" t="str">
        <f>VLOOKUP(A616,'BASE REGISTRO NOVIEMBRE'!$B$2:$V$890,13,FALSE)</f>
        <v>VIII</v>
      </c>
      <c r="N616" s="27" t="str">
        <f>VLOOKUP(A616,'BASE REGISTRO NOVIEMBRE'!$B$2:$V$890,14,FALSE)</f>
        <v xml:space="preserve"> Arauco</v>
      </c>
      <c r="O616" s="27" t="str">
        <f>VLOOKUP(A616,'BASE REGISTRO NOVIEMBRE'!$B$2:$V$890,15,FALSE)</f>
        <v xml:space="preserve">412 168071 - 412 168072
</v>
      </c>
      <c r="P616" s="27" t="str">
        <f>VLOOKUP(A616,'BASE REGISTRO NOVIEMBRE'!$B$2:$V$890,16,FALSE)</f>
        <v>alcaldia@muniarauco.cl</v>
      </c>
      <c r="Q616" s="27">
        <f>VLOOKUP(A616,'BASE REGISTRO NOVIEMBRE'!$B$2:$V$890,17,FALSE)</f>
        <v>0</v>
      </c>
      <c r="R616" s="27">
        <f>VLOOKUP(A616,'BASE REGISTRO NOVIEMBRE'!$B$2:$V$890,18,FALSE)</f>
        <v>91001</v>
      </c>
      <c r="S616" s="27" t="str">
        <f>VLOOKUP(A616,'BASE REGISTRO NOVIEMBRE'!$B$2:$V$890,19,FALSE)</f>
        <v xml:space="preserve">No se acompañan. Aplica Informe Jurídico Nº 09, de  fecha 14 de marzo de 2011 del Departamento Jurídico y Dictamen Nº 070791, de 2009, de la Contraloría General de la República.  
</v>
      </c>
      <c r="T616" s="107">
        <f>VLOOKUP(A616,'BASE REGISTRO NOVIEMBRE'!$B$2:$V$890,20,FALSE)</f>
        <v>38700</v>
      </c>
      <c r="U616" s="41">
        <v>7232</v>
      </c>
      <c r="V616" s="44">
        <v>5056871</v>
      </c>
      <c r="W616" s="44">
        <v>10113742</v>
      </c>
      <c r="X616" s="45">
        <v>44561</v>
      </c>
      <c r="Y616" s="42" t="s">
        <v>40</v>
      </c>
      <c r="Z616" s="42" t="s">
        <v>9203</v>
      </c>
      <c r="AA616" s="42" t="s">
        <v>761</v>
      </c>
    </row>
    <row r="617" spans="1:27" ht="15.75" customHeight="1" x14ac:dyDescent="0.2">
      <c r="A617" s="41">
        <v>7233</v>
      </c>
      <c r="B617" s="27" t="str">
        <f>VLOOKUP(A617,'BASE REGISTRO NOVIEMBRE'!$B$2:$V$890,2,FALSE)</f>
        <v xml:space="preserve">I. Municipalidad de Collipulli
</v>
      </c>
      <c r="C617" s="27" t="str">
        <f>VLOOKUP(A617,'BASE REGISTRO NOVIEMBRE'!$B$2:$V$890,3,FALSE)</f>
        <v>69180500-K</v>
      </c>
      <c r="D617" s="27" t="str">
        <f>VLOOKUP(A617,'BASE REGISTRO NOVIEMBRE'!$B$2:$V$890,4,FALSE)</f>
        <v>Municipalidad</v>
      </c>
      <c r="E617" s="27" t="str">
        <f>VLOOKUP(A617,'BASE REGISTRO NOVIEMBRE'!$B$2:$V$890,5,FALSE)</f>
        <v>Constitución Política de la República, artículo 107.</v>
      </c>
      <c r="F617" s="27" t="str">
        <f>VLOOKUP(A617,'BASE REGISTRO NOVIEMBRE'!$B$2:$V$890,6,FALSE)</f>
        <v>Indefinida.</v>
      </c>
      <c r="G617" s="27" t="str">
        <f>VLOOKUP(A617,'BASE REGISTRO NOVIEMBRE'!$B$2:$V$890,7,FALSE)</f>
        <v>Según Ley Orgánica Nº 18.695, artículos 1º al 4º.</v>
      </c>
      <c r="H617" s="27" t="str">
        <f>VLOOKUP(A617,'BASE REGISTRO NOVIEMBRE'!$B$2:$V$890,8,FALSE)</f>
        <v>no tiene</v>
      </c>
      <c r="I617" s="27">
        <f>VLOOKUP(A617,'BASE REGISTRO NOVIEMBRE'!$B$2:$V$890,9,FALSE)</f>
        <v>0</v>
      </c>
      <c r="J617" s="27">
        <f>VLOOKUP(A617,'BASE REGISTRO NOVIEMBRE'!$B$2:$V$890,10,FALSE)</f>
        <v>0</v>
      </c>
      <c r="K617" s="27" t="str">
        <f>VLOOKUP(A617,'BASE REGISTRO NOVIEMBRE'!$B$2:$V$890,11,FALSE)</f>
        <v xml:space="preserve">Manuel Jesús Macaya Ramírez,  </v>
      </c>
      <c r="L617" s="27" t="str">
        <f>VLOOKUP(A617,'BASE REGISTRO NOVIEMBRE'!$B$2:$V$890,12,FALSE)</f>
        <v xml:space="preserve">Avenida Saavedra Sur Nº 1355, comuna de Collipulli, Región de la Araucanía.
</v>
      </c>
      <c r="M617" s="27" t="str">
        <f>VLOOKUP(A617,'BASE REGISTRO NOVIEMBRE'!$B$2:$V$890,13,FALSE)</f>
        <v>IX</v>
      </c>
      <c r="N617" s="27" t="str">
        <f>VLOOKUP(A617,'BASE REGISTRO NOVIEMBRE'!$B$2:$V$890,14,FALSE)</f>
        <v>Collipulli</v>
      </c>
      <c r="O617" s="27" t="str">
        <f>VLOOKUP(A617,'BASE REGISTRO NOVIEMBRE'!$B$2:$V$890,15,FALSE)</f>
        <v>Fono: 45- 993052 / 918464 / 918460 
/ 2918460</v>
      </c>
      <c r="P617" s="27" t="str">
        <f>VLOOKUP(A617,'BASE REGISTRO NOVIEMBRE'!$B$2:$V$890,16,FALSE)</f>
        <v>leopoldorosales@gmail.com
direcfinanzas@municipalidadcollipulli.cl</v>
      </c>
      <c r="Q617" s="27">
        <f>VLOOKUP(A617,'BASE REGISTRO NOVIEMBRE'!$B$2:$V$890,17,FALSE)</f>
        <v>0</v>
      </c>
      <c r="R617" s="27">
        <f>VLOOKUP(A617,'BASE REGISTRO NOVIEMBRE'!$B$2:$V$890,18,FALSE)</f>
        <v>91001</v>
      </c>
      <c r="S617" s="27" t="str">
        <f>VLOOKUP(A617,'BASE REGISTRO NOVIEMBRE'!$B$2:$V$890,19,FALSE)</f>
        <v>No se acompañan. Aplica Informe Jurídico Nº 09, de fecha 14 de marzo de 2011 del Departamento Jurídico y Dictamen Nº 070791, de 2009, de la Contraloría General de la República.</v>
      </c>
      <c r="T617" s="107">
        <f>VLOOKUP(A617,'BASE REGISTRO NOVIEMBRE'!$B$2:$V$890,20,FALSE)</f>
        <v>38705</v>
      </c>
      <c r="U617" s="41">
        <v>7233</v>
      </c>
      <c r="V617" s="44">
        <v>5056871</v>
      </c>
      <c r="W617" s="44">
        <v>15170613</v>
      </c>
      <c r="X617" s="45">
        <v>44561</v>
      </c>
      <c r="Y617" s="42" t="s">
        <v>40</v>
      </c>
      <c r="Z617" s="42" t="s">
        <v>9203</v>
      </c>
      <c r="AA617" s="42" t="s">
        <v>1836</v>
      </c>
    </row>
    <row r="618" spans="1:27" ht="15.75" customHeight="1" x14ac:dyDescent="0.2">
      <c r="A618" s="41">
        <v>7234</v>
      </c>
      <c r="B618" s="27" t="str">
        <f>VLOOKUP(A618,'BASE REGISTRO NOVIEMBRE'!$B$2:$V$890,2,FALSE)</f>
        <v xml:space="preserve">I. Municipalidad de Maule
</v>
      </c>
      <c r="C618" s="27" t="str">
        <f>VLOOKUP(A618,'BASE REGISTRO NOVIEMBRE'!$B$2:$V$890,3,FALSE)</f>
        <v>69110900-3</v>
      </c>
      <c r="D618" s="27" t="str">
        <f>VLOOKUP(A618,'BASE REGISTRO NOVIEMBRE'!$B$2:$V$890,4,FALSE)</f>
        <v>Municipalidad</v>
      </c>
      <c r="E618" s="27" t="str">
        <f>VLOOKUP(A618,'BASE REGISTRO NOVIEMBRE'!$B$2:$V$890,5,FALSE)</f>
        <v>Constitución Política de la República, art. 107.</v>
      </c>
      <c r="F618" s="27" t="str">
        <f>VLOOKUP(A618,'BASE REGISTRO NOVIEMBRE'!$B$2:$V$890,6,FALSE)</f>
        <v>Indefinida.</v>
      </c>
      <c r="G618" s="27" t="str">
        <f>VLOOKUP(A618,'BASE REGISTRO NOVIEMBRE'!$B$2:$V$890,7,FALSE)</f>
        <v>Según Ley Orgánica Nº 18.695, arts. 1º al 4º.</v>
      </c>
      <c r="H618" s="27" t="str">
        <f>VLOOKUP(A618,'BASE REGISTRO NOVIEMBRE'!$B$2:$V$890,8,FALSE)</f>
        <v>no tiene</v>
      </c>
      <c r="I618" s="27">
        <f>VLOOKUP(A618,'BASE REGISTRO NOVIEMBRE'!$B$2:$V$890,9,FALSE)</f>
        <v>0</v>
      </c>
      <c r="J618" s="27">
        <f>VLOOKUP(A618,'BASE REGISTRO NOVIEMBRE'!$B$2:$V$890,10,FALSE)</f>
        <v>0</v>
      </c>
      <c r="K618" s="27" t="str">
        <f>VLOOKUP(A618,'BASE REGISTRO NOVIEMBRE'!$B$2:$V$890,11,FALSE)</f>
        <v xml:space="preserve">Luis Gabriel Vásquez Gálvez 
</v>
      </c>
      <c r="L618" s="27" t="str">
        <f>VLOOKUP(A618,'BASE REGISTRO NOVIEMBRE'!$B$2:$V$890,12,FALSE)</f>
        <v xml:space="preserve">Balmaceda Nº 350, comuna de Maule, Séptima Región.
</v>
      </c>
      <c r="M618" s="27" t="str">
        <f>VLOOKUP(A618,'BASE REGISTRO NOVIEMBRE'!$B$2:$V$890,13,FALSE)</f>
        <v>VII</v>
      </c>
      <c r="N618" s="27" t="str">
        <f>VLOOKUP(A618,'BASE REGISTRO NOVIEMBRE'!$B$2:$V$890,14,FALSE)</f>
        <v xml:space="preserve"> Maule</v>
      </c>
      <c r="O618" s="27" t="str">
        <f>VLOOKUP(A618,'BASE REGISTRO NOVIEMBRE'!$B$2:$V$890,15,FALSE)</f>
        <v xml:space="preserve">Fonos: 71-715244 – 71-715278 </v>
      </c>
      <c r="P618" s="27" t="str">
        <f>VLOOKUP(A618,'BASE REGISTRO NOVIEMBRE'!$B$2:$V$890,16,FALSE)</f>
        <v xml:space="preserve"> munmaule@mi.terra.cl
wwwmunicipalidaddemaule.cl</v>
      </c>
      <c r="Q618" s="27">
        <f>VLOOKUP(A618,'BASE REGISTRO NOVIEMBRE'!$B$2:$V$890,17,FALSE)</f>
        <v>0</v>
      </c>
      <c r="R618" s="27">
        <f>VLOOKUP(A618,'BASE REGISTRO NOVIEMBRE'!$B$2:$V$890,18,FALSE)</f>
        <v>91001</v>
      </c>
      <c r="S618" s="27" t="str">
        <f>VLOOKUP(A618,'BASE REGISTRO NOVIEMBRE'!$B$2:$V$890,19,FALSE)</f>
        <v xml:space="preserve">No se acompañan. Aplica Informe Jurídico Nº 09, de  fecha 14 de marzo de 2011 del Departamento Jurídico y Dictamen Nº 070791, de 2009, de la Contraloría General de la República.  
</v>
      </c>
      <c r="T618" s="107">
        <f>VLOOKUP(A618,'BASE REGISTRO NOVIEMBRE'!$B$2:$V$890,20,FALSE)</f>
        <v>38709</v>
      </c>
      <c r="U618" s="41">
        <v>7234</v>
      </c>
      <c r="V618" s="44">
        <v>4292760</v>
      </c>
      <c r="W618" s="44">
        <v>8585520</v>
      </c>
      <c r="X618" s="45">
        <v>44561</v>
      </c>
      <c r="Y618" s="42" t="s">
        <v>40</v>
      </c>
      <c r="Z618" s="42" t="s">
        <v>9203</v>
      </c>
      <c r="AA618" s="42" t="s">
        <v>129</v>
      </c>
    </row>
    <row r="619" spans="1:27" ht="15.75" customHeight="1" x14ac:dyDescent="0.2">
      <c r="A619" s="41">
        <v>7235</v>
      </c>
      <c r="B619" s="27" t="str">
        <f>VLOOKUP(A619,'BASE REGISTRO NOVIEMBRE'!$B$2:$V$890,2,FALSE)</f>
        <v xml:space="preserve">I. Municipalidad de Machalí
</v>
      </c>
      <c r="C619" s="27" t="str">
        <f>VLOOKUP(A619,'BASE REGISTRO NOVIEMBRE'!$B$2:$V$890,3,FALSE)</f>
        <v>69080200-7</v>
      </c>
      <c r="D619" s="27" t="str">
        <f>VLOOKUP(A619,'BASE REGISTRO NOVIEMBRE'!$B$2:$V$890,4,FALSE)</f>
        <v>Municipalidad</v>
      </c>
      <c r="E619" s="27" t="str">
        <f>VLOOKUP(A619,'BASE REGISTRO NOVIEMBRE'!$B$2:$V$890,5,FALSE)</f>
        <v>Constitución Política de la República, art. 107.</v>
      </c>
      <c r="F619" s="27" t="str">
        <f>VLOOKUP(A619,'BASE REGISTRO NOVIEMBRE'!$B$2:$V$890,6,FALSE)</f>
        <v>Indefinida.</v>
      </c>
      <c r="G619" s="27" t="str">
        <f>VLOOKUP(A619,'BASE REGISTRO NOVIEMBRE'!$B$2:$V$890,7,FALSE)</f>
        <v>Según Ley Orgánica Nº 18.695, arts. 1º al 4º.</v>
      </c>
      <c r="H619" s="27" t="str">
        <f>VLOOKUP(A619,'BASE REGISTRO NOVIEMBRE'!$B$2:$V$890,8,FALSE)</f>
        <v>no tiene</v>
      </c>
      <c r="I619" s="27">
        <f>VLOOKUP(A619,'BASE REGISTRO NOVIEMBRE'!$B$2:$V$890,9,FALSE)</f>
        <v>0</v>
      </c>
      <c r="J619" s="27">
        <f>VLOOKUP(A619,'BASE REGISTRO NOVIEMBRE'!$B$2:$V$890,10,FALSE)</f>
        <v>0</v>
      </c>
      <c r="K619" s="27" t="str">
        <f>VLOOKUP(A619,'BASE REGISTRO NOVIEMBRE'!$B$2:$V$890,11,FALSE)</f>
        <v xml:space="preserve">Juan Carlos Abud Parra. </v>
      </c>
      <c r="L619" s="27" t="str">
        <f>VLOOKUP(A619,'BASE REGISTRO NOVIEMBRE'!$B$2:$V$890,12,FALSE)</f>
        <v xml:space="preserve">Plaza de Armas Nº11, comuna de Machalí, Sexta Región.
</v>
      </c>
      <c r="M619" s="27" t="str">
        <f>VLOOKUP(A619,'BASE REGISTRO NOVIEMBRE'!$B$2:$V$890,13,FALSE)</f>
        <v>VI</v>
      </c>
      <c r="N619" s="27" t="str">
        <f>VLOOKUP(A619,'BASE REGISTRO NOVIEMBRE'!$B$2:$V$890,14,FALSE)</f>
        <v>Machalí</v>
      </c>
      <c r="O619" s="27" t="str">
        <f>VLOOKUP(A619,'BASE REGISTRO NOVIEMBRE'!$B$2:$V$890,15,FALSE)</f>
        <v>Fono (72) 2411210, (72) 2746740, (72) 2330300</v>
      </c>
      <c r="P619" s="27">
        <f>VLOOKUP(A619,'BASE REGISTRO NOVIEMBRE'!$B$2:$V$890,16,FALSE)</f>
        <v>0</v>
      </c>
      <c r="Q619" s="27">
        <f>VLOOKUP(A619,'BASE REGISTRO NOVIEMBRE'!$B$2:$V$890,17,FALSE)</f>
        <v>0</v>
      </c>
      <c r="R619" s="27">
        <f>VLOOKUP(A619,'BASE REGISTRO NOVIEMBRE'!$B$2:$V$890,18,FALSE)</f>
        <v>91001</v>
      </c>
      <c r="S619" s="27" t="str">
        <f>VLOOKUP(A619,'BASE REGISTRO NOVIEMBRE'!$B$2:$V$890,19,FALSE)</f>
        <v xml:space="preserve">No se acompañan. Aplica Informe Jurídico Nº 09, de  fecha 14 de marzo de 2011 del Departamento Jurídico y Dictamen Nº 070791, de 2009, de la Contraloría General de la República.  
</v>
      </c>
      <c r="T619" s="107">
        <f>VLOOKUP(A619,'BASE REGISTRO NOVIEMBRE'!$B$2:$V$890,20,FALSE)</f>
        <v>38712</v>
      </c>
      <c r="U619" s="41">
        <v>7235</v>
      </c>
      <c r="V619" s="44">
        <v>2861840</v>
      </c>
      <c r="W619" s="44">
        <v>5723680</v>
      </c>
      <c r="X619" s="45">
        <v>44561</v>
      </c>
      <c r="Y619" s="42" t="s">
        <v>40</v>
      </c>
      <c r="Z619" s="42" t="s">
        <v>9203</v>
      </c>
      <c r="AA619" s="42" t="s">
        <v>9523</v>
      </c>
    </row>
    <row r="620" spans="1:27" ht="15.75" customHeight="1" x14ac:dyDescent="0.2">
      <c r="A620" s="41">
        <v>7236</v>
      </c>
      <c r="B620" s="27" t="str">
        <f>VLOOKUP(A620,'BASE REGISTRO NOVIEMBRE'!$B$2:$V$890,2,FALSE)</f>
        <v xml:space="preserve">I. Municipalidad de Isla de Maipo
</v>
      </c>
      <c r="C620" s="27" t="str">
        <f>VLOOKUP(A620,'BASE REGISTRO NOVIEMBRE'!$B$2:$V$890,3,FALSE)</f>
        <v>69071900-2</v>
      </c>
      <c r="D620" s="27" t="str">
        <f>VLOOKUP(A620,'BASE REGISTRO NOVIEMBRE'!$B$2:$V$890,4,FALSE)</f>
        <v>Municipalidad</v>
      </c>
      <c r="E620" s="27" t="str">
        <f>VLOOKUP(A620,'BASE REGISTRO NOVIEMBRE'!$B$2:$V$890,5,FALSE)</f>
        <v>Constitución Política de la República, art. 107.</v>
      </c>
      <c r="F620" s="27" t="str">
        <f>VLOOKUP(A620,'BASE REGISTRO NOVIEMBRE'!$B$2:$V$890,6,FALSE)</f>
        <v>Indefinida.</v>
      </c>
      <c r="G620" s="27" t="str">
        <f>VLOOKUP(A620,'BASE REGISTRO NOVIEMBRE'!$B$2:$V$890,7,FALSE)</f>
        <v>Según Ley Orgánica Nº 18.695, arts. 1º al 4º.</v>
      </c>
      <c r="H620" s="27" t="str">
        <f>VLOOKUP(A620,'BASE REGISTRO NOVIEMBRE'!$B$2:$V$890,8,FALSE)</f>
        <v>no tiene</v>
      </c>
      <c r="I620" s="27">
        <f>VLOOKUP(A620,'BASE REGISTRO NOVIEMBRE'!$B$2:$V$890,9,FALSE)</f>
        <v>0</v>
      </c>
      <c r="J620" s="27">
        <f>VLOOKUP(A620,'BASE REGISTRO NOVIEMBRE'!$B$2:$V$890,10,FALSE)</f>
        <v>0</v>
      </c>
      <c r="K620" s="27" t="str">
        <f>VLOOKUP(A620,'BASE REGISTRO NOVIEMBRE'!$B$2:$V$890,11,FALSE)</f>
        <v>Juan Pablo Olave Cámbara,</v>
      </c>
      <c r="L620" s="27" t="str">
        <f>VLOOKUP(A620,'BASE REGISTRO NOVIEMBRE'!$B$2:$V$890,12,FALSE)</f>
        <v xml:space="preserve">Alcalde David López N°009, comuna de Isla de Maipo, región Metropolitana
</v>
      </c>
      <c r="M620" s="27" t="str">
        <f>VLOOKUP(A620,'BASE REGISTRO NOVIEMBRE'!$B$2:$V$890,13,FALSE)</f>
        <v>XIII</v>
      </c>
      <c r="N620" s="27" t="str">
        <f>VLOOKUP(A620,'BASE REGISTRO NOVIEMBRE'!$B$2:$V$890,14,FALSE)</f>
        <v>Isla de Maipo</v>
      </c>
      <c r="O620" s="27" t="str">
        <f>VLOOKUP(A620,'BASE REGISTRO NOVIEMBRE'!$B$2:$V$890,15,FALSE)</f>
        <v xml:space="preserve">56-2-8769100
</v>
      </c>
      <c r="P620" s="27" t="str">
        <f>VLOOKUP(A620,'BASE REGISTRO NOVIEMBRE'!$B$2:$V$890,16,FALSE)</f>
        <v>contaco@islademaipo.cl
jolave@islademaipo.cl</v>
      </c>
      <c r="Q620" s="27">
        <f>VLOOKUP(A620,'BASE REGISTRO NOVIEMBRE'!$B$2:$V$890,17,FALSE)</f>
        <v>0</v>
      </c>
      <c r="R620" s="27">
        <f>VLOOKUP(A620,'BASE REGISTRO NOVIEMBRE'!$B$2:$V$890,18,FALSE)</f>
        <v>91001</v>
      </c>
      <c r="S620" s="27" t="str">
        <f>VLOOKUP(A620,'BASE REGISTRO NOVIEMBRE'!$B$2:$V$890,19,FALSE)</f>
        <v xml:space="preserve">No se acompañan. Aplica Informe Jurídico Nº 09, de  fecha 14 de marzo de 2011 del Departamento Jurídico y Dictamen Nº 070791, de 2009, de la Contraloría General de la República.  
</v>
      </c>
      <c r="T620" s="107">
        <f>VLOOKUP(A620,'BASE REGISTRO NOVIEMBRE'!$B$2:$V$890,20,FALSE)</f>
        <v>38712</v>
      </c>
      <c r="U620" s="41">
        <v>7236</v>
      </c>
      <c r="V620" s="44">
        <v>0</v>
      </c>
      <c r="W620" s="44">
        <v>9157888</v>
      </c>
      <c r="X620" s="45">
        <v>44561</v>
      </c>
      <c r="Y620" s="42" t="s">
        <v>40</v>
      </c>
      <c r="Z620" s="42" t="s">
        <v>9203</v>
      </c>
      <c r="AA620" s="42" t="s">
        <v>1851</v>
      </c>
    </row>
    <row r="621" spans="1:27" ht="15.75" customHeight="1" x14ac:dyDescent="0.2">
      <c r="A621" s="41">
        <v>7239</v>
      </c>
      <c r="B621" s="27" t="str">
        <f>VLOOKUP(A621,'BASE REGISTRO NOVIEMBRE'!$B$2:$V$890,2,FALSE)</f>
        <v xml:space="preserve">I. Municipalidad de Saavedra
</v>
      </c>
      <c r="C621" s="27" t="str">
        <f>VLOOKUP(A621,'BASE REGISTRO NOVIEMBRE'!$B$2:$V$890,3,FALSE)</f>
        <v>69190600-0</v>
      </c>
      <c r="D621" s="27" t="str">
        <f>VLOOKUP(A621,'BASE REGISTRO NOVIEMBRE'!$B$2:$V$890,4,FALSE)</f>
        <v>Municipalidad</v>
      </c>
      <c r="E621" s="27" t="str">
        <f>VLOOKUP(A621,'BASE REGISTRO NOVIEMBRE'!$B$2:$V$890,5,FALSE)</f>
        <v>Constitución Política de la República, artículo Nº 107.</v>
      </c>
      <c r="F621" s="27" t="str">
        <f>VLOOKUP(A621,'BASE REGISTRO NOVIEMBRE'!$B$2:$V$890,6,FALSE)</f>
        <v>Indefinida.</v>
      </c>
      <c r="G621" s="27" t="str">
        <f>VLOOKUP(A621,'BASE REGISTRO NOVIEMBRE'!$B$2:$V$890,7,FALSE)</f>
        <v>Según Ley Orgánica Nº 18.695, artículos 1º al 4º.</v>
      </c>
      <c r="H621" s="27">
        <f>VLOOKUP(A621,'BASE REGISTRO NOVIEMBRE'!$B$2:$V$890,8,FALSE)</f>
        <v>0</v>
      </c>
      <c r="I621" s="27">
        <f>VLOOKUP(A621,'BASE REGISTRO NOVIEMBRE'!$B$2:$V$890,9,FALSE)</f>
        <v>0</v>
      </c>
      <c r="J621" s="27">
        <f>VLOOKUP(A621,'BASE REGISTRO NOVIEMBRE'!$B$2:$V$890,10,FALSE)</f>
        <v>0</v>
      </c>
      <c r="K621" s="27" t="str">
        <f>VLOOKUP(A621,'BASE REGISTRO NOVIEMBRE'!$B$2:$V$890,11,FALSE)</f>
        <v xml:space="preserve">Juan de Dios Paillafil Calfulen,  </v>
      </c>
      <c r="L621" s="27" t="str">
        <f>VLOOKUP(A621,'BASE REGISTRO NOVIEMBRE'!$B$2:$V$890,12,FALSE)</f>
        <v xml:space="preserve">Ejército Nº 1424, comuna de Saavedra, Novena Región.
</v>
      </c>
      <c r="M621" s="27" t="str">
        <f>VLOOKUP(A621,'BASE REGISTRO NOVIEMBRE'!$B$2:$V$890,13,FALSE)</f>
        <v>IX</v>
      </c>
      <c r="N621" s="27" t="str">
        <f>VLOOKUP(A621,'BASE REGISTRO NOVIEMBRE'!$B$2:$V$890,14,FALSE)</f>
        <v>Saavedra</v>
      </c>
      <c r="O621" s="27" t="str">
        <f>VLOOKUP(A621,'BASE REGISTRO NOVIEMBRE'!$B$2:$V$890,15,FALSE)</f>
        <v>452655398-452655399
452655392</v>
      </c>
      <c r="P621" s="27" t="str">
        <f>VLOOKUP(A621,'BASE REGISTRO NOVIEMBRE'!$B$2:$V$890,16,FALSE)</f>
        <v>alcalde@municipiodesaavedra.cl
oficinapartesaavedra@gmail.com</v>
      </c>
      <c r="Q621" s="27">
        <f>VLOOKUP(A621,'BASE REGISTRO NOVIEMBRE'!$B$2:$V$890,17,FALSE)</f>
        <v>0</v>
      </c>
      <c r="R621" s="27">
        <f>VLOOKUP(A621,'BASE REGISTRO NOVIEMBRE'!$B$2:$V$890,18,FALSE)</f>
        <v>91001</v>
      </c>
      <c r="S621" s="27" t="str">
        <f>VLOOKUP(A621,'BASE REGISTRO NOVIEMBRE'!$B$2:$V$890,19,FALSE)</f>
        <v>No se acompañan. Aplica Informe Jurídico Nº 09, de  fecha 14 de marzo de 2011 del Departamento Jurídico y Dictamen Nº 070791, de 2009, de la Contraloría General de la República.</v>
      </c>
      <c r="T621" s="107">
        <f>VLOOKUP(A621,'BASE REGISTRO NOVIEMBRE'!$B$2:$V$890,20,FALSE)</f>
        <v>38714</v>
      </c>
      <c r="U621" s="41">
        <v>7239</v>
      </c>
      <c r="V621" s="44">
        <v>4893746</v>
      </c>
      <c r="W621" s="44">
        <v>9787492</v>
      </c>
      <c r="X621" s="45">
        <v>44561</v>
      </c>
      <c r="Y621" s="42" t="s">
        <v>40</v>
      </c>
      <c r="Z621" s="42" t="s">
        <v>9203</v>
      </c>
      <c r="AA621" s="42" t="s">
        <v>9567</v>
      </c>
    </row>
    <row r="622" spans="1:27" ht="15.75" customHeight="1" x14ac:dyDescent="0.2">
      <c r="A622" s="41">
        <v>7240</v>
      </c>
      <c r="B622" s="27" t="str">
        <f>VLOOKUP(A622,'BASE REGISTRO NOVIEMBRE'!$B$2:$V$890,2,FALSE)</f>
        <v xml:space="preserve">
I. Municipalidad de Cauquenes
</v>
      </c>
      <c r="C622" s="27" t="str">
        <f>VLOOKUP(A622,'BASE REGISTRO NOVIEMBRE'!$B$2:$V$890,3,FALSE)</f>
        <v>69120400-6</v>
      </c>
      <c r="D622" s="27" t="str">
        <f>VLOOKUP(A622,'BASE REGISTRO NOVIEMBRE'!$B$2:$V$890,4,FALSE)</f>
        <v>Municipalidad</v>
      </c>
      <c r="E622" s="27" t="str">
        <f>VLOOKUP(A622,'BASE REGISTRO NOVIEMBRE'!$B$2:$V$890,5,FALSE)</f>
        <v>Constitución Política de la República, art. 107.</v>
      </c>
      <c r="F622" s="27" t="str">
        <f>VLOOKUP(A622,'BASE REGISTRO NOVIEMBRE'!$B$2:$V$890,6,FALSE)</f>
        <v>Indefinida.</v>
      </c>
      <c r="G622" s="27" t="str">
        <f>VLOOKUP(A622,'BASE REGISTRO NOVIEMBRE'!$B$2:$V$890,7,FALSE)</f>
        <v>Según Ley Orgánica Nº 18.695, arts. 1º al 4º.</v>
      </c>
      <c r="H622" s="27" t="str">
        <f>VLOOKUP(A622,'BASE REGISTRO NOVIEMBRE'!$B$2:$V$890,8,FALSE)</f>
        <v>no tiene</v>
      </c>
      <c r="I622" s="27">
        <f>VLOOKUP(A622,'BASE REGISTRO NOVIEMBRE'!$B$2:$V$890,9,FALSE)</f>
        <v>0</v>
      </c>
      <c r="J622" s="27">
        <f>VLOOKUP(A622,'BASE REGISTRO NOVIEMBRE'!$B$2:$V$890,10,FALSE)</f>
        <v>0</v>
      </c>
      <c r="K622" s="27" t="str">
        <f>VLOOKUP(A622,'BASE REGISTRO NOVIEMBRE'!$B$2:$V$890,11,FALSE)</f>
        <v xml:space="preserve">Juan Carlos Muñoz Rojas, </v>
      </c>
      <c r="L622" s="27" t="str">
        <f>VLOOKUP(A622,'BASE REGISTRO NOVIEMBRE'!$B$2:$V$890,12,FALSE)</f>
        <v xml:space="preserve">Antonio Varas Nº466, comuna de Cauquenes, Séptima Región
</v>
      </c>
      <c r="M622" s="27" t="str">
        <f>VLOOKUP(A622,'BASE REGISTRO NOVIEMBRE'!$B$2:$V$890,13,FALSE)</f>
        <v>VII</v>
      </c>
      <c r="N622" s="27" t="str">
        <f>VLOOKUP(A622,'BASE REGISTRO NOVIEMBRE'!$B$2:$V$890,14,FALSE)</f>
        <v xml:space="preserve"> Cauquenes</v>
      </c>
      <c r="O622" s="27" t="str">
        <f>VLOOKUP(A622,'BASE REGISTRO NOVIEMBRE'!$B$2:$V$890,15,FALSE)</f>
        <v>Fonos (73) 2563000, 2563002</v>
      </c>
      <c r="P622" s="27">
        <f>VLOOKUP(A622,'BASE REGISTRO NOVIEMBRE'!$B$2:$V$890,16,FALSE)</f>
        <v>0</v>
      </c>
      <c r="Q622" s="27">
        <f>VLOOKUP(A622,'BASE REGISTRO NOVIEMBRE'!$B$2:$V$890,17,FALSE)</f>
        <v>0</v>
      </c>
      <c r="R622" s="27">
        <f>VLOOKUP(A622,'BASE REGISTRO NOVIEMBRE'!$B$2:$V$890,18,FALSE)</f>
        <v>91001</v>
      </c>
      <c r="S622" s="27" t="str">
        <f>VLOOKUP(A622,'BASE REGISTRO NOVIEMBRE'!$B$2:$V$890,19,FALSE)</f>
        <v xml:space="preserve">No se acompañan. Aplica Informe Jurídico Nº 09, de  fecha 14 de marzo de 2011 del Departamento Jurídico y Dictamen Nº 070791, de 2009, de la Contraloría General de la República.  
</v>
      </c>
      <c r="T622" s="107">
        <f>VLOOKUP(A622,'BASE REGISTRO NOVIEMBRE'!$B$2:$V$890,20,FALSE)</f>
        <v>38714</v>
      </c>
      <c r="U622" s="41">
        <v>7240</v>
      </c>
      <c r="V622" s="44">
        <v>5709371</v>
      </c>
      <c r="W622" s="44">
        <v>11418742</v>
      </c>
      <c r="X622" s="45">
        <v>44561</v>
      </c>
      <c r="Y622" s="42" t="s">
        <v>40</v>
      </c>
      <c r="Z622" s="42" t="s">
        <v>9203</v>
      </c>
      <c r="AA622" s="42" t="s">
        <v>9467</v>
      </c>
    </row>
    <row r="623" spans="1:27" ht="15.75" customHeight="1" x14ac:dyDescent="0.2">
      <c r="A623" s="41">
        <v>7243</v>
      </c>
      <c r="B623" s="27" t="str">
        <f>VLOOKUP(A623,'BASE REGISTRO NOVIEMBRE'!$B$2:$V$890,2,FALSE)</f>
        <v xml:space="preserve">I. Municipalidad de San Pedro de la Paz
</v>
      </c>
      <c r="C623" s="27" t="str">
        <f>VLOOKUP(A623,'BASE REGISTRO NOVIEMBRE'!$B$2:$V$890,3,FALSE)</f>
        <v>69264800-5</v>
      </c>
      <c r="D623" s="27" t="str">
        <f>VLOOKUP(A623,'BASE REGISTRO NOVIEMBRE'!$B$2:$V$890,4,FALSE)</f>
        <v>Municipalidad</v>
      </c>
      <c r="E623" s="27" t="str">
        <f>VLOOKUP(A623,'BASE REGISTRO NOVIEMBRE'!$B$2:$V$890,5,FALSE)</f>
        <v>Constitución Política de la República, art. 107.</v>
      </c>
      <c r="F623" s="27" t="str">
        <f>VLOOKUP(A623,'BASE REGISTRO NOVIEMBRE'!$B$2:$V$890,6,FALSE)</f>
        <v>Indefinida.</v>
      </c>
      <c r="G623" s="27" t="str">
        <f>VLOOKUP(A623,'BASE REGISTRO NOVIEMBRE'!$B$2:$V$890,7,FALSE)</f>
        <v>Según Ley Orgánica Nº 18.695, arts. 1º al 4º.</v>
      </c>
      <c r="H623" s="27" t="str">
        <f>VLOOKUP(A623,'BASE REGISTRO NOVIEMBRE'!$B$2:$V$890,8,FALSE)</f>
        <v>no tiene</v>
      </c>
      <c r="I623" s="27">
        <f>VLOOKUP(A623,'BASE REGISTRO NOVIEMBRE'!$B$2:$V$890,9,FALSE)</f>
        <v>0</v>
      </c>
      <c r="J623" s="27">
        <f>VLOOKUP(A623,'BASE REGISTRO NOVIEMBRE'!$B$2:$V$890,10,FALSE)</f>
        <v>0</v>
      </c>
      <c r="K623" s="27" t="str">
        <f>VLOOKUP(A623,'BASE REGISTRO NOVIEMBRE'!$B$2:$V$890,11,FALSE)</f>
        <v xml:space="preserve">Javier Enrique Guíñez Castro
</v>
      </c>
      <c r="L623" s="27" t="str">
        <f>VLOOKUP(A623,'BASE REGISTRO NOVIEMBRE'!$B$2:$V$890,12,FALSE)</f>
        <v xml:space="preserve">Los Acacios Nº 43, Villa San Pedro, comuna de San Pedro de la Paz,  Octava Región.
</v>
      </c>
      <c r="M623" s="27" t="str">
        <f>VLOOKUP(A623,'BASE REGISTRO NOVIEMBRE'!$B$2:$V$890,13,FALSE)</f>
        <v>VIII</v>
      </c>
      <c r="N623" s="27" t="str">
        <f>VLOOKUP(A623,'BASE REGISTRO NOVIEMBRE'!$B$2:$V$890,14,FALSE)</f>
        <v>San Pedro de la Paz</v>
      </c>
      <c r="O623" s="27" t="str">
        <f>VLOOKUP(A623,'BASE REGISTRO NOVIEMBRE'!$B$2:$V$890,15,FALSE)</f>
        <v>Fono Municipalidad: 412505000
Fono OPD : 938860132</v>
      </c>
      <c r="P623" s="27" t="str">
        <f>VLOOKUP(A623,'BASE REGISTRO NOVIEMBRE'!$B$2:$V$890,16,FALSE)</f>
        <v>e-mail  alcalde :  javier.guiñez@sanpedrodelapaz.cl
e-mail OPD:  opdsanpedrodelapaz@gmail.com</v>
      </c>
      <c r="Q623" s="27">
        <f>VLOOKUP(A623,'BASE REGISTRO NOVIEMBRE'!$B$2:$V$890,17,FALSE)</f>
        <v>0</v>
      </c>
      <c r="R623" s="27">
        <f>VLOOKUP(A623,'BASE REGISTRO NOVIEMBRE'!$B$2:$V$890,18,FALSE)</f>
        <v>91001</v>
      </c>
      <c r="S623" s="27" t="str">
        <f>VLOOKUP(A623,'BASE REGISTRO NOVIEMBRE'!$B$2:$V$890,19,FALSE)</f>
        <v xml:space="preserve">No se acompañan. Aplica Informe Jurídico Nº 09, de  fecha 14 de marzo de 2011 del Departamento Jurídico y Dictamen Nº 070791, de 2009, de la Contraloría General de la República.  
</v>
      </c>
      <c r="T623" s="107">
        <f>VLOOKUP(A623,'BASE REGISTRO NOVIEMBRE'!$B$2:$V$890,20,FALSE)</f>
        <v>38722</v>
      </c>
      <c r="U623" s="41">
        <v>7243</v>
      </c>
      <c r="V623" s="44">
        <v>6361870</v>
      </c>
      <c r="W623" s="44">
        <v>12723740</v>
      </c>
      <c r="X623" s="45">
        <v>44561</v>
      </c>
      <c r="Y623" s="42" t="s">
        <v>40</v>
      </c>
      <c r="Z623" s="42" t="s">
        <v>9203</v>
      </c>
      <c r="AA623" s="42" t="s">
        <v>9578</v>
      </c>
    </row>
    <row r="624" spans="1:27" ht="15.75" customHeight="1" x14ac:dyDescent="0.2">
      <c r="A624" s="41">
        <v>7244</v>
      </c>
      <c r="B624" s="27" t="str">
        <f>VLOOKUP(A624,'BASE REGISTRO NOVIEMBRE'!$B$2:$V$890,2,FALSE)</f>
        <v xml:space="preserve">I. Municipalidad de Chépica
</v>
      </c>
      <c r="C624" s="27" t="str">
        <f>VLOOKUP(A624,'BASE REGISTRO NOVIEMBRE'!$B$2:$V$890,3,FALSE)</f>
        <v>69090700-3</v>
      </c>
      <c r="D624" s="27" t="str">
        <f>VLOOKUP(A624,'BASE REGISTRO NOVIEMBRE'!$B$2:$V$890,4,FALSE)</f>
        <v>Municipalidad</v>
      </c>
      <c r="E624" s="27" t="str">
        <f>VLOOKUP(A624,'BASE REGISTRO NOVIEMBRE'!$B$2:$V$890,5,FALSE)</f>
        <v>Constitución Política de la República, art. 107.</v>
      </c>
      <c r="F624" s="27" t="str">
        <f>VLOOKUP(A624,'BASE REGISTRO NOVIEMBRE'!$B$2:$V$890,6,FALSE)</f>
        <v>Indefinida.</v>
      </c>
      <c r="G624" s="27" t="str">
        <f>VLOOKUP(A624,'BASE REGISTRO NOVIEMBRE'!$B$2:$V$890,7,FALSE)</f>
        <v>Según Ley Orgánica Nº 18.695, arts. 1º al 4º.</v>
      </c>
      <c r="H624" s="27" t="str">
        <f>VLOOKUP(A624,'BASE REGISTRO NOVIEMBRE'!$B$2:$V$890,8,FALSE)</f>
        <v>no tiene</v>
      </c>
      <c r="I624" s="27">
        <f>VLOOKUP(A624,'BASE REGISTRO NOVIEMBRE'!$B$2:$V$890,9,FALSE)</f>
        <v>0</v>
      </c>
      <c r="J624" s="27">
        <f>VLOOKUP(A624,'BASE REGISTRO NOVIEMBRE'!$B$2:$V$890,10,FALSE)</f>
        <v>0</v>
      </c>
      <c r="K624" s="27" t="str">
        <f>VLOOKUP(A624,'BASE REGISTRO NOVIEMBRE'!$B$2:$V$890,11,FALSE)</f>
        <v xml:space="preserve">Patricio Eugenio Cepeda Santibáñez-
</v>
      </c>
      <c r="L624" s="27" t="str">
        <f>VLOOKUP(A624,'BASE REGISTRO NOVIEMBRE'!$B$2:$V$890,12,FALSE)</f>
        <v xml:space="preserve">18 de Septiembre Nº 3214, comuna de Chépica,  Sexta Región.
</v>
      </c>
      <c r="M624" s="27" t="str">
        <f>VLOOKUP(A624,'BASE REGISTRO NOVIEMBRE'!$B$2:$V$890,13,FALSE)</f>
        <v>VI</v>
      </c>
      <c r="N624" s="27" t="str">
        <f>VLOOKUP(A624,'BASE REGISTRO NOVIEMBRE'!$B$2:$V$890,14,FALSE)</f>
        <v xml:space="preserve"> Chépica</v>
      </c>
      <c r="O624" s="27" t="str">
        <f>VLOOKUP(A624,'BASE REGISTRO NOVIEMBRE'!$B$2:$V$890,15,FALSE)</f>
        <v>(72) 817269- 817299- 817213</v>
      </c>
      <c r="P624" s="27" t="str">
        <f>VLOOKUP(A624,'BASE REGISTRO NOVIEMBRE'!$B$2:$V$890,16,FALSE)</f>
        <v>opdsembrandoderechos@gmail.com</v>
      </c>
      <c r="Q624" s="27">
        <f>VLOOKUP(A624,'BASE REGISTRO NOVIEMBRE'!$B$2:$V$890,17,FALSE)</f>
        <v>0</v>
      </c>
      <c r="R624" s="27">
        <f>VLOOKUP(A624,'BASE REGISTRO NOVIEMBRE'!$B$2:$V$890,18,FALSE)</f>
        <v>91001</v>
      </c>
      <c r="S624" s="27" t="str">
        <f>VLOOKUP(A624,'BASE REGISTRO NOVIEMBRE'!$B$2:$V$890,19,FALSE)</f>
        <v xml:space="preserve">No se acompañan. Aplica Informe Jurídico Nº 09, de  fecha 14 de marzo de 2011 del Departamento Jurídico y Dictamen Nº 070791, de 2009, de la Contraloría General de la República.  
</v>
      </c>
      <c r="T624" s="107">
        <f>VLOOKUP(A624,'BASE REGISTRO NOVIEMBRE'!$B$2:$V$890,20,FALSE)</f>
        <v>38722</v>
      </c>
      <c r="U624" s="41">
        <v>7244</v>
      </c>
      <c r="V624" s="44">
        <v>5365950</v>
      </c>
      <c r="W624" s="44">
        <v>10731900</v>
      </c>
      <c r="X624" s="45">
        <v>44561</v>
      </c>
      <c r="Y624" s="42" t="s">
        <v>40</v>
      </c>
      <c r="Z624" s="42" t="s">
        <v>9203</v>
      </c>
      <c r="AA624" s="42" t="s">
        <v>9469</v>
      </c>
    </row>
    <row r="625" spans="1:27" ht="15.75" customHeight="1" x14ac:dyDescent="0.2">
      <c r="A625" s="41">
        <v>7245</v>
      </c>
      <c r="B625" s="27" t="str">
        <f>VLOOKUP(A625,'BASE REGISTRO NOVIEMBRE'!$B$2:$V$890,2,FALSE)</f>
        <v>I. Municipalidad de Pedro Aguirre Cerda.</v>
      </c>
      <c r="C625" s="27" t="str">
        <f>VLOOKUP(A625,'BASE REGISTRO NOVIEMBRE'!$B$2:$V$890,3,FALSE)</f>
        <v>69254900-7</v>
      </c>
      <c r="D625" s="27" t="str">
        <f>VLOOKUP(A625,'BASE REGISTRO NOVIEMBRE'!$B$2:$V$890,4,FALSE)</f>
        <v>Municipalidad</v>
      </c>
      <c r="E625" s="27" t="str">
        <f>VLOOKUP(A625,'BASE REGISTRO NOVIEMBRE'!$B$2:$V$890,5,FALSE)</f>
        <v>Constitución Política de la República, art. 107.</v>
      </c>
      <c r="F625" s="27" t="str">
        <f>VLOOKUP(A625,'BASE REGISTRO NOVIEMBRE'!$B$2:$V$890,6,FALSE)</f>
        <v>Indefinida.</v>
      </c>
      <c r="G625" s="27" t="str">
        <f>VLOOKUP(A625,'BASE REGISTRO NOVIEMBRE'!$B$2:$V$890,7,FALSE)</f>
        <v>Según Ley Orgánica Nº 18.695, arts. 1º al 4º.</v>
      </c>
      <c r="H625" s="27" t="str">
        <f>VLOOKUP(A625,'BASE REGISTRO NOVIEMBRE'!$B$2:$V$890,8,FALSE)</f>
        <v>no tiene</v>
      </c>
      <c r="I625" s="27">
        <f>VLOOKUP(A625,'BASE REGISTRO NOVIEMBRE'!$B$2:$V$890,9,FALSE)</f>
        <v>0</v>
      </c>
      <c r="J625" s="27">
        <f>VLOOKUP(A625,'BASE REGISTRO NOVIEMBRE'!$B$2:$V$890,10,FALSE)</f>
        <v>0</v>
      </c>
      <c r="K625" s="27" t="str">
        <f>VLOOKUP(A625,'BASE REGISTRO NOVIEMBRE'!$B$2:$V$890,11,FALSE)</f>
        <v xml:space="preserve">Luis Astudillo Peiretti
</v>
      </c>
      <c r="L625" s="27" t="str">
        <f>VLOOKUP(A625,'BASE REGISTRO NOVIEMBRE'!$B$2:$V$890,12,FALSE)</f>
        <v xml:space="preserve">Avenida Salvador Allende N° 2929, comuna de Pedro Aguirre Cerda. Región Metropolitana.
</v>
      </c>
      <c r="M625" s="27" t="str">
        <f>VLOOKUP(A625,'BASE REGISTRO NOVIEMBRE'!$B$2:$V$890,13,FALSE)</f>
        <v>XIII</v>
      </c>
      <c r="N625" s="27" t="str">
        <f>VLOOKUP(A625,'BASE REGISTRO NOVIEMBRE'!$B$2:$V$890,14,FALSE)</f>
        <v>Pedro Aguirre Cerda</v>
      </c>
      <c r="O625" s="27" t="str">
        <f>VLOOKUP(A625,'BASE REGISTRO NOVIEMBRE'!$B$2:$V$890,15,FALSE)</f>
        <v xml:space="preserve">22396503 
22396504 </v>
      </c>
      <c r="P625" s="27" t="str">
        <f>VLOOKUP(A625,'BASE REGISTRO NOVIEMBRE'!$B$2:$V$890,16,FALSE)</f>
        <v>lastudillo@pedroaguirrecerda.cl
jguzman@pedroaguirrecerda.cl</v>
      </c>
      <c r="Q625" s="27">
        <f>VLOOKUP(A625,'BASE REGISTRO NOVIEMBRE'!$B$2:$V$890,17,FALSE)</f>
        <v>0</v>
      </c>
      <c r="R625" s="27">
        <f>VLOOKUP(A625,'BASE REGISTRO NOVIEMBRE'!$B$2:$V$890,18,FALSE)</f>
        <v>91001</v>
      </c>
      <c r="S625" s="27" t="str">
        <f>VLOOKUP(A625,'BASE REGISTRO NOVIEMBRE'!$B$2:$V$890,19,FALSE)</f>
        <v xml:space="preserve">No se acompañan. Aplica Informe Jurídico Nº 09, de  fecha 14 de marzo de 2011 del Departamento Jurídico y Dictamen Nº 070791, de 2009, de la Contraloría General de la República.  </v>
      </c>
      <c r="T625" s="107">
        <f>VLOOKUP(A625,'BASE REGISTRO NOVIEMBRE'!$B$2:$V$890,20,FALSE)</f>
        <v>38722</v>
      </c>
      <c r="U625" s="41">
        <v>7245</v>
      </c>
      <c r="V625" s="44">
        <v>14309200</v>
      </c>
      <c r="W625" s="44">
        <v>22894720</v>
      </c>
      <c r="X625" s="45">
        <v>44561</v>
      </c>
      <c r="Y625" s="42" t="s">
        <v>40</v>
      </c>
      <c r="Z625" s="42" t="s">
        <v>9203</v>
      </c>
      <c r="AA625" s="42" t="s">
        <v>266</v>
      </c>
    </row>
    <row r="626" spans="1:27" ht="15.75" customHeight="1" x14ac:dyDescent="0.2">
      <c r="A626" s="41">
        <v>7246</v>
      </c>
      <c r="B626" s="27" t="str">
        <f>VLOOKUP(A626,'BASE REGISTRO NOVIEMBRE'!$B$2:$V$890,2,FALSE)</f>
        <v xml:space="preserve">I. Municipalidad de  Requinoa
</v>
      </c>
      <c r="C626" s="27" t="str">
        <f>VLOOKUP(A626,'BASE REGISTRO NOVIEMBRE'!$B$2:$V$890,3,FALSE)</f>
        <v>69081300-9</v>
      </c>
      <c r="D626" s="27" t="str">
        <f>VLOOKUP(A626,'BASE REGISTRO NOVIEMBRE'!$B$2:$V$890,4,FALSE)</f>
        <v>Municipalidad</v>
      </c>
      <c r="E626" s="27" t="str">
        <f>VLOOKUP(A626,'BASE REGISTRO NOVIEMBRE'!$B$2:$V$890,5,FALSE)</f>
        <v>Constitución Política de la República, artículo 107</v>
      </c>
      <c r="F626" s="27" t="str">
        <f>VLOOKUP(A626,'BASE REGISTRO NOVIEMBRE'!$B$2:$V$890,6,FALSE)</f>
        <v>Indefinida.</v>
      </c>
      <c r="G626" s="27" t="str">
        <f>VLOOKUP(A626,'BASE REGISTRO NOVIEMBRE'!$B$2:$V$890,7,FALSE)</f>
        <v>Según Ley Orgánica Nº 18.695, artículos 1º al  4º</v>
      </c>
      <c r="H626" s="27" t="str">
        <f>VLOOKUP(A626,'BASE REGISTRO NOVIEMBRE'!$B$2:$V$890,8,FALSE)</f>
        <v>no tiene</v>
      </c>
      <c r="I626" s="27">
        <f>VLOOKUP(A626,'BASE REGISTRO NOVIEMBRE'!$B$2:$V$890,9,FALSE)</f>
        <v>0</v>
      </c>
      <c r="J626" s="27">
        <f>VLOOKUP(A626,'BASE REGISTRO NOVIEMBRE'!$B$2:$V$890,10,FALSE)</f>
        <v>0</v>
      </c>
      <c r="K626" s="27" t="str">
        <f>VLOOKUP(A626,'BASE REGISTRO NOVIEMBRE'!$B$2:$V$890,11,FALSE)</f>
        <v xml:space="preserve">Waldo Antonio Valdivia Montecinos
</v>
      </c>
      <c r="L626" s="27" t="str">
        <f>VLOOKUP(A626,'BASE REGISTRO NOVIEMBRE'!$B$2:$V$890,12,FALSE)</f>
        <v xml:space="preserve">Calle Comercio N°121, comuna de Requinoa,  provincia de Cachapoal, Sexta Región.
</v>
      </c>
      <c r="M626" s="27" t="str">
        <f>VLOOKUP(A626,'BASE REGISTRO NOVIEMBRE'!$B$2:$V$890,13,FALSE)</f>
        <v>VI</v>
      </c>
      <c r="N626" s="27" t="str">
        <f>VLOOKUP(A626,'BASE REGISTRO NOVIEMBRE'!$B$2:$V$890,14,FALSE)</f>
        <v xml:space="preserve"> Requinoa</v>
      </c>
      <c r="O626" s="27" t="str">
        <f>VLOOKUP(A626,'BASE REGISTRO NOVIEMBRE'!$B$2:$V$890,15,FALSE)</f>
        <v>Teléfono Nº85958315</v>
      </c>
      <c r="P626" s="27">
        <f>VLOOKUP(A626,'BASE REGISTRO NOVIEMBRE'!$B$2:$V$890,16,FALSE)</f>
        <v>0</v>
      </c>
      <c r="Q626" s="27">
        <f>VLOOKUP(A626,'BASE REGISTRO NOVIEMBRE'!$B$2:$V$890,17,FALSE)</f>
        <v>0</v>
      </c>
      <c r="R626" s="27">
        <f>VLOOKUP(A626,'BASE REGISTRO NOVIEMBRE'!$B$2:$V$890,18,FALSE)</f>
        <v>91001</v>
      </c>
      <c r="S626" s="27" t="str">
        <f>VLOOKUP(A626,'BASE REGISTRO NOVIEMBRE'!$B$2:$V$890,19,FALSE)</f>
        <v xml:space="preserve">No se acompañan. Aplica Informe Jurídico Nº 09, de  fecha 14 de marzo de 2011 del Departamento Jurídico y Dictamen Nº 070791, de 2009, de la Contraloría General de la República.  
.
</v>
      </c>
      <c r="T626" s="107">
        <f>VLOOKUP(A626,'BASE REGISTRO NOVIEMBRE'!$B$2:$V$890,20,FALSE)</f>
        <v>38722</v>
      </c>
      <c r="U626" s="41">
        <v>7246</v>
      </c>
      <c r="V626" s="44">
        <v>2861840</v>
      </c>
      <c r="W626" s="44">
        <v>5723680</v>
      </c>
      <c r="X626" s="45">
        <v>44561</v>
      </c>
      <c r="Y626" s="42" t="s">
        <v>40</v>
      </c>
      <c r="Z626" s="42" t="s">
        <v>9203</v>
      </c>
      <c r="AA626" s="42" t="s">
        <v>9564</v>
      </c>
    </row>
    <row r="627" spans="1:27" ht="15.75" customHeight="1" x14ac:dyDescent="0.2">
      <c r="A627" s="41">
        <v>7247</v>
      </c>
      <c r="B627" s="27" t="str">
        <f>VLOOKUP(A627,'BASE REGISTRO NOVIEMBRE'!$B$2:$V$890,2,FALSE)</f>
        <v xml:space="preserve">I. Municipalidad de  Andacollo
</v>
      </c>
      <c r="C627" s="27" t="str">
        <f>VLOOKUP(A627,'BASE REGISTRO NOVIEMBRE'!$B$2:$V$890,3,FALSE)</f>
        <v>69040400-1</v>
      </c>
      <c r="D627" s="27" t="str">
        <f>VLOOKUP(A627,'BASE REGISTRO NOVIEMBRE'!$B$2:$V$890,4,FALSE)</f>
        <v>Municipalidad</v>
      </c>
      <c r="E627" s="27" t="str">
        <f>VLOOKUP(A627,'BASE REGISTRO NOVIEMBRE'!$B$2:$V$890,5,FALSE)</f>
        <v>Constitución Política de la República, artículo 107</v>
      </c>
      <c r="F627" s="27" t="str">
        <f>VLOOKUP(A627,'BASE REGISTRO NOVIEMBRE'!$B$2:$V$890,6,FALSE)</f>
        <v>Indefinida</v>
      </c>
      <c r="G627" s="27" t="str">
        <f>VLOOKUP(A627,'BASE REGISTRO NOVIEMBRE'!$B$2:$V$890,7,FALSE)</f>
        <v>Según Ley Orgánica Nº 18.695, artículos 1º al  4º</v>
      </c>
      <c r="H627" s="27" t="str">
        <f>VLOOKUP(A627,'BASE REGISTRO NOVIEMBRE'!$B$2:$V$890,8,FALSE)</f>
        <v>no tiene</v>
      </c>
      <c r="I627" s="27">
        <f>VLOOKUP(A627,'BASE REGISTRO NOVIEMBRE'!$B$2:$V$890,9,FALSE)</f>
        <v>0</v>
      </c>
      <c r="J627" s="27">
        <f>VLOOKUP(A627,'BASE REGISTRO NOVIEMBRE'!$B$2:$V$890,10,FALSE)</f>
        <v>0</v>
      </c>
      <c r="K627" s="27" t="str">
        <f>VLOOKUP(A627,'BASE REGISTRO NOVIEMBRE'!$B$2:$V$890,11,FALSE)</f>
        <v xml:space="preserve">Juan Carlos Alfaro Aravena
</v>
      </c>
      <c r="L627" s="27" t="str">
        <f>VLOOKUP(A627,'BASE REGISTRO NOVIEMBRE'!$B$2:$V$890,12,FALSE)</f>
        <v xml:space="preserve">Plaza Videla N°50, comuna de Andacollo, provincia de Elqui, Cuarta Región.
</v>
      </c>
      <c r="M627" s="27" t="str">
        <f>VLOOKUP(A627,'BASE REGISTRO NOVIEMBRE'!$B$2:$V$890,13,FALSE)</f>
        <v>IV</v>
      </c>
      <c r="N627" s="27" t="str">
        <f>VLOOKUP(A627,'BASE REGISTRO NOVIEMBRE'!$B$2:$V$890,14,FALSE)</f>
        <v>Andacollo</v>
      </c>
      <c r="O627" s="27">
        <f>VLOOKUP(A627,'BASE REGISTRO NOVIEMBRE'!$B$2:$V$890,15,FALSE)</f>
        <v>0</v>
      </c>
      <c r="P627" s="27">
        <f>VLOOKUP(A627,'BASE REGISTRO NOVIEMBRE'!$B$2:$V$890,16,FALSE)</f>
        <v>0</v>
      </c>
      <c r="Q627" s="27">
        <f>VLOOKUP(A627,'BASE REGISTRO NOVIEMBRE'!$B$2:$V$890,17,FALSE)</f>
        <v>0</v>
      </c>
      <c r="R627" s="27">
        <f>VLOOKUP(A627,'BASE REGISTRO NOVIEMBRE'!$B$2:$V$890,18,FALSE)</f>
        <v>91001</v>
      </c>
      <c r="S627" s="27" t="str">
        <f>VLOOKUP(A627,'BASE REGISTRO NOVIEMBRE'!$B$2:$V$890,19,FALSE)</f>
        <v>No se acompañan. Aplica Informe Jurídico Nº 09, de  fecha 14 de marzo de 2011 del Departamento Jurídico y Dictamen Nº 070791, de 2009, de la Contraloría General de la República</v>
      </c>
      <c r="T627" s="107">
        <f>VLOOKUP(A627,'BASE REGISTRO NOVIEMBRE'!$B$2:$V$890,20,FALSE)</f>
        <v>38722</v>
      </c>
      <c r="U627" s="41">
        <v>7247</v>
      </c>
      <c r="V627" s="44">
        <v>5056871</v>
      </c>
      <c r="W627" s="44">
        <v>10113742</v>
      </c>
      <c r="X627" s="45">
        <v>44561</v>
      </c>
      <c r="Y627" s="42" t="s">
        <v>40</v>
      </c>
      <c r="Z627" s="42" t="s">
        <v>9203</v>
      </c>
      <c r="AA627" s="42" t="s">
        <v>9452</v>
      </c>
    </row>
    <row r="628" spans="1:27" ht="15.75" customHeight="1" x14ac:dyDescent="0.2">
      <c r="A628" s="41">
        <v>7248</v>
      </c>
      <c r="B628" s="27" t="str">
        <f>VLOOKUP(A628,'BASE REGISTRO NOVIEMBRE'!$B$2:$V$890,2,FALSE)</f>
        <v xml:space="preserve">I. Municipalidad de Colina
</v>
      </c>
      <c r="C628" s="27" t="str">
        <f>VLOOKUP(A628,'BASE REGISTRO NOVIEMBRE'!$B$2:$V$890,3,FALSE)</f>
        <v>69071500-7</v>
      </c>
      <c r="D628" s="27" t="str">
        <f>VLOOKUP(A628,'BASE REGISTRO NOVIEMBRE'!$B$2:$V$890,4,FALSE)</f>
        <v>Municipalidad</v>
      </c>
      <c r="E628" s="27" t="str">
        <f>VLOOKUP(A628,'BASE REGISTRO NOVIEMBRE'!$B$2:$V$890,5,FALSE)</f>
        <v>Constitución Política de la República, art. 107.</v>
      </c>
      <c r="F628" s="27" t="str">
        <f>VLOOKUP(A628,'BASE REGISTRO NOVIEMBRE'!$B$2:$V$890,6,FALSE)</f>
        <v>Indefinida.</v>
      </c>
      <c r="G628" s="27" t="str">
        <f>VLOOKUP(A628,'BASE REGISTRO NOVIEMBRE'!$B$2:$V$890,7,FALSE)</f>
        <v>Según Ley Orgánica Nº 18.695, arts. 1º al 4º.</v>
      </c>
      <c r="H628" s="27" t="str">
        <f>VLOOKUP(A628,'BASE REGISTRO NOVIEMBRE'!$B$2:$V$890,8,FALSE)</f>
        <v>no tiene</v>
      </c>
      <c r="I628" s="27">
        <f>VLOOKUP(A628,'BASE REGISTRO NOVIEMBRE'!$B$2:$V$890,9,FALSE)</f>
        <v>0</v>
      </c>
      <c r="J628" s="27">
        <f>VLOOKUP(A628,'BASE REGISTRO NOVIEMBRE'!$B$2:$V$890,10,FALSE)</f>
        <v>0</v>
      </c>
      <c r="K628" s="27" t="str">
        <f>VLOOKUP(A628,'BASE REGISTRO NOVIEMBRE'!$B$2:$V$890,11,FALSE)</f>
        <v xml:space="preserve">Isabel Margarita Valenzuela Ahumada 
</v>
      </c>
      <c r="L628" s="27" t="str">
        <f>VLOOKUP(A628,'BASE REGISTRO NOVIEMBRE'!$B$2:$V$890,12,FALSE)</f>
        <v xml:space="preserve">Avenida Colina 700, comuna de Colina, Región Metropolitana
</v>
      </c>
      <c r="M628" s="27" t="str">
        <f>VLOOKUP(A628,'BASE REGISTRO NOVIEMBRE'!$B$2:$V$890,13,FALSE)</f>
        <v>XIII</v>
      </c>
      <c r="N628" s="27" t="str">
        <f>VLOOKUP(A628,'BASE REGISTRO NOVIEMBRE'!$B$2:$V$890,14,FALSE)</f>
        <v>Colina</v>
      </c>
      <c r="O628" s="27" t="str">
        <f>VLOOKUP(A628,'BASE REGISTRO NOVIEMBRE'!$B$2:$V$890,15,FALSE)</f>
        <v xml:space="preserve">Fonos (02) 7073300, </v>
      </c>
      <c r="P628" s="27" t="str">
        <f>VLOOKUP(A628,'BASE REGISTRO NOVIEMBRE'!$B$2:$V$890,16,FALSE)</f>
        <v>alcaldia@colina.cl</v>
      </c>
      <c r="Q628" s="27">
        <f>VLOOKUP(A628,'BASE REGISTRO NOVIEMBRE'!$B$2:$V$890,17,FALSE)</f>
        <v>0</v>
      </c>
      <c r="R628" s="27">
        <f>VLOOKUP(A628,'BASE REGISTRO NOVIEMBRE'!$B$2:$V$890,18,FALSE)</f>
        <v>91001</v>
      </c>
      <c r="S628" s="27" t="str">
        <f>VLOOKUP(A628,'BASE REGISTRO NOVIEMBRE'!$B$2:$V$890,19,FALSE)</f>
        <v xml:space="preserve">No se acompañan. Aplica Informe Jurídico Nº 09, de  fecha 14 de marzo de 2011 del Departamento Jurídico y Dictamen Nº 070791, de 2009, de la Contraloría General de la República.  
</v>
      </c>
      <c r="T628" s="107">
        <f>VLOOKUP(A628,'BASE REGISTRO NOVIEMBRE'!$B$2:$V$890,20,FALSE)</f>
        <v>38722</v>
      </c>
      <c r="U628" s="41">
        <v>7248</v>
      </c>
      <c r="V628" s="44">
        <v>26299620</v>
      </c>
      <c r="W628" s="44">
        <v>51590700</v>
      </c>
      <c r="X628" s="45">
        <v>44561</v>
      </c>
      <c r="Y628" s="42" t="s">
        <v>40</v>
      </c>
      <c r="Z628" s="42" t="s">
        <v>9203</v>
      </c>
      <c r="AA628" s="42" t="s">
        <v>248</v>
      </c>
    </row>
    <row r="629" spans="1:27" ht="15.75" customHeight="1" x14ac:dyDescent="0.2">
      <c r="A629" s="41">
        <v>7250</v>
      </c>
      <c r="B629" s="27" t="str">
        <f>VLOOKUP(A629,'BASE REGISTRO NOVIEMBRE'!$B$2:$V$890,2,FALSE)</f>
        <v xml:space="preserve">I. Municipalidad de Quinta de Tilcoco
</v>
      </c>
      <c r="C629" s="27" t="str">
        <f>VLOOKUP(A629,'BASE REGISTRO NOVIEMBRE'!$B$2:$V$890,3,FALSE)</f>
        <v>69081700-4</v>
      </c>
      <c r="D629" s="27" t="str">
        <f>VLOOKUP(A629,'BASE REGISTRO NOVIEMBRE'!$B$2:$V$890,4,FALSE)</f>
        <v>Municipalidad</v>
      </c>
      <c r="E629" s="27" t="str">
        <f>VLOOKUP(A629,'BASE REGISTRO NOVIEMBRE'!$B$2:$V$890,5,FALSE)</f>
        <v>Constitución Política de la República, art. 107.</v>
      </c>
      <c r="F629" s="27" t="str">
        <f>VLOOKUP(A629,'BASE REGISTRO NOVIEMBRE'!$B$2:$V$890,6,FALSE)</f>
        <v>Indefinida.</v>
      </c>
      <c r="G629" s="27" t="str">
        <f>VLOOKUP(A629,'BASE REGISTRO NOVIEMBRE'!$B$2:$V$890,7,FALSE)</f>
        <v>Según Ley Orgánica Nº 18.695, arts. 1º al 4º.</v>
      </c>
      <c r="H629" s="27" t="str">
        <f>VLOOKUP(A629,'BASE REGISTRO NOVIEMBRE'!$B$2:$V$890,8,FALSE)</f>
        <v>no tiene</v>
      </c>
      <c r="I629" s="27">
        <f>VLOOKUP(A629,'BASE REGISTRO NOVIEMBRE'!$B$2:$V$890,9,FALSE)</f>
        <v>0</v>
      </c>
      <c r="J629" s="27">
        <f>VLOOKUP(A629,'BASE REGISTRO NOVIEMBRE'!$B$2:$V$890,10,FALSE)</f>
        <v>0</v>
      </c>
      <c r="K629" s="27" t="str">
        <f>VLOOKUP(A629,'BASE REGISTRO NOVIEMBRE'!$B$2:$V$890,11,FALSE)</f>
        <v xml:space="preserve">Nelson  Patricio Barrios Oróstegui         </v>
      </c>
      <c r="L629" s="27" t="str">
        <f>VLOOKUP(A629,'BASE REGISTRO NOVIEMBRE'!$B$2:$V$890,12,FALSE)</f>
        <v xml:space="preserve">Manuel Flores Nº50, comuna de Quinta de Tilcoco, Sexta Región
</v>
      </c>
      <c r="M629" s="27" t="str">
        <f>VLOOKUP(A629,'BASE REGISTRO NOVIEMBRE'!$B$2:$V$890,13,FALSE)</f>
        <v>VI</v>
      </c>
      <c r="N629" s="27" t="str">
        <f>VLOOKUP(A629,'BASE REGISTRO NOVIEMBRE'!$B$2:$V$890,14,FALSE)</f>
        <v>Quinta de Tilcoco</v>
      </c>
      <c r="O629" s="27" t="str">
        <f>VLOOKUP(A629,'BASE REGISTRO NOVIEMBRE'!$B$2:$V$890,15,FALSE)</f>
        <v>Fonos (72) 2541116, 2541128</v>
      </c>
      <c r="P629" s="27" t="str">
        <f>VLOOKUP(A629,'BASE REGISTRO NOVIEMBRE'!$B$2:$V$890,16,FALSE)</f>
        <v>www.municipalidadquintadetilcoco.cl</v>
      </c>
      <c r="Q629" s="27">
        <f>VLOOKUP(A629,'BASE REGISTRO NOVIEMBRE'!$B$2:$V$890,17,FALSE)</f>
        <v>0</v>
      </c>
      <c r="R629" s="27">
        <f>VLOOKUP(A629,'BASE REGISTRO NOVIEMBRE'!$B$2:$V$890,18,FALSE)</f>
        <v>91001</v>
      </c>
      <c r="S629" s="27" t="str">
        <f>VLOOKUP(A629,'BASE REGISTRO NOVIEMBRE'!$B$2:$V$890,19,FALSE)</f>
        <v xml:space="preserve">No se acompañan. Aplica Informe Jurídico Nº 09, de  fecha 14 de marzo de 2011 del Departamento Jurídico y Dictamen Nº 070791, de 2009, de la Contraloría General de la República.  
</v>
      </c>
      <c r="T629" s="107">
        <f>VLOOKUP(A629,'BASE REGISTRO NOVIEMBRE'!$B$2:$V$890,20,FALSE)</f>
        <v>38722</v>
      </c>
      <c r="U629" s="41">
        <v>7250</v>
      </c>
      <c r="V629" s="44">
        <v>2384867</v>
      </c>
      <c r="W629" s="44">
        <v>4769734</v>
      </c>
      <c r="X629" s="45">
        <v>44561</v>
      </c>
      <c r="Y629" s="42" t="s">
        <v>40</v>
      </c>
      <c r="Z629" s="42" t="s">
        <v>9203</v>
      </c>
      <c r="AA629" s="42" t="s">
        <v>9558</v>
      </c>
    </row>
    <row r="630" spans="1:27" ht="15.75" customHeight="1" x14ac:dyDescent="0.2">
      <c r="A630" s="41">
        <v>7251</v>
      </c>
      <c r="B630" s="27" t="str">
        <f>VLOOKUP(A630,'BASE REGISTRO NOVIEMBRE'!$B$2:$V$890,2,FALSE)</f>
        <v xml:space="preserve">I. Municipalidad de Chillán
</v>
      </c>
      <c r="C630" s="27" t="str">
        <f>VLOOKUP(A630,'BASE REGISTRO NOVIEMBRE'!$B$2:$V$890,3,FALSE)</f>
        <v>69140900-7</v>
      </c>
      <c r="D630" s="27" t="str">
        <f>VLOOKUP(A630,'BASE REGISTRO NOVIEMBRE'!$B$2:$V$890,4,FALSE)</f>
        <v>Municipalidad</v>
      </c>
      <c r="E630" s="27" t="str">
        <f>VLOOKUP(A630,'BASE REGISTRO NOVIEMBRE'!$B$2:$V$890,5,FALSE)</f>
        <v>Constitución Política de la República, art. 107.</v>
      </c>
      <c r="F630" s="27" t="str">
        <f>VLOOKUP(A630,'BASE REGISTRO NOVIEMBRE'!$B$2:$V$890,6,FALSE)</f>
        <v>Indefinida.</v>
      </c>
      <c r="G630" s="27" t="str">
        <f>VLOOKUP(A630,'BASE REGISTRO NOVIEMBRE'!$B$2:$V$890,7,FALSE)</f>
        <v>Según Ley Orgánica Nº 18.695, arts. 1º al 4º.</v>
      </c>
      <c r="H630" s="27" t="str">
        <f>VLOOKUP(A630,'BASE REGISTRO NOVIEMBRE'!$B$2:$V$890,8,FALSE)</f>
        <v>no tiene</v>
      </c>
      <c r="I630" s="27">
        <f>VLOOKUP(A630,'BASE REGISTRO NOVIEMBRE'!$B$2:$V$890,9,FALSE)</f>
        <v>0</v>
      </c>
      <c r="J630" s="27">
        <f>VLOOKUP(A630,'BASE REGISTRO NOVIEMBRE'!$B$2:$V$890,10,FALSE)</f>
        <v>0</v>
      </c>
      <c r="K630" s="27" t="str">
        <f>VLOOKUP(A630,'BASE REGISTRO NOVIEMBRE'!$B$2:$V$890,11,FALSE)</f>
        <v xml:space="preserve">Camilo Benavente Jimenez </v>
      </c>
      <c r="L630" s="27" t="str">
        <f>VLOOKUP(A630,'BASE REGISTRO NOVIEMBRE'!$B$2:$V$890,12,FALSE)</f>
        <v xml:space="preserve">18 de septiembre Nº 510, comuna de Chillán
</v>
      </c>
      <c r="M630" s="27" t="str">
        <f>VLOOKUP(A630,'BASE REGISTRO NOVIEMBRE'!$B$2:$V$890,13,FALSE)</f>
        <v>XVI</v>
      </c>
      <c r="N630" s="27" t="str">
        <f>VLOOKUP(A630,'BASE REGISTRO NOVIEMBRE'!$B$2:$V$890,14,FALSE)</f>
        <v>Chillán</v>
      </c>
      <c r="O630" s="27" t="str">
        <f>VLOOKUP(A630,'BASE REGISTRO NOVIEMBRE'!$B$2:$V$890,15,FALSE)</f>
        <v>Fonos (42) 433300</v>
      </c>
      <c r="P630" s="27">
        <f>VLOOKUP(A630,'BASE REGISTRO NOVIEMBRE'!$B$2:$V$890,16,FALSE)</f>
        <v>0</v>
      </c>
      <c r="Q630" s="27">
        <f>VLOOKUP(A630,'BASE REGISTRO NOVIEMBRE'!$B$2:$V$890,17,FALSE)</f>
        <v>0</v>
      </c>
      <c r="R630" s="27">
        <f>VLOOKUP(A630,'BASE REGISTRO NOVIEMBRE'!$B$2:$V$890,18,FALSE)</f>
        <v>91001</v>
      </c>
      <c r="S630" s="27" t="str">
        <f>VLOOKUP(A630,'BASE REGISTRO NOVIEMBRE'!$B$2:$V$890,19,FALSE)</f>
        <v>Se acompañan Antecedentes Financieros correspondientes al año 2009, aprobados por el Subdepartamento  de Supervisión Financiera Nacional.</v>
      </c>
      <c r="T630" s="107">
        <f>VLOOKUP(A630,'BASE REGISTRO NOVIEMBRE'!$B$2:$V$890,20,FALSE)</f>
        <v>38723</v>
      </c>
      <c r="U630" s="41">
        <v>7251</v>
      </c>
      <c r="V630" s="44">
        <v>6851245</v>
      </c>
      <c r="W630" s="44">
        <v>20553735</v>
      </c>
      <c r="X630" s="45">
        <v>44561</v>
      </c>
      <c r="Y630" s="42" t="s">
        <v>40</v>
      </c>
      <c r="Z630" s="42" t="s">
        <v>9203</v>
      </c>
      <c r="AA630" s="42" t="s">
        <v>206</v>
      </c>
    </row>
    <row r="631" spans="1:27" ht="15.75" customHeight="1" x14ac:dyDescent="0.2">
      <c r="A631" s="41">
        <v>7252</v>
      </c>
      <c r="B631" s="27" t="str">
        <f>VLOOKUP(A631,'BASE REGISTRO NOVIEMBRE'!$B$2:$V$890,2,FALSE)</f>
        <v xml:space="preserve">I. Municipalidad de Nacimiento
</v>
      </c>
      <c r="C631" s="27" t="str">
        <f>VLOOKUP(A631,'BASE REGISTRO NOVIEMBRE'!$B$2:$V$890,3,FALSE)</f>
        <v>69170700-8</v>
      </c>
      <c r="D631" s="27" t="str">
        <f>VLOOKUP(A631,'BASE REGISTRO NOVIEMBRE'!$B$2:$V$890,4,FALSE)</f>
        <v>Municipalidad</v>
      </c>
      <c r="E631" s="27" t="str">
        <f>VLOOKUP(A631,'BASE REGISTRO NOVIEMBRE'!$B$2:$V$890,5,FALSE)</f>
        <v>Constitución Política de la República, art. 107.</v>
      </c>
      <c r="F631" s="27" t="str">
        <f>VLOOKUP(A631,'BASE REGISTRO NOVIEMBRE'!$B$2:$V$890,6,FALSE)</f>
        <v>Indefinida.</v>
      </c>
      <c r="G631" s="27" t="str">
        <f>VLOOKUP(A631,'BASE REGISTRO NOVIEMBRE'!$B$2:$V$890,7,FALSE)</f>
        <v>Según Ley Orgánica Nº 18.695, arts. 1º al 4º.</v>
      </c>
      <c r="H631" s="27" t="str">
        <f>VLOOKUP(A631,'BASE REGISTRO NOVIEMBRE'!$B$2:$V$890,8,FALSE)</f>
        <v>no tiene</v>
      </c>
      <c r="I631" s="27">
        <f>VLOOKUP(A631,'BASE REGISTRO NOVIEMBRE'!$B$2:$V$890,9,FALSE)</f>
        <v>0</v>
      </c>
      <c r="J631" s="27">
        <f>VLOOKUP(A631,'BASE REGISTRO NOVIEMBRE'!$B$2:$V$890,10,FALSE)</f>
        <v>0</v>
      </c>
      <c r="K631" s="27" t="str">
        <f>VLOOKUP(A631,'BASE REGISTRO NOVIEMBRE'!$B$2:$V$890,11,FALSE)</f>
        <v xml:space="preserve">Carlos Roberto Toloza Soto 
Alcalde
</v>
      </c>
      <c r="L631" s="27" t="str">
        <f>VLOOKUP(A631,'BASE REGISTRO NOVIEMBRE'!$B$2:$V$890,12,FALSE)</f>
        <v xml:space="preserve">Freire Nº 614, comuna de Nacimiento, Octava  Región. 
</v>
      </c>
      <c r="M631" s="27" t="str">
        <f>VLOOKUP(A631,'BASE REGISTRO NOVIEMBRE'!$B$2:$V$890,13,FALSE)</f>
        <v>VIII</v>
      </c>
      <c r="N631" s="27" t="str">
        <f>VLOOKUP(A631,'BASE REGISTRO NOVIEMBRE'!$B$2:$V$890,14,FALSE)</f>
        <v>Nacimiento</v>
      </c>
      <c r="O631" s="27" t="str">
        <f>VLOOKUP(A631,'BASE REGISTRO NOVIEMBRE'!$B$2:$V$890,15,FALSE)</f>
        <v xml:space="preserve">Fonos  (56 43 2) 534267
</v>
      </c>
      <c r="P631" s="27" t="str">
        <f>VLOOKUP(A631,'BASE REGISTRO NOVIEMBRE'!$B$2:$V$890,16,FALSE)</f>
        <v xml:space="preserve">OIRS@Nacimiento.cl </v>
      </c>
      <c r="Q631" s="27">
        <f>VLOOKUP(A631,'BASE REGISTRO NOVIEMBRE'!$B$2:$V$890,17,FALSE)</f>
        <v>0</v>
      </c>
      <c r="R631" s="27">
        <f>VLOOKUP(A631,'BASE REGISTRO NOVIEMBRE'!$B$2:$V$890,18,FALSE)</f>
        <v>91001</v>
      </c>
      <c r="S631" s="27" t="str">
        <f>VLOOKUP(A631,'BASE REGISTRO NOVIEMBRE'!$B$2:$V$890,19,FALSE)</f>
        <v xml:space="preserve">No se acompañan. Aplica Informe Jurídico Nº 09, de  fecha 14 de marzo de 2011 del Departamento Jurídico y Dictamen Nº 070791, de 2009, de la Contraloría General de la República.  
.
</v>
      </c>
      <c r="T631" s="107">
        <f>VLOOKUP(A631,'BASE REGISTRO NOVIEMBRE'!$B$2:$V$890,20,FALSE)</f>
        <v>38723</v>
      </c>
      <c r="U631" s="41">
        <v>7252</v>
      </c>
      <c r="V631" s="44">
        <v>4078122</v>
      </c>
      <c r="W631" s="44">
        <v>12234366</v>
      </c>
      <c r="X631" s="45">
        <v>44561</v>
      </c>
      <c r="Y631" s="42" t="s">
        <v>40</v>
      </c>
      <c r="Z631" s="42" t="s">
        <v>9203</v>
      </c>
      <c r="AA631" s="42" t="s">
        <v>1905</v>
      </c>
    </row>
    <row r="632" spans="1:27" ht="15.75" customHeight="1" x14ac:dyDescent="0.2">
      <c r="A632" s="41">
        <v>7253</v>
      </c>
      <c r="B632" s="27" t="str">
        <f>VLOOKUP(A632,'BASE REGISTRO NOVIEMBRE'!$B$2:$V$890,2,FALSE)</f>
        <v xml:space="preserve">I. Municipalidad de Curicó
</v>
      </c>
      <c r="C632" s="27" t="str">
        <f>VLOOKUP(A632,'BASE REGISTRO NOVIEMBRE'!$B$2:$V$890,3,FALSE)</f>
        <v>69100100-8</v>
      </c>
      <c r="D632" s="27" t="str">
        <f>VLOOKUP(A632,'BASE REGISTRO NOVIEMBRE'!$B$2:$V$890,4,FALSE)</f>
        <v>Municipalidad</v>
      </c>
      <c r="E632" s="27" t="str">
        <f>VLOOKUP(A632,'BASE REGISTRO NOVIEMBRE'!$B$2:$V$890,5,FALSE)</f>
        <v>Constitución Política de la República, art. 107.</v>
      </c>
      <c r="F632" s="27" t="str">
        <f>VLOOKUP(A632,'BASE REGISTRO NOVIEMBRE'!$B$2:$V$890,6,FALSE)</f>
        <v>Indefinida.</v>
      </c>
      <c r="G632" s="27" t="str">
        <f>VLOOKUP(A632,'BASE REGISTRO NOVIEMBRE'!$B$2:$V$890,7,FALSE)</f>
        <v>Según Ley Orgánica Nº 18.695, arts. 1º al 4º.</v>
      </c>
      <c r="H632" s="27" t="str">
        <f>VLOOKUP(A632,'BASE REGISTRO NOVIEMBRE'!$B$2:$V$890,8,FALSE)</f>
        <v>no tiene</v>
      </c>
      <c r="I632" s="27">
        <f>VLOOKUP(A632,'BASE REGISTRO NOVIEMBRE'!$B$2:$V$890,9,FALSE)</f>
        <v>0</v>
      </c>
      <c r="J632" s="27">
        <f>VLOOKUP(A632,'BASE REGISTRO NOVIEMBRE'!$B$2:$V$890,10,FALSE)</f>
        <v>0</v>
      </c>
      <c r="K632" s="27" t="str">
        <f>VLOOKUP(A632,'BASE REGISTRO NOVIEMBRE'!$B$2:$V$890,11,FALSE)</f>
        <v xml:space="preserve">Javier Antonio Muñoz Riquelme </v>
      </c>
      <c r="L632" s="27" t="str">
        <f>VLOOKUP(A632,'BASE REGISTRO NOVIEMBRE'!$B$2:$V$890,12,FALSE)</f>
        <v xml:space="preserve">Estado Nº 279, piso 2, comuna de Curicó, Séptima Región
</v>
      </c>
      <c r="M632" s="27" t="str">
        <f>VLOOKUP(A632,'BASE REGISTRO NOVIEMBRE'!$B$2:$V$890,13,FALSE)</f>
        <v>VII</v>
      </c>
      <c r="N632" s="27" t="str">
        <f>VLOOKUP(A632,'BASE REGISTRO NOVIEMBRE'!$B$2:$V$890,14,FALSE)</f>
        <v>Curicó</v>
      </c>
      <c r="O632" s="27" t="str">
        <f>VLOOKUP(A632,'BASE REGISTRO NOVIEMBRE'!$B$2:$V$890,15,FALSE)</f>
        <v>(75) 547500 – (75) 547513 – (75) 547519</v>
      </c>
      <c r="P632" s="27" t="str">
        <f>VLOOKUP(A632,'BASE REGISTRO NOVIEMBRE'!$B$2:$V$890,16,FALSE)</f>
        <v xml:space="preserve"> secretariamunicipal@curico.cl</v>
      </c>
      <c r="Q632" s="27">
        <f>VLOOKUP(A632,'BASE REGISTRO NOVIEMBRE'!$B$2:$V$890,17,FALSE)</f>
        <v>0</v>
      </c>
      <c r="R632" s="27">
        <f>VLOOKUP(A632,'BASE REGISTRO NOVIEMBRE'!$B$2:$V$890,18,FALSE)</f>
        <v>91001</v>
      </c>
      <c r="S632" s="27" t="str">
        <f>VLOOKUP(A632,'BASE REGISTRO NOVIEMBRE'!$B$2:$V$890,19,FALSE)</f>
        <v>No se acompañan. Aplica Informe Jurídico Nº 09, de fecha 14 de marzo de 2011 del Departamento Jurídico y Dictamen Nº 070791, de 2009, de la Contraloría General de la República.</v>
      </c>
      <c r="T632" s="107">
        <f>VLOOKUP(A632,'BASE REGISTRO NOVIEMBRE'!$B$2:$V$890,20,FALSE)</f>
        <v>38723</v>
      </c>
      <c r="U632" s="41">
        <v>7253</v>
      </c>
      <c r="V632" s="44">
        <v>6868416</v>
      </c>
      <c r="W632" s="44">
        <v>13736832</v>
      </c>
      <c r="X632" s="45">
        <v>44561</v>
      </c>
      <c r="Y632" s="42" t="s">
        <v>40</v>
      </c>
      <c r="Z632" s="42" t="s">
        <v>9203</v>
      </c>
      <c r="AA632" s="42" t="s">
        <v>207</v>
      </c>
    </row>
    <row r="633" spans="1:27" ht="15.75" customHeight="1" x14ac:dyDescent="0.2">
      <c r="A633" s="41">
        <v>7255</v>
      </c>
      <c r="B633" s="27" t="str">
        <f>VLOOKUP(A633,'BASE REGISTRO NOVIEMBRE'!$B$2:$V$890,2,FALSE)</f>
        <v xml:space="preserve">I. Municipalidad de Lautaro
</v>
      </c>
      <c r="C633" s="27" t="str">
        <f>VLOOKUP(A633,'BASE REGISTRO NOVIEMBRE'!$B$2:$V$890,3,FALSE)</f>
        <v>69190100-9</v>
      </c>
      <c r="D633" s="27" t="str">
        <f>VLOOKUP(A633,'BASE REGISTRO NOVIEMBRE'!$B$2:$V$890,4,FALSE)</f>
        <v>Municipalidad</v>
      </c>
      <c r="E633" s="27" t="str">
        <f>VLOOKUP(A633,'BASE REGISTRO NOVIEMBRE'!$B$2:$V$890,5,FALSE)</f>
        <v>Constitución Política de la República, art. 107.</v>
      </c>
      <c r="F633" s="27" t="str">
        <f>VLOOKUP(A633,'BASE REGISTRO NOVIEMBRE'!$B$2:$V$890,6,FALSE)</f>
        <v>Indefinida.</v>
      </c>
      <c r="G633" s="27" t="str">
        <f>VLOOKUP(A633,'BASE REGISTRO NOVIEMBRE'!$B$2:$V$890,7,FALSE)</f>
        <v>Según Ley Orgánica Nº 18.695, arts. 1º al 4º.</v>
      </c>
      <c r="H633" s="27" t="str">
        <f>VLOOKUP(A633,'BASE REGISTRO NOVIEMBRE'!$B$2:$V$890,8,FALSE)</f>
        <v>no tiene</v>
      </c>
      <c r="I633" s="27">
        <f>VLOOKUP(A633,'BASE REGISTRO NOVIEMBRE'!$B$2:$V$890,9,FALSE)</f>
        <v>0</v>
      </c>
      <c r="J633" s="27">
        <f>VLOOKUP(A633,'BASE REGISTRO NOVIEMBRE'!$B$2:$V$890,10,FALSE)</f>
        <v>0</v>
      </c>
      <c r="K633" s="27" t="str">
        <f>VLOOKUP(A633,'BASE REGISTRO NOVIEMBRE'!$B$2:$V$890,11,FALSE)</f>
        <v xml:space="preserve">Raúl Alberto Schifferli Díaz.  </v>
      </c>
      <c r="L633" s="27" t="str">
        <f>VLOOKUP(A633,'BASE REGISTRO NOVIEMBRE'!$B$2:$V$890,12,FALSE)</f>
        <v xml:space="preserve">Bernardo O’Higgins 1032, c. IX Región de la Araucanía
</v>
      </c>
      <c r="M633" s="27" t="str">
        <f>VLOOKUP(A633,'BASE REGISTRO NOVIEMBRE'!$B$2:$V$890,13,FALSE)</f>
        <v>IX</v>
      </c>
      <c r="N633" s="27" t="str">
        <f>VLOOKUP(A633,'BASE REGISTRO NOVIEMBRE'!$B$2:$V$890,14,FALSE)</f>
        <v xml:space="preserve">Lautaro </v>
      </c>
      <c r="O633" s="27" t="str">
        <f>VLOOKUP(A633,'BASE REGISTRO NOVIEMBRE'!$B$2:$V$890,15,FALSE)</f>
        <v>Secretaria Alcaldía 452-591426
Secretaria Administración 452-519417
Jefa Programa Sociales 452-591562
OPD Cautín Norte 452-591580</v>
      </c>
      <c r="P633" s="27" t="str">
        <f>VLOOKUP(A633,'BASE REGISTRO NOVIEMBRE'!$B$2:$V$890,16,FALSE)</f>
        <v>Alcalde alcalde@munilautaro.cl
Administrador Municipal mpoveda@munilautaro.cl
Jefa Programa Sociales vmora@munilautaro.cl
OPD Cautín Norte opdcautinnorte@gmail.com</v>
      </c>
      <c r="Q633" s="27">
        <f>VLOOKUP(A633,'BASE REGISTRO NOVIEMBRE'!$B$2:$V$890,17,FALSE)</f>
        <v>0</v>
      </c>
      <c r="R633" s="27">
        <f>VLOOKUP(A633,'BASE REGISTRO NOVIEMBRE'!$B$2:$V$890,18,FALSE)</f>
        <v>91001</v>
      </c>
      <c r="S633" s="27" t="str">
        <f>VLOOKUP(A633,'BASE REGISTRO NOVIEMBRE'!$B$2:$V$890,19,FALSE)</f>
        <v xml:space="preserve">No se acompañan. Aplica Informe Jurídico Nº 09, de  fecha 14 de marzo de 2011 del Departamento Jurídico y Dictamen Nº 070791, de 2009, de la Contraloría General de la República.  
</v>
      </c>
      <c r="T633" s="107">
        <f>VLOOKUP(A633,'BASE REGISTRO NOVIEMBRE'!$B$2:$V$890,20,FALSE)</f>
        <v>38729</v>
      </c>
      <c r="U633" s="41">
        <v>7255</v>
      </c>
      <c r="V633" s="44">
        <v>4214059</v>
      </c>
      <c r="W633" s="44">
        <v>8428118</v>
      </c>
      <c r="X633" s="45">
        <v>44561</v>
      </c>
      <c r="Y633" s="42" t="s">
        <v>40</v>
      </c>
      <c r="Z633" s="42" t="s">
        <v>9203</v>
      </c>
      <c r="AA633" s="42" t="s">
        <v>9512</v>
      </c>
    </row>
    <row r="634" spans="1:27" ht="15.75" customHeight="1" x14ac:dyDescent="0.2">
      <c r="A634" s="41">
        <v>7256</v>
      </c>
      <c r="B634" s="27" t="str">
        <f>VLOOKUP(A634,'BASE REGISTRO NOVIEMBRE'!$B$2:$V$890,2,FALSE)</f>
        <v xml:space="preserve">I. Municipalidad de San Ramón
</v>
      </c>
      <c r="C634" s="27" t="str">
        <f>VLOOKUP(A634,'BASE REGISTRO NOVIEMBRE'!$B$2:$V$890,3,FALSE)</f>
        <v>69253900-1</v>
      </c>
      <c r="D634" s="27" t="str">
        <f>VLOOKUP(A634,'BASE REGISTRO NOVIEMBRE'!$B$2:$V$890,4,FALSE)</f>
        <v>Municipalidad</v>
      </c>
      <c r="E634" s="27" t="str">
        <f>VLOOKUP(A634,'BASE REGISTRO NOVIEMBRE'!$B$2:$V$890,5,FALSE)</f>
        <v>Constitución Política de la República, art. 107.</v>
      </c>
      <c r="F634" s="27" t="str">
        <f>VLOOKUP(A634,'BASE REGISTRO NOVIEMBRE'!$B$2:$V$890,6,FALSE)</f>
        <v>Indefinida.</v>
      </c>
      <c r="G634" s="27" t="str">
        <f>VLOOKUP(A634,'BASE REGISTRO NOVIEMBRE'!$B$2:$V$890,7,FALSE)</f>
        <v>Según Ley Orgánica Nº 18.695, arts. 1º al 4º.</v>
      </c>
      <c r="H634" s="27" t="str">
        <f>VLOOKUP(A634,'BASE REGISTRO NOVIEMBRE'!$B$2:$V$890,8,FALSE)</f>
        <v>no tiene</v>
      </c>
      <c r="I634" s="27">
        <f>VLOOKUP(A634,'BASE REGISTRO NOVIEMBRE'!$B$2:$V$890,9,FALSE)</f>
        <v>0</v>
      </c>
      <c r="J634" s="27">
        <f>VLOOKUP(A634,'BASE REGISTRO NOVIEMBRE'!$B$2:$V$890,10,FALSE)</f>
        <v>0</v>
      </c>
      <c r="K634" s="27" t="str">
        <f>VLOOKUP(A634,'BASE REGISTRO NOVIEMBRE'!$B$2:$V$890,11,FALSE)</f>
        <v xml:space="preserve">Miguel Ángel Aguilera Sanhueza
</v>
      </c>
      <c r="L634" s="27" t="str">
        <f>VLOOKUP(A634,'BASE REGISTRO NOVIEMBRE'!$B$2:$V$890,12,FALSE)</f>
        <v xml:space="preserve">Ossa Nº 1771, comuna de San Ramón, Región Metropolitana.
</v>
      </c>
      <c r="M634" s="27" t="str">
        <f>VLOOKUP(A634,'BASE REGISTRO NOVIEMBRE'!$B$2:$V$890,13,FALSE)</f>
        <v>XIII</v>
      </c>
      <c r="N634" s="27" t="str">
        <f>VLOOKUP(A634,'BASE REGISTRO NOVIEMBRE'!$B$2:$V$890,14,FALSE)</f>
        <v>San Ramón</v>
      </c>
      <c r="O634" s="27" t="str">
        <f>VLOOKUP(A634,'BASE REGISTRO NOVIEMBRE'!$B$2:$V$890,15,FALSE)</f>
        <v>Fonos 25161298 - 23909108 161298298298</v>
      </c>
      <c r="P634" s="27">
        <f>VLOOKUP(A634,'BASE REGISTRO NOVIEMBRE'!$B$2:$V$890,16,FALSE)</f>
        <v>0</v>
      </c>
      <c r="Q634" s="27">
        <f>VLOOKUP(A634,'BASE REGISTRO NOVIEMBRE'!$B$2:$V$890,17,FALSE)</f>
        <v>0</v>
      </c>
      <c r="R634" s="27">
        <f>VLOOKUP(A634,'BASE REGISTRO NOVIEMBRE'!$B$2:$V$890,18,FALSE)</f>
        <v>91001</v>
      </c>
      <c r="S634" s="27" t="str">
        <f>VLOOKUP(A634,'BASE REGISTRO NOVIEMBRE'!$B$2:$V$890,19,FALSE)</f>
        <v xml:space="preserve">No se acompañan. Aplica Informe Jurídico Nº 09, de fecha 14 de marzo de 2011 del Departamento Jurídico y Dictamen Nº 070791, de 2009, de la Contraloría General de la República.  
</v>
      </c>
      <c r="T634" s="107">
        <f>VLOOKUP(A634,'BASE REGISTRO NOVIEMBRE'!$B$2:$V$890,20,FALSE)</f>
        <v>38729</v>
      </c>
      <c r="U634" s="41">
        <v>7256</v>
      </c>
      <c r="V634" s="44">
        <v>8585520</v>
      </c>
      <c r="W634" s="44">
        <v>34342080</v>
      </c>
      <c r="X634" s="45">
        <v>44561</v>
      </c>
      <c r="Y634" s="42" t="s">
        <v>40</v>
      </c>
      <c r="Z634" s="42" t="s">
        <v>9203</v>
      </c>
      <c r="AA634" s="42" t="s">
        <v>9580</v>
      </c>
    </row>
    <row r="635" spans="1:27" ht="15.75" customHeight="1" x14ac:dyDescent="0.2">
      <c r="A635" s="41">
        <v>7257</v>
      </c>
      <c r="B635" s="27" t="str">
        <f>VLOOKUP(A635,'BASE REGISTRO NOVIEMBRE'!$B$2:$V$890,2,FALSE)</f>
        <v xml:space="preserve">I. Municipalidad de Licantén
</v>
      </c>
      <c r="C635" s="27" t="str">
        <f>VLOOKUP(A635,'BASE REGISTRO NOVIEMBRE'!$B$2:$V$890,3,FALSE)</f>
        <v>69100500-3</v>
      </c>
      <c r="D635" s="27" t="str">
        <f>VLOOKUP(A635,'BASE REGISTRO NOVIEMBRE'!$B$2:$V$890,4,FALSE)</f>
        <v>Municipalidad</v>
      </c>
      <c r="E635" s="27" t="str">
        <f>VLOOKUP(A635,'BASE REGISTRO NOVIEMBRE'!$B$2:$V$890,5,FALSE)</f>
        <v>Constitución Política de la República, artículo 107</v>
      </c>
      <c r="F635" s="27" t="str">
        <f>VLOOKUP(A635,'BASE REGISTRO NOVIEMBRE'!$B$2:$V$890,6,FALSE)</f>
        <v>Indefinida</v>
      </c>
      <c r="G635" s="27" t="str">
        <f>VLOOKUP(A635,'BASE REGISTRO NOVIEMBRE'!$B$2:$V$890,7,FALSE)</f>
        <v>Según Ley Orgánica Nº 18.695, artículos 1º al  4º</v>
      </c>
      <c r="H635" s="27" t="str">
        <f>VLOOKUP(A635,'BASE REGISTRO NOVIEMBRE'!$B$2:$V$890,8,FALSE)</f>
        <v>no tiene</v>
      </c>
      <c r="I635" s="27">
        <f>VLOOKUP(A635,'BASE REGISTRO NOVIEMBRE'!$B$2:$V$890,9,FALSE)</f>
        <v>0</v>
      </c>
      <c r="J635" s="27">
        <f>VLOOKUP(A635,'BASE REGISTRO NOVIEMBRE'!$B$2:$V$890,10,FALSE)</f>
        <v>0</v>
      </c>
      <c r="K635" s="27" t="str">
        <f>VLOOKUP(A635,'BASE REGISTRO NOVIEMBRE'!$B$2:$V$890,11,FALSE)</f>
        <v xml:space="preserve">Oscar Marcelo Fernández Vilos 
</v>
      </c>
      <c r="L635" s="27" t="str">
        <f>VLOOKUP(A635,'BASE REGISTRO NOVIEMBRE'!$B$2:$V$890,12,FALSE)</f>
        <v xml:space="preserve">Juan Esteban Montero N°25, comuna de Licantén,  provincia de Curicó, Séptima Región.
</v>
      </c>
      <c r="M635" s="27" t="str">
        <f>VLOOKUP(A635,'BASE REGISTRO NOVIEMBRE'!$B$2:$V$890,13,FALSE)</f>
        <v>VII</v>
      </c>
      <c r="N635" s="27" t="str">
        <f>VLOOKUP(A635,'BASE REGISTRO NOVIEMBRE'!$B$2:$V$890,14,FALSE)</f>
        <v xml:space="preserve"> Licantén</v>
      </c>
      <c r="O635" s="27">
        <f>VLOOKUP(A635,'BASE REGISTRO NOVIEMBRE'!$B$2:$V$890,15,FALSE)</f>
        <v>0</v>
      </c>
      <c r="P635" s="27">
        <f>VLOOKUP(A635,'BASE REGISTRO NOVIEMBRE'!$B$2:$V$890,16,FALSE)</f>
        <v>0</v>
      </c>
      <c r="Q635" s="27">
        <f>VLOOKUP(A635,'BASE REGISTRO NOVIEMBRE'!$B$2:$V$890,17,FALSE)</f>
        <v>0</v>
      </c>
      <c r="R635" s="27">
        <f>VLOOKUP(A635,'BASE REGISTRO NOVIEMBRE'!$B$2:$V$890,18,FALSE)</f>
        <v>91001</v>
      </c>
      <c r="S635" s="27" t="str">
        <f>VLOOKUP(A635,'BASE REGISTRO NOVIEMBRE'!$B$2:$V$890,19,FALSE)</f>
        <v xml:space="preserve">No se acompañan. Aplica Informe Jurídico Nº 09, de  fecha 14 de marzo de 2011 del Departamento Jurídico y Dictamen Nº 070791, de 2009, de la Contraloría General de la República.  
</v>
      </c>
      <c r="T635" s="107">
        <f>VLOOKUP(A635,'BASE REGISTRO NOVIEMBRE'!$B$2:$V$890,20,FALSE)</f>
        <v>38729</v>
      </c>
      <c r="U635" s="41">
        <v>7257</v>
      </c>
      <c r="V635" s="44">
        <v>4292760</v>
      </c>
      <c r="W635" s="44">
        <v>8585520</v>
      </c>
      <c r="X635" s="45">
        <v>44561</v>
      </c>
      <c r="Y635" s="42" t="s">
        <v>40</v>
      </c>
      <c r="Z635" s="42" t="s">
        <v>9203</v>
      </c>
      <c r="AA635" s="42" t="s">
        <v>9513</v>
      </c>
    </row>
    <row r="636" spans="1:27" ht="15.75" customHeight="1" x14ac:dyDescent="0.2">
      <c r="A636" s="41">
        <v>7259</v>
      </c>
      <c r="B636" s="27" t="str">
        <f>VLOOKUP(A636,'BASE REGISTRO NOVIEMBRE'!$B$2:$V$890,2,FALSE)</f>
        <v xml:space="preserve">I. Municipalidad de Coelemu
</v>
      </c>
      <c r="C636" s="27" t="str">
        <f>VLOOKUP(A636,'BASE REGISTRO NOVIEMBRE'!$B$2:$V$890,3,FALSE)</f>
        <v>69150200-7</v>
      </c>
      <c r="D636" s="27" t="str">
        <f>VLOOKUP(A636,'BASE REGISTRO NOVIEMBRE'!$B$2:$V$890,4,FALSE)</f>
        <v>Municipalidad</v>
      </c>
      <c r="E636" s="27" t="str">
        <f>VLOOKUP(A636,'BASE REGISTRO NOVIEMBRE'!$B$2:$V$890,5,FALSE)</f>
        <v>Constitución Política de la República, artículo 107</v>
      </c>
      <c r="F636" s="27" t="str">
        <f>VLOOKUP(A636,'BASE REGISTRO NOVIEMBRE'!$B$2:$V$890,6,FALSE)</f>
        <v>Indefinida</v>
      </c>
      <c r="G636" s="27" t="str">
        <f>VLOOKUP(A636,'BASE REGISTRO NOVIEMBRE'!$B$2:$V$890,7,FALSE)</f>
        <v>Según Ley Orgánica Nº 18.695, artículos 1º al  4º</v>
      </c>
      <c r="H636" s="27">
        <f>VLOOKUP(A636,'BASE REGISTRO NOVIEMBRE'!$B$2:$V$890,8,FALSE)</f>
        <v>0</v>
      </c>
      <c r="I636" s="27">
        <f>VLOOKUP(A636,'BASE REGISTRO NOVIEMBRE'!$B$2:$V$890,9,FALSE)</f>
        <v>0</v>
      </c>
      <c r="J636" s="27">
        <f>VLOOKUP(A636,'BASE REGISTRO NOVIEMBRE'!$B$2:$V$890,10,FALSE)</f>
        <v>0</v>
      </c>
      <c r="K636" s="27" t="str">
        <f>VLOOKUP(A636,'BASE REGISTRO NOVIEMBRE'!$B$2:$V$890,11,FALSE)</f>
        <v xml:space="preserve">Alejandro Rodrigo Pedreros Urrutia. </v>
      </c>
      <c r="L636" s="27" t="str">
        <f>VLOOKUP(A636,'BASE REGISTRO NOVIEMBRE'!$B$2:$V$890,12,FALSE)</f>
        <v xml:space="preserve">Pedro León Gallo N°609, comuna de Coelemu
</v>
      </c>
      <c r="M636" s="27" t="str">
        <f>VLOOKUP(A636,'BASE REGISTRO NOVIEMBRE'!$B$2:$V$890,13,FALSE)</f>
        <v>XVI</v>
      </c>
      <c r="N636" s="27" t="str">
        <f>VLOOKUP(A636,'BASE REGISTRO NOVIEMBRE'!$B$2:$V$890,14,FALSE)</f>
        <v>Coelemu</v>
      </c>
      <c r="O636" s="27">
        <f>VLOOKUP(A636,'BASE REGISTRO NOVIEMBRE'!$B$2:$V$890,15,FALSE)</f>
        <v>0</v>
      </c>
      <c r="P636" s="27">
        <f>VLOOKUP(A636,'BASE REGISTRO NOVIEMBRE'!$B$2:$V$890,16,FALSE)</f>
        <v>0</v>
      </c>
      <c r="Q636" s="27">
        <f>VLOOKUP(A636,'BASE REGISTRO NOVIEMBRE'!$B$2:$V$890,17,FALSE)</f>
        <v>0</v>
      </c>
      <c r="R636" s="27">
        <f>VLOOKUP(A636,'BASE REGISTRO NOVIEMBRE'!$B$2:$V$890,18,FALSE)</f>
        <v>91001</v>
      </c>
      <c r="S636" s="27" t="str">
        <f>VLOOKUP(A636,'BASE REGISTRO NOVIEMBRE'!$B$2:$V$890,19,FALSE)</f>
        <v xml:space="preserve">No se acompañan. Aplica Informe Jurídico Nº 09, de fecha 14 de marzo de 2011 del Departamento Jurídico y Dictamen Nº 070791, de 2009, de la Contraloría General de la República.
</v>
      </c>
      <c r="T636" s="107">
        <f>VLOOKUP(A636,'BASE REGISTRO NOVIEMBRE'!$B$2:$V$890,20,FALSE)</f>
        <v>38734</v>
      </c>
      <c r="U636" s="41">
        <v>7259</v>
      </c>
      <c r="V636" s="44">
        <v>5709371</v>
      </c>
      <c r="W636" s="44">
        <v>17128113</v>
      </c>
      <c r="X636" s="45">
        <v>44561</v>
      </c>
      <c r="Y636" s="42" t="s">
        <v>40</v>
      </c>
      <c r="Z636" s="42" t="s">
        <v>9203</v>
      </c>
      <c r="AA636" s="42" t="s">
        <v>1926</v>
      </c>
    </row>
    <row r="637" spans="1:27" ht="15.75" customHeight="1" x14ac:dyDescent="0.2">
      <c r="A637" s="41">
        <v>7260</v>
      </c>
      <c r="B637" s="27" t="str">
        <f>VLOOKUP(A637,'BASE REGISTRO NOVIEMBRE'!$B$2:$V$890,2,FALSE)</f>
        <v>I. Municipalidad de Quirihue</v>
      </c>
      <c r="C637" s="27" t="str">
        <f>VLOOKUP(A637,'BASE REGISTRO NOVIEMBRE'!$B$2:$V$890,3,FALSE)</f>
        <v>69140100-6</v>
      </c>
      <c r="D637" s="27" t="str">
        <f>VLOOKUP(A637,'BASE REGISTRO NOVIEMBRE'!$B$2:$V$890,4,FALSE)</f>
        <v>Municipalidad</v>
      </c>
      <c r="E637" s="27" t="str">
        <f>VLOOKUP(A637,'BASE REGISTRO NOVIEMBRE'!$B$2:$V$890,5,FALSE)</f>
        <v>Constitución Política de la República, artículo 107</v>
      </c>
      <c r="F637" s="27" t="str">
        <f>VLOOKUP(A637,'BASE REGISTRO NOVIEMBRE'!$B$2:$V$890,6,FALSE)</f>
        <v>Indefinida</v>
      </c>
      <c r="G637" s="27" t="str">
        <f>VLOOKUP(A637,'BASE REGISTRO NOVIEMBRE'!$B$2:$V$890,7,FALSE)</f>
        <v>Según ley Orgánica N° 18.695, artículos 1° al 4°</v>
      </c>
      <c r="H637" s="27" t="str">
        <f>VLOOKUP(A637,'BASE REGISTRO NOVIEMBRE'!$B$2:$V$890,8,FALSE)</f>
        <v>no tiene</v>
      </c>
      <c r="I637" s="27">
        <f>VLOOKUP(A637,'BASE REGISTRO NOVIEMBRE'!$B$2:$V$890,9,FALSE)</f>
        <v>0</v>
      </c>
      <c r="J637" s="27">
        <f>VLOOKUP(A637,'BASE REGISTRO NOVIEMBRE'!$B$2:$V$890,10,FALSE)</f>
        <v>0</v>
      </c>
      <c r="K637" s="27" t="str">
        <f>VLOOKUP(A637,'BASE REGISTRO NOVIEMBRE'!$B$2:$V$890,11,FALSE)</f>
        <v xml:space="preserve">Richard Patricio Irribarra Ramírez
</v>
      </c>
      <c r="L637" s="27" t="str">
        <f>VLOOKUP(A637,'BASE REGISTRO NOVIEMBRE'!$B$2:$V$890,12,FALSE)</f>
        <v xml:space="preserve">Esmeralda N° 698, comuna de Quirihue
</v>
      </c>
      <c r="M637" s="27" t="str">
        <f>VLOOKUP(A637,'BASE REGISTRO NOVIEMBRE'!$B$2:$V$890,13,FALSE)</f>
        <v>XVI</v>
      </c>
      <c r="N637" s="27" t="str">
        <f>VLOOKUP(A637,'BASE REGISTRO NOVIEMBRE'!$B$2:$V$890,14,FALSE)</f>
        <v>Quirihue</v>
      </c>
      <c r="O637" s="27" t="str">
        <f>VLOOKUP(A637,'BASE REGISTRO NOVIEMBRE'!$B$2:$V$890,15,FALSE)</f>
        <v>F. 042-531221</v>
      </c>
      <c r="P637" s="27" t="str">
        <f>VLOOKUP(A637,'BASE REGISTRO NOVIEMBRE'!$B$2:$V$890,16,FALSE)</f>
        <v>dquirihue@yahoo.es</v>
      </c>
      <c r="Q637" s="27">
        <f>VLOOKUP(A637,'BASE REGISTRO NOVIEMBRE'!$B$2:$V$890,17,FALSE)</f>
        <v>0</v>
      </c>
      <c r="R637" s="27">
        <f>VLOOKUP(A637,'BASE REGISTRO NOVIEMBRE'!$B$2:$V$890,18,FALSE)</f>
        <v>91001</v>
      </c>
      <c r="S637" s="27" t="str">
        <f>VLOOKUP(A637,'BASE REGISTRO NOVIEMBRE'!$B$2:$V$890,19,FALSE)</f>
        <v xml:space="preserve">No se acompañan. Aplica Informe Jurídico Nº 09, de  fecha 14 de marzo de 2011 del Departamento Jurídico y Dictamen Nº 070791, de 2009, de la Contraloría General de la República.  
</v>
      </c>
      <c r="T637" s="107">
        <f>VLOOKUP(A637,'BASE REGISTRO NOVIEMBRE'!$B$2:$V$890,20,FALSE)</f>
        <v>38735</v>
      </c>
      <c r="U637" s="41">
        <v>7260</v>
      </c>
      <c r="V637" s="44">
        <v>4893746</v>
      </c>
      <c r="W637" s="44">
        <v>9787492</v>
      </c>
      <c r="X637" s="45">
        <v>44561</v>
      </c>
      <c r="Y637" s="42" t="s">
        <v>40</v>
      </c>
      <c r="Z637" s="42" t="s">
        <v>9203</v>
      </c>
      <c r="AA637" s="42" t="s">
        <v>9561</v>
      </c>
    </row>
    <row r="638" spans="1:27" ht="15.75" customHeight="1" x14ac:dyDescent="0.2">
      <c r="A638" s="41">
        <v>7263</v>
      </c>
      <c r="B638" s="27" t="str">
        <f>VLOOKUP(A638,'BASE REGISTRO NOVIEMBRE'!$B$2:$V$890,2,FALSE)</f>
        <v xml:space="preserve">I. Municipalidad de Carahue
</v>
      </c>
      <c r="C638" s="27" t="str">
        <f>VLOOKUP(A638,'BASE REGISTRO NOVIEMBRE'!$B$2:$V$890,3,FALSE)</f>
        <v>69190500-4</v>
      </c>
      <c r="D638" s="27" t="str">
        <f>VLOOKUP(A638,'BASE REGISTRO NOVIEMBRE'!$B$2:$V$890,4,FALSE)</f>
        <v>Municipalidad</v>
      </c>
      <c r="E638" s="27" t="str">
        <f>VLOOKUP(A638,'BASE REGISTRO NOVIEMBRE'!$B$2:$V$890,5,FALSE)</f>
        <v>Constitución Política de la República, art. 107.</v>
      </c>
      <c r="F638" s="27" t="str">
        <f>VLOOKUP(A638,'BASE REGISTRO NOVIEMBRE'!$B$2:$V$890,6,FALSE)</f>
        <v>Indefinida.</v>
      </c>
      <c r="G638" s="27" t="str">
        <f>VLOOKUP(A638,'BASE REGISTRO NOVIEMBRE'!$B$2:$V$890,7,FALSE)</f>
        <v>Según Ley Orgánica Nº 18.695, arts. 1º al 4º.</v>
      </c>
      <c r="H638" s="27" t="str">
        <f>VLOOKUP(A638,'BASE REGISTRO NOVIEMBRE'!$B$2:$V$890,8,FALSE)</f>
        <v>no tiene</v>
      </c>
      <c r="I638" s="27">
        <f>VLOOKUP(A638,'BASE REGISTRO NOVIEMBRE'!$B$2:$V$890,9,FALSE)</f>
        <v>0</v>
      </c>
      <c r="J638" s="27">
        <f>VLOOKUP(A638,'BASE REGISTRO NOVIEMBRE'!$B$2:$V$890,10,FALSE)</f>
        <v>0</v>
      </c>
      <c r="K638" s="27" t="str">
        <f>VLOOKUP(A638,'BASE REGISTRO NOVIEMBRE'!$B$2:$V$890,11,FALSE)</f>
        <v xml:space="preserve">Héctor Alejandro Sáez Véliz
</v>
      </c>
      <c r="L638" s="27" t="str">
        <f>VLOOKUP(A638,'BASE REGISTRO NOVIEMBRE'!$B$2:$V$890,12,FALSE)</f>
        <v xml:space="preserve">Portales Nº295, Carahue, Novena Región.
</v>
      </c>
      <c r="M638" s="27" t="str">
        <f>VLOOKUP(A638,'BASE REGISTRO NOVIEMBRE'!$B$2:$V$890,13,FALSE)</f>
        <v>IX</v>
      </c>
      <c r="N638" s="27" t="str">
        <f>VLOOKUP(A638,'BASE REGISTRO NOVIEMBRE'!$B$2:$V$890,14,FALSE)</f>
        <v>Carahue</v>
      </c>
      <c r="O638" s="27" t="str">
        <f>VLOOKUP(A638,'BASE REGISTRO NOVIEMBRE'!$B$2:$V$890,15,FALSE)</f>
        <v>Fonos (45) 651874</v>
      </c>
      <c r="P638" s="27">
        <f>VLOOKUP(A638,'BASE REGISTRO NOVIEMBRE'!$B$2:$V$890,16,FALSE)</f>
        <v>0</v>
      </c>
      <c r="Q638" s="27">
        <f>VLOOKUP(A638,'BASE REGISTRO NOVIEMBRE'!$B$2:$V$890,17,FALSE)</f>
        <v>0</v>
      </c>
      <c r="R638" s="27">
        <f>VLOOKUP(A638,'BASE REGISTRO NOVIEMBRE'!$B$2:$V$890,18,FALSE)</f>
        <v>91001</v>
      </c>
      <c r="S638" s="27" t="str">
        <f>VLOOKUP(A638,'BASE REGISTRO NOVIEMBRE'!$B$2:$V$890,19,FALSE)</f>
        <v xml:space="preserve">No se acompañan. Aplica Informe Jurídico Nº 09, de  fecha 14 de marzo de 2011 del Departamento Jurídico y Dictamen Nº 070791, de 2009, de la Contraloría General de la República.  
</v>
      </c>
      <c r="T638" s="107">
        <f>VLOOKUP(A638,'BASE REGISTRO NOVIEMBRE'!$B$2:$V$890,20,FALSE)</f>
        <v>38735</v>
      </c>
      <c r="U638" s="41">
        <v>7263</v>
      </c>
      <c r="V638" s="44">
        <v>5056871</v>
      </c>
      <c r="W638" s="44">
        <v>10113742</v>
      </c>
      <c r="X638" s="45">
        <v>44561</v>
      </c>
      <c r="Y638" s="42" t="s">
        <v>40</v>
      </c>
      <c r="Z638" s="42" t="s">
        <v>9203</v>
      </c>
      <c r="AA638" s="42" t="s">
        <v>9463</v>
      </c>
    </row>
    <row r="639" spans="1:27" ht="15.75" customHeight="1" x14ac:dyDescent="0.2">
      <c r="A639" s="41">
        <v>7264</v>
      </c>
      <c r="B639" s="27" t="str">
        <f>VLOOKUP(A639,'BASE REGISTRO NOVIEMBRE'!$B$2:$V$890,2,FALSE)</f>
        <v>I. Municipalidad de Santa Bárbara</v>
      </c>
      <c r="C639" s="27" t="str">
        <f>VLOOKUP(A639,'BASE REGISTRO NOVIEMBRE'!$B$2:$V$890,3,FALSE)</f>
        <v>69170200-6</v>
      </c>
      <c r="D639" s="27" t="str">
        <f>VLOOKUP(A639,'BASE REGISTRO NOVIEMBRE'!$B$2:$V$890,4,FALSE)</f>
        <v>Municipalidad</v>
      </c>
      <c r="E639" s="27" t="str">
        <f>VLOOKUP(A639,'BASE REGISTRO NOVIEMBRE'!$B$2:$V$890,5,FALSE)</f>
        <v>Constitución Política de la República, art. 107.</v>
      </c>
      <c r="F639" s="27" t="str">
        <f>VLOOKUP(A639,'BASE REGISTRO NOVIEMBRE'!$B$2:$V$890,6,FALSE)</f>
        <v>Indefinida.</v>
      </c>
      <c r="G639" s="27" t="str">
        <f>VLOOKUP(A639,'BASE REGISTRO NOVIEMBRE'!$B$2:$V$890,7,FALSE)</f>
        <v>Según Ley Orgánica Nº 18.695, arts. 1º al 4º.</v>
      </c>
      <c r="H639" s="27" t="str">
        <f>VLOOKUP(A639,'BASE REGISTRO NOVIEMBRE'!$B$2:$V$890,8,FALSE)</f>
        <v>no tiene</v>
      </c>
      <c r="I639" s="27">
        <f>VLOOKUP(A639,'BASE REGISTRO NOVIEMBRE'!$B$2:$V$890,9,FALSE)</f>
        <v>0</v>
      </c>
      <c r="J639" s="27">
        <f>VLOOKUP(A639,'BASE REGISTRO NOVIEMBRE'!$B$2:$V$890,10,FALSE)</f>
        <v>0</v>
      </c>
      <c r="K639" s="27" t="str">
        <f>VLOOKUP(A639,'BASE REGISTRO NOVIEMBRE'!$B$2:$V$890,11,FALSE)</f>
        <v>Daniel Sebastián Salamanca Pérez</v>
      </c>
      <c r="L639" s="27" t="str">
        <f>VLOOKUP(A639,'BASE REGISTRO NOVIEMBRE'!$B$2:$V$890,12,FALSE)</f>
        <v xml:space="preserve">Rosas Nº 160, comuna de Santa Bárbara,  Octava Región.
Casilla 216
</v>
      </c>
      <c r="M639" s="27" t="str">
        <f>VLOOKUP(A639,'BASE REGISTRO NOVIEMBRE'!$B$2:$V$890,13,FALSE)</f>
        <v>VIII</v>
      </c>
      <c r="N639" s="27" t="str">
        <f>VLOOKUP(A639,'BASE REGISTRO NOVIEMBRE'!$B$2:$V$890,14,FALSE)</f>
        <v xml:space="preserve"> Santa Bárbara</v>
      </c>
      <c r="O639" s="27">
        <f>VLOOKUP(A639,'BASE REGISTRO NOVIEMBRE'!$B$2:$V$890,15,FALSE)</f>
        <v>0</v>
      </c>
      <c r="P639" s="27">
        <f>VLOOKUP(A639,'BASE REGISTRO NOVIEMBRE'!$B$2:$V$890,16,FALSE)</f>
        <v>0</v>
      </c>
      <c r="Q639" s="27">
        <f>VLOOKUP(A639,'BASE REGISTRO NOVIEMBRE'!$B$2:$V$890,17,FALSE)</f>
        <v>0</v>
      </c>
      <c r="R639" s="27">
        <f>VLOOKUP(A639,'BASE REGISTRO NOVIEMBRE'!$B$2:$V$890,18,FALSE)</f>
        <v>91001</v>
      </c>
      <c r="S639" s="27" t="str">
        <f>VLOOKUP(A639,'BASE REGISTRO NOVIEMBRE'!$B$2:$V$890,19,FALSE)</f>
        <v xml:space="preserve">No se acompañan. Aplica Informe Jurídico Nº 09, de  fecha 14 de marzo de 2011 del Departamento Jurídico y Dictamen Nº 070791, de 2009, de la Contraloría General de la República.  
</v>
      </c>
      <c r="T639" s="107">
        <f>VLOOKUP(A639,'BASE REGISTRO NOVIEMBRE'!$B$2:$V$890,20,FALSE)</f>
        <v>38735</v>
      </c>
      <c r="U639" s="41">
        <v>7264</v>
      </c>
      <c r="V639" s="44">
        <v>4893746</v>
      </c>
      <c r="W639" s="44">
        <v>14681238</v>
      </c>
      <c r="X639" s="45">
        <v>44561</v>
      </c>
      <c r="Y639" s="42" t="s">
        <v>40</v>
      </c>
      <c r="Z639" s="42" t="s">
        <v>9203</v>
      </c>
      <c r="AA639" s="42" t="s">
        <v>1940</v>
      </c>
    </row>
    <row r="640" spans="1:27" ht="15.75" customHeight="1" x14ac:dyDescent="0.2">
      <c r="A640" s="41">
        <v>7265</v>
      </c>
      <c r="B640" s="27" t="str">
        <f>VLOOKUP(A640,'BASE REGISTRO NOVIEMBRE'!$B$2:$V$890,2,FALSE)</f>
        <v xml:space="preserve">I. Municipalidad de Cañete
</v>
      </c>
      <c r="C640" s="27" t="str">
        <f>VLOOKUP(A640,'BASE REGISTRO NOVIEMBRE'!$B$2:$V$890,3,FALSE)</f>
        <v>69160500-0</v>
      </c>
      <c r="D640" s="27" t="str">
        <f>VLOOKUP(A640,'BASE REGISTRO NOVIEMBRE'!$B$2:$V$890,4,FALSE)</f>
        <v>Municipalidad</v>
      </c>
      <c r="E640" s="27" t="str">
        <f>VLOOKUP(A640,'BASE REGISTRO NOVIEMBRE'!$B$2:$V$890,5,FALSE)</f>
        <v>Constitución Política de la República, artículo 107.</v>
      </c>
      <c r="F640" s="27" t="str">
        <f>VLOOKUP(A640,'BASE REGISTRO NOVIEMBRE'!$B$2:$V$890,6,FALSE)</f>
        <v>Indefinida.</v>
      </c>
      <c r="G640" s="27" t="str">
        <f>VLOOKUP(A640,'BASE REGISTRO NOVIEMBRE'!$B$2:$V$890,7,FALSE)</f>
        <v>Según Ley Orgánica Constitucional Nº 18.695, arts. 1º al 4º.</v>
      </c>
      <c r="H640" s="27" t="str">
        <f>VLOOKUP(A640,'BASE REGISTRO NOVIEMBRE'!$B$2:$V$890,8,FALSE)</f>
        <v>no tiene</v>
      </c>
      <c r="I640" s="27">
        <f>VLOOKUP(A640,'BASE REGISTRO NOVIEMBRE'!$B$2:$V$890,9,FALSE)</f>
        <v>0</v>
      </c>
      <c r="J640" s="27">
        <f>VLOOKUP(A640,'BASE REGISTRO NOVIEMBRE'!$B$2:$V$890,10,FALSE)</f>
        <v>0</v>
      </c>
      <c r="K640" s="27" t="str">
        <f>VLOOKUP(A640,'BASE REGISTRO NOVIEMBRE'!$B$2:$V$890,11,FALSE)</f>
        <v xml:space="preserve">Jorge James Radonich Barra  </v>
      </c>
      <c r="L640" s="27" t="str">
        <f>VLOOKUP(A640,'BASE REGISTRO NOVIEMBRE'!$B$2:$V$890,12,FALSE)</f>
        <v xml:space="preserve">Arturo Prat 220, comuna de Cañete, VIII Región del Bío Bío.
</v>
      </c>
      <c r="M640" s="27" t="str">
        <f>VLOOKUP(A640,'BASE REGISTRO NOVIEMBRE'!$B$2:$V$890,13,FALSE)</f>
        <v>VIII</v>
      </c>
      <c r="N640" s="27" t="str">
        <f>VLOOKUP(A640,'BASE REGISTRO NOVIEMBRE'!$B$2:$V$890,14,FALSE)</f>
        <v>Bío Bío</v>
      </c>
      <c r="O640" s="27" t="str">
        <f>VLOOKUP(A640,'BASE REGISTRO NOVIEMBRE'!$B$2:$V$890,15,FALSE)</f>
        <v>Mesa Central Municipalidad 41-2209000
Alcaldía 41-2209049
Administración 41-2209045 Dideco 41-2209010</v>
      </c>
      <c r="P640" s="27" t="str">
        <f>VLOOKUP(A640,'BASE REGISTRO NOVIEMBRE'!$B$2:$V$890,16,FALSE)</f>
        <v>Municipalidad de Cañete
alcaldia@municanete.cl
Jorge	Radonich	Barra alcalderadonich@municanete.cl
Marcia Ordenes  Navarro  administracion@municanete.cl
 Claudia Agurto Martínez 
dideco@municanete.cl</v>
      </c>
      <c r="Q640" s="27">
        <f>VLOOKUP(A640,'BASE REGISTRO NOVIEMBRE'!$B$2:$V$890,17,FALSE)</f>
        <v>0</v>
      </c>
      <c r="R640" s="27">
        <f>VLOOKUP(A640,'BASE REGISTRO NOVIEMBRE'!$B$2:$V$890,18,FALSE)</f>
        <v>91001</v>
      </c>
      <c r="S640" s="27" t="str">
        <f>VLOOKUP(A640,'BASE REGISTRO NOVIEMBRE'!$B$2:$V$890,19,FALSE)</f>
        <v>No se acompañan. Aplica Informe Jurídico Nº 09, de fecha 14 de marzo de 2011 del Departamento Jurídico y Dictamen Nº 070791, de 2009, de la Contraloría General de la República.</v>
      </c>
      <c r="T640" s="107">
        <f>VLOOKUP(A640,'BASE REGISTRO NOVIEMBRE'!$B$2:$V$890,20,FALSE)</f>
        <v>38735</v>
      </c>
      <c r="U640" s="41">
        <v>7265</v>
      </c>
      <c r="V640" s="44">
        <v>5056871</v>
      </c>
      <c r="W640" s="44">
        <v>10113742</v>
      </c>
      <c r="X640" s="45">
        <v>44561</v>
      </c>
      <c r="Y640" s="42" t="s">
        <v>40</v>
      </c>
      <c r="Z640" s="42" t="s">
        <v>9203</v>
      </c>
      <c r="AA640" s="42" t="s">
        <v>9462</v>
      </c>
    </row>
    <row r="641" spans="1:27" ht="15.75" customHeight="1" x14ac:dyDescent="0.2">
      <c r="A641" s="41">
        <v>7267</v>
      </c>
      <c r="B641" s="27" t="str">
        <f>VLOOKUP(A641,'BASE REGISTRO NOVIEMBRE'!$B$2:$V$890,2,FALSE)</f>
        <v xml:space="preserve">I. Municipalidad de Los Ángeles
</v>
      </c>
      <c r="C641" s="27" t="str">
        <f>VLOOKUP(A641,'BASE REGISTRO NOVIEMBRE'!$B$2:$V$890,3,FALSE)</f>
        <v>69170100-K</v>
      </c>
      <c r="D641" s="27" t="str">
        <f>VLOOKUP(A641,'BASE REGISTRO NOVIEMBRE'!$B$2:$V$890,4,FALSE)</f>
        <v>Municipalidad</v>
      </c>
      <c r="E641" s="27" t="str">
        <f>VLOOKUP(A641,'BASE REGISTRO NOVIEMBRE'!$B$2:$V$890,5,FALSE)</f>
        <v>Constitución Política de la República, art. 107.</v>
      </c>
      <c r="F641" s="27" t="str">
        <f>VLOOKUP(A641,'BASE REGISTRO NOVIEMBRE'!$B$2:$V$890,6,FALSE)</f>
        <v>Indefinida.</v>
      </c>
      <c r="G641" s="27" t="str">
        <f>VLOOKUP(A641,'BASE REGISTRO NOVIEMBRE'!$B$2:$V$890,7,FALSE)</f>
        <v>Según Ley Orgánica Nº 18.695, arts. 1º al 4º.</v>
      </c>
      <c r="H641" s="27" t="str">
        <f>VLOOKUP(A641,'BASE REGISTRO NOVIEMBRE'!$B$2:$V$890,8,FALSE)</f>
        <v>no tiene</v>
      </c>
      <c r="I641" s="27">
        <f>VLOOKUP(A641,'BASE REGISTRO NOVIEMBRE'!$B$2:$V$890,9,FALSE)</f>
        <v>0</v>
      </c>
      <c r="J641" s="27">
        <f>VLOOKUP(A641,'BASE REGISTRO NOVIEMBRE'!$B$2:$V$890,10,FALSE)</f>
        <v>0</v>
      </c>
      <c r="K641" s="27" t="str">
        <f>VLOOKUP(A641,'BASE REGISTRO NOVIEMBRE'!$B$2:$V$890,11,FALSE)</f>
        <v>Estéban Krause Salazar</v>
      </c>
      <c r="L641" s="27" t="str">
        <f>VLOOKUP(A641,'BASE REGISTRO NOVIEMBRE'!$B$2:$V$890,12,FALSE)</f>
        <v xml:space="preserve">Caupolicán Nº 399, comuna de Los Ángeles, Octava Región.
</v>
      </c>
      <c r="M641" s="27" t="str">
        <f>VLOOKUP(A641,'BASE REGISTRO NOVIEMBRE'!$B$2:$V$890,13,FALSE)</f>
        <v>VIII</v>
      </c>
      <c r="N641" s="27" t="str">
        <f>VLOOKUP(A641,'BASE REGISTRO NOVIEMBRE'!$B$2:$V$890,14,FALSE)</f>
        <v>Los Ángele</v>
      </c>
      <c r="O641" s="27" t="str">
        <f>VLOOKUP(A641,'BASE REGISTRO NOVIEMBRE'!$B$2:$V$890,15,FALSE)</f>
        <v>Fonos (43) 409400- 409501- 409502</v>
      </c>
      <c r="P641" s="27">
        <f>VLOOKUP(A641,'BASE REGISTRO NOVIEMBRE'!$B$2:$V$890,16,FALSE)</f>
        <v>0</v>
      </c>
      <c r="Q641" s="27">
        <f>VLOOKUP(A641,'BASE REGISTRO NOVIEMBRE'!$B$2:$V$890,17,FALSE)</f>
        <v>0</v>
      </c>
      <c r="R641" s="27">
        <f>VLOOKUP(A641,'BASE REGISTRO NOVIEMBRE'!$B$2:$V$890,18,FALSE)</f>
        <v>91001</v>
      </c>
      <c r="S641" s="27" t="str">
        <f>VLOOKUP(A641,'BASE REGISTRO NOVIEMBRE'!$B$2:$V$890,19,FALSE)</f>
        <v xml:space="preserve">No corresponde.
</v>
      </c>
      <c r="T641" s="107">
        <f>VLOOKUP(A641,'BASE REGISTRO NOVIEMBRE'!$B$2:$V$890,20,FALSE)</f>
        <v>38736</v>
      </c>
      <c r="U641" s="41">
        <v>7267</v>
      </c>
      <c r="V641" s="44">
        <v>12621473</v>
      </c>
      <c r="W641" s="44">
        <v>25242946</v>
      </c>
      <c r="X641" s="45">
        <v>44561</v>
      </c>
      <c r="Y641" s="42" t="s">
        <v>40</v>
      </c>
      <c r="Z641" s="42" t="s">
        <v>9203</v>
      </c>
      <c r="AA641" s="42" t="s">
        <v>9518</v>
      </c>
    </row>
    <row r="642" spans="1:27" ht="15.75" customHeight="1" x14ac:dyDescent="0.2">
      <c r="A642" s="41">
        <v>7268</v>
      </c>
      <c r="B642" s="27" t="str">
        <f>VLOOKUP(A642,'BASE REGISTRO NOVIEMBRE'!$B$2:$V$890,2,FALSE)</f>
        <v xml:space="preserve">I. Municipalidad de Yungay
</v>
      </c>
      <c r="C642" s="27" t="str">
        <f>VLOOKUP(A642,'BASE REGISTRO NOVIEMBRE'!$B$2:$V$890,3,FALSE)</f>
        <v>69141500-7</v>
      </c>
      <c r="D642" s="27" t="str">
        <f>VLOOKUP(A642,'BASE REGISTRO NOVIEMBRE'!$B$2:$V$890,4,FALSE)</f>
        <v>Municipalidad</v>
      </c>
      <c r="E642" s="27" t="str">
        <f>VLOOKUP(A642,'BASE REGISTRO NOVIEMBRE'!$B$2:$V$890,5,FALSE)</f>
        <v>Constitución Política de la República, art. 107.</v>
      </c>
      <c r="F642" s="27" t="str">
        <f>VLOOKUP(A642,'BASE REGISTRO NOVIEMBRE'!$B$2:$V$890,6,FALSE)</f>
        <v>Indefinida.</v>
      </c>
      <c r="G642" s="27" t="str">
        <f>VLOOKUP(A642,'BASE REGISTRO NOVIEMBRE'!$B$2:$V$890,7,FALSE)</f>
        <v>Según Ley Orgánica Nº 18.695, arts. 1º al 4º.</v>
      </c>
      <c r="H642" s="27" t="str">
        <f>VLOOKUP(A642,'BASE REGISTRO NOVIEMBRE'!$B$2:$V$890,8,FALSE)</f>
        <v>no tiene</v>
      </c>
      <c r="I642" s="27">
        <f>VLOOKUP(A642,'BASE REGISTRO NOVIEMBRE'!$B$2:$V$890,9,FALSE)</f>
        <v>0</v>
      </c>
      <c r="J642" s="27">
        <f>VLOOKUP(A642,'BASE REGISTRO NOVIEMBRE'!$B$2:$V$890,10,FALSE)</f>
        <v>0</v>
      </c>
      <c r="K642" s="27" t="str">
        <f>VLOOKUP(A642,'BASE REGISTRO NOVIEMBRE'!$B$2:$V$890,11,FALSE)</f>
        <v xml:space="preserve">Alcalde Titular: Rafael Arcangel Cifuentes Rodríguez, 
</v>
      </c>
      <c r="L642" s="27" t="str">
        <f>VLOOKUP(A642,'BASE REGISTRO NOVIEMBRE'!$B$2:$V$890,12,FALSE)</f>
        <v xml:space="preserve">Esmeralda Nº 380, comuna de Yungay
</v>
      </c>
      <c r="M642" s="27" t="str">
        <f>VLOOKUP(A642,'BASE REGISTRO NOVIEMBRE'!$B$2:$V$890,13,FALSE)</f>
        <v>XVI</v>
      </c>
      <c r="N642" s="27" t="str">
        <f>VLOOKUP(A642,'BASE REGISTRO NOVIEMBRE'!$B$2:$V$890,14,FALSE)</f>
        <v xml:space="preserve"> Yungay</v>
      </c>
      <c r="O642" s="27" t="str">
        <f>VLOOKUP(A642,'BASE REGISTRO NOVIEMBRE'!$B$2:$V$890,15,FALSE)</f>
        <v>Fonos (42) 2205601 (42) 2205602</v>
      </c>
      <c r="P642" s="27" t="str">
        <f>VLOOKUP(A642,'BASE REGISTRO NOVIEMBRE'!$B$2:$V$890,16,FALSE)</f>
        <v>Correo Electrónico: alcaldia@yungay.cl</v>
      </c>
      <c r="Q642" s="27">
        <f>VLOOKUP(A642,'BASE REGISTRO NOVIEMBRE'!$B$2:$V$890,17,FALSE)</f>
        <v>0</v>
      </c>
      <c r="R642" s="27">
        <f>VLOOKUP(A642,'BASE REGISTRO NOVIEMBRE'!$B$2:$V$890,18,FALSE)</f>
        <v>91001</v>
      </c>
      <c r="S642" s="27" t="str">
        <f>VLOOKUP(A642,'BASE REGISTRO NOVIEMBRE'!$B$2:$V$890,19,FALSE)</f>
        <v xml:space="preserve">No se acompañan. Aplica Informe Jurídico Nº 09, de fecha 14 de marzo de 2011 del Departamento Jurídico y Dictamen Nº 070791, de 2009, de la Contraloría General de la República.  
</v>
      </c>
      <c r="T642" s="107">
        <f>VLOOKUP(A642,'BASE REGISTRO NOVIEMBRE'!$B$2:$V$890,20,FALSE)</f>
        <v>38736</v>
      </c>
      <c r="U642" s="41">
        <v>7268</v>
      </c>
      <c r="V642" s="44">
        <v>5709371</v>
      </c>
      <c r="W642" s="44">
        <v>11418742</v>
      </c>
      <c r="X642" s="45">
        <v>44561</v>
      </c>
      <c r="Y642" s="42" t="s">
        <v>40</v>
      </c>
      <c r="Z642" s="42" t="s">
        <v>9203</v>
      </c>
      <c r="AA642" s="42" t="s">
        <v>9596</v>
      </c>
    </row>
    <row r="643" spans="1:27" ht="15.75" customHeight="1" x14ac:dyDescent="0.2">
      <c r="A643" s="41">
        <v>7269</v>
      </c>
      <c r="B643" s="27" t="str">
        <f>VLOOKUP(A643,'BASE REGISTRO NOVIEMBRE'!$B$2:$V$890,2,FALSE)</f>
        <v xml:space="preserve">I. Municipalidad de Vilcún
</v>
      </c>
      <c r="C643" s="27" t="str">
        <f>VLOOKUP(A643,'BASE REGISTRO NOVIEMBRE'!$B$2:$V$890,3,FALSE)</f>
        <v>69190800-3</v>
      </c>
      <c r="D643" s="27" t="str">
        <f>VLOOKUP(A643,'BASE REGISTRO NOVIEMBRE'!$B$2:$V$890,4,FALSE)</f>
        <v>Municipalidad</v>
      </c>
      <c r="E643" s="27" t="str">
        <f>VLOOKUP(A643,'BASE REGISTRO NOVIEMBRE'!$B$2:$V$890,5,FALSE)</f>
        <v>Constitución Política de la República, art. 107.</v>
      </c>
      <c r="F643" s="27" t="str">
        <f>VLOOKUP(A643,'BASE REGISTRO NOVIEMBRE'!$B$2:$V$890,6,FALSE)</f>
        <v>Indefinida.</v>
      </c>
      <c r="G643" s="27" t="str">
        <f>VLOOKUP(A643,'BASE REGISTRO NOVIEMBRE'!$B$2:$V$890,7,FALSE)</f>
        <v>Según Ley Orgánica Nº 18.695, arts. 1º al 4º.</v>
      </c>
      <c r="H643" s="27" t="str">
        <f>VLOOKUP(A643,'BASE REGISTRO NOVIEMBRE'!$B$2:$V$890,8,FALSE)</f>
        <v>no tiene</v>
      </c>
      <c r="I643" s="27">
        <f>VLOOKUP(A643,'BASE REGISTRO NOVIEMBRE'!$B$2:$V$890,9,FALSE)</f>
        <v>0</v>
      </c>
      <c r="J643" s="27">
        <f>VLOOKUP(A643,'BASE REGISTRO NOVIEMBRE'!$B$2:$V$890,10,FALSE)</f>
        <v>0</v>
      </c>
      <c r="K643" s="27" t="str">
        <f>VLOOKUP(A643,'BASE REGISTRO NOVIEMBRE'!$B$2:$V$890,11,FALSE)</f>
        <v xml:space="preserve">KATHERINNE MIGUELES MUÑOZ.
</v>
      </c>
      <c r="L643" s="27" t="str">
        <f>VLOOKUP(A643,'BASE REGISTRO NOVIEMBRE'!$B$2:$V$890,12,FALSE)</f>
        <v xml:space="preserve">Lord Cochrane Nº 255, comuna de Vilcún, Novena Región.
</v>
      </c>
      <c r="M643" s="27" t="str">
        <f>VLOOKUP(A643,'BASE REGISTRO NOVIEMBRE'!$B$2:$V$890,13,FALSE)</f>
        <v>IX</v>
      </c>
      <c r="N643" s="27" t="str">
        <f>VLOOKUP(A643,'BASE REGISTRO NOVIEMBRE'!$B$2:$V$890,14,FALSE)</f>
        <v>Vilcún,</v>
      </c>
      <c r="O643" s="27" t="str">
        <f>VLOOKUP(A643,'BASE REGISTRO NOVIEMBRE'!$B$2:$V$890,15,FALSE)</f>
        <v>Fono: (45) 918360</v>
      </c>
      <c r="P643" s="27" t="str">
        <f>VLOOKUP(A643,'BASE REGISTRO NOVIEMBRE'!$B$2:$V$890,16,FALSE)</f>
        <v>cwolff@vilcun.cl
              egalarce@vilcun.cl</v>
      </c>
      <c r="Q643" s="27">
        <f>VLOOKUP(A643,'BASE REGISTRO NOVIEMBRE'!$B$2:$V$890,17,FALSE)</f>
        <v>0</v>
      </c>
      <c r="R643" s="27">
        <f>VLOOKUP(A643,'BASE REGISTRO NOVIEMBRE'!$B$2:$V$890,18,FALSE)</f>
        <v>91001</v>
      </c>
      <c r="S643" s="27" t="str">
        <f>VLOOKUP(A643,'BASE REGISTRO NOVIEMBRE'!$B$2:$V$890,19,FALSE)</f>
        <v xml:space="preserve">No se acompañan. Aplica Informe Jurídico Nº 09, de  fecha 14 de marzo de 2011 del Departamento Jurídico y Dictamen Nº 070791, de 2009, de la Contraloría General de la República.  
</v>
      </c>
      <c r="T643" s="107">
        <f>VLOOKUP(A643,'BASE REGISTRO NOVIEMBRE'!$B$2:$V$890,20,FALSE)</f>
        <v>38736</v>
      </c>
      <c r="U643" s="41">
        <v>7269</v>
      </c>
      <c r="V643" s="44">
        <v>5056871</v>
      </c>
      <c r="W643" s="44">
        <v>15170613</v>
      </c>
      <c r="X643" s="45">
        <v>44561</v>
      </c>
      <c r="Y643" s="42" t="s">
        <v>40</v>
      </c>
      <c r="Z643" s="42" t="s">
        <v>9203</v>
      </c>
      <c r="AA643" s="42" t="s">
        <v>488</v>
      </c>
    </row>
    <row r="644" spans="1:27" ht="15.75" customHeight="1" x14ac:dyDescent="0.2">
      <c r="A644" s="41">
        <v>7270</v>
      </c>
      <c r="B644" s="27" t="str">
        <f>VLOOKUP(A644,'BASE REGISTRO NOVIEMBRE'!$B$2:$V$890,2,FALSE)</f>
        <v xml:space="preserve">I. Municipalidad de San Javier
</v>
      </c>
      <c r="C644" s="27" t="str">
        <f>VLOOKUP(A644,'BASE REGISTRO NOVIEMBRE'!$B$2:$V$890,3,FALSE)</f>
        <v>69130100-1</v>
      </c>
      <c r="D644" s="27" t="str">
        <f>VLOOKUP(A644,'BASE REGISTRO NOVIEMBRE'!$B$2:$V$890,4,FALSE)</f>
        <v>Municipalidad</v>
      </c>
      <c r="E644" s="27" t="str">
        <f>VLOOKUP(A644,'BASE REGISTRO NOVIEMBRE'!$B$2:$V$890,5,FALSE)</f>
        <v>Constitución Política de la República, art. 107.</v>
      </c>
      <c r="F644" s="27" t="str">
        <f>VLOOKUP(A644,'BASE REGISTRO NOVIEMBRE'!$B$2:$V$890,6,FALSE)</f>
        <v>Indefinida.</v>
      </c>
      <c r="G644" s="27" t="str">
        <f>VLOOKUP(A644,'BASE REGISTRO NOVIEMBRE'!$B$2:$V$890,7,FALSE)</f>
        <v>Según Ley Orgánica Nº 18.695, arts. 1º al 4º.</v>
      </c>
      <c r="H644" s="27" t="str">
        <f>VLOOKUP(A644,'BASE REGISTRO NOVIEMBRE'!$B$2:$V$890,8,FALSE)</f>
        <v>no tiene</v>
      </c>
      <c r="I644" s="27">
        <f>VLOOKUP(A644,'BASE REGISTRO NOVIEMBRE'!$B$2:$V$890,9,FALSE)</f>
        <v>0</v>
      </c>
      <c r="J644" s="27">
        <f>VLOOKUP(A644,'BASE REGISTRO NOVIEMBRE'!$B$2:$V$890,10,FALSE)</f>
        <v>0</v>
      </c>
      <c r="K644" s="27" t="str">
        <f>VLOOKUP(A644,'BASE REGISTRO NOVIEMBRE'!$B$2:$V$890,11,FALSE)</f>
        <v xml:space="preserve">Jorge Ignacio Silva Sepúlveda
</v>
      </c>
      <c r="L644" s="27" t="str">
        <f>VLOOKUP(A644,'BASE REGISTRO NOVIEMBRE'!$B$2:$V$890,12,FALSE)</f>
        <v>Arturo Prat Nº 2490, San Javier, Séptima Región.</v>
      </c>
      <c r="M644" s="27" t="str">
        <f>VLOOKUP(A644,'BASE REGISTRO NOVIEMBRE'!$B$2:$V$890,13,FALSE)</f>
        <v>VII</v>
      </c>
      <c r="N644" s="27" t="str">
        <f>VLOOKUP(A644,'BASE REGISTRO NOVIEMBRE'!$B$2:$V$890,14,FALSE)</f>
        <v>San Javier</v>
      </c>
      <c r="O644" s="27">
        <f>VLOOKUP(A644,'BASE REGISTRO NOVIEMBRE'!$B$2:$V$890,15,FALSE)</f>
        <v>0</v>
      </c>
      <c r="P644" s="27">
        <f>VLOOKUP(A644,'BASE REGISTRO NOVIEMBRE'!$B$2:$V$890,16,FALSE)</f>
        <v>0</v>
      </c>
      <c r="Q644" s="27">
        <f>VLOOKUP(A644,'BASE REGISTRO NOVIEMBRE'!$B$2:$V$890,17,FALSE)</f>
        <v>0</v>
      </c>
      <c r="R644" s="27">
        <f>VLOOKUP(A644,'BASE REGISTRO NOVIEMBRE'!$B$2:$V$890,18,FALSE)</f>
        <v>91001</v>
      </c>
      <c r="S644" s="27" t="str">
        <f>VLOOKUP(A644,'BASE REGISTRO NOVIEMBRE'!$B$2:$V$890,19,FALSE)</f>
        <v xml:space="preserve">No se acompañan. Aplica Informe Jurídico Nº 09, de  fecha 14 de marzo de 2011 del Departamento Jurídico y Dictamen Nº 070791, de 2009, de la Contraloría General de la República.  
</v>
      </c>
      <c r="T644" s="107">
        <f>VLOOKUP(A644,'BASE REGISTRO NOVIEMBRE'!$B$2:$V$890,20,FALSE)</f>
        <v>38736</v>
      </c>
      <c r="U644" s="41">
        <v>7270</v>
      </c>
      <c r="V644" s="44">
        <v>5008220</v>
      </c>
      <c r="W644" s="44">
        <v>10016440</v>
      </c>
      <c r="X644" s="45">
        <v>44561</v>
      </c>
      <c r="Y644" s="42" t="s">
        <v>40</v>
      </c>
      <c r="Z644" s="42" t="s">
        <v>9203</v>
      </c>
      <c r="AA644" s="42" t="s">
        <v>9571</v>
      </c>
    </row>
    <row r="645" spans="1:27" ht="15.75" customHeight="1" x14ac:dyDescent="0.2">
      <c r="A645" s="41">
        <v>7271</v>
      </c>
      <c r="B645" s="27" t="str">
        <f>VLOOKUP(A645,'BASE REGISTRO NOVIEMBRE'!$B$2:$V$890,2,FALSE)</f>
        <v xml:space="preserve">I. Municipalidad de Placilla
</v>
      </c>
      <c r="C645" s="27" t="str">
        <f>VLOOKUP(A645,'BASE REGISTRO NOVIEMBRE'!$B$2:$V$890,3,FALSE)</f>
        <v>69090200-1</v>
      </c>
      <c r="D645" s="27" t="str">
        <f>VLOOKUP(A645,'BASE REGISTRO NOVIEMBRE'!$B$2:$V$890,4,FALSE)</f>
        <v>Municipalidad</v>
      </c>
      <c r="E645" s="27" t="str">
        <f>VLOOKUP(A645,'BASE REGISTRO NOVIEMBRE'!$B$2:$V$890,5,FALSE)</f>
        <v>Constitución Política de la República, artículo 107</v>
      </c>
      <c r="F645" s="27" t="str">
        <f>VLOOKUP(A645,'BASE REGISTRO NOVIEMBRE'!$B$2:$V$890,6,FALSE)</f>
        <v>Indefinida</v>
      </c>
      <c r="G645" s="27" t="str">
        <f>VLOOKUP(A645,'BASE REGISTRO NOVIEMBRE'!$B$2:$V$890,7,FALSE)</f>
        <v>Según Ley Orgánica Nº 18.695, artículos 1º al  4º</v>
      </c>
      <c r="H645" s="27" t="str">
        <f>VLOOKUP(A645,'BASE REGISTRO NOVIEMBRE'!$B$2:$V$890,8,FALSE)</f>
        <v>no tiene</v>
      </c>
      <c r="I645" s="27">
        <f>VLOOKUP(A645,'BASE REGISTRO NOVIEMBRE'!$B$2:$V$890,9,FALSE)</f>
        <v>0</v>
      </c>
      <c r="J645" s="27">
        <f>VLOOKUP(A645,'BASE REGISTRO NOVIEMBRE'!$B$2:$V$890,10,FALSE)</f>
        <v>0</v>
      </c>
      <c r="K645" s="27" t="str">
        <f>VLOOKUP(A645,'BASE REGISTRO NOVIEMBRE'!$B$2:$V$890,11,FALSE)</f>
        <v xml:space="preserve">Manuel Tulio Contreras Álvarez </v>
      </c>
      <c r="L645" s="27" t="str">
        <f>VLOOKUP(A645,'BASE REGISTRO NOVIEMBRE'!$B$2:$V$890,12,FALSE)</f>
        <v xml:space="preserve">Oscar Gajardo N°2250, comuna de Placilla, Sexta Región.
</v>
      </c>
      <c r="M645" s="27" t="str">
        <f>VLOOKUP(A645,'BASE REGISTRO NOVIEMBRE'!$B$2:$V$890,13,FALSE)</f>
        <v>VI</v>
      </c>
      <c r="N645" s="27" t="str">
        <f>VLOOKUP(A645,'BASE REGISTRO NOVIEMBRE'!$B$2:$V$890,14,FALSE)</f>
        <v xml:space="preserve"> Placilla</v>
      </c>
      <c r="O645" s="27">
        <f>VLOOKUP(A645,'BASE REGISTRO NOVIEMBRE'!$B$2:$V$890,15,FALSE)</f>
        <v>0</v>
      </c>
      <c r="P645" s="27">
        <f>VLOOKUP(A645,'BASE REGISTRO NOVIEMBRE'!$B$2:$V$890,16,FALSE)</f>
        <v>0</v>
      </c>
      <c r="Q645" s="27">
        <f>VLOOKUP(A645,'BASE REGISTRO NOVIEMBRE'!$B$2:$V$890,17,FALSE)</f>
        <v>0</v>
      </c>
      <c r="R645" s="27">
        <f>VLOOKUP(A645,'BASE REGISTRO NOVIEMBRE'!$B$2:$V$890,18,FALSE)</f>
        <v>91001</v>
      </c>
      <c r="S645" s="27" t="str">
        <f>VLOOKUP(A645,'BASE REGISTRO NOVIEMBRE'!$B$2:$V$890,19,FALSE)</f>
        <v>Se acompaña Certificado Financiero de 11 de junio de 2008, aprobado por Unidad de Supervisión Financiera Nacional, correspondiente al año 2007.</v>
      </c>
      <c r="T645" s="107">
        <f>VLOOKUP(A645,'BASE REGISTRO NOVIEMBRE'!$B$2:$V$890,20,FALSE)</f>
        <v>38736</v>
      </c>
      <c r="U645" s="41">
        <v>7271</v>
      </c>
      <c r="V645" s="44">
        <v>0</v>
      </c>
      <c r="W645" s="44">
        <v>2861840</v>
      </c>
      <c r="X645" s="45">
        <v>44561</v>
      </c>
      <c r="Y645" s="42" t="s">
        <v>40</v>
      </c>
      <c r="Z645" s="42" t="s">
        <v>9203</v>
      </c>
      <c r="AA645" s="42" t="s">
        <v>9546</v>
      </c>
    </row>
    <row r="646" spans="1:27" ht="15.75" customHeight="1" x14ac:dyDescent="0.2">
      <c r="A646" s="41">
        <v>7273</v>
      </c>
      <c r="B646" s="27" t="str">
        <f>VLOOKUP(A646,'BASE REGISTRO NOVIEMBRE'!$B$2:$V$890,2,FALSE)</f>
        <v xml:space="preserve">I. Municipalidad de Quillón 
</v>
      </c>
      <c r="C646" s="27" t="str">
        <f>VLOOKUP(A646,'BASE REGISTRO NOVIEMBRE'!$B$2:$V$890,3,FALSE)</f>
        <v>69141400-0</v>
      </c>
      <c r="D646" s="27" t="str">
        <f>VLOOKUP(A646,'BASE REGISTRO NOVIEMBRE'!$B$2:$V$890,4,FALSE)</f>
        <v>Municipalidad</v>
      </c>
      <c r="E646" s="27" t="str">
        <f>VLOOKUP(A646,'BASE REGISTRO NOVIEMBRE'!$B$2:$V$890,5,FALSE)</f>
        <v>Municipalidad</v>
      </c>
      <c r="F646" s="27" t="str">
        <f>VLOOKUP(A646,'BASE REGISTRO NOVIEMBRE'!$B$2:$V$890,6,FALSE)</f>
        <v>Indefinida.</v>
      </c>
      <c r="G646" s="27" t="str">
        <f>VLOOKUP(A646,'BASE REGISTRO NOVIEMBRE'!$B$2:$V$890,7,FALSE)</f>
        <v>Según Ley Orgánica Nº 18.695, arts. 1º al 4º.</v>
      </c>
      <c r="H646" s="27" t="str">
        <f>VLOOKUP(A646,'BASE REGISTRO NOVIEMBRE'!$B$2:$V$890,8,FALSE)</f>
        <v>no tiene</v>
      </c>
      <c r="I646" s="27">
        <f>VLOOKUP(A646,'BASE REGISTRO NOVIEMBRE'!$B$2:$V$890,9,FALSE)</f>
        <v>0</v>
      </c>
      <c r="J646" s="27">
        <f>VLOOKUP(A646,'BASE REGISTRO NOVIEMBRE'!$B$2:$V$890,10,FALSE)</f>
        <v>0</v>
      </c>
      <c r="K646" s="27" t="str">
        <f>VLOOKUP(A646,'BASE REGISTRO NOVIEMBRE'!$B$2:$V$890,11,FALSE)</f>
        <v>Miguel Alfonso Peña Jara</v>
      </c>
      <c r="L646" s="27" t="str">
        <f>VLOOKUP(A646,'BASE REGISTRO NOVIEMBRE'!$B$2:$V$890,12,FALSE)</f>
        <v>18 de Septiembre Nº250, comuna de Quillón</v>
      </c>
      <c r="M646" s="27" t="str">
        <f>VLOOKUP(A646,'BASE REGISTRO NOVIEMBRE'!$B$2:$V$890,13,FALSE)</f>
        <v>XVI</v>
      </c>
      <c r="N646" s="27" t="str">
        <f>VLOOKUP(A646,'BASE REGISTRO NOVIEMBRE'!$B$2:$V$890,14,FALSE)</f>
        <v xml:space="preserve"> Quillón</v>
      </c>
      <c r="O646" s="27" t="str">
        <f>VLOOKUP(A646,'BASE REGISTRO NOVIEMBRE'!$B$2:$V$890,15,FALSE)</f>
        <v xml:space="preserve"> Fonos: (42) 2207132</v>
      </c>
      <c r="P646" s="27">
        <f>VLOOKUP(A646,'BASE REGISTRO NOVIEMBRE'!$B$2:$V$890,16,FALSE)</f>
        <v>0</v>
      </c>
      <c r="Q646" s="27">
        <f>VLOOKUP(A646,'BASE REGISTRO NOVIEMBRE'!$B$2:$V$890,17,FALSE)</f>
        <v>0</v>
      </c>
      <c r="R646" s="27">
        <f>VLOOKUP(A646,'BASE REGISTRO NOVIEMBRE'!$B$2:$V$890,18,FALSE)</f>
        <v>91001</v>
      </c>
      <c r="S646" s="27" t="str">
        <f>VLOOKUP(A646,'BASE REGISTRO NOVIEMBRE'!$B$2:$V$890,19,FALSE)</f>
        <v xml:space="preserve">No se acompañan. Aplica Informe Jurídico Nº 09, de  fecha 14 de marzo de 2011 del Departamento Jurídico y Dictamen Nº 070791, de 2009, de la Contraloría General de la República.  
</v>
      </c>
      <c r="T646" s="107">
        <f>VLOOKUP(A646,'BASE REGISTRO NOVIEMBRE'!$B$2:$V$890,20,FALSE)</f>
        <v>38736</v>
      </c>
      <c r="U646" s="41">
        <v>7273</v>
      </c>
      <c r="V646" s="44">
        <v>4893746</v>
      </c>
      <c r="W646" s="44">
        <v>9787492</v>
      </c>
      <c r="X646" s="45">
        <v>44561</v>
      </c>
      <c r="Y646" s="42" t="s">
        <v>40</v>
      </c>
      <c r="Z646" s="42" t="s">
        <v>9203</v>
      </c>
      <c r="AA646" s="42" t="s">
        <v>9555</v>
      </c>
    </row>
    <row r="647" spans="1:27" ht="15.75" customHeight="1" x14ac:dyDescent="0.2">
      <c r="A647" s="41">
        <v>7275</v>
      </c>
      <c r="B647" s="27" t="str">
        <f>VLOOKUP(A647,'BASE REGISTRO NOVIEMBRE'!$B$2:$V$890,2,FALSE)</f>
        <v xml:space="preserve">I. Municipalidad de San Clemente
</v>
      </c>
      <c r="C647" s="27" t="str">
        <f>VLOOKUP(A647,'BASE REGISTRO NOVIEMBRE'!$B$2:$V$890,3,FALSE)</f>
        <v>69110500-8</v>
      </c>
      <c r="D647" s="27" t="str">
        <f>VLOOKUP(A647,'BASE REGISTRO NOVIEMBRE'!$B$2:$V$890,4,FALSE)</f>
        <v>Municipalidad</v>
      </c>
      <c r="E647" s="27" t="str">
        <f>VLOOKUP(A647,'BASE REGISTRO NOVIEMBRE'!$B$2:$V$890,5,FALSE)</f>
        <v>Constitución Política de la República, art. 107.</v>
      </c>
      <c r="F647" s="27" t="str">
        <f>VLOOKUP(A647,'BASE REGISTRO NOVIEMBRE'!$B$2:$V$890,6,FALSE)</f>
        <v>Indefinida.</v>
      </c>
      <c r="G647" s="27" t="str">
        <f>VLOOKUP(A647,'BASE REGISTRO NOVIEMBRE'!$B$2:$V$890,7,FALSE)</f>
        <v>Según Ley Orgánica Nº 18.695, arts. 1º al 4º.</v>
      </c>
      <c r="H647" s="27" t="str">
        <f>VLOOKUP(A647,'BASE REGISTRO NOVIEMBRE'!$B$2:$V$890,8,FALSE)</f>
        <v>no tiene</v>
      </c>
      <c r="I647" s="27">
        <f>VLOOKUP(A647,'BASE REGISTRO NOVIEMBRE'!$B$2:$V$890,9,FALSE)</f>
        <v>0</v>
      </c>
      <c r="J647" s="27">
        <f>VLOOKUP(A647,'BASE REGISTRO NOVIEMBRE'!$B$2:$V$890,10,FALSE)</f>
        <v>0</v>
      </c>
      <c r="K647" s="27" t="str">
        <f>VLOOKUP(A647,'BASE REGISTRO NOVIEMBRE'!$B$2:$V$890,11,FALSE)</f>
        <v xml:space="preserve">Juan Raúl Rojas Vergara    </v>
      </c>
      <c r="L647" s="27" t="str">
        <f>VLOOKUP(A647,'BASE REGISTRO NOVIEMBRE'!$B$2:$V$890,12,FALSE)</f>
        <v xml:space="preserve">Carlos Silva Renard Nº46, San Clemente , VII Región.
</v>
      </c>
      <c r="M647" s="27" t="str">
        <f>VLOOKUP(A647,'BASE REGISTRO NOVIEMBRE'!$B$2:$V$890,13,FALSE)</f>
        <v>VII</v>
      </c>
      <c r="N647" s="27" t="str">
        <f>VLOOKUP(A647,'BASE REGISTRO NOVIEMBRE'!$B$2:$V$890,14,FALSE)</f>
        <v>San Clemente</v>
      </c>
      <c r="O647" s="27" t="str">
        <f>VLOOKUP(A647,'BASE REGISTRO NOVIEMBRE'!$B$2:$V$890,15,FALSE)</f>
        <v>Fonos (71) 621570</v>
      </c>
      <c r="P647" s="27">
        <f>VLOOKUP(A647,'BASE REGISTRO NOVIEMBRE'!$B$2:$V$890,16,FALSE)</f>
        <v>0</v>
      </c>
      <c r="Q647" s="27">
        <f>VLOOKUP(A647,'BASE REGISTRO NOVIEMBRE'!$B$2:$V$890,17,FALSE)</f>
        <v>0</v>
      </c>
      <c r="R647" s="27">
        <f>VLOOKUP(A647,'BASE REGISTRO NOVIEMBRE'!$B$2:$V$890,18,FALSE)</f>
        <v>91001</v>
      </c>
      <c r="S647" s="27" t="str">
        <f>VLOOKUP(A647,'BASE REGISTRO NOVIEMBRE'!$B$2:$V$890,19,FALSE)</f>
        <v xml:space="preserve">No se acompañan. Aplica Informe Jurídico Nº 09, de  fecha 14 de marzo de 2011 del Departamento Jurídico y Dictamen Nº 070791, de 2009, de la Contraloría General de la República.  
</v>
      </c>
      <c r="T647" s="107">
        <f>VLOOKUP(A647,'BASE REGISTRO NOVIEMBRE'!$B$2:$V$890,20,FALSE)</f>
        <v>38736</v>
      </c>
      <c r="U647" s="41">
        <v>7275</v>
      </c>
      <c r="V647" s="44">
        <v>5008220</v>
      </c>
      <c r="W647" s="44">
        <v>10016440</v>
      </c>
      <c r="X647" s="45">
        <v>44561</v>
      </c>
      <c r="Y647" s="42" t="s">
        <v>40</v>
      </c>
      <c r="Z647" s="42" t="s">
        <v>9203</v>
      </c>
      <c r="AA647" s="42" t="s">
        <v>486</v>
      </c>
    </row>
    <row r="648" spans="1:27" ht="15.75" customHeight="1" x14ac:dyDescent="0.2">
      <c r="A648" s="41">
        <v>7276</v>
      </c>
      <c r="B648" s="27" t="str">
        <f>VLOOKUP(A648,'BASE REGISTRO NOVIEMBRE'!$B$2:$V$890,2,FALSE)</f>
        <v xml:space="preserve">I. Municipalidad de Molina
</v>
      </c>
      <c r="C648" s="27" t="str">
        <f>VLOOKUP(A648,'BASE REGISTRO NOVIEMBRE'!$B$2:$V$890,3,FALSE)</f>
        <v>69110100-2</v>
      </c>
      <c r="D648" s="27" t="str">
        <f>VLOOKUP(A648,'BASE REGISTRO NOVIEMBRE'!$B$2:$V$890,4,FALSE)</f>
        <v>Municipalidad</v>
      </c>
      <c r="E648" s="27" t="str">
        <f>VLOOKUP(A648,'BASE REGISTRO NOVIEMBRE'!$B$2:$V$890,5,FALSE)</f>
        <v>Constitución Política de la República, art. 107.</v>
      </c>
      <c r="F648" s="27" t="str">
        <f>VLOOKUP(A648,'BASE REGISTRO NOVIEMBRE'!$B$2:$V$890,6,FALSE)</f>
        <v>Indefinida.</v>
      </c>
      <c r="G648" s="27" t="str">
        <f>VLOOKUP(A648,'BASE REGISTRO NOVIEMBRE'!$B$2:$V$890,7,FALSE)</f>
        <v>Según Ley Orgánica Nº 18.695, arts. 1º al 4º.</v>
      </c>
      <c r="H648" s="27" t="str">
        <f>VLOOKUP(A648,'BASE REGISTRO NOVIEMBRE'!$B$2:$V$890,8,FALSE)</f>
        <v>no tiene</v>
      </c>
      <c r="I648" s="27">
        <f>VLOOKUP(A648,'BASE REGISTRO NOVIEMBRE'!$B$2:$V$890,9,FALSE)</f>
        <v>0</v>
      </c>
      <c r="J648" s="27">
        <f>VLOOKUP(A648,'BASE REGISTRO NOVIEMBRE'!$B$2:$V$890,10,FALSE)</f>
        <v>0</v>
      </c>
      <c r="K648" s="27" t="str">
        <f>VLOOKUP(A648,'BASE REGISTRO NOVIEMBRE'!$B$2:$V$890,11,FALSE)</f>
        <v xml:space="preserve">Priscilla Castillo Gerli, </v>
      </c>
      <c r="L648" s="27" t="str">
        <f>VLOOKUP(A648,'BASE REGISTRO NOVIEMBRE'!$B$2:$V$890,12,FALSE)</f>
        <v xml:space="preserve">Yerbas Buenas Nº1389, comuna de Molina, VII Región.
</v>
      </c>
      <c r="M648" s="27" t="str">
        <f>VLOOKUP(A648,'BASE REGISTRO NOVIEMBRE'!$B$2:$V$890,13,FALSE)</f>
        <v>VII</v>
      </c>
      <c r="N648" s="27" t="str">
        <f>VLOOKUP(A648,'BASE REGISTRO NOVIEMBRE'!$B$2:$V$890,14,FALSE)</f>
        <v>Molina</v>
      </c>
      <c r="O648" s="27" t="str">
        <f>VLOOKUP(A648,'BASE REGISTRO NOVIEMBRE'!$B$2:$V$890,15,FALSE)</f>
        <v>Fonos (75) 491994</v>
      </c>
      <c r="P648" s="27">
        <f>VLOOKUP(A648,'BASE REGISTRO NOVIEMBRE'!$B$2:$V$890,16,FALSE)</f>
        <v>0</v>
      </c>
      <c r="Q648" s="27">
        <f>VLOOKUP(A648,'BASE REGISTRO NOVIEMBRE'!$B$2:$V$890,17,FALSE)</f>
        <v>0</v>
      </c>
      <c r="R648" s="27">
        <f>VLOOKUP(A648,'BASE REGISTRO NOVIEMBRE'!$B$2:$V$890,18,FALSE)</f>
        <v>91001</v>
      </c>
      <c r="S648" s="27" t="str">
        <f>VLOOKUP(A648,'BASE REGISTRO NOVIEMBRE'!$B$2:$V$890,19,FALSE)</f>
        <v xml:space="preserve">No se acompañan. Aplica Informe Jurídico Nº 09, de  fecha 14 de marzo de 2011 del Departamento Jurídico y Dictamen Nº 070791, de 2009, de la Contraloría General de la República.  
</v>
      </c>
      <c r="T648" s="107">
        <f>VLOOKUP(A648,'BASE REGISTRO NOVIEMBRE'!$B$2:$V$890,20,FALSE)</f>
        <v>38736</v>
      </c>
      <c r="U648" s="41">
        <v>7276</v>
      </c>
      <c r="V648" s="44">
        <v>4292760</v>
      </c>
      <c r="W648" s="44">
        <v>4292760</v>
      </c>
      <c r="X648" s="45">
        <v>44561</v>
      </c>
      <c r="Y648" s="42" t="s">
        <v>40</v>
      </c>
      <c r="Z648" s="42" t="s">
        <v>9203</v>
      </c>
      <c r="AA648" s="42" t="s">
        <v>9532</v>
      </c>
    </row>
    <row r="649" spans="1:27" ht="15.75" customHeight="1" x14ac:dyDescent="0.2">
      <c r="A649" s="41">
        <v>7279</v>
      </c>
      <c r="B649" s="27" t="str">
        <f>VLOOKUP(A649,'BASE REGISTRO NOVIEMBRE'!$B$2:$V$890,2,FALSE)</f>
        <v xml:space="preserve">I. Municipalidad de El Monte
</v>
      </c>
      <c r="C649" s="27" t="str">
        <f>VLOOKUP(A649,'BASE REGISTRO NOVIEMBRE'!$B$2:$V$890,3,FALSE)</f>
        <v>69073000-6</v>
      </c>
      <c r="D649" s="27" t="str">
        <f>VLOOKUP(A649,'BASE REGISTRO NOVIEMBRE'!$B$2:$V$890,4,FALSE)</f>
        <v>Municipalidad</v>
      </c>
      <c r="E649" s="27" t="str">
        <f>VLOOKUP(A649,'BASE REGISTRO NOVIEMBRE'!$B$2:$V$890,5,FALSE)</f>
        <v>Constitución Política de la República, art. 107.</v>
      </c>
      <c r="F649" s="27" t="str">
        <f>VLOOKUP(A649,'BASE REGISTRO NOVIEMBRE'!$B$2:$V$890,6,FALSE)</f>
        <v>Indefinida.</v>
      </c>
      <c r="G649" s="27" t="str">
        <f>VLOOKUP(A649,'BASE REGISTRO NOVIEMBRE'!$B$2:$V$890,7,FALSE)</f>
        <v>Según Ley Orgánica Nº 18.695, arts. 1º al 4º.</v>
      </c>
      <c r="H649" s="27" t="str">
        <f>VLOOKUP(A649,'BASE REGISTRO NOVIEMBRE'!$B$2:$V$890,8,FALSE)</f>
        <v>no tiene</v>
      </c>
      <c r="I649" s="27">
        <f>VLOOKUP(A649,'BASE REGISTRO NOVIEMBRE'!$B$2:$V$890,9,FALSE)</f>
        <v>0</v>
      </c>
      <c r="J649" s="27">
        <f>VLOOKUP(A649,'BASE REGISTRO NOVIEMBRE'!$B$2:$V$890,10,FALSE)</f>
        <v>0</v>
      </c>
      <c r="K649" s="27" t="str">
        <f>VLOOKUP(A649,'BASE REGISTRO NOVIEMBRE'!$B$2:$V$890,11,FALSE)</f>
        <v xml:space="preserve">Francisco Javier Gómez Ramirez 
Alcalde 
</v>
      </c>
      <c r="L649" s="27" t="str">
        <f>VLOOKUP(A649,'BASE REGISTRO NOVIEMBRE'!$B$2:$V$890,12,FALSE)</f>
        <v xml:space="preserve">Avenida Los Libertadores Nº 277, comuna de El Monte,   Región Metropolitana.
</v>
      </c>
      <c r="M649" s="27" t="str">
        <f>VLOOKUP(A649,'BASE REGISTRO NOVIEMBRE'!$B$2:$V$890,13,FALSE)</f>
        <v>XIII</v>
      </c>
      <c r="N649" s="27" t="str">
        <f>VLOOKUP(A649,'BASE REGISTRO NOVIEMBRE'!$B$2:$V$890,14,FALSE)</f>
        <v>El Monte</v>
      </c>
      <c r="O649" s="27" t="str">
        <f>VLOOKUP(A649,'BASE REGISTRO NOVIEMBRE'!$B$2:$V$890,15,FALSE)</f>
        <v>Secretaria: 225609702
Jefa Gabinete: 225609704</v>
      </c>
      <c r="P649" s="27" t="str">
        <f>VLOOKUP(A649,'BASE REGISTRO NOVIEMBRE'!$B$2:$V$890,16,FALSE)</f>
        <v>Alcalde: Alcalde@munielmonte.cl
Partes: Partes@munielmonte.cl
Jefa Gabinete: vmerino@munielmonte.cl</v>
      </c>
      <c r="Q649" s="27">
        <f>VLOOKUP(A649,'BASE REGISTRO NOVIEMBRE'!$B$2:$V$890,17,FALSE)</f>
        <v>0</v>
      </c>
      <c r="R649" s="27">
        <f>VLOOKUP(A649,'BASE REGISTRO NOVIEMBRE'!$B$2:$V$890,18,FALSE)</f>
        <v>91001</v>
      </c>
      <c r="S649" s="27" t="str">
        <f>VLOOKUP(A649,'BASE REGISTRO NOVIEMBRE'!$B$2:$V$890,19,FALSE)</f>
        <v xml:space="preserve">No se acompañan. Aplica Informe Jurídico Nº 09, de fecha 14 de marzo de 2011 del Departamento Jurídico y Dictamen Nº 070791, de 2009, de la Contraloría General de la República.  
</v>
      </c>
      <c r="T649" s="107">
        <f>VLOOKUP(A649,'BASE REGISTRO NOVIEMBRE'!$B$2:$V$890,20,FALSE)</f>
        <v>38737</v>
      </c>
      <c r="U649" s="41">
        <v>7279</v>
      </c>
      <c r="V649" s="44">
        <v>4292760</v>
      </c>
      <c r="W649" s="44">
        <v>8585520</v>
      </c>
      <c r="X649" s="45">
        <v>44561</v>
      </c>
      <c r="Y649" s="42" t="s">
        <v>40</v>
      </c>
      <c r="Z649" s="42" t="s">
        <v>9203</v>
      </c>
      <c r="AA649" s="42" t="s">
        <v>9488</v>
      </c>
    </row>
    <row r="650" spans="1:27" ht="15.75" customHeight="1" x14ac:dyDescent="0.2">
      <c r="A650" s="41">
        <v>7280</v>
      </c>
      <c r="B650" s="27" t="str">
        <f>VLOOKUP(A650,'BASE REGISTRO NOVIEMBRE'!$B$2:$V$890,2,FALSE)</f>
        <v xml:space="preserve">I. Municipalidad de Tal Tal
</v>
      </c>
      <c r="C650" s="27" t="str">
        <f>VLOOKUP(A650,'BASE REGISTRO NOVIEMBRE'!$B$2:$V$890,3,FALSE)</f>
        <v>69020500-9</v>
      </c>
      <c r="D650" s="27" t="str">
        <f>VLOOKUP(A650,'BASE REGISTRO NOVIEMBRE'!$B$2:$V$890,4,FALSE)</f>
        <v>Municipalidad</v>
      </c>
      <c r="E650" s="27" t="str">
        <f>VLOOKUP(A650,'BASE REGISTRO NOVIEMBRE'!$B$2:$V$890,5,FALSE)</f>
        <v>Constitución Política de la República, art. 107.</v>
      </c>
      <c r="F650" s="27" t="str">
        <f>VLOOKUP(A650,'BASE REGISTRO NOVIEMBRE'!$B$2:$V$890,6,FALSE)</f>
        <v>Indefinida.</v>
      </c>
      <c r="G650" s="27" t="str">
        <f>VLOOKUP(A650,'BASE REGISTRO NOVIEMBRE'!$B$2:$V$890,7,FALSE)</f>
        <v>Según Ley Orgánica Nº 18.695, arts. 1º al 4º.</v>
      </c>
      <c r="H650" s="27" t="str">
        <f>VLOOKUP(A650,'BASE REGISTRO NOVIEMBRE'!$B$2:$V$890,8,FALSE)</f>
        <v>no tiene</v>
      </c>
      <c r="I650" s="27">
        <f>VLOOKUP(A650,'BASE REGISTRO NOVIEMBRE'!$B$2:$V$890,9,FALSE)</f>
        <v>0</v>
      </c>
      <c r="J650" s="27">
        <f>VLOOKUP(A650,'BASE REGISTRO NOVIEMBRE'!$B$2:$V$890,10,FALSE)</f>
        <v>0</v>
      </c>
      <c r="K650" s="27" t="str">
        <f>VLOOKUP(A650,'BASE REGISTRO NOVIEMBRE'!$B$2:$V$890,11,FALSE)</f>
        <v xml:space="preserve">Sergio Belmor Orellana Montejo. </v>
      </c>
      <c r="L650" s="27" t="str">
        <f>VLOOKUP(A650,'BASE REGISTRO NOVIEMBRE'!$B$2:$V$890,12,FALSE)</f>
        <v xml:space="preserve">Arturo Prat 515, comuna de Tal Tal, Segunda Región
</v>
      </c>
      <c r="M650" s="27" t="str">
        <f>VLOOKUP(A650,'BASE REGISTRO NOVIEMBRE'!$B$2:$V$890,13,FALSE)</f>
        <v>II</v>
      </c>
      <c r="N650" s="27" t="str">
        <f>VLOOKUP(A650,'BASE REGISTRO NOVIEMBRE'!$B$2:$V$890,14,FALSE)</f>
        <v>Tal Tal</v>
      </c>
      <c r="O650" s="27" t="str">
        <f>VLOOKUP(A650,'BASE REGISTRO NOVIEMBRE'!$B$2:$V$890,15,FALSE)</f>
        <v xml:space="preserve">Mesa Central: (55) 2683000
DIDECO: (55) 2683010 (55) 2683057
</v>
      </c>
      <c r="P650" s="27" t="str">
        <f>VLOOKUP(A650,'BASE REGISTRO NOVIEMBRE'!$B$2:$V$890,16,FALSE)</f>
        <v xml:space="preserve">Municipalidad: alcaldia@taltal.cl
Directora de DIDECO: ingrid.penaloza@gmail.com
</v>
      </c>
      <c r="Q650" s="27">
        <f>VLOOKUP(A650,'BASE REGISTRO NOVIEMBRE'!$B$2:$V$890,17,FALSE)</f>
        <v>0</v>
      </c>
      <c r="R650" s="27">
        <f>VLOOKUP(A650,'BASE REGISTRO NOVIEMBRE'!$B$2:$V$890,18,FALSE)</f>
        <v>91001</v>
      </c>
      <c r="S650" s="27" t="str">
        <f>VLOOKUP(A650,'BASE REGISTRO NOVIEMBRE'!$B$2:$V$890,19,FALSE)</f>
        <v xml:space="preserve">No se acompañan. Aplica Informe Jurídico Nº 09, de  fecha 14 de marzo de 2011 del Departamento Jurídico y Dictamen Nº 070791, de 2009, de la Contraloría General de la República.  
</v>
      </c>
      <c r="T650" s="107">
        <f>VLOOKUP(A650,'BASE REGISTRO NOVIEMBRE'!$B$2:$V$890,20,FALSE)</f>
        <v>38737</v>
      </c>
      <c r="U650" s="41">
        <v>7280</v>
      </c>
      <c r="V650" s="44">
        <v>5580588</v>
      </c>
      <c r="W650" s="44">
        <v>11161176</v>
      </c>
      <c r="X650" s="45">
        <v>44561</v>
      </c>
      <c r="Y650" s="42" t="s">
        <v>40</v>
      </c>
      <c r="Z650" s="42" t="s">
        <v>9203</v>
      </c>
      <c r="AA650" s="42" t="s">
        <v>9586</v>
      </c>
    </row>
    <row r="651" spans="1:27" ht="15.75" customHeight="1" x14ac:dyDescent="0.2">
      <c r="A651" s="41">
        <v>7282</v>
      </c>
      <c r="B651" s="27" t="str">
        <f>VLOOKUP(A651,'BASE REGISTRO NOVIEMBRE'!$B$2:$V$890,2,FALSE)</f>
        <v xml:space="preserve">I. Municipalidad de Lebu
</v>
      </c>
      <c r="C651" s="27" t="str">
        <f>VLOOKUP(A651,'BASE REGISTRO NOVIEMBRE'!$B$2:$V$890,3,FALSE)</f>
        <v>69160300-8</v>
      </c>
      <c r="D651" s="27" t="str">
        <f>VLOOKUP(A651,'BASE REGISTRO NOVIEMBRE'!$B$2:$V$890,4,FALSE)</f>
        <v>Municipalidad</v>
      </c>
      <c r="E651" s="27" t="str">
        <f>VLOOKUP(A651,'BASE REGISTRO NOVIEMBRE'!$B$2:$V$890,5,FALSE)</f>
        <v>Constitución Política de la República, art. 107.</v>
      </c>
      <c r="F651" s="27" t="str">
        <f>VLOOKUP(A651,'BASE REGISTRO NOVIEMBRE'!$B$2:$V$890,6,FALSE)</f>
        <v>Indefinida.</v>
      </c>
      <c r="G651" s="27" t="str">
        <f>VLOOKUP(A651,'BASE REGISTRO NOVIEMBRE'!$B$2:$V$890,7,FALSE)</f>
        <v>Según Ley Orgánica Nº 18.695, arts. 1º al 4º.</v>
      </c>
      <c r="H651" s="27" t="str">
        <f>VLOOKUP(A651,'BASE REGISTRO NOVIEMBRE'!$B$2:$V$890,8,FALSE)</f>
        <v>no tiene</v>
      </c>
      <c r="I651" s="27">
        <f>VLOOKUP(A651,'BASE REGISTRO NOVIEMBRE'!$B$2:$V$890,9,FALSE)</f>
        <v>0</v>
      </c>
      <c r="J651" s="27">
        <f>VLOOKUP(A651,'BASE REGISTRO NOVIEMBRE'!$B$2:$V$890,10,FALSE)</f>
        <v>0</v>
      </c>
      <c r="K651" s="27" t="str">
        <f>VLOOKUP(A651,'BASE REGISTRO NOVIEMBRE'!$B$2:$V$890,11,FALSE)</f>
        <v xml:space="preserve">Cristian Peña Morales   </v>
      </c>
      <c r="L651" s="27" t="str">
        <f>VLOOKUP(A651,'BASE REGISTRO NOVIEMBRE'!$B$2:$V$890,12,FALSE)</f>
        <v xml:space="preserve">Andres Bello Nº 233, comuna de Lebu, Octava Región
</v>
      </c>
      <c r="M651" s="27" t="str">
        <f>VLOOKUP(A651,'BASE REGISTRO NOVIEMBRE'!$B$2:$V$890,13,FALSE)</f>
        <v>VIII</v>
      </c>
      <c r="N651" s="27" t="str">
        <f>VLOOKUP(A651,'BASE REGISTRO NOVIEMBRE'!$B$2:$V$890,14,FALSE)</f>
        <v xml:space="preserve"> Lebu</v>
      </c>
      <c r="O651" s="27" t="str">
        <f>VLOOKUP(A651,'BASE REGISTRO NOVIEMBRE'!$B$2:$V$890,15,FALSE)</f>
        <v>Fonos (41)551221 / (41) 2866704/ (41) 2866705</v>
      </c>
      <c r="P651" s="27" t="str">
        <f>VLOOKUP(A651,'BASE REGISTRO NOVIEMBRE'!$B$2:$V$890,16,FALSE)</f>
        <v>alcalde@lebu.cl</v>
      </c>
      <c r="Q651" s="27">
        <f>VLOOKUP(A651,'BASE REGISTRO NOVIEMBRE'!$B$2:$V$890,17,FALSE)</f>
        <v>0</v>
      </c>
      <c r="R651" s="27">
        <f>VLOOKUP(A651,'BASE REGISTRO NOVIEMBRE'!$B$2:$V$890,18,FALSE)</f>
        <v>91001</v>
      </c>
      <c r="S651" s="27" t="str">
        <f>VLOOKUP(A651,'BASE REGISTRO NOVIEMBRE'!$B$2:$V$890,19,FALSE)</f>
        <v xml:space="preserve">No se acompañan. Aplica Informe Jurídico Nº 09, de  fecha 14 de marzo de 2011 del Departamento Jurídico y Dictamen Nº 070791, de 2009, de la Contraloría General de la República.  
</v>
      </c>
      <c r="T651" s="107">
        <f>VLOOKUP(A651,'BASE REGISTRO NOVIEMBRE'!$B$2:$V$890,20,FALSE)</f>
        <v>38737</v>
      </c>
      <c r="U651" s="41">
        <v>7282</v>
      </c>
      <c r="V651" s="44">
        <v>5677891</v>
      </c>
      <c r="W651" s="44">
        <v>11355782</v>
      </c>
      <c r="X651" s="45">
        <v>44561</v>
      </c>
      <c r="Y651" s="42" t="s">
        <v>40</v>
      </c>
      <c r="Z651" s="42" t="s">
        <v>9203</v>
      </c>
      <c r="AA651" s="42" t="s">
        <v>483</v>
      </c>
    </row>
    <row r="652" spans="1:27" ht="15.75" customHeight="1" x14ac:dyDescent="0.2">
      <c r="A652" s="41">
        <v>7283</v>
      </c>
      <c r="B652" s="27" t="str">
        <f>VLOOKUP(A652,'BASE REGISTRO NOVIEMBRE'!$B$2:$V$890,2,FALSE)</f>
        <v xml:space="preserve">I. Municipalidad de Hualpén
</v>
      </c>
      <c r="C652" s="27" t="str">
        <f>VLOOKUP(A652,'BASE REGISTRO NOVIEMBRE'!$B$2:$V$890,3,FALSE)</f>
        <v>69264400-K</v>
      </c>
      <c r="D652" s="27" t="str">
        <f>VLOOKUP(A652,'BASE REGISTRO NOVIEMBRE'!$B$2:$V$890,4,FALSE)</f>
        <v>Municipalidad</v>
      </c>
      <c r="E652" s="27" t="str">
        <f>VLOOKUP(A652,'BASE REGISTRO NOVIEMBRE'!$B$2:$V$890,5,FALSE)</f>
        <v>Constitución Política de la República, artículo 107.</v>
      </c>
      <c r="F652" s="27" t="str">
        <f>VLOOKUP(A652,'BASE REGISTRO NOVIEMBRE'!$B$2:$V$890,6,FALSE)</f>
        <v>Indefinida.</v>
      </c>
      <c r="G652" s="27" t="str">
        <f>VLOOKUP(A652,'BASE REGISTRO NOVIEMBRE'!$B$2:$V$890,7,FALSE)</f>
        <v>Según Ley Orgánica Nº 18.695, artículos 1º al 4º.</v>
      </c>
      <c r="H652" s="27" t="str">
        <f>VLOOKUP(A652,'BASE REGISTRO NOVIEMBRE'!$B$2:$V$890,8,FALSE)</f>
        <v>no tiene</v>
      </c>
      <c r="I652" s="27">
        <f>VLOOKUP(A652,'BASE REGISTRO NOVIEMBRE'!$B$2:$V$890,9,FALSE)</f>
        <v>0</v>
      </c>
      <c r="J652" s="27">
        <f>VLOOKUP(A652,'BASE REGISTRO NOVIEMBRE'!$B$2:$V$890,10,FALSE)</f>
        <v>0</v>
      </c>
      <c r="K652" s="27" t="str">
        <f>VLOOKUP(A652,'BASE REGISTRO NOVIEMBRE'!$B$2:$V$890,11,FALSE)</f>
        <v>Miguel Rivera Morales</v>
      </c>
      <c r="L652" s="27" t="str">
        <f>VLOOKUP(A652,'BASE REGISTRO NOVIEMBRE'!$B$2:$V$890,12,FALSE)</f>
        <v xml:space="preserve">Calle Patria Nueva #1035 sector Perla del Bio Bio, comuna de Hualpén, región del Biobío. 
</v>
      </c>
      <c r="M652" s="27" t="str">
        <f>VLOOKUP(A652,'BASE REGISTRO NOVIEMBRE'!$B$2:$V$890,13,FALSE)</f>
        <v>VIII</v>
      </c>
      <c r="N652" s="27" t="str">
        <f>VLOOKUP(A652,'BASE REGISTRO NOVIEMBRE'!$B$2:$V$890,14,FALSE)</f>
        <v>Hualpén</v>
      </c>
      <c r="O652" s="27" t="str">
        <f>VLOOKUP(A652,'BASE REGISTRO NOVIEMBRE'!$B$2:$V$890,15,FALSE)</f>
        <v xml:space="preserve">Fonos (41) 425501
</v>
      </c>
      <c r="P652" s="27">
        <f>VLOOKUP(A652,'BASE REGISTRO NOVIEMBRE'!$B$2:$V$890,16,FALSE)</f>
        <v>0</v>
      </c>
      <c r="Q652" s="27">
        <f>VLOOKUP(A652,'BASE REGISTRO NOVIEMBRE'!$B$2:$V$890,17,FALSE)</f>
        <v>0</v>
      </c>
      <c r="R652" s="27">
        <f>VLOOKUP(A652,'BASE REGISTRO NOVIEMBRE'!$B$2:$V$890,18,FALSE)</f>
        <v>91001</v>
      </c>
      <c r="S652" s="27" t="str">
        <f>VLOOKUP(A652,'BASE REGISTRO NOVIEMBRE'!$B$2:$V$890,19,FALSE)</f>
        <v xml:space="preserve">Se acompaña Certificado Financiero de fecha 29 de agosto del 2008, correspondiente al año 2007, aprobado por la Unidad de Supervisión Financiera Nacional. 
Patrimonio $4.363.178.059.-
</v>
      </c>
      <c r="T652" s="107">
        <f>VLOOKUP(A652,'BASE REGISTRO NOVIEMBRE'!$B$2:$V$890,20,FALSE)</f>
        <v>38737</v>
      </c>
      <c r="U652" s="41">
        <v>7283</v>
      </c>
      <c r="V652" s="44">
        <v>4757809</v>
      </c>
      <c r="W652" s="44">
        <v>27595293</v>
      </c>
      <c r="X652" s="45">
        <v>44561</v>
      </c>
      <c r="Y652" s="42" t="s">
        <v>40</v>
      </c>
      <c r="Z652" s="42" t="s">
        <v>9203</v>
      </c>
      <c r="AA652" s="42" t="s">
        <v>249</v>
      </c>
    </row>
    <row r="653" spans="1:27" ht="15.75" customHeight="1" x14ac:dyDescent="0.2">
      <c r="A653" s="41">
        <v>7284</v>
      </c>
      <c r="B653" s="27" t="str">
        <f>VLOOKUP(A653,'BASE REGISTRO NOVIEMBRE'!$B$2:$V$890,2,FALSE)</f>
        <v>I. Municipalidad de Penco</v>
      </c>
      <c r="C653" s="27" t="str">
        <f>VLOOKUP(A653,'BASE REGISTRO NOVIEMBRE'!$B$2:$V$890,3,FALSE)</f>
        <v>69150500-6</v>
      </c>
      <c r="D653" s="27" t="str">
        <f>VLOOKUP(A653,'BASE REGISTRO NOVIEMBRE'!$B$2:$V$890,4,FALSE)</f>
        <v>Municipalidad</v>
      </c>
      <c r="E653" s="27" t="str">
        <f>VLOOKUP(A653,'BASE REGISTRO NOVIEMBRE'!$B$2:$V$890,5,FALSE)</f>
        <v>Constitución Política de la República, artículo 107</v>
      </c>
      <c r="F653" s="27" t="str">
        <f>VLOOKUP(A653,'BASE REGISTRO NOVIEMBRE'!$B$2:$V$890,6,FALSE)</f>
        <v>Indefinida</v>
      </c>
      <c r="G653" s="27" t="str">
        <f>VLOOKUP(A653,'BASE REGISTRO NOVIEMBRE'!$B$2:$V$890,7,FALSE)</f>
        <v>Según Ley Orgánica N° 18.695, artículos 1° al 4°</v>
      </c>
      <c r="H653" s="27" t="str">
        <f>VLOOKUP(A653,'BASE REGISTRO NOVIEMBRE'!$B$2:$V$890,8,FALSE)</f>
        <v>no tiene</v>
      </c>
      <c r="I653" s="27">
        <f>VLOOKUP(A653,'BASE REGISTRO NOVIEMBRE'!$B$2:$V$890,9,FALSE)</f>
        <v>0</v>
      </c>
      <c r="J653" s="27">
        <f>VLOOKUP(A653,'BASE REGISTRO NOVIEMBRE'!$B$2:$V$890,10,FALSE)</f>
        <v>0</v>
      </c>
      <c r="K653" s="27" t="str">
        <f>VLOOKUP(A653,'BASE REGISTRO NOVIEMBRE'!$B$2:$V$890,11,FALSE)</f>
        <v xml:space="preserve">Víctor Hugo Figueroa Rebolledo,
</v>
      </c>
      <c r="L653" s="27" t="str">
        <f>VLOOKUP(A653,'BASE REGISTRO NOVIEMBRE'!$B$2:$V$890,12,FALSE)</f>
        <v xml:space="preserve">Bernardo O’Higgins N° 500, comuna de Penco, Octava Región
Casilla 2
</v>
      </c>
      <c r="M653" s="27" t="str">
        <f>VLOOKUP(A653,'BASE REGISTRO NOVIEMBRE'!$B$2:$V$890,13,FALSE)</f>
        <v>VIII</v>
      </c>
      <c r="N653" s="27" t="str">
        <f>VLOOKUP(A653,'BASE REGISTRO NOVIEMBRE'!$B$2:$V$890,14,FALSE)</f>
        <v xml:space="preserve"> Penco</v>
      </c>
      <c r="O653" s="27" t="str">
        <f>VLOOKUP(A653,'BASE REGISTRO NOVIEMBRE'!$B$2:$V$890,15,FALSE)</f>
        <v>Teléfono: (41) 2261453</v>
      </c>
      <c r="P653" s="27" t="str">
        <f>VLOOKUP(A653,'BASE REGISTRO NOVIEMBRE'!$B$2:$V$890,16,FALSE)</f>
        <v>Correo electrónico: vh.figueroa@penco.cl</v>
      </c>
      <c r="Q653" s="27">
        <f>VLOOKUP(A653,'BASE REGISTRO NOVIEMBRE'!$B$2:$V$890,17,FALSE)</f>
        <v>0</v>
      </c>
      <c r="R653" s="27">
        <f>VLOOKUP(A653,'BASE REGISTRO NOVIEMBRE'!$B$2:$V$890,18,FALSE)</f>
        <v>91001</v>
      </c>
      <c r="S653" s="27" t="str">
        <f>VLOOKUP(A653,'BASE REGISTRO NOVIEMBRE'!$B$2:$V$890,19,FALSE)</f>
        <v xml:space="preserve">No se acompañan. Aplica Informe Jurídico Nº 09, de  fecha 14 de marzo de 2011 del Departamento Jurídico y Dictamen Nº 070791, de 2009, de la Contraloría General de la República.  
</v>
      </c>
      <c r="T653" s="107">
        <f>VLOOKUP(A653,'BASE REGISTRO NOVIEMBRE'!$B$2:$V$890,20,FALSE)</f>
        <v>38737</v>
      </c>
      <c r="U653" s="41">
        <v>7284</v>
      </c>
      <c r="V653" s="44">
        <v>4730622</v>
      </c>
      <c r="W653" s="44">
        <v>14191866</v>
      </c>
      <c r="X653" s="45">
        <v>44561</v>
      </c>
      <c r="Y653" s="42" t="s">
        <v>40</v>
      </c>
      <c r="Z653" s="42" t="s">
        <v>9203</v>
      </c>
      <c r="AA653" s="42" t="s">
        <v>762</v>
      </c>
    </row>
    <row r="654" spans="1:27" ht="15.75" customHeight="1" x14ac:dyDescent="0.2">
      <c r="A654" s="41">
        <v>7285</v>
      </c>
      <c r="B654" s="27" t="str">
        <f>VLOOKUP(A654,'BASE REGISTRO NOVIEMBRE'!$B$2:$V$890,2,FALSE)</f>
        <v xml:space="preserve">I. Municipalidad de Concepción
</v>
      </c>
      <c r="C654" s="27" t="str">
        <f>VLOOKUP(A654,'BASE REGISTRO NOVIEMBRE'!$B$2:$V$890,3,FALSE)</f>
        <v>69150400-K</v>
      </c>
      <c r="D654" s="27" t="str">
        <f>VLOOKUP(A654,'BASE REGISTRO NOVIEMBRE'!$B$2:$V$890,4,FALSE)</f>
        <v>Municipalidad</v>
      </c>
      <c r="E654" s="27" t="str">
        <f>VLOOKUP(A654,'BASE REGISTRO NOVIEMBRE'!$B$2:$V$890,5,FALSE)</f>
        <v>Constitución Política de la República, art. 107.</v>
      </c>
      <c r="F654" s="27" t="str">
        <f>VLOOKUP(A654,'BASE REGISTRO NOVIEMBRE'!$B$2:$V$890,6,FALSE)</f>
        <v>Indefinida.</v>
      </c>
      <c r="G654" s="27" t="str">
        <f>VLOOKUP(A654,'BASE REGISTRO NOVIEMBRE'!$B$2:$V$890,7,FALSE)</f>
        <v>Según Ley Orgánica Nº 18.695, arts. 1º al 4º.</v>
      </c>
      <c r="H654" s="27" t="str">
        <f>VLOOKUP(A654,'BASE REGISTRO NOVIEMBRE'!$B$2:$V$890,8,FALSE)</f>
        <v>no tiene</v>
      </c>
      <c r="I654" s="27">
        <f>VLOOKUP(A654,'BASE REGISTRO NOVIEMBRE'!$B$2:$V$890,9,FALSE)</f>
        <v>0</v>
      </c>
      <c r="J654" s="27">
        <f>VLOOKUP(A654,'BASE REGISTRO NOVIEMBRE'!$B$2:$V$890,10,FALSE)</f>
        <v>0</v>
      </c>
      <c r="K654" s="27" t="str">
        <f>VLOOKUP(A654,'BASE REGISTRO NOVIEMBRE'!$B$2:$V$890,11,FALSE)</f>
        <v xml:space="preserve">Álvaro Andrés Ortiz Vera. </v>
      </c>
      <c r="L654" s="27" t="str">
        <f>VLOOKUP(A654,'BASE REGISTRO NOVIEMBRE'!$B$2:$V$890,12,FALSE)</f>
        <v xml:space="preserve">O’ Higgins Nº 525, comuna de Concepción, Octava Región.
Casilla 107- C
</v>
      </c>
      <c r="M654" s="27" t="str">
        <f>VLOOKUP(A654,'BASE REGISTRO NOVIEMBRE'!$B$2:$V$890,13,FALSE)</f>
        <v>VIII</v>
      </c>
      <c r="N654" s="27" t="str">
        <f>VLOOKUP(A654,'BASE REGISTRO NOVIEMBRE'!$B$2:$V$890,14,FALSE)</f>
        <v>Concepción</v>
      </c>
      <c r="O654" s="27" t="str">
        <f>VLOOKUP(A654,'BASE REGISTRO NOVIEMBRE'!$B$2:$V$890,15,FALSE)</f>
        <v>Fonos (41) 266500</v>
      </c>
      <c r="P654" s="27">
        <f>VLOOKUP(A654,'BASE REGISTRO NOVIEMBRE'!$B$2:$V$890,16,FALSE)</f>
        <v>0</v>
      </c>
      <c r="Q654" s="27">
        <f>VLOOKUP(A654,'BASE REGISTRO NOVIEMBRE'!$B$2:$V$890,17,FALSE)</f>
        <v>0</v>
      </c>
      <c r="R654" s="27">
        <f>VLOOKUP(A654,'BASE REGISTRO NOVIEMBRE'!$B$2:$V$890,18,FALSE)</f>
        <v>91001</v>
      </c>
      <c r="S654" s="27" t="str">
        <f>VLOOKUP(A654,'BASE REGISTRO NOVIEMBRE'!$B$2:$V$890,19,FALSE)</f>
        <v xml:space="preserve">No se acompañan. Aplica Informe Jurídico Nº 09, de  fecha 14 de marzo de 2011 del Departamento Jurídico y Dictamen Nº 070791, de 2009, de la Contraloría General de la República.  
</v>
      </c>
      <c r="T654" s="107">
        <f>VLOOKUP(A654,'BASE REGISTRO NOVIEMBRE'!$B$2:$V$890,20,FALSE)</f>
        <v>38737</v>
      </c>
      <c r="U654" s="41">
        <v>7285</v>
      </c>
      <c r="V654" s="44">
        <v>21532485</v>
      </c>
      <c r="W654" s="44">
        <v>21532485</v>
      </c>
      <c r="X654" s="45">
        <v>44561</v>
      </c>
      <c r="Y654" s="42" t="s">
        <v>40</v>
      </c>
      <c r="Z654" s="42" t="s">
        <v>9203</v>
      </c>
      <c r="AA654" s="42" t="s">
        <v>100</v>
      </c>
    </row>
    <row r="655" spans="1:27" ht="15.75" customHeight="1" x14ac:dyDescent="0.2">
      <c r="A655" s="41">
        <v>7286</v>
      </c>
      <c r="B655" s="27" t="str">
        <f>VLOOKUP(A655,'BASE REGISTRO NOVIEMBRE'!$B$2:$V$890,2,FALSE)</f>
        <v xml:space="preserve">I. Municipalidad de Ancud
</v>
      </c>
      <c r="C655" s="27" t="str">
        <f>VLOOKUP(A655,'BASE REGISTRO NOVIEMBRE'!$B$2:$V$890,3,FALSE)</f>
        <v>69230100-5</v>
      </c>
      <c r="D655" s="27" t="str">
        <f>VLOOKUP(A655,'BASE REGISTRO NOVIEMBRE'!$B$2:$V$890,4,FALSE)</f>
        <v>Municipalidad</v>
      </c>
      <c r="E655" s="27" t="str">
        <f>VLOOKUP(A655,'BASE REGISTRO NOVIEMBRE'!$B$2:$V$890,5,FALSE)</f>
        <v>Constitución Política de la República, art. 107.</v>
      </c>
      <c r="F655" s="27" t="str">
        <f>VLOOKUP(A655,'BASE REGISTRO NOVIEMBRE'!$B$2:$V$890,6,FALSE)</f>
        <v>Indefinida.</v>
      </c>
      <c r="G655" s="27" t="str">
        <f>VLOOKUP(A655,'BASE REGISTRO NOVIEMBRE'!$B$2:$V$890,7,FALSE)</f>
        <v>Según Ley Orgánica Nº 18.695, arts. 1º al 4º.</v>
      </c>
      <c r="H655" s="27" t="str">
        <f>VLOOKUP(A655,'BASE REGISTRO NOVIEMBRE'!$B$2:$V$890,8,FALSE)</f>
        <v>no tiene</v>
      </c>
      <c r="I655" s="27">
        <f>VLOOKUP(A655,'BASE REGISTRO NOVIEMBRE'!$B$2:$V$890,9,FALSE)</f>
        <v>0</v>
      </c>
      <c r="J655" s="27">
        <f>VLOOKUP(A655,'BASE REGISTRO NOVIEMBRE'!$B$2:$V$890,10,FALSE)</f>
        <v>0</v>
      </c>
      <c r="K655" s="27" t="str">
        <f>VLOOKUP(A655,'BASE REGISTRO NOVIEMBRE'!$B$2:$V$890,11,FALSE)</f>
        <v xml:space="preserve">Carlos Heriberto Gomez Miranda    Subrogante desde el 16-04-21 al 16-05-2021: Iván Alexis Latorre Herrera </v>
      </c>
      <c r="L655" s="27" t="str">
        <f>VLOOKUP(A655,'BASE REGISTRO NOVIEMBRE'!$B$2:$V$890,12,FALSE)</f>
        <v xml:space="preserve">Blanco Encalada Nº 660, comuna de Ancud, comuna de Chiloé, Décima Región
</v>
      </c>
      <c r="M655" s="27" t="str">
        <f>VLOOKUP(A655,'BASE REGISTRO NOVIEMBRE'!$B$2:$V$890,13,FALSE)</f>
        <v>X</v>
      </c>
      <c r="N655" s="27" t="str">
        <f>VLOOKUP(A655,'BASE REGISTRO NOVIEMBRE'!$B$2:$V$890,14,FALSE)</f>
        <v>Ancud</v>
      </c>
      <c r="O655" s="27" t="str">
        <f>VLOOKUP(A655,'BASE REGISTRO NOVIEMBRE'!$B$2:$V$890,15,FALSE)</f>
        <v>Fonos  (65) 622335- 628141</v>
      </c>
      <c r="P655" s="27">
        <f>VLOOKUP(A655,'BASE REGISTRO NOVIEMBRE'!$B$2:$V$890,16,FALSE)</f>
        <v>0</v>
      </c>
      <c r="Q655" s="27">
        <f>VLOOKUP(A655,'BASE REGISTRO NOVIEMBRE'!$B$2:$V$890,17,FALSE)</f>
        <v>0</v>
      </c>
      <c r="R655" s="27">
        <f>VLOOKUP(A655,'BASE REGISTRO NOVIEMBRE'!$B$2:$V$890,18,FALSE)</f>
        <v>91001</v>
      </c>
      <c r="S655" s="27" t="str">
        <f>VLOOKUP(A655,'BASE REGISTRO NOVIEMBRE'!$B$2:$V$890,19,FALSE)</f>
        <v xml:space="preserve">Acompaña certificado de antecedentes financieros correspondientes al año 2013, enviados para ser aprobados por el departamento de Administración y finanzas.
</v>
      </c>
      <c r="T655" s="107">
        <f>VLOOKUP(A655,'BASE REGISTRO NOVIEMBRE'!$B$2:$V$890,20,FALSE)</f>
        <v>38737</v>
      </c>
      <c r="U655" s="41">
        <v>7286</v>
      </c>
      <c r="V655" s="44">
        <v>5342102</v>
      </c>
      <c r="W655" s="44">
        <v>10684204</v>
      </c>
      <c r="X655" s="45">
        <v>44561</v>
      </c>
      <c r="Y655" s="42" t="s">
        <v>40</v>
      </c>
      <c r="Z655" s="42" t="s">
        <v>9203</v>
      </c>
      <c r="AA655" s="42" t="s">
        <v>203</v>
      </c>
    </row>
    <row r="656" spans="1:27" ht="15.75" customHeight="1" x14ac:dyDescent="0.2">
      <c r="A656" s="41">
        <v>7288</v>
      </c>
      <c r="B656" s="27" t="str">
        <f>VLOOKUP(A656,'BASE REGISTRO NOVIEMBRE'!$B$2:$V$890,2,FALSE)</f>
        <v xml:space="preserve">I. Municipalidad de Parral
</v>
      </c>
      <c r="C656" s="27" t="str">
        <f>VLOOKUP(A656,'BASE REGISTRO NOVIEMBRE'!$B$2:$V$890,3,FALSE)</f>
        <v>69130700-K</v>
      </c>
      <c r="D656" s="27" t="str">
        <f>VLOOKUP(A656,'BASE REGISTRO NOVIEMBRE'!$B$2:$V$890,4,FALSE)</f>
        <v>Municipalidad</v>
      </c>
      <c r="E656" s="27" t="str">
        <f>VLOOKUP(A656,'BASE REGISTRO NOVIEMBRE'!$B$2:$V$890,5,FALSE)</f>
        <v>Constitución Política de la República, artículo 107</v>
      </c>
      <c r="F656" s="27" t="str">
        <f>VLOOKUP(A656,'BASE REGISTRO NOVIEMBRE'!$B$2:$V$890,6,FALSE)</f>
        <v>Indefinida</v>
      </c>
      <c r="G656" s="27" t="str">
        <f>VLOOKUP(A656,'BASE REGISTRO NOVIEMBRE'!$B$2:$V$890,7,FALSE)</f>
        <v>Según Ley Orgánica Nº 18.695, artículos 1º al  4º</v>
      </c>
      <c r="H656" s="27" t="str">
        <f>VLOOKUP(A656,'BASE REGISTRO NOVIEMBRE'!$B$2:$V$890,8,FALSE)</f>
        <v>no tiene</v>
      </c>
      <c r="I656" s="27">
        <f>VLOOKUP(A656,'BASE REGISTRO NOVIEMBRE'!$B$2:$V$890,9,FALSE)</f>
        <v>0</v>
      </c>
      <c r="J656" s="27">
        <f>VLOOKUP(A656,'BASE REGISTRO NOVIEMBRE'!$B$2:$V$890,10,FALSE)</f>
        <v>0</v>
      </c>
      <c r="K656" s="27" t="str">
        <f>VLOOKUP(A656,'BASE REGISTRO NOVIEMBRE'!$B$2:$V$890,11,FALSE)</f>
        <v xml:space="preserve">Paula del Carmen Retamal Urrutia, </v>
      </c>
      <c r="L656" s="27" t="str">
        <f>VLOOKUP(A656,'BASE REGISTRO NOVIEMBRE'!$B$2:$V$890,12,FALSE)</f>
        <v xml:space="preserve">Dieciocho N°720, comuna de Parral, provincia de Linares, Séptima Región.
</v>
      </c>
      <c r="M656" s="27" t="str">
        <f>VLOOKUP(A656,'BASE REGISTRO NOVIEMBRE'!$B$2:$V$890,13,FALSE)</f>
        <v>VII</v>
      </c>
      <c r="N656" s="27" t="str">
        <f>VLOOKUP(A656,'BASE REGISTRO NOVIEMBRE'!$B$2:$V$890,14,FALSE)</f>
        <v>Parral</v>
      </c>
      <c r="O656" s="27" t="str">
        <f>VLOOKUP(A656,'BASE REGISTRO NOVIEMBRE'!$B$2:$V$890,15,FALSE)</f>
        <v>Fono  (73) 637700</v>
      </c>
      <c r="P656" s="27">
        <f>VLOOKUP(A656,'BASE REGISTRO NOVIEMBRE'!$B$2:$V$890,16,FALSE)</f>
        <v>0</v>
      </c>
      <c r="Q656" s="27">
        <f>VLOOKUP(A656,'BASE REGISTRO NOVIEMBRE'!$B$2:$V$890,17,FALSE)</f>
        <v>0</v>
      </c>
      <c r="R656" s="27">
        <f>VLOOKUP(A656,'BASE REGISTRO NOVIEMBRE'!$B$2:$V$890,18,FALSE)</f>
        <v>91001</v>
      </c>
      <c r="S656" s="27" t="str">
        <f>VLOOKUP(A656,'BASE REGISTRO NOVIEMBRE'!$B$2:$V$890,19,FALSE)</f>
        <v xml:space="preserve">No se acompañan. Aplica Informe Jurídico Nº 09, de  fecha 14 de marzo de 2011 del Departamento Jurídico y Dictamen Nº 070791, de 2009, de la Contraloría General de la República.  
</v>
      </c>
      <c r="T656" s="107">
        <f>VLOOKUP(A656,'BASE REGISTRO NOVIEMBRE'!$B$2:$V$890,20,FALSE)</f>
        <v>38743</v>
      </c>
      <c r="U656" s="41">
        <v>7288</v>
      </c>
      <c r="V656" s="44">
        <v>6439140</v>
      </c>
      <c r="W656" s="44">
        <v>12878280</v>
      </c>
      <c r="X656" s="45">
        <v>44561</v>
      </c>
      <c r="Y656" s="42" t="s">
        <v>40</v>
      </c>
      <c r="Z656" s="42" t="s">
        <v>9203</v>
      </c>
      <c r="AA656" s="42" t="s">
        <v>485</v>
      </c>
    </row>
    <row r="657" spans="1:27" ht="15.75" customHeight="1" x14ac:dyDescent="0.2">
      <c r="A657" s="41">
        <v>7290</v>
      </c>
      <c r="B657" s="27" t="str">
        <f>VLOOKUP(A657,'BASE REGISTRO NOVIEMBRE'!$B$2:$V$890,2,FALSE)</f>
        <v xml:space="preserve">I. Municipalidad de Florida
</v>
      </c>
      <c r="C657" s="27" t="str">
        <f>VLOOKUP(A657,'BASE REGISTRO NOVIEMBRE'!$B$2:$V$890,3,FALSE)</f>
        <v>69150700-9</v>
      </c>
      <c r="D657" s="27" t="str">
        <f>VLOOKUP(A657,'BASE REGISTRO NOVIEMBRE'!$B$2:$V$890,4,FALSE)</f>
        <v>Municipalidad</v>
      </c>
      <c r="E657" s="27" t="str">
        <f>VLOOKUP(A657,'BASE REGISTRO NOVIEMBRE'!$B$2:$V$890,5,FALSE)</f>
        <v>Constitución Política de la República, art. 107.</v>
      </c>
      <c r="F657" s="27" t="str">
        <f>VLOOKUP(A657,'BASE REGISTRO NOVIEMBRE'!$B$2:$V$890,6,FALSE)</f>
        <v>Indefinida.</v>
      </c>
      <c r="G657" s="27" t="str">
        <f>VLOOKUP(A657,'BASE REGISTRO NOVIEMBRE'!$B$2:$V$890,7,FALSE)</f>
        <v>Según Ley Orgánica Nº 18.695, arts. 1º al 4º.</v>
      </c>
      <c r="H657" s="27" t="str">
        <f>VLOOKUP(A657,'BASE REGISTRO NOVIEMBRE'!$B$2:$V$890,8,FALSE)</f>
        <v>no tiene</v>
      </c>
      <c r="I657" s="27">
        <f>VLOOKUP(A657,'BASE REGISTRO NOVIEMBRE'!$B$2:$V$890,9,FALSE)</f>
        <v>0</v>
      </c>
      <c r="J657" s="27">
        <f>VLOOKUP(A657,'BASE REGISTRO NOVIEMBRE'!$B$2:$V$890,10,FALSE)</f>
        <v>0</v>
      </c>
      <c r="K657" s="27" t="str">
        <f>VLOOKUP(A657,'BASE REGISTRO NOVIEMBRE'!$B$2:$V$890,11,FALSE)</f>
        <v xml:space="preserve">Jorge Eliecer Roa Villegas  </v>
      </c>
      <c r="L657" s="27" t="str">
        <f>VLOOKUP(A657,'BASE REGISTRO NOVIEMBRE'!$B$2:$V$890,12,FALSE)</f>
        <v xml:space="preserve">Arturo Prat N º 675 Comuna de Florida, Región del Bío Bío.
</v>
      </c>
      <c r="M657" s="27" t="str">
        <f>VLOOKUP(A657,'BASE REGISTRO NOVIEMBRE'!$B$2:$V$890,13,FALSE)</f>
        <v>VIII</v>
      </c>
      <c r="N657" s="27" t="str">
        <f>VLOOKUP(A657,'BASE REGISTRO NOVIEMBRE'!$B$2:$V$890,14,FALSE)</f>
        <v>Florida</v>
      </c>
      <c r="O657" s="27" t="str">
        <f>VLOOKUP(A657,'BASE REGISTRO NOVIEMBRE'!$B$2:$V$890,15,FALSE)</f>
        <v>Teléfono: 2668900</v>
      </c>
      <c r="P657" s="27" t="str">
        <f>VLOOKUP(A657,'BASE REGISTRO NOVIEMBRE'!$B$2:$V$890,16,FALSE)</f>
        <v xml:space="preserve"> info@muniflorida.cl – jroa@muniflorida.cl</v>
      </c>
      <c r="Q657" s="27">
        <f>VLOOKUP(A657,'BASE REGISTRO NOVIEMBRE'!$B$2:$V$890,17,FALSE)</f>
        <v>0</v>
      </c>
      <c r="R657" s="27">
        <f>VLOOKUP(A657,'BASE REGISTRO NOVIEMBRE'!$B$2:$V$890,18,FALSE)</f>
        <v>91001</v>
      </c>
      <c r="S657" s="27" t="str">
        <f>VLOOKUP(A657,'BASE REGISTRO NOVIEMBRE'!$B$2:$V$890,19,FALSE)</f>
        <v xml:space="preserve">No se acompañan. Aplica Informe Jurídico Nº 09, de fecha 14 de marzo de 2011 del Departamento Jurídico y Dictamen Nº 070791, de 2009, de la Contraloría General de la República.  
</v>
      </c>
      <c r="T657" s="107">
        <f>VLOOKUP(A657,'BASE REGISTRO NOVIEMBRE'!$B$2:$V$890,20,FALSE)</f>
        <v>38744</v>
      </c>
      <c r="U657" s="41">
        <v>7290</v>
      </c>
      <c r="V657" s="44">
        <v>4078122</v>
      </c>
      <c r="W657" s="44">
        <v>8156244</v>
      </c>
      <c r="X657" s="45">
        <v>44561</v>
      </c>
      <c r="Y657" s="42" t="s">
        <v>40</v>
      </c>
      <c r="Z657" s="42" t="s">
        <v>9203</v>
      </c>
      <c r="AA657" s="42" t="s">
        <v>9491</v>
      </c>
    </row>
    <row r="658" spans="1:27" ht="15.75" customHeight="1" x14ac:dyDescent="0.2">
      <c r="A658" s="41">
        <v>7291</v>
      </c>
      <c r="B658" s="27" t="str">
        <f>VLOOKUP(A658,'BASE REGISTRO NOVIEMBRE'!$B$2:$V$890,2,FALSE)</f>
        <v xml:space="preserve">I. Municipalidad de Villarrica
</v>
      </c>
      <c r="C658" s="27" t="str">
        <f>VLOOKUP(A658,'BASE REGISTRO NOVIEMBRE'!$B$2:$V$890,3,FALSE)</f>
        <v>69191500-K</v>
      </c>
      <c r="D658" s="27" t="str">
        <f>VLOOKUP(A658,'BASE REGISTRO NOVIEMBRE'!$B$2:$V$890,4,FALSE)</f>
        <v>Municipalidad</v>
      </c>
      <c r="E658" s="27" t="str">
        <f>VLOOKUP(A658,'BASE REGISTRO NOVIEMBRE'!$B$2:$V$890,5,FALSE)</f>
        <v>Constitución Política de la República, artículo 107</v>
      </c>
      <c r="F658" s="27" t="str">
        <f>VLOOKUP(A658,'BASE REGISTRO NOVIEMBRE'!$B$2:$V$890,6,FALSE)</f>
        <v>Indefinida</v>
      </c>
      <c r="G658" s="27" t="str">
        <f>VLOOKUP(A658,'BASE REGISTRO NOVIEMBRE'!$B$2:$V$890,7,FALSE)</f>
        <v>Según Ley Orgánica Nº 18.695, artículos 1º al  4º</v>
      </c>
      <c r="H658" s="27" t="str">
        <f>VLOOKUP(A658,'BASE REGISTRO NOVIEMBRE'!$B$2:$V$890,8,FALSE)</f>
        <v>no tiene</v>
      </c>
      <c r="I658" s="27">
        <f>VLOOKUP(A658,'BASE REGISTRO NOVIEMBRE'!$B$2:$V$890,9,FALSE)</f>
        <v>0</v>
      </c>
      <c r="J658" s="27">
        <f>VLOOKUP(A658,'BASE REGISTRO NOVIEMBRE'!$B$2:$V$890,10,FALSE)</f>
        <v>0</v>
      </c>
      <c r="K658" s="27" t="str">
        <f>VLOOKUP(A658,'BASE REGISTRO NOVIEMBRE'!$B$2:$V$890,11,FALSE)</f>
        <v xml:space="preserve">Pablo Santiago Astete Mermoud 
</v>
      </c>
      <c r="L658" s="27" t="str">
        <f>VLOOKUP(A658,'BASE REGISTRO NOVIEMBRE'!$B$2:$V$890,12,FALSE)</f>
        <v xml:space="preserve">Pedro de Valdivia N°810, comuna de Villarrica, Novena Región.
</v>
      </c>
      <c r="M658" s="27" t="str">
        <f>VLOOKUP(A658,'BASE REGISTRO NOVIEMBRE'!$B$2:$V$890,13,FALSE)</f>
        <v>IX</v>
      </c>
      <c r="N658" s="27" t="str">
        <f>VLOOKUP(A658,'BASE REGISTRO NOVIEMBRE'!$B$2:$V$890,14,FALSE)</f>
        <v>Villarrica</v>
      </c>
      <c r="O658" s="27">
        <f>VLOOKUP(A658,'BASE REGISTRO NOVIEMBRE'!$B$2:$V$890,15,FALSE)</f>
        <v>0</v>
      </c>
      <c r="P658" s="27">
        <f>VLOOKUP(A658,'BASE REGISTRO NOVIEMBRE'!$B$2:$V$890,16,FALSE)</f>
        <v>0</v>
      </c>
      <c r="Q658" s="27">
        <f>VLOOKUP(A658,'BASE REGISTRO NOVIEMBRE'!$B$2:$V$890,17,FALSE)</f>
        <v>0</v>
      </c>
      <c r="R658" s="27">
        <f>VLOOKUP(A658,'BASE REGISTRO NOVIEMBRE'!$B$2:$V$890,18,FALSE)</f>
        <v>91001</v>
      </c>
      <c r="S658" s="27" t="str">
        <f>VLOOKUP(A658,'BASE REGISTRO NOVIEMBRE'!$B$2:$V$890,19,FALSE)</f>
        <v xml:space="preserve">No se acompañan. Aplica Informe Jurídico Nº 09, de fecha 14 de marzo de 2011 del Departamento Jurídico y Dictamen Nº 070791, de 2009, de la Contraloría General de la República.
</v>
      </c>
      <c r="T658" s="107">
        <f>VLOOKUP(A658,'BASE REGISTRO NOVIEMBRE'!$B$2:$V$890,20,FALSE)</f>
        <v>38737</v>
      </c>
      <c r="U658" s="41">
        <v>7291</v>
      </c>
      <c r="V658" s="44">
        <v>5056871</v>
      </c>
      <c r="W658" s="44">
        <v>10113742</v>
      </c>
      <c r="X658" s="45">
        <v>44561</v>
      </c>
      <c r="Y658" s="42" t="s">
        <v>40</v>
      </c>
      <c r="Z658" s="42" t="s">
        <v>9203</v>
      </c>
      <c r="AA658" s="42" t="s">
        <v>9595</v>
      </c>
    </row>
    <row r="659" spans="1:27" ht="15.75" customHeight="1" x14ac:dyDescent="0.2">
      <c r="A659" s="41">
        <v>7292</v>
      </c>
      <c r="B659" s="27" t="str">
        <f>VLOOKUP(A659,'BASE REGISTRO NOVIEMBRE'!$B$2:$V$890,2,FALSE)</f>
        <v xml:space="preserve">I. Municipalidad de Vicuña
</v>
      </c>
      <c r="C659" s="27" t="str">
        <f>VLOOKUP(A659,'BASE REGISTRO NOVIEMBRE'!$B$2:$V$890,3,FALSE)</f>
        <v>69040500-8</v>
      </c>
      <c r="D659" s="27" t="str">
        <f>VLOOKUP(A659,'BASE REGISTRO NOVIEMBRE'!$B$2:$V$890,4,FALSE)</f>
        <v>Municipalidad</v>
      </c>
      <c r="E659" s="27" t="str">
        <f>VLOOKUP(A659,'BASE REGISTRO NOVIEMBRE'!$B$2:$V$890,5,FALSE)</f>
        <v>Constitución Política de la República, artículo 107</v>
      </c>
      <c r="F659" s="27" t="str">
        <f>VLOOKUP(A659,'BASE REGISTRO NOVIEMBRE'!$B$2:$V$890,6,FALSE)</f>
        <v>Indefinida</v>
      </c>
      <c r="G659" s="27" t="str">
        <f>VLOOKUP(A659,'BASE REGISTRO NOVIEMBRE'!$B$2:$V$890,7,FALSE)</f>
        <v>Según Ley Orgánica Nº 18.695, artículos 1º al  4º</v>
      </c>
      <c r="H659" s="27" t="str">
        <f>VLOOKUP(A659,'BASE REGISTRO NOVIEMBRE'!$B$2:$V$890,8,FALSE)</f>
        <v>no tiene</v>
      </c>
      <c r="I659" s="27">
        <f>VLOOKUP(A659,'BASE REGISTRO NOVIEMBRE'!$B$2:$V$890,9,FALSE)</f>
        <v>0</v>
      </c>
      <c r="J659" s="27">
        <f>VLOOKUP(A659,'BASE REGISTRO NOVIEMBRE'!$B$2:$V$890,10,FALSE)</f>
        <v>0</v>
      </c>
      <c r="K659" s="27" t="str">
        <f>VLOOKUP(A659,'BASE REGISTRO NOVIEMBRE'!$B$2:$V$890,11,FALSE)</f>
        <v xml:space="preserve">Rafael Enrique Vera Castillo.
</v>
      </c>
      <c r="L659" s="27" t="str">
        <f>VLOOKUP(A659,'BASE REGISTRO NOVIEMBRE'!$B$2:$V$890,12,FALSE)</f>
        <v xml:space="preserve">San Martín N° 275, comuna de Vicuña, Cuarta Región.
</v>
      </c>
      <c r="M659" s="27" t="str">
        <f>VLOOKUP(A659,'BASE REGISTRO NOVIEMBRE'!$B$2:$V$890,13,FALSE)</f>
        <v>IV</v>
      </c>
      <c r="N659" s="27" t="str">
        <f>VLOOKUP(A659,'BASE REGISTRO NOVIEMBRE'!$B$2:$V$890,14,FALSE)</f>
        <v>Vicuña</v>
      </c>
      <c r="O659" s="27" t="str">
        <f>VLOOKUP(A659,'BASE REGISTRO NOVIEMBRE'!$B$2:$V$890,15,FALSE)</f>
        <v>512-670316
+56982599003</v>
      </c>
      <c r="P659" s="27" t="str">
        <f>VLOOKUP(A659,'BASE REGISTRO NOVIEMBRE'!$B$2:$V$890,16,FALSE)</f>
        <v>alcaldia@munivicuna.cl; opd@munivicuna.cl</v>
      </c>
      <c r="Q659" s="27">
        <f>VLOOKUP(A659,'BASE REGISTRO NOVIEMBRE'!$B$2:$V$890,17,FALSE)</f>
        <v>0</v>
      </c>
      <c r="R659" s="27">
        <f>VLOOKUP(A659,'BASE REGISTRO NOVIEMBRE'!$B$2:$V$890,18,FALSE)</f>
        <v>91001</v>
      </c>
      <c r="S659" s="27" t="str">
        <f>VLOOKUP(A659,'BASE REGISTRO NOVIEMBRE'!$B$2:$V$890,19,FALSE)</f>
        <v xml:space="preserve">No se acompañan. Aplica Informe Jurídico Nº 09, de fecha 14 de marzo de 2011 del Departamento Jurídico y Dictamen Nº 070791, de 2009, de la Contraloría General de la República.
</v>
      </c>
      <c r="T659" s="107">
        <f>VLOOKUP(A659,'BASE REGISTRO NOVIEMBRE'!$B$2:$V$890,20,FALSE)</f>
        <v>38737</v>
      </c>
      <c r="U659" s="41">
        <v>7292</v>
      </c>
      <c r="V659" s="44">
        <v>5056871</v>
      </c>
      <c r="W659" s="44">
        <v>15170613</v>
      </c>
      <c r="X659" s="45">
        <v>44561</v>
      </c>
      <c r="Y659" s="42" t="s">
        <v>40</v>
      </c>
      <c r="Z659" s="42" t="s">
        <v>9203</v>
      </c>
      <c r="AA659" s="42" t="s">
        <v>285</v>
      </c>
    </row>
    <row r="660" spans="1:27" ht="15.75" customHeight="1" x14ac:dyDescent="0.2">
      <c r="A660" s="41">
        <v>7296</v>
      </c>
      <c r="B660" s="27" t="str">
        <f>VLOOKUP(A660,'BASE REGISTRO NOVIEMBRE'!$B$2:$V$890,2,FALSE)</f>
        <v xml:space="preserve">I. Municipalidad de Teodoro Schmidt
</v>
      </c>
      <c r="C660" s="27" t="str">
        <f>VLOOKUP(A660,'BASE REGISTRO NOVIEMBRE'!$B$2:$V$890,3,FALSE)</f>
        <v>69252100-5</v>
      </c>
      <c r="D660" s="27" t="str">
        <f>VLOOKUP(A660,'BASE REGISTRO NOVIEMBRE'!$B$2:$V$890,4,FALSE)</f>
        <v>Municipalidad</v>
      </c>
      <c r="E660" s="27" t="str">
        <f>VLOOKUP(A660,'BASE REGISTRO NOVIEMBRE'!$B$2:$V$890,5,FALSE)</f>
        <v>Constitución Política de la República, artículo 107.</v>
      </c>
      <c r="F660" s="27" t="str">
        <f>VLOOKUP(A660,'BASE REGISTRO NOVIEMBRE'!$B$2:$V$890,6,FALSE)</f>
        <v>Indefinida.</v>
      </c>
      <c r="G660" s="27" t="str">
        <f>VLOOKUP(A660,'BASE REGISTRO NOVIEMBRE'!$B$2:$V$890,7,FALSE)</f>
        <v>Según Ley Orgánica Nº 18.695, artículos 1º al 4º.</v>
      </c>
      <c r="H660" s="27" t="str">
        <f>VLOOKUP(A660,'BASE REGISTRO NOVIEMBRE'!$B$2:$V$890,8,FALSE)</f>
        <v>no tiene</v>
      </c>
      <c r="I660" s="27">
        <f>VLOOKUP(A660,'BASE REGISTRO NOVIEMBRE'!$B$2:$V$890,9,FALSE)</f>
        <v>0</v>
      </c>
      <c r="J660" s="27">
        <f>VLOOKUP(A660,'BASE REGISTRO NOVIEMBRE'!$B$2:$V$890,10,FALSE)</f>
        <v>0</v>
      </c>
      <c r="K660" s="27" t="str">
        <f>VLOOKUP(A660,'BASE REGISTRO NOVIEMBRE'!$B$2:$V$890,11,FALSE)</f>
        <v xml:space="preserve">Baldomero Santos Vidal
 </v>
      </c>
      <c r="L660" s="27" t="str">
        <f>VLOOKUP(A660,'BASE REGISTRO NOVIEMBRE'!$B$2:$V$890,12,FALSE)</f>
        <v xml:space="preserve">Balmaceda Nº 410,ct, IX Región.
</v>
      </c>
      <c r="M660" s="27" t="str">
        <f>VLOOKUP(A660,'BASE REGISTRO NOVIEMBRE'!$B$2:$V$890,13,FALSE)</f>
        <v>IX</v>
      </c>
      <c r="N660" s="27" t="str">
        <f>VLOOKUP(A660,'BASE REGISTRO NOVIEMBRE'!$B$2:$V$890,14,FALSE)</f>
        <v>Teodoro Schmidt</v>
      </c>
      <c r="O660" s="27" t="str">
        <f>VLOOKUP(A660,'BASE REGISTRO NOVIEMBRE'!$B$2:$V$890,15,FALSE)</f>
        <v>45-2-922714 - 45-2-922731   45-2-922713</v>
      </c>
      <c r="P660" s="27" t="str">
        <f>VLOOKUP(A660,'BASE REGISTRO NOVIEMBRE'!$B$2:$V$890,16,FALSE)</f>
        <v>agendalacaldeteodoro@gmail.com
             adm.muniteodoro@gmail.com
             correspondencia.parte@gmail.com</v>
      </c>
      <c r="Q660" s="27">
        <f>VLOOKUP(A660,'BASE REGISTRO NOVIEMBRE'!$B$2:$V$890,17,FALSE)</f>
        <v>0</v>
      </c>
      <c r="R660" s="27">
        <f>VLOOKUP(A660,'BASE REGISTRO NOVIEMBRE'!$B$2:$V$890,18,FALSE)</f>
        <v>91001</v>
      </c>
      <c r="S660" s="27" t="str">
        <f>VLOOKUP(A660,'BASE REGISTRO NOVIEMBRE'!$B$2:$V$890,19,FALSE)</f>
        <v>No se acompañan. Aplica Informe Jurídico Nº 09, de  fecha 14 de marzo de 2011 del Departamento Jurídico y Dictamen Nº 070791, de 2009, de la Contraloría General de la República</v>
      </c>
      <c r="T660" s="107">
        <f>VLOOKUP(A660,'BASE REGISTRO NOVIEMBRE'!$B$2:$V$890,20,FALSE)</f>
        <v>38755</v>
      </c>
      <c r="U660" s="41">
        <v>7296</v>
      </c>
      <c r="V660" s="44">
        <v>5709371</v>
      </c>
      <c r="W660" s="44">
        <v>11418742</v>
      </c>
      <c r="X660" s="45">
        <v>44561</v>
      </c>
      <c r="Y660" s="42" t="s">
        <v>40</v>
      </c>
      <c r="Z660" s="42" t="s">
        <v>9203</v>
      </c>
      <c r="AA660" s="42" t="s">
        <v>9587</v>
      </c>
    </row>
    <row r="661" spans="1:27" ht="15.75" customHeight="1" x14ac:dyDescent="0.2">
      <c r="A661" s="41">
        <v>7297</v>
      </c>
      <c r="B661" s="27" t="str">
        <f>VLOOKUP(A661,'BASE REGISTRO NOVIEMBRE'!$B$2:$V$890,2,FALSE)</f>
        <v xml:space="preserve">I. Municipalidad de Curacautín
</v>
      </c>
      <c r="C661" s="27" t="str">
        <f>VLOOKUP(A661,'BASE REGISTRO NOVIEMBRE'!$B$2:$V$890,3,FALSE)</f>
        <v>69181000-3</v>
      </c>
      <c r="D661" s="27" t="str">
        <f>VLOOKUP(A661,'BASE REGISTRO NOVIEMBRE'!$B$2:$V$890,4,FALSE)</f>
        <v>Municipalidad</v>
      </c>
      <c r="E661" s="27" t="str">
        <f>VLOOKUP(A661,'BASE REGISTRO NOVIEMBRE'!$B$2:$V$890,5,FALSE)</f>
        <v>Constitución Política de la República, art. 107.</v>
      </c>
      <c r="F661" s="27" t="str">
        <f>VLOOKUP(A661,'BASE REGISTRO NOVIEMBRE'!$B$2:$V$890,6,FALSE)</f>
        <v>Indefinida.</v>
      </c>
      <c r="G661" s="27" t="str">
        <f>VLOOKUP(A661,'BASE REGISTRO NOVIEMBRE'!$B$2:$V$890,7,FALSE)</f>
        <v>Según Ley Orgánica Nº 18.695, arts. 1º al 4º.</v>
      </c>
      <c r="H661" s="27" t="str">
        <f>VLOOKUP(A661,'BASE REGISTRO NOVIEMBRE'!$B$2:$V$890,8,FALSE)</f>
        <v>no tiene</v>
      </c>
      <c r="I661" s="27">
        <f>VLOOKUP(A661,'BASE REGISTRO NOVIEMBRE'!$B$2:$V$890,9,FALSE)</f>
        <v>0</v>
      </c>
      <c r="J661" s="27">
        <f>VLOOKUP(A661,'BASE REGISTRO NOVIEMBRE'!$B$2:$V$890,10,FALSE)</f>
        <v>0</v>
      </c>
      <c r="K661" s="27" t="str">
        <f>VLOOKUP(A661,'BASE REGISTRO NOVIEMBRE'!$B$2:$V$890,11,FALSE)</f>
        <v xml:space="preserve">Victor Manuel Barrera Barrera </v>
      </c>
      <c r="L661" s="27" t="str">
        <f>VLOOKUP(A661,'BASE REGISTRO NOVIEMBRE'!$B$2:$V$890,12,FALSE)</f>
        <v xml:space="preserve">O’ Higgins  Nº 796, comuna de Curacautín, Novena Región
Casilla 100 
</v>
      </c>
      <c r="M661" s="27" t="str">
        <f>VLOOKUP(A661,'BASE REGISTRO NOVIEMBRE'!$B$2:$V$890,13,FALSE)</f>
        <v>IX</v>
      </c>
      <c r="N661" s="27" t="str">
        <f>VLOOKUP(A661,'BASE REGISTRO NOVIEMBRE'!$B$2:$V$890,14,FALSE)</f>
        <v>Curacautín</v>
      </c>
      <c r="O661" s="27" t="str">
        <f>VLOOKUP(A661,'BASE REGISTRO NOVIEMBRE'!$B$2:$V$890,15,FALSE)</f>
        <v>Fonos (45) 881226 882902</v>
      </c>
      <c r="P661" s="27" t="str">
        <f>VLOOKUP(A661,'BASE REGISTRO NOVIEMBRE'!$B$2:$V$890,16,FALSE)</f>
        <v>alcaldecuracautin@yahoo.es</v>
      </c>
      <c r="Q661" s="27" t="str">
        <f>VLOOKUP(A661,'BASE REGISTRO NOVIEMBRE'!$B$2:$V$890,17,FALSE)</f>
        <v>casilla 100</v>
      </c>
      <c r="R661" s="27">
        <f>VLOOKUP(A661,'BASE REGISTRO NOVIEMBRE'!$B$2:$V$890,18,FALSE)</f>
        <v>91001</v>
      </c>
      <c r="S661" s="27" t="str">
        <f>VLOOKUP(A661,'BASE REGISTRO NOVIEMBRE'!$B$2:$V$890,19,FALSE)</f>
        <v xml:space="preserve">No se acompañan. Aplica Informe Jurídico Nº 09, de  fecha 14 de marzo de 2011 del Departamento Jurídico y Dictamen Nº 070791, de 2009, de la Contraloría General de la República.  
</v>
      </c>
      <c r="T661" s="107">
        <f>VLOOKUP(A661,'BASE REGISTRO NOVIEMBRE'!$B$2:$V$890,20,FALSE)</f>
        <v>38755</v>
      </c>
      <c r="U661" s="41">
        <v>7297</v>
      </c>
      <c r="V661" s="44">
        <v>5709371</v>
      </c>
      <c r="W661" s="44">
        <v>11418742</v>
      </c>
      <c r="X661" s="45">
        <v>44561</v>
      </c>
      <c r="Y661" s="42" t="s">
        <v>40</v>
      </c>
      <c r="Z661" s="42" t="s">
        <v>9203</v>
      </c>
      <c r="AA661" s="42" t="s">
        <v>9483</v>
      </c>
    </row>
    <row r="662" spans="1:27" ht="15.75" customHeight="1" x14ac:dyDescent="0.2">
      <c r="A662" s="41">
        <v>7299</v>
      </c>
      <c r="B662" s="27" t="str">
        <f>VLOOKUP(A662,'BASE REGISTRO NOVIEMBRE'!$B$2:$V$890,2,FALSE)</f>
        <v xml:space="preserve">I. Municipalidad de Chile Chico.
</v>
      </c>
      <c r="C662" s="27" t="str">
        <f>VLOOKUP(A662,'BASE REGISTRO NOVIEMBRE'!$B$2:$V$890,3,FALSE)</f>
        <v>69240400-9</v>
      </c>
      <c r="D662" s="27" t="str">
        <f>VLOOKUP(A662,'BASE REGISTRO NOVIEMBRE'!$B$2:$V$890,4,FALSE)</f>
        <v>Municipalidad</v>
      </c>
      <c r="E662" s="27" t="str">
        <f>VLOOKUP(A662,'BASE REGISTRO NOVIEMBRE'!$B$2:$V$890,5,FALSE)</f>
        <v>Constitución Política de la República, art. 107.</v>
      </c>
      <c r="F662" s="27" t="str">
        <f>VLOOKUP(A662,'BASE REGISTRO NOVIEMBRE'!$B$2:$V$890,6,FALSE)</f>
        <v>Indefinida.</v>
      </c>
      <c r="G662" s="27" t="str">
        <f>VLOOKUP(A662,'BASE REGISTRO NOVIEMBRE'!$B$2:$V$890,7,FALSE)</f>
        <v>Según Ley Orgánica Nº 18.695, arts. 1º al 4º.</v>
      </c>
      <c r="H662" s="27" t="str">
        <f>VLOOKUP(A662,'BASE REGISTRO NOVIEMBRE'!$B$2:$V$890,8,FALSE)</f>
        <v>no tiene</v>
      </c>
      <c r="I662" s="27">
        <f>VLOOKUP(A662,'BASE REGISTRO NOVIEMBRE'!$B$2:$V$890,9,FALSE)</f>
        <v>0</v>
      </c>
      <c r="J662" s="27">
        <f>VLOOKUP(A662,'BASE REGISTRO NOVIEMBRE'!$B$2:$V$890,10,FALSE)</f>
        <v>0</v>
      </c>
      <c r="K662" s="27" t="str">
        <f>VLOOKUP(A662,'BASE REGISTRO NOVIEMBRE'!$B$2:$V$890,11,FALSE)</f>
        <v xml:space="preserve">
Luperciano Segundo Muñoz González.</v>
      </c>
      <c r="L662" s="27" t="str">
        <f>VLOOKUP(A662,'BASE REGISTRO NOVIEMBRE'!$B$2:$V$890,12,FALSE)</f>
        <v xml:space="preserve">Bernardo O’ Higgins Nº 333, comuna de Chile Chico, Décima Región
</v>
      </c>
      <c r="M662" s="27" t="str">
        <f>VLOOKUP(A662,'BASE REGISTRO NOVIEMBRE'!$B$2:$V$890,13,FALSE)</f>
        <v>X</v>
      </c>
      <c r="N662" s="27" t="str">
        <f>VLOOKUP(A662,'BASE REGISTRO NOVIEMBRE'!$B$2:$V$890,14,FALSE)</f>
        <v>Chile Chico</v>
      </c>
      <c r="O662" s="27" t="str">
        <f>VLOOKUP(A662,'BASE REGISTRO NOVIEMBRE'!$B$2:$V$890,15,FALSE)</f>
        <v>Fonos (67) 411268- 411359</v>
      </c>
      <c r="P662" s="27">
        <f>VLOOKUP(A662,'BASE REGISTRO NOVIEMBRE'!$B$2:$V$890,16,FALSE)</f>
        <v>0</v>
      </c>
      <c r="Q662" s="27">
        <f>VLOOKUP(A662,'BASE REGISTRO NOVIEMBRE'!$B$2:$V$890,17,FALSE)</f>
        <v>0</v>
      </c>
      <c r="R662" s="27">
        <f>VLOOKUP(A662,'BASE REGISTRO NOVIEMBRE'!$B$2:$V$890,18,FALSE)</f>
        <v>91001</v>
      </c>
      <c r="S662" s="27" t="str">
        <f>VLOOKUP(A662,'BASE REGISTRO NOVIEMBRE'!$B$2:$V$890,19,FALSE)</f>
        <v xml:space="preserve">No se acompañan. Aplica Informe Jurídico Nº 09, de fecha 14 de marzo de 2011 del Departamento Jurídico y Dictamen Nº 070791, de 2009, de la Contraloría General de la República.
</v>
      </c>
      <c r="T662" s="107">
        <f>VLOOKUP(A662,'BASE REGISTRO NOVIEMBRE'!$B$2:$V$890,20,FALSE)</f>
        <v>38737</v>
      </c>
      <c r="U662" s="41">
        <v>7299</v>
      </c>
      <c r="V662" s="44">
        <v>10531572</v>
      </c>
      <c r="W662" s="44">
        <v>10531572</v>
      </c>
      <c r="X662" s="45">
        <v>44561</v>
      </c>
      <c r="Y662" s="42" t="s">
        <v>40</v>
      </c>
      <c r="Z662" s="42" t="s">
        <v>9203</v>
      </c>
      <c r="AA662" s="42" t="s">
        <v>9632</v>
      </c>
    </row>
    <row r="663" spans="1:27" ht="15.75" customHeight="1" x14ac:dyDescent="0.2">
      <c r="A663" s="41">
        <v>7300</v>
      </c>
      <c r="B663" s="27" t="str">
        <f>VLOOKUP(A663,'BASE REGISTRO NOVIEMBRE'!$B$2:$V$890,2,FALSE)</f>
        <v xml:space="preserve">I. Municipalidad de Llay Llay.
</v>
      </c>
      <c r="C663" s="27" t="str">
        <f>VLOOKUP(A663,'BASE REGISTRO NOVIEMBRE'!$B$2:$V$890,3,FALSE)</f>
        <v>69060400-0</v>
      </c>
      <c r="D663" s="27" t="str">
        <f>VLOOKUP(A663,'BASE REGISTRO NOVIEMBRE'!$B$2:$V$890,4,FALSE)</f>
        <v>Municipalidad</v>
      </c>
      <c r="E663" s="27" t="str">
        <f>VLOOKUP(A663,'BASE REGISTRO NOVIEMBRE'!$B$2:$V$890,5,FALSE)</f>
        <v>Constitución Política de la República, art. 107.</v>
      </c>
      <c r="F663" s="27" t="str">
        <f>VLOOKUP(A663,'BASE REGISTRO NOVIEMBRE'!$B$2:$V$890,6,FALSE)</f>
        <v>Indefinida.</v>
      </c>
      <c r="G663" s="27" t="str">
        <f>VLOOKUP(A663,'BASE REGISTRO NOVIEMBRE'!$B$2:$V$890,7,FALSE)</f>
        <v>Según Ley Orgánica Nº 18.695, arts. 1º al 4º.</v>
      </c>
      <c r="H663" s="27" t="str">
        <f>VLOOKUP(A663,'BASE REGISTRO NOVIEMBRE'!$B$2:$V$890,8,FALSE)</f>
        <v>no tiene</v>
      </c>
      <c r="I663" s="27">
        <f>VLOOKUP(A663,'BASE REGISTRO NOVIEMBRE'!$B$2:$V$890,9,FALSE)</f>
        <v>0</v>
      </c>
      <c r="J663" s="27">
        <f>VLOOKUP(A663,'BASE REGISTRO NOVIEMBRE'!$B$2:$V$890,10,FALSE)</f>
        <v>0</v>
      </c>
      <c r="K663" s="27" t="str">
        <f>VLOOKUP(A663,'BASE REGISTRO NOVIEMBRE'!$B$2:$V$890,11,FALSE)</f>
        <v xml:space="preserve">Mario Regino Marillanca Ramírez, </v>
      </c>
      <c r="L663" s="27" t="str">
        <f>VLOOKUP(A663,'BASE REGISTRO NOVIEMBRE'!$B$2:$V$890,12,FALSE)</f>
        <v xml:space="preserve">Balmaceda 174, comuna de Llay Llay, Quinta Región.
</v>
      </c>
      <c r="M663" s="27" t="str">
        <f>VLOOKUP(A663,'BASE REGISTRO NOVIEMBRE'!$B$2:$V$890,13,FALSE)</f>
        <v>V</v>
      </c>
      <c r="N663" s="27" t="str">
        <f>VLOOKUP(A663,'BASE REGISTRO NOVIEMBRE'!$B$2:$V$890,14,FALSE)</f>
        <v>Llay Llay</v>
      </c>
      <c r="O663" s="27" t="str">
        <f>VLOOKUP(A663,'BASE REGISTRO NOVIEMBRE'!$B$2:$V$890,15,FALSE)</f>
        <v>Fonos (34) 498600</v>
      </c>
      <c r="P663" s="27">
        <f>VLOOKUP(A663,'BASE REGISTRO NOVIEMBRE'!$B$2:$V$890,16,FALSE)</f>
        <v>0</v>
      </c>
      <c r="Q663" s="27">
        <f>VLOOKUP(A663,'BASE REGISTRO NOVIEMBRE'!$B$2:$V$890,17,FALSE)</f>
        <v>0</v>
      </c>
      <c r="R663" s="27">
        <f>VLOOKUP(A663,'BASE REGISTRO NOVIEMBRE'!$B$2:$V$890,18,FALSE)</f>
        <v>91001</v>
      </c>
      <c r="S663" s="27" t="str">
        <f>VLOOKUP(A663,'BASE REGISTRO NOVIEMBRE'!$B$2:$V$890,19,FALSE)</f>
        <v xml:space="preserve">No se acompañan. Aplica Informe Jurídico Nº 09, de  fecha 14 de marzo de 2011 del Departamento Jurídico y Dictamen Nº 070791, de 2009, de la Contraloría General de la República.  
</v>
      </c>
      <c r="T663" s="107">
        <f>VLOOKUP(A663,'BASE REGISTRO NOVIEMBRE'!$B$2:$V$890,20,FALSE)</f>
        <v>38737</v>
      </c>
      <c r="U663" s="41">
        <v>7300</v>
      </c>
      <c r="V663" s="44">
        <v>6802308</v>
      </c>
      <c r="W663" s="44">
        <v>10203462</v>
      </c>
      <c r="X663" s="45">
        <v>44561</v>
      </c>
      <c r="Y663" s="42" t="s">
        <v>40</v>
      </c>
      <c r="Z663" s="42" t="s">
        <v>9203</v>
      </c>
      <c r="AA663" s="42" t="s">
        <v>7908</v>
      </c>
    </row>
    <row r="664" spans="1:27" ht="15.75" customHeight="1" x14ac:dyDescent="0.2">
      <c r="A664" s="41">
        <v>7302</v>
      </c>
      <c r="B664" s="27" t="str">
        <f>VLOOKUP(A664,'BASE REGISTRO NOVIEMBRE'!$B$2:$V$890,2,FALSE)</f>
        <v xml:space="preserve">I. Municipalidad de Pichilemu
</v>
      </c>
      <c r="C664" s="27" t="str">
        <f>VLOOKUP(A664,'BASE REGISTRO NOVIEMBRE'!$B$2:$V$890,3,FALSE)</f>
        <v>69091200-7</v>
      </c>
      <c r="D664" s="27" t="str">
        <f>VLOOKUP(A664,'BASE REGISTRO NOVIEMBRE'!$B$2:$V$890,4,FALSE)</f>
        <v>Municipalidad</v>
      </c>
      <c r="E664" s="27" t="str">
        <f>VLOOKUP(A664,'BASE REGISTRO NOVIEMBRE'!$B$2:$V$890,5,FALSE)</f>
        <v>Constitución Política de la República, artículo 107.</v>
      </c>
      <c r="F664" s="27" t="str">
        <f>VLOOKUP(A664,'BASE REGISTRO NOVIEMBRE'!$B$2:$V$890,6,FALSE)</f>
        <v>Indefinida.</v>
      </c>
      <c r="G664" s="27" t="str">
        <f>VLOOKUP(A664,'BASE REGISTRO NOVIEMBRE'!$B$2:$V$890,7,FALSE)</f>
        <v>Según Ley Orgánica Constitucional Nº 18.695, arts. 1º al 4º.</v>
      </c>
      <c r="H664" s="27" t="str">
        <f>VLOOKUP(A664,'BASE REGISTRO NOVIEMBRE'!$B$2:$V$890,8,FALSE)</f>
        <v>no tiene</v>
      </c>
      <c r="I664" s="27">
        <f>VLOOKUP(A664,'BASE REGISTRO NOVIEMBRE'!$B$2:$V$890,9,FALSE)</f>
        <v>0</v>
      </c>
      <c r="J664" s="27">
        <f>VLOOKUP(A664,'BASE REGISTRO NOVIEMBRE'!$B$2:$V$890,10,FALSE)</f>
        <v>0</v>
      </c>
      <c r="K664" s="27" t="str">
        <f>VLOOKUP(A664,'BASE REGISTRO NOVIEMBRE'!$B$2:$V$890,11,FALSE)</f>
        <v xml:space="preserve">CRISTIÁN POZO PARRAGUEZ
</v>
      </c>
      <c r="L664" s="27" t="str">
        <f>VLOOKUP(A664,'BASE REGISTRO NOVIEMBRE'!$B$2:$V$890,12,FALSE)</f>
        <v xml:space="preserve">Av. Costanera Nº170, comuna de Pichilemu, VI Región.
</v>
      </c>
      <c r="M664" s="27" t="str">
        <f>VLOOKUP(A664,'BASE REGISTRO NOVIEMBRE'!$B$2:$V$890,13,FALSE)</f>
        <v>VI</v>
      </c>
      <c r="N664" s="27" t="str">
        <f>VLOOKUP(A664,'BASE REGISTRO NOVIEMBRE'!$B$2:$V$890,14,FALSE)</f>
        <v>Pichilemu</v>
      </c>
      <c r="O664" s="27" t="str">
        <f>VLOOKUP(A664,'BASE REGISTRO NOVIEMBRE'!$B$2:$V$890,15,FALSE)</f>
        <v xml:space="preserve">Fono: 72 - 976530 </v>
      </c>
      <c r="P664" s="27" t="str">
        <f>VLOOKUP(A664,'BASE REGISTRO NOVIEMBRE'!$B$2:$V$890,16,FALSE)</f>
        <v>alcalde@pichilemu.cl</v>
      </c>
      <c r="Q664" s="27">
        <f>VLOOKUP(A664,'BASE REGISTRO NOVIEMBRE'!$B$2:$V$890,17,FALSE)</f>
        <v>0</v>
      </c>
      <c r="R664" s="27">
        <f>VLOOKUP(A664,'BASE REGISTRO NOVIEMBRE'!$B$2:$V$890,18,FALSE)</f>
        <v>91001</v>
      </c>
      <c r="S664" s="27" t="str">
        <f>VLOOKUP(A664,'BASE REGISTRO NOVIEMBRE'!$B$2:$V$890,19,FALSE)</f>
        <v xml:space="preserve">No se acompañan. Aplica Informe Jurídico Nº 09, de  fecha 14 de marzo de 2011 del Departamento Jurídico y Dictamen Nº 070791, de 2009, de la Contraloría General de la República.  
</v>
      </c>
      <c r="T664" s="107">
        <f>VLOOKUP(A664,'BASE REGISTRO NOVIEMBRE'!$B$2:$V$890,20,FALSE)</f>
        <v>38761</v>
      </c>
      <c r="U664" s="41">
        <v>7302</v>
      </c>
      <c r="V664" s="44">
        <v>4173517</v>
      </c>
      <c r="W664" s="44">
        <v>8347034</v>
      </c>
      <c r="X664" s="45">
        <v>44561</v>
      </c>
      <c r="Y664" s="42" t="s">
        <v>40</v>
      </c>
      <c r="Z664" s="42" t="s">
        <v>9203</v>
      </c>
      <c r="AA664" s="42" t="s">
        <v>9544</v>
      </c>
    </row>
    <row r="665" spans="1:27" ht="15.75" customHeight="1" x14ac:dyDescent="0.2">
      <c r="A665" s="41">
        <v>7303</v>
      </c>
      <c r="B665" s="27" t="str">
        <f>VLOOKUP(A665,'BASE REGISTRO NOVIEMBRE'!$B$2:$V$890,2,FALSE)</f>
        <v xml:space="preserve">I. Municipalidad de Tirúa
</v>
      </c>
      <c r="C665" s="27" t="str">
        <f>VLOOKUP(A665,'BASE REGISTRO NOVIEMBRE'!$B$2:$V$890,3,FALSE)</f>
        <v>69160700-3</v>
      </c>
      <c r="D665" s="27" t="str">
        <f>VLOOKUP(A665,'BASE REGISTRO NOVIEMBRE'!$B$2:$V$890,4,FALSE)</f>
        <v>Municipalidad</v>
      </c>
      <c r="E665" s="27" t="str">
        <f>VLOOKUP(A665,'BASE REGISTRO NOVIEMBRE'!$B$2:$V$890,5,FALSE)</f>
        <v>Constitución Política de la República, artículo 107.</v>
      </c>
      <c r="F665" s="27" t="str">
        <f>VLOOKUP(A665,'BASE REGISTRO NOVIEMBRE'!$B$2:$V$890,6,FALSE)</f>
        <v>Indefinida.</v>
      </c>
      <c r="G665" s="27" t="str">
        <f>VLOOKUP(A665,'BASE REGISTRO NOVIEMBRE'!$B$2:$V$890,7,FALSE)</f>
        <v>Según Ley Orgánica Nº 18.695, artículos 1º al 4º.</v>
      </c>
      <c r="H665" s="27" t="str">
        <f>VLOOKUP(A665,'BASE REGISTRO NOVIEMBRE'!$B$2:$V$890,8,FALSE)</f>
        <v>no tiene</v>
      </c>
      <c r="I665" s="27">
        <f>VLOOKUP(A665,'BASE REGISTRO NOVIEMBRE'!$B$2:$V$890,9,FALSE)</f>
        <v>0</v>
      </c>
      <c r="J665" s="27">
        <f>VLOOKUP(A665,'BASE REGISTRO NOVIEMBRE'!$B$2:$V$890,10,FALSE)</f>
        <v>0</v>
      </c>
      <c r="K665" s="27" t="str">
        <f>VLOOKUP(A665,'BASE REGISTRO NOVIEMBRE'!$B$2:$V$890,11,FALSE)</f>
        <v xml:space="preserve">José Rolando Linco Garrido
</v>
      </c>
      <c r="L665" s="27" t="str">
        <f>VLOOKUP(A665,'BASE REGISTRO NOVIEMBRE'!$B$2:$V$890,12,FALSE)</f>
        <v xml:space="preserve">Avda Costanera Nº 080, comuna de Tirúa, Octava Región.
</v>
      </c>
      <c r="M665" s="27" t="str">
        <f>VLOOKUP(A665,'BASE REGISTRO NOVIEMBRE'!$B$2:$V$890,13,FALSE)</f>
        <v>VIII</v>
      </c>
      <c r="N665" s="27" t="str">
        <f>VLOOKUP(A665,'BASE REGISTRO NOVIEMBRE'!$B$2:$V$890,14,FALSE)</f>
        <v>Tirúa</v>
      </c>
      <c r="O665" s="27" t="str">
        <f>VLOOKUP(A665,'BASE REGISTRO NOVIEMBRE'!$B$2:$V$890,15,FALSE)</f>
        <v>Fonos: 41-614040 – 41-614026 – 41-2445800</v>
      </c>
      <c r="P665" s="27" t="str">
        <f>VLOOKUP(A665,'BASE REGISTRO NOVIEMBRE'!$B$2:$V$890,16,FALSE)</f>
        <v>irisperez@munitirua.com</v>
      </c>
      <c r="Q665" s="27">
        <f>VLOOKUP(A665,'BASE REGISTRO NOVIEMBRE'!$B$2:$V$890,17,FALSE)</f>
        <v>0</v>
      </c>
      <c r="R665" s="27">
        <f>VLOOKUP(A665,'BASE REGISTRO NOVIEMBRE'!$B$2:$V$890,18,FALSE)</f>
        <v>91001</v>
      </c>
      <c r="S665" s="27" t="str">
        <f>VLOOKUP(A665,'BASE REGISTRO NOVIEMBRE'!$B$2:$V$890,19,FALSE)</f>
        <v xml:space="preserve">No se acompañan. Aplica Informe Jurídico Nº 09, de fecha 14 de marzo de 2011 del Departamento Jurídico y Dictamen Nº 070791, de 2009, de la Contraloría General de la República.  
</v>
      </c>
      <c r="T665" s="107">
        <f>VLOOKUP(A665,'BASE REGISTRO NOVIEMBRE'!$B$2:$V$890,20,FALSE)</f>
        <v>38765</v>
      </c>
      <c r="U665" s="41">
        <v>7303</v>
      </c>
      <c r="V665" s="44">
        <v>4893746</v>
      </c>
      <c r="W665" s="44">
        <v>10929366</v>
      </c>
      <c r="X665" s="45">
        <v>44561</v>
      </c>
      <c r="Y665" s="42" t="s">
        <v>40</v>
      </c>
      <c r="Z665" s="42" t="s">
        <v>9203</v>
      </c>
      <c r="AA665" s="42" t="s">
        <v>9589</v>
      </c>
    </row>
    <row r="666" spans="1:27" ht="15.75" customHeight="1" x14ac:dyDescent="0.2">
      <c r="A666" s="41">
        <v>7309</v>
      </c>
      <c r="B666" s="27" t="str">
        <f>VLOOKUP(A666,'BASE REGISTRO NOVIEMBRE'!$B$2:$V$890,2,FALSE)</f>
        <v xml:space="preserve">I. Municipalidad de Hualqui
</v>
      </c>
      <c r="C666" s="27" t="str">
        <f>VLOOKUP(A666,'BASE REGISTRO NOVIEMBRE'!$B$2:$V$890,3,FALSE)</f>
        <v>69150600-2</v>
      </c>
      <c r="D666" s="27" t="str">
        <f>VLOOKUP(A666,'BASE REGISTRO NOVIEMBRE'!$B$2:$V$890,4,FALSE)</f>
        <v>Municipalidad</v>
      </c>
      <c r="E666" s="27" t="str">
        <f>VLOOKUP(A666,'BASE REGISTRO NOVIEMBRE'!$B$2:$V$890,5,FALSE)</f>
        <v>Constitución Política de la República, artículo 107.</v>
      </c>
      <c r="F666" s="27" t="str">
        <f>VLOOKUP(A666,'BASE REGISTRO NOVIEMBRE'!$B$2:$V$890,6,FALSE)</f>
        <v>Indefinida.</v>
      </c>
      <c r="G666" s="27" t="str">
        <f>VLOOKUP(A666,'BASE REGISTRO NOVIEMBRE'!$B$2:$V$890,7,FALSE)</f>
        <v>Según Ley Orgánica Nº 18.695, artículos 1º al 4º.</v>
      </c>
      <c r="H666" s="27" t="str">
        <f>VLOOKUP(A666,'BASE REGISTRO NOVIEMBRE'!$B$2:$V$890,8,FALSE)</f>
        <v>no tiene</v>
      </c>
      <c r="I666" s="27">
        <f>VLOOKUP(A666,'BASE REGISTRO NOVIEMBRE'!$B$2:$V$890,9,FALSE)</f>
        <v>0</v>
      </c>
      <c r="J666" s="27">
        <f>VLOOKUP(A666,'BASE REGISTRO NOVIEMBRE'!$B$2:$V$890,10,FALSE)</f>
        <v>0</v>
      </c>
      <c r="K666" s="27" t="str">
        <f>VLOOKUP(A666,'BASE REGISTRO NOVIEMBRE'!$B$2:$V$890,11,FALSE)</f>
        <v xml:space="preserve">Jorge Alejandro Contanzo Bravo     </v>
      </c>
      <c r="L666" s="27" t="str">
        <f>VLOOKUP(A666,'BASE REGISTRO NOVIEMBRE'!$B$2:$V$890,12,FALSE)</f>
        <v xml:space="preserve">Freire Nº 351, comuna de, Octava Región.
</v>
      </c>
      <c r="M666" s="27" t="str">
        <f>VLOOKUP(A666,'BASE REGISTRO NOVIEMBRE'!$B$2:$V$890,13,FALSE)</f>
        <v>VIII</v>
      </c>
      <c r="N666" s="27" t="str">
        <f>VLOOKUP(A666,'BASE REGISTRO NOVIEMBRE'!$B$2:$V$890,14,FALSE)</f>
        <v>Hualqui</v>
      </c>
      <c r="O666" s="27" t="str">
        <f>VLOOKUP(A666,'BASE REGISTRO NOVIEMBRE'!$B$2:$V$890,15,FALSE)</f>
        <v>Fonos fax: 41-780213 – 41-780424 – 41-780454</v>
      </c>
      <c r="P666" s="27" t="str">
        <f>VLOOKUP(A666,'BASE REGISTRO NOVIEMBRE'!$B$2:$V$890,16,FALSE)</f>
        <v xml:space="preserve"> alcaldia@hualqui.cl</v>
      </c>
      <c r="Q666" s="27">
        <f>VLOOKUP(A666,'BASE REGISTRO NOVIEMBRE'!$B$2:$V$890,17,FALSE)</f>
        <v>0</v>
      </c>
      <c r="R666" s="27">
        <f>VLOOKUP(A666,'BASE REGISTRO NOVIEMBRE'!$B$2:$V$890,18,FALSE)</f>
        <v>91001</v>
      </c>
      <c r="S666" s="27" t="str">
        <f>VLOOKUP(A666,'BASE REGISTRO NOVIEMBRE'!$B$2:$V$890,19,FALSE)</f>
        <v xml:space="preserve">No se acompañan. Aplica Informe Jurídico Nº 09, de  fecha 14 de marzo de 2011 del Departamento Jurídico y Dictamen Nº 070791, de 2009, de la Contraloría General de la República.  
</v>
      </c>
      <c r="T666" s="107">
        <f>VLOOKUP(A666,'BASE REGISTRO NOVIEMBRE'!$B$2:$V$890,20,FALSE)</f>
        <v>38768</v>
      </c>
      <c r="U666" s="41">
        <v>7309</v>
      </c>
      <c r="V666" s="44">
        <v>5056871</v>
      </c>
      <c r="W666" s="44">
        <v>10113742</v>
      </c>
      <c r="X666" s="45">
        <v>44561</v>
      </c>
      <c r="Y666" s="42" t="s">
        <v>40</v>
      </c>
      <c r="Z666" s="42" t="s">
        <v>9203</v>
      </c>
      <c r="AA666" s="42" t="s">
        <v>9501</v>
      </c>
    </row>
    <row r="667" spans="1:27" ht="15.75" customHeight="1" x14ac:dyDescent="0.2">
      <c r="A667" s="41">
        <v>7311</v>
      </c>
      <c r="B667" s="27" t="str">
        <f>VLOOKUP(A667,'BASE REGISTRO NOVIEMBRE'!$B$2:$V$890,2,FALSE)</f>
        <v xml:space="preserve">I. Municipalidad de La Calera
</v>
      </c>
      <c r="C667" s="27" t="str">
        <f>VLOOKUP(A667,'BASE REGISTRO NOVIEMBRE'!$B$2:$V$890,3,FALSE)</f>
        <v>69060300-4</v>
      </c>
      <c r="D667" s="27" t="str">
        <f>VLOOKUP(A667,'BASE REGISTRO NOVIEMBRE'!$B$2:$V$890,4,FALSE)</f>
        <v>Municipalidad</v>
      </c>
      <c r="E667" s="27" t="str">
        <f>VLOOKUP(A667,'BASE REGISTRO NOVIEMBRE'!$B$2:$V$890,5,FALSE)</f>
        <v>Constitución Política de la República, art. 107.</v>
      </c>
      <c r="F667" s="27" t="str">
        <f>VLOOKUP(A667,'BASE REGISTRO NOVIEMBRE'!$B$2:$V$890,6,FALSE)</f>
        <v>Indefinida.</v>
      </c>
      <c r="G667" s="27" t="str">
        <f>VLOOKUP(A667,'BASE REGISTRO NOVIEMBRE'!$B$2:$V$890,7,FALSE)</f>
        <v>Según Ley Orgánica Nº 18.695, arts. 1º al 4º.</v>
      </c>
      <c r="H667" s="27" t="str">
        <f>VLOOKUP(A667,'BASE REGISTRO NOVIEMBRE'!$B$2:$V$890,8,FALSE)</f>
        <v>no tiene</v>
      </c>
      <c r="I667" s="27">
        <f>VLOOKUP(A667,'BASE REGISTRO NOVIEMBRE'!$B$2:$V$890,9,FALSE)</f>
        <v>0</v>
      </c>
      <c r="J667" s="27">
        <f>VLOOKUP(A667,'BASE REGISTRO NOVIEMBRE'!$B$2:$V$890,10,FALSE)</f>
        <v>0</v>
      </c>
      <c r="K667" s="27" t="str">
        <f>VLOOKUP(A667,'BASE REGISTRO NOVIEMBRE'!$B$2:$V$890,11,FALSE)</f>
        <v>Johny Alexis Piraíno Meneses</v>
      </c>
      <c r="L667" s="27" t="str">
        <f>VLOOKUP(A667,'BASE REGISTRO NOVIEMBRE'!$B$2:$V$890,12,FALSE)</f>
        <v xml:space="preserve">Marathon Nº312, comuna de La Calera, quinta Región 
</v>
      </c>
      <c r="M667" s="27" t="str">
        <f>VLOOKUP(A667,'BASE REGISTRO NOVIEMBRE'!$B$2:$V$890,13,FALSE)</f>
        <v>V</v>
      </c>
      <c r="N667" s="27" t="str">
        <f>VLOOKUP(A667,'BASE REGISTRO NOVIEMBRE'!$B$2:$V$890,14,FALSE)</f>
        <v xml:space="preserve"> La Calera</v>
      </c>
      <c r="O667" s="27" t="str">
        <f>VLOOKUP(A667,'BASE REGISTRO NOVIEMBRE'!$B$2:$V$890,15,FALSE)</f>
        <v>332381800
332381700</v>
      </c>
      <c r="P667" s="27" t="str">
        <f>VLOOKUP(A667,'BASE REGISTRO NOVIEMBRE'!$B$2:$V$890,16,FALSE)</f>
        <v>jpiraino@lacalera.cl</v>
      </c>
      <c r="Q667" s="27">
        <f>VLOOKUP(A667,'BASE REGISTRO NOVIEMBRE'!$B$2:$V$890,17,FALSE)</f>
        <v>0</v>
      </c>
      <c r="R667" s="27">
        <f>VLOOKUP(A667,'BASE REGISTRO NOVIEMBRE'!$B$2:$V$890,18,FALSE)</f>
        <v>91001</v>
      </c>
      <c r="S667" s="27" t="str">
        <f>VLOOKUP(A667,'BASE REGISTRO NOVIEMBRE'!$B$2:$V$890,19,FALSE)</f>
        <v xml:space="preserve">No se acompañan. Aplica Informe Jurídico Nº 09, de  fecha 14 de marzo de 2011 del Departamento Jurídico y Dictamen Nº 070791, de 2009, de la Contraloría General de la República.  
</v>
      </c>
      <c r="T667" s="107">
        <f>VLOOKUP(A667,'BASE REGISTRO NOVIEMBRE'!$B$2:$V$890,20,FALSE)</f>
        <v>38786</v>
      </c>
      <c r="U667" s="41">
        <v>7311</v>
      </c>
      <c r="V667" s="44">
        <v>10016440</v>
      </c>
      <c r="W667" s="44">
        <v>10016440</v>
      </c>
      <c r="X667" s="45">
        <v>44561</v>
      </c>
      <c r="Y667" s="42" t="s">
        <v>40</v>
      </c>
      <c r="Z667" s="42" t="s">
        <v>9203</v>
      </c>
      <c r="AA667" s="42" t="s">
        <v>9459</v>
      </c>
    </row>
    <row r="668" spans="1:27" ht="15.75" customHeight="1" x14ac:dyDescent="0.2">
      <c r="A668" s="41">
        <v>7312</v>
      </c>
      <c r="B668" s="27" t="str">
        <f>VLOOKUP(A668,'BASE REGISTRO NOVIEMBRE'!$B$2:$V$890,2,FALSE)</f>
        <v xml:space="preserve">I. Municipalidad de Cartagena
</v>
      </c>
      <c r="C668" s="27" t="str">
        <f>VLOOKUP(A668,'BASE REGISTRO NOVIEMBRE'!$B$2:$V$890,3,FALSE)</f>
        <v>69073600-4</v>
      </c>
      <c r="D668" s="27" t="str">
        <f>VLOOKUP(A668,'BASE REGISTRO NOVIEMBRE'!$B$2:$V$890,4,FALSE)</f>
        <v>Municipalidad</v>
      </c>
      <c r="E668" s="27" t="str">
        <f>VLOOKUP(A668,'BASE REGISTRO NOVIEMBRE'!$B$2:$V$890,5,FALSE)</f>
        <v>Constitución Política de la República, artículo 107</v>
      </c>
      <c r="F668" s="27" t="str">
        <f>VLOOKUP(A668,'BASE REGISTRO NOVIEMBRE'!$B$2:$V$890,6,FALSE)</f>
        <v>Indefinida</v>
      </c>
      <c r="G668" s="27" t="str">
        <f>VLOOKUP(A668,'BASE REGISTRO NOVIEMBRE'!$B$2:$V$890,7,FALSE)</f>
        <v>Según Ley Orgánica Nº 18.695, artículos 1º al  4º</v>
      </c>
      <c r="H668" s="27" t="str">
        <f>VLOOKUP(A668,'BASE REGISTRO NOVIEMBRE'!$B$2:$V$890,8,FALSE)</f>
        <v>no tiene</v>
      </c>
      <c r="I668" s="27">
        <f>VLOOKUP(A668,'BASE REGISTRO NOVIEMBRE'!$B$2:$V$890,9,FALSE)</f>
        <v>0</v>
      </c>
      <c r="J668" s="27">
        <f>VLOOKUP(A668,'BASE REGISTRO NOVIEMBRE'!$B$2:$V$890,10,FALSE)</f>
        <v>0</v>
      </c>
      <c r="K668" s="27" t="str">
        <f>VLOOKUP(A668,'BASE REGISTRO NOVIEMBRE'!$B$2:$V$890,11,FALSE)</f>
        <v xml:space="preserve">Luis Rodrigo García Tapia.
</v>
      </c>
      <c r="L668" s="27" t="str">
        <f>VLOOKUP(A668,'BASE REGISTRO NOVIEMBRE'!$B$2:$V$890,12,FALSE)</f>
        <v xml:space="preserve">Av. Casanova Nº 210, 
</v>
      </c>
      <c r="M668" s="27" t="str">
        <f>VLOOKUP(A668,'BASE REGISTRO NOVIEMBRE'!$B$2:$V$890,13,FALSE)</f>
        <v>V</v>
      </c>
      <c r="N668" s="27" t="str">
        <f>VLOOKUP(A668,'BASE REGISTRO NOVIEMBRE'!$B$2:$V$890,14,FALSE)</f>
        <v>Cartagena</v>
      </c>
      <c r="O668" s="27" t="str">
        <f>VLOOKUP(A668,'BASE REGISTRO NOVIEMBRE'!$B$2:$V$890,15,FALSE)</f>
        <v xml:space="preserve"> Central Telefónica +56 35 200 700  </v>
      </c>
      <c r="P668" s="27" t="str">
        <f>VLOOKUP(A668,'BASE REGISTRO NOVIEMBRE'!$B$2:$V$890,16,FALSE)</f>
        <v xml:space="preserve">alcaldia@cartagena-chile.cl </v>
      </c>
      <c r="Q668" s="27">
        <f>VLOOKUP(A668,'BASE REGISTRO NOVIEMBRE'!$B$2:$V$890,17,FALSE)</f>
        <v>0</v>
      </c>
      <c r="R668" s="27">
        <f>VLOOKUP(A668,'BASE REGISTRO NOVIEMBRE'!$B$2:$V$890,18,FALSE)</f>
        <v>91001</v>
      </c>
      <c r="S668" s="27" t="str">
        <f>VLOOKUP(A668,'BASE REGISTRO NOVIEMBRE'!$B$2:$V$890,19,FALSE)</f>
        <v xml:space="preserve">No se acompañan. Aplica Informe Jurídico Nº 09, de  fecha 14 de marzo de 2011 del Departamento Jurídico y Dictamen Nº 070791, de 2009, de la Contraloría General de la República.  
</v>
      </c>
      <c r="T668" s="107">
        <f>VLOOKUP(A668,'BASE REGISTRO NOVIEMBRE'!$B$2:$V$890,20,FALSE)</f>
        <v>38786</v>
      </c>
      <c r="U668" s="41">
        <v>7312</v>
      </c>
      <c r="V668" s="44">
        <v>7607725</v>
      </c>
      <c r="W668" s="44">
        <v>11757393</v>
      </c>
      <c r="X668" s="45">
        <v>44561</v>
      </c>
      <c r="Y668" s="42" t="s">
        <v>40</v>
      </c>
      <c r="Z668" s="42" t="s">
        <v>9203</v>
      </c>
      <c r="AA668" s="42" t="s">
        <v>905</v>
      </c>
    </row>
    <row r="669" spans="1:27" ht="15.75" customHeight="1" x14ac:dyDescent="0.2">
      <c r="A669" s="41">
        <v>7313</v>
      </c>
      <c r="B669" s="27" t="str">
        <f>VLOOKUP(A669,'BASE REGISTRO NOVIEMBRE'!$B$2:$V$890,2,FALSE)</f>
        <v xml:space="preserve">I. Municipalidad de Viña del Mar
</v>
      </c>
      <c r="C669" s="27" t="str">
        <f>VLOOKUP(A669,'BASE REGISTRO NOVIEMBRE'!$B$2:$V$890,3,FALSE)</f>
        <v>69061000-0</v>
      </c>
      <c r="D669" s="27" t="str">
        <f>VLOOKUP(A669,'BASE REGISTRO NOVIEMBRE'!$B$2:$V$890,4,FALSE)</f>
        <v>Municipalidad</v>
      </c>
      <c r="E669" s="27" t="str">
        <f>VLOOKUP(A669,'BASE REGISTRO NOVIEMBRE'!$B$2:$V$890,5,FALSE)</f>
        <v>Constitución Política de la República, Art. 107.</v>
      </c>
      <c r="F669" s="27" t="str">
        <f>VLOOKUP(A669,'BASE REGISTRO NOVIEMBRE'!$B$2:$V$890,6,FALSE)</f>
        <v>Indefinida.</v>
      </c>
      <c r="G669" s="27" t="str">
        <f>VLOOKUP(A669,'BASE REGISTRO NOVIEMBRE'!$B$2:$V$890,7,FALSE)</f>
        <v>Según Ley Orgánica Nº 18.695, Arts. 1º al 4º.</v>
      </c>
      <c r="H669" s="27" t="str">
        <f>VLOOKUP(A669,'BASE REGISTRO NOVIEMBRE'!$B$2:$V$890,8,FALSE)</f>
        <v>no tiene</v>
      </c>
      <c r="I669" s="27">
        <f>VLOOKUP(A669,'BASE REGISTRO NOVIEMBRE'!$B$2:$V$890,9,FALSE)</f>
        <v>0</v>
      </c>
      <c r="J669" s="27">
        <f>VLOOKUP(A669,'BASE REGISTRO NOVIEMBRE'!$B$2:$V$890,10,FALSE)</f>
        <v>0</v>
      </c>
      <c r="K669" s="27" t="str">
        <f>VLOOKUP(A669,'BASE REGISTRO NOVIEMBRE'!$B$2:$V$890,11,FALSE)</f>
        <v xml:space="preserve">Virginia María del Carmen Reginato Bozzo             
</v>
      </c>
      <c r="L669" s="27" t="str">
        <f>VLOOKUP(A669,'BASE REGISTRO NOVIEMBRE'!$B$2:$V$890,12,FALSE)</f>
        <v>Arlegui N º 615, Viña del Mar.</v>
      </c>
      <c r="M669" s="27" t="str">
        <f>VLOOKUP(A669,'BASE REGISTRO NOVIEMBRE'!$B$2:$V$890,13,FALSE)</f>
        <v>V</v>
      </c>
      <c r="N669" s="27" t="str">
        <f>VLOOKUP(A669,'BASE REGISTRO NOVIEMBRE'!$B$2:$V$890,14,FALSE)</f>
        <v>Viña del Mar</v>
      </c>
      <c r="O669" s="27" t="str">
        <f>VLOOKUP(A669,'BASE REGISTRO NOVIEMBRE'!$B$2:$V$890,15,FALSE)</f>
        <v xml:space="preserve">Teléfonos directos alcaldía: 32-2185002/32-2185003/32-2185005
Otros: 32-2185000/800377700
</v>
      </c>
      <c r="P669" s="27" t="str">
        <f>VLOOKUP(A669,'BASE REGISTRO NOVIEMBRE'!$B$2:$V$890,16,FALSE)</f>
        <v xml:space="preserve">virginia.reginato@munvina.cl
julia.pincheira@munvina.cl
patricia.frias@munvina.cl
Jeannette.donoso@munvina.cl
</v>
      </c>
      <c r="Q669" s="27">
        <f>VLOOKUP(A669,'BASE REGISTRO NOVIEMBRE'!$B$2:$V$890,17,FALSE)</f>
        <v>0</v>
      </c>
      <c r="R669" s="27">
        <f>VLOOKUP(A669,'BASE REGISTRO NOVIEMBRE'!$B$2:$V$890,18,FALSE)</f>
        <v>91001</v>
      </c>
      <c r="S669" s="27" t="str">
        <f>VLOOKUP(A669,'BASE REGISTRO NOVIEMBRE'!$B$2:$V$890,19,FALSE)</f>
        <v xml:space="preserve">No se acompañan. Aplica Informe Jurídico Nº 09, de  fecha 14 de marzo de 2011 del Departamento Jurídico y Dictamen Nº 070791, de 2009, de la Contraloría General de la República.  
</v>
      </c>
      <c r="T669" s="107">
        <f>VLOOKUP(A669,'BASE REGISTRO NOVIEMBRE'!$B$2:$V$890,20,FALSE)</f>
        <v>38786</v>
      </c>
      <c r="U669" s="41">
        <v>7313</v>
      </c>
      <c r="V669" s="44">
        <v>9444072</v>
      </c>
      <c r="W669" s="44">
        <v>18888144</v>
      </c>
      <c r="X669" s="45">
        <v>44561</v>
      </c>
      <c r="Y669" s="42" t="s">
        <v>40</v>
      </c>
      <c r="Z669" s="42" t="s">
        <v>9203</v>
      </c>
      <c r="AA669" s="42" t="s">
        <v>72</v>
      </c>
    </row>
    <row r="670" spans="1:27" ht="15.75" customHeight="1" x14ac:dyDescent="0.2">
      <c r="A670" s="41">
        <v>7320</v>
      </c>
      <c r="B670" s="27" t="str">
        <f>VLOOKUP(A670,'BASE REGISTRO NOVIEMBRE'!$B$2:$V$890,2,FALSE)</f>
        <v>Corporación PRODEL</v>
      </c>
      <c r="C670" s="27" t="str">
        <f>VLOOKUP(A670,'BASE REGISTRO NOVIEMBRE'!$B$2:$V$890,3,FALSE)</f>
        <v>65628810-8</v>
      </c>
      <c r="D670" s="27" t="str">
        <f>VLOOKUP(A670,'BASE REGISTRO NOVIEMBRE'!$B$2:$V$890,4,FALSE)</f>
        <v>Corporación de Derecho Privado.</v>
      </c>
      <c r="E670" s="27" t="str">
        <f>VLOOKUP(A670,'BASE REGISTRO NOVIEMBRE'!$B$2:$V$890,5,FALSE)</f>
        <v xml:space="preserve">Decreto Supremo Nº3328, de 18 de octubre de 2005, del Ministerio de Justicia. </v>
      </c>
      <c r="F670" s="27" t="str">
        <f>VLOOKUP(A670,'BASE REGISTRO NOVIEMBRE'!$B$2:$V$890,6,FALSE)</f>
        <v xml:space="preserve">Certificado de Vigencia folio Nº 500395076352, emitido el 23 de junio de 2021, por el Servicio de Registro Civil e Identificación.
</v>
      </c>
      <c r="G670" s="27" t="str">
        <f>VLOOKUP(A670,'BASE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0" s="27" t="str">
        <f>VLOOKUP(A670,'BASE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0" s="27" t="str">
        <f>VLOOKUP(A670,'BASE REGISTRO NOVIEMBRE'!$B$2:$V$890,9,FALSE)</f>
        <v xml:space="preserve">Durarán dos años en sus cargos. </v>
      </c>
      <c r="J670" s="27" t="str">
        <f>VLOOKUP(A670,'BASE REGISTRO NOVIEMBRE'!$B$2:$V$890,10,FALSE)</f>
        <v>19 de marzo de 2021 al 19 de marzo 2023.</v>
      </c>
      <c r="K670" s="27" t="str">
        <f>VLOOKUP(A670,'BASE REGISTRO NOVIEMBRE'!$B$2:$V$890,11,FALSE)</f>
        <v xml:space="preserve">Presidente: Guillermo Montecinos Rojas,  
</v>
      </c>
      <c r="L670" s="27" t="str">
        <f>VLOOKUP(A670,'BASE REGISTRO NOVIEMBRE'!$B$2:$V$890,12,FALSE)</f>
        <v xml:space="preserve">4 Oriente Nº 143, comuna de Viña del Mar, Quinta Región. 
</v>
      </c>
      <c r="M670" s="27" t="str">
        <f>VLOOKUP(A670,'BASE REGISTRO NOVIEMBRE'!$B$2:$V$890,13,FALSE)</f>
        <v>V</v>
      </c>
      <c r="N670" s="27" t="str">
        <f>VLOOKUP(A670,'BASE REGISTRO NOVIEMBRE'!$B$2:$V$890,14,FALSE)</f>
        <v xml:space="preserve"> Viña del Mar</v>
      </c>
      <c r="O670" s="27" t="str">
        <f>VLOOKUP(A670,'BASE REGISTRO NOVIEMBRE'!$B$2:$V$890,15,FALSE)</f>
        <v>Teléfono: 32-2110125- 32-2518572 / 73 / 74</v>
      </c>
      <c r="P670" s="27" t="str">
        <f>VLOOKUP(A670,'BASE REGISTRO NOVIEMBRE'!$B$2:$V$890,16,FALSE)</f>
        <v xml:space="preserve"> prodelquinta@yahoo.es</v>
      </c>
      <c r="Q670" s="27">
        <f>VLOOKUP(A670,'BASE REGISTRO NOVIEMBRE'!$B$2:$V$890,17,FALSE)</f>
        <v>0</v>
      </c>
      <c r="R670" s="27">
        <f>VLOOKUP(A670,'BASE REGISTRO NOVIEMBRE'!$B$2:$V$890,18,FALSE)</f>
        <v>93401</v>
      </c>
      <c r="S670" s="27" t="str">
        <f>VLOOKUP(A670,'BASE REGISTRO NOVIEMBRE'!$B$2:$V$890,19,FALSE)</f>
        <v>Se acompaña certificado financiero de la Institución correspondientes al año 2020, aprobado por el Sub Departamento de Supervisión Financiera Nacional .</v>
      </c>
      <c r="T670" s="107">
        <f>VLOOKUP(A670,'BASE REGISTRO NOVIEMBRE'!$B$2:$V$890,20,FALSE)</f>
        <v>38848</v>
      </c>
      <c r="U670" s="41">
        <v>7320</v>
      </c>
      <c r="V670" s="44">
        <v>54071262</v>
      </c>
      <c r="W670" s="44">
        <v>103816782</v>
      </c>
      <c r="X670" s="45">
        <v>44561</v>
      </c>
      <c r="Y670" s="42" t="s">
        <v>40</v>
      </c>
      <c r="Z670" s="42" t="s">
        <v>9203</v>
      </c>
      <c r="AA670" s="42" t="s">
        <v>9453</v>
      </c>
    </row>
    <row r="671" spans="1:27" ht="15.75" customHeight="1" x14ac:dyDescent="0.2">
      <c r="A671" s="41">
        <v>7320</v>
      </c>
      <c r="B671" s="27" t="str">
        <f>VLOOKUP(A671,'BASE REGISTRO NOVIEMBRE'!$B$2:$V$890,2,FALSE)</f>
        <v>Corporación PRODEL</v>
      </c>
      <c r="C671" s="27" t="str">
        <f>VLOOKUP(A671,'BASE REGISTRO NOVIEMBRE'!$B$2:$V$890,3,FALSE)</f>
        <v>65628810-8</v>
      </c>
      <c r="D671" s="27" t="str">
        <f>VLOOKUP(A671,'BASE REGISTRO NOVIEMBRE'!$B$2:$V$890,4,FALSE)</f>
        <v>Corporación de Derecho Privado.</v>
      </c>
      <c r="E671" s="27" t="str">
        <f>VLOOKUP(A671,'BASE REGISTRO NOVIEMBRE'!$B$2:$V$890,5,FALSE)</f>
        <v xml:space="preserve">Decreto Supremo Nº3328, de 18 de octubre de 2005, del Ministerio de Justicia. </v>
      </c>
      <c r="F671" s="27" t="str">
        <f>VLOOKUP(A671,'BASE REGISTRO NOVIEMBRE'!$B$2:$V$890,6,FALSE)</f>
        <v xml:space="preserve">Certificado de Vigencia folio Nº 500395076352, emitido el 23 de junio de 2021, por el Servicio de Registro Civil e Identificación.
</v>
      </c>
      <c r="G671" s="27" t="str">
        <f>VLOOKUP(A671,'BASE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1" s="27" t="str">
        <f>VLOOKUP(A671,'BASE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1" s="27" t="str">
        <f>VLOOKUP(A671,'BASE REGISTRO NOVIEMBRE'!$B$2:$V$890,9,FALSE)</f>
        <v xml:space="preserve">Durarán dos años en sus cargos. </v>
      </c>
      <c r="J671" s="27" t="str">
        <f>VLOOKUP(A671,'BASE REGISTRO NOVIEMBRE'!$B$2:$V$890,10,FALSE)</f>
        <v>19 de marzo de 2021 al 19 de marzo 2023.</v>
      </c>
      <c r="K671" s="27" t="str">
        <f>VLOOKUP(A671,'BASE REGISTRO NOVIEMBRE'!$B$2:$V$890,11,FALSE)</f>
        <v xml:space="preserve">Presidente: Guillermo Montecinos Rojas,  
</v>
      </c>
      <c r="L671" s="27" t="str">
        <f>VLOOKUP(A671,'BASE REGISTRO NOVIEMBRE'!$B$2:$V$890,12,FALSE)</f>
        <v xml:space="preserve">4 Oriente Nº 143, comuna de Viña del Mar, Quinta Región. 
</v>
      </c>
      <c r="M671" s="27" t="str">
        <f>VLOOKUP(A671,'BASE REGISTRO NOVIEMBRE'!$B$2:$V$890,13,FALSE)</f>
        <v>V</v>
      </c>
      <c r="N671" s="27" t="str">
        <f>VLOOKUP(A671,'BASE REGISTRO NOVIEMBRE'!$B$2:$V$890,14,FALSE)</f>
        <v xml:space="preserve"> Viña del Mar</v>
      </c>
      <c r="O671" s="27" t="str">
        <f>VLOOKUP(A671,'BASE REGISTRO NOVIEMBRE'!$B$2:$V$890,15,FALSE)</f>
        <v>Teléfono: 32-2110125- 32-2518572 / 73 / 74</v>
      </c>
      <c r="P671" s="27" t="str">
        <f>VLOOKUP(A671,'BASE REGISTRO NOVIEMBRE'!$B$2:$V$890,16,FALSE)</f>
        <v xml:space="preserve"> prodelquinta@yahoo.es</v>
      </c>
      <c r="Q671" s="27">
        <f>VLOOKUP(A671,'BASE REGISTRO NOVIEMBRE'!$B$2:$V$890,17,FALSE)</f>
        <v>0</v>
      </c>
      <c r="R671" s="27">
        <f>VLOOKUP(A671,'BASE REGISTRO NOVIEMBRE'!$B$2:$V$890,18,FALSE)</f>
        <v>93401</v>
      </c>
      <c r="S671" s="27" t="str">
        <f>VLOOKUP(A671,'BASE REGISTRO NOVIEMBRE'!$B$2:$V$890,19,FALSE)</f>
        <v>Se acompaña certificado financiero de la Institución correspondientes al año 2020, aprobado por el Sub Departamento de Supervisión Financiera Nacional .</v>
      </c>
      <c r="T671" s="107">
        <f>VLOOKUP(A671,'BASE REGISTRO NOVIEMBRE'!$B$2:$V$890,20,FALSE)</f>
        <v>38848</v>
      </c>
      <c r="U671" s="41">
        <v>7320</v>
      </c>
      <c r="V671" s="44">
        <v>3462900</v>
      </c>
      <c r="W671" s="44">
        <v>25238050</v>
      </c>
      <c r="X671" s="45">
        <v>44561</v>
      </c>
      <c r="Y671" s="42" t="s">
        <v>40</v>
      </c>
      <c r="Z671" s="42" t="s">
        <v>9203</v>
      </c>
      <c r="AA671" s="42" t="s">
        <v>184</v>
      </c>
    </row>
    <row r="672" spans="1:27" ht="15.75" customHeight="1" x14ac:dyDescent="0.2">
      <c r="A672" s="41">
        <v>7320</v>
      </c>
      <c r="B672" s="27" t="str">
        <f>VLOOKUP(A672,'BASE REGISTRO NOVIEMBRE'!$B$2:$V$890,2,FALSE)</f>
        <v>Corporación PRODEL</v>
      </c>
      <c r="C672" s="27" t="str">
        <f>VLOOKUP(A672,'BASE REGISTRO NOVIEMBRE'!$B$2:$V$890,3,FALSE)</f>
        <v>65628810-8</v>
      </c>
      <c r="D672" s="27" t="str">
        <f>VLOOKUP(A672,'BASE REGISTRO NOVIEMBRE'!$B$2:$V$890,4,FALSE)</f>
        <v>Corporación de Derecho Privado.</v>
      </c>
      <c r="E672" s="27" t="str">
        <f>VLOOKUP(A672,'BASE REGISTRO NOVIEMBRE'!$B$2:$V$890,5,FALSE)</f>
        <v xml:space="preserve">Decreto Supremo Nº3328, de 18 de octubre de 2005, del Ministerio de Justicia. </v>
      </c>
      <c r="F672" s="27" t="str">
        <f>VLOOKUP(A672,'BASE REGISTRO NOVIEMBRE'!$B$2:$V$890,6,FALSE)</f>
        <v xml:space="preserve">Certificado de Vigencia folio Nº 500395076352, emitido el 23 de junio de 2021, por el Servicio de Registro Civil e Identificación.
</v>
      </c>
      <c r="G672" s="27" t="str">
        <f>VLOOKUP(A672,'BASE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2" s="27" t="str">
        <f>VLOOKUP(A672,'BASE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2" s="27" t="str">
        <f>VLOOKUP(A672,'BASE REGISTRO NOVIEMBRE'!$B$2:$V$890,9,FALSE)</f>
        <v xml:space="preserve">Durarán dos años en sus cargos. </v>
      </c>
      <c r="J672" s="27" t="str">
        <f>VLOOKUP(A672,'BASE REGISTRO NOVIEMBRE'!$B$2:$V$890,10,FALSE)</f>
        <v>19 de marzo de 2021 al 19 de marzo 2023.</v>
      </c>
      <c r="K672" s="27" t="str">
        <f>VLOOKUP(A672,'BASE REGISTRO NOVIEMBRE'!$B$2:$V$890,11,FALSE)</f>
        <v xml:space="preserve">Presidente: Guillermo Montecinos Rojas,  
</v>
      </c>
      <c r="L672" s="27" t="str">
        <f>VLOOKUP(A672,'BASE REGISTRO NOVIEMBRE'!$B$2:$V$890,12,FALSE)</f>
        <v xml:space="preserve">4 Oriente Nº 143, comuna de Viña del Mar, Quinta Región. 
</v>
      </c>
      <c r="M672" s="27" t="str">
        <f>VLOOKUP(A672,'BASE REGISTRO NOVIEMBRE'!$B$2:$V$890,13,FALSE)</f>
        <v>V</v>
      </c>
      <c r="N672" s="27" t="str">
        <f>VLOOKUP(A672,'BASE REGISTRO NOVIEMBRE'!$B$2:$V$890,14,FALSE)</f>
        <v xml:space="preserve"> Viña del Mar</v>
      </c>
      <c r="O672" s="27" t="str">
        <f>VLOOKUP(A672,'BASE REGISTRO NOVIEMBRE'!$B$2:$V$890,15,FALSE)</f>
        <v>Teléfono: 32-2110125- 32-2518572 / 73 / 74</v>
      </c>
      <c r="P672" s="27" t="str">
        <f>VLOOKUP(A672,'BASE REGISTRO NOVIEMBRE'!$B$2:$V$890,16,FALSE)</f>
        <v xml:space="preserve"> prodelquinta@yahoo.es</v>
      </c>
      <c r="Q672" s="27">
        <f>VLOOKUP(A672,'BASE REGISTRO NOVIEMBRE'!$B$2:$V$890,17,FALSE)</f>
        <v>0</v>
      </c>
      <c r="R672" s="27">
        <f>VLOOKUP(A672,'BASE REGISTRO NOVIEMBRE'!$B$2:$V$890,18,FALSE)</f>
        <v>93401</v>
      </c>
      <c r="S672" s="27" t="str">
        <f>VLOOKUP(A672,'BASE REGISTRO NOVIEMBRE'!$B$2:$V$890,19,FALSE)</f>
        <v>Se acompaña certificado financiero de la Institución correspondientes al año 2020, aprobado por el Sub Departamento de Supervisión Financiera Nacional .</v>
      </c>
      <c r="T672" s="107">
        <f>VLOOKUP(A672,'BASE REGISTRO NOVIEMBRE'!$B$2:$V$890,20,FALSE)</f>
        <v>38848</v>
      </c>
      <c r="U672" s="41">
        <v>7320</v>
      </c>
      <c r="V672" s="44">
        <v>17823540</v>
      </c>
      <c r="W672" s="44">
        <v>38223977</v>
      </c>
      <c r="X672" s="45">
        <v>44561</v>
      </c>
      <c r="Y672" s="42" t="s">
        <v>40</v>
      </c>
      <c r="Z672" s="42" t="s">
        <v>9203</v>
      </c>
      <c r="AA672" s="42" t="s">
        <v>9467</v>
      </c>
    </row>
    <row r="673" spans="1:27" ht="15.75" customHeight="1" x14ac:dyDescent="0.2">
      <c r="A673" s="41">
        <v>7320</v>
      </c>
      <c r="B673" s="27" t="str">
        <f>VLOOKUP(A673,'BASE REGISTRO NOVIEMBRE'!$B$2:$V$890,2,FALSE)</f>
        <v>Corporación PRODEL</v>
      </c>
      <c r="C673" s="27" t="str">
        <f>VLOOKUP(A673,'BASE REGISTRO NOVIEMBRE'!$B$2:$V$890,3,FALSE)</f>
        <v>65628810-8</v>
      </c>
      <c r="D673" s="27" t="str">
        <f>VLOOKUP(A673,'BASE REGISTRO NOVIEMBRE'!$B$2:$V$890,4,FALSE)</f>
        <v>Corporación de Derecho Privado.</v>
      </c>
      <c r="E673" s="27" t="str">
        <f>VLOOKUP(A673,'BASE REGISTRO NOVIEMBRE'!$B$2:$V$890,5,FALSE)</f>
        <v xml:space="preserve">Decreto Supremo Nº3328, de 18 de octubre de 2005, del Ministerio de Justicia. </v>
      </c>
      <c r="F673" s="27" t="str">
        <f>VLOOKUP(A673,'BASE REGISTRO NOVIEMBRE'!$B$2:$V$890,6,FALSE)</f>
        <v xml:space="preserve">Certificado de Vigencia folio Nº 500395076352, emitido el 23 de junio de 2021, por el Servicio de Registro Civil e Identificación.
</v>
      </c>
      <c r="G673" s="27" t="str">
        <f>VLOOKUP(A673,'BASE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3" s="27" t="str">
        <f>VLOOKUP(A673,'BASE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3" s="27" t="str">
        <f>VLOOKUP(A673,'BASE REGISTRO NOVIEMBRE'!$B$2:$V$890,9,FALSE)</f>
        <v xml:space="preserve">Durarán dos años en sus cargos. </v>
      </c>
      <c r="J673" s="27" t="str">
        <f>VLOOKUP(A673,'BASE REGISTRO NOVIEMBRE'!$B$2:$V$890,10,FALSE)</f>
        <v>19 de marzo de 2021 al 19 de marzo 2023.</v>
      </c>
      <c r="K673" s="27" t="str">
        <f>VLOOKUP(A673,'BASE REGISTRO NOVIEMBRE'!$B$2:$V$890,11,FALSE)</f>
        <v xml:space="preserve">Presidente: Guillermo Montecinos Rojas,  
</v>
      </c>
      <c r="L673" s="27" t="str">
        <f>VLOOKUP(A673,'BASE REGISTRO NOVIEMBRE'!$B$2:$V$890,12,FALSE)</f>
        <v xml:space="preserve">4 Oriente Nº 143, comuna de Viña del Mar, Quinta Región. 
</v>
      </c>
      <c r="M673" s="27" t="str">
        <f>VLOOKUP(A673,'BASE REGISTRO NOVIEMBRE'!$B$2:$V$890,13,FALSE)</f>
        <v>V</v>
      </c>
      <c r="N673" s="27" t="str">
        <f>VLOOKUP(A673,'BASE REGISTRO NOVIEMBRE'!$B$2:$V$890,14,FALSE)</f>
        <v xml:space="preserve"> Viña del Mar</v>
      </c>
      <c r="O673" s="27" t="str">
        <f>VLOOKUP(A673,'BASE REGISTRO NOVIEMBRE'!$B$2:$V$890,15,FALSE)</f>
        <v>Teléfono: 32-2110125- 32-2518572 / 73 / 74</v>
      </c>
      <c r="P673" s="27" t="str">
        <f>VLOOKUP(A673,'BASE REGISTRO NOVIEMBRE'!$B$2:$V$890,16,FALSE)</f>
        <v xml:space="preserve"> prodelquinta@yahoo.es</v>
      </c>
      <c r="Q673" s="27">
        <f>VLOOKUP(A673,'BASE REGISTRO NOVIEMBRE'!$B$2:$V$890,17,FALSE)</f>
        <v>0</v>
      </c>
      <c r="R673" s="27">
        <f>VLOOKUP(A673,'BASE REGISTRO NOVIEMBRE'!$B$2:$V$890,18,FALSE)</f>
        <v>93401</v>
      </c>
      <c r="S673" s="27" t="str">
        <f>VLOOKUP(A673,'BASE REGISTRO NOVIEMBRE'!$B$2:$V$890,19,FALSE)</f>
        <v>Se acompaña certificado financiero de la Institución correspondientes al año 2020, aprobado por el Sub Departamento de Supervisión Financiera Nacional .</v>
      </c>
      <c r="T673" s="107">
        <f>VLOOKUP(A673,'BASE REGISTRO NOVIEMBRE'!$B$2:$V$890,20,FALSE)</f>
        <v>38848</v>
      </c>
      <c r="U673" s="41">
        <v>7320</v>
      </c>
      <c r="V673" s="44">
        <v>16679700</v>
      </c>
      <c r="W673" s="44">
        <v>24437700</v>
      </c>
      <c r="X673" s="45">
        <v>44561</v>
      </c>
      <c r="Y673" s="42" t="s">
        <v>40</v>
      </c>
      <c r="Z673" s="42" t="s">
        <v>9203</v>
      </c>
      <c r="AA673" s="42" t="s">
        <v>9477</v>
      </c>
    </row>
    <row r="674" spans="1:27" ht="15.75" customHeight="1" x14ac:dyDescent="0.2">
      <c r="A674" s="41">
        <v>7320</v>
      </c>
      <c r="B674" s="27" t="str">
        <f>VLOOKUP(A674,'BASE REGISTRO NOVIEMBRE'!$B$2:$V$890,2,FALSE)</f>
        <v>Corporación PRODEL</v>
      </c>
      <c r="C674" s="27" t="str">
        <f>VLOOKUP(A674,'BASE REGISTRO NOVIEMBRE'!$B$2:$V$890,3,FALSE)</f>
        <v>65628810-8</v>
      </c>
      <c r="D674" s="27" t="str">
        <f>VLOOKUP(A674,'BASE REGISTRO NOVIEMBRE'!$B$2:$V$890,4,FALSE)</f>
        <v>Corporación de Derecho Privado.</v>
      </c>
      <c r="E674" s="27" t="str">
        <f>VLOOKUP(A674,'BASE REGISTRO NOVIEMBRE'!$B$2:$V$890,5,FALSE)</f>
        <v xml:space="preserve">Decreto Supremo Nº3328, de 18 de octubre de 2005, del Ministerio de Justicia. </v>
      </c>
      <c r="F674" s="27" t="str">
        <f>VLOOKUP(A674,'BASE REGISTRO NOVIEMBRE'!$B$2:$V$890,6,FALSE)</f>
        <v xml:space="preserve">Certificado de Vigencia folio Nº 500395076352, emitido el 23 de junio de 2021, por el Servicio de Registro Civil e Identificación.
</v>
      </c>
      <c r="G674" s="27" t="str">
        <f>VLOOKUP(A674,'BASE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4" s="27" t="str">
        <f>VLOOKUP(A674,'BASE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4" s="27" t="str">
        <f>VLOOKUP(A674,'BASE REGISTRO NOVIEMBRE'!$B$2:$V$890,9,FALSE)</f>
        <v xml:space="preserve">Durarán dos años en sus cargos. </v>
      </c>
      <c r="J674" s="27" t="str">
        <f>VLOOKUP(A674,'BASE REGISTRO NOVIEMBRE'!$B$2:$V$890,10,FALSE)</f>
        <v>19 de marzo de 2021 al 19 de marzo 2023.</v>
      </c>
      <c r="K674" s="27" t="str">
        <f>VLOOKUP(A674,'BASE REGISTRO NOVIEMBRE'!$B$2:$V$890,11,FALSE)</f>
        <v xml:space="preserve">Presidente: Guillermo Montecinos Rojas,  
</v>
      </c>
      <c r="L674" s="27" t="str">
        <f>VLOOKUP(A674,'BASE REGISTRO NOVIEMBRE'!$B$2:$V$890,12,FALSE)</f>
        <v xml:space="preserve">4 Oriente Nº 143, comuna de Viña del Mar, Quinta Región. 
</v>
      </c>
      <c r="M674" s="27" t="str">
        <f>VLOOKUP(A674,'BASE REGISTRO NOVIEMBRE'!$B$2:$V$890,13,FALSE)</f>
        <v>V</v>
      </c>
      <c r="N674" s="27" t="str">
        <f>VLOOKUP(A674,'BASE REGISTRO NOVIEMBRE'!$B$2:$V$890,14,FALSE)</f>
        <v xml:space="preserve"> Viña del Mar</v>
      </c>
      <c r="O674" s="27" t="str">
        <f>VLOOKUP(A674,'BASE REGISTRO NOVIEMBRE'!$B$2:$V$890,15,FALSE)</f>
        <v>Teléfono: 32-2110125- 32-2518572 / 73 / 74</v>
      </c>
      <c r="P674" s="27" t="str">
        <f>VLOOKUP(A674,'BASE REGISTRO NOVIEMBRE'!$B$2:$V$890,16,FALSE)</f>
        <v xml:space="preserve"> prodelquinta@yahoo.es</v>
      </c>
      <c r="Q674" s="27">
        <f>VLOOKUP(A674,'BASE REGISTRO NOVIEMBRE'!$B$2:$V$890,17,FALSE)</f>
        <v>0</v>
      </c>
      <c r="R674" s="27">
        <f>VLOOKUP(A674,'BASE REGISTRO NOVIEMBRE'!$B$2:$V$890,18,FALSE)</f>
        <v>93401</v>
      </c>
      <c r="S674" s="27" t="str">
        <f>VLOOKUP(A674,'BASE REGISTRO NOVIEMBRE'!$B$2:$V$890,19,FALSE)</f>
        <v>Se acompaña certificado financiero de la Institución correspondientes al año 2020, aprobado por el Sub Departamento de Supervisión Financiera Nacional .</v>
      </c>
      <c r="T674" s="107">
        <f>VLOOKUP(A674,'BASE REGISTRO NOVIEMBRE'!$B$2:$V$890,20,FALSE)</f>
        <v>38848</v>
      </c>
      <c r="U674" s="41">
        <v>7320</v>
      </c>
      <c r="V674" s="44">
        <v>7067435</v>
      </c>
      <c r="W674" s="44">
        <v>13586534</v>
      </c>
      <c r="X674" s="45">
        <v>44561</v>
      </c>
      <c r="Y674" s="42" t="s">
        <v>40</v>
      </c>
      <c r="Z674" s="42" t="s">
        <v>9203</v>
      </c>
      <c r="AA674" s="42" t="s">
        <v>9485</v>
      </c>
    </row>
    <row r="675" spans="1:27" ht="15.75" customHeight="1" x14ac:dyDescent="0.2">
      <c r="A675" s="41">
        <v>7320</v>
      </c>
      <c r="B675" s="27" t="str">
        <f>VLOOKUP(A675,'BASE REGISTRO NOVIEMBRE'!$B$2:$V$890,2,FALSE)</f>
        <v>Corporación PRODEL</v>
      </c>
      <c r="C675" s="27" t="str">
        <f>VLOOKUP(A675,'BASE REGISTRO NOVIEMBRE'!$B$2:$V$890,3,FALSE)</f>
        <v>65628810-8</v>
      </c>
      <c r="D675" s="27" t="str">
        <f>VLOOKUP(A675,'BASE REGISTRO NOVIEMBRE'!$B$2:$V$890,4,FALSE)</f>
        <v>Corporación de Derecho Privado.</v>
      </c>
      <c r="E675" s="27" t="str">
        <f>VLOOKUP(A675,'BASE REGISTRO NOVIEMBRE'!$B$2:$V$890,5,FALSE)</f>
        <v xml:space="preserve">Decreto Supremo Nº3328, de 18 de octubre de 2005, del Ministerio de Justicia. </v>
      </c>
      <c r="F675" s="27" t="str">
        <f>VLOOKUP(A675,'BASE REGISTRO NOVIEMBRE'!$B$2:$V$890,6,FALSE)</f>
        <v xml:space="preserve">Certificado de Vigencia folio Nº 500395076352, emitido el 23 de junio de 2021, por el Servicio de Registro Civil e Identificación.
</v>
      </c>
      <c r="G675" s="27" t="str">
        <f>VLOOKUP(A675,'BASE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5" s="27" t="str">
        <f>VLOOKUP(A675,'BASE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5" s="27" t="str">
        <f>VLOOKUP(A675,'BASE REGISTRO NOVIEMBRE'!$B$2:$V$890,9,FALSE)</f>
        <v xml:space="preserve">Durarán dos años en sus cargos. </v>
      </c>
      <c r="J675" s="27" t="str">
        <f>VLOOKUP(A675,'BASE REGISTRO NOVIEMBRE'!$B$2:$V$890,10,FALSE)</f>
        <v>19 de marzo de 2021 al 19 de marzo 2023.</v>
      </c>
      <c r="K675" s="27" t="str">
        <f>VLOOKUP(A675,'BASE REGISTRO NOVIEMBRE'!$B$2:$V$890,11,FALSE)</f>
        <v xml:space="preserve">Presidente: Guillermo Montecinos Rojas,  
</v>
      </c>
      <c r="L675" s="27" t="str">
        <f>VLOOKUP(A675,'BASE REGISTRO NOVIEMBRE'!$B$2:$V$890,12,FALSE)</f>
        <v xml:space="preserve">4 Oriente Nº 143, comuna de Viña del Mar, Quinta Región. 
</v>
      </c>
      <c r="M675" s="27" t="str">
        <f>VLOOKUP(A675,'BASE REGISTRO NOVIEMBRE'!$B$2:$V$890,13,FALSE)</f>
        <v>V</v>
      </c>
      <c r="N675" s="27" t="str">
        <f>VLOOKUP(A675,'BASE REGISTRO NOVIEMBRE'!$B$2:$V$890,14,FALSE)</f>
        <v xml:space="preserve"> Viña del Mar</v>
      </c>
      <c r="O675" s="27" t="str">
        <f>VLOOKUP(A675,'BASE REGISTRO NOVIEMBRE'!$B$2:$V$890,15,FALSE)</f>
        <v>Teléfono: 32-2110125- 32-2518572 / 73 / 74</v>
      </c>
      <c r="P675" s="27" t="str">
        <f>VLOOKUP(A675,'BASE REGISTRO NOVIEMBRE'!$B$2:$V$890,16,FALSE)</f>
        <v xml:space="preserve"> prodelquinta@yahoo.es</v>
      </c>
      <c r="Q675" s="27">
        <f>VLOOKUP(A675,'BASE REGISTRO NOVIEMBRE'!$B$2:$V$890,17,FALSE)</f>
        <v>0</v>
      </c>
      <c r="R675" s="27">
        <f>VLOOKUP(A675,'BASE REGISTRO NOVIEMBRE'!$B$2:$V$890,18,FALSE)</f>
        <v>93401</v>
      </c>
      <c r="S675" s="27" t="str">
        <f>VLOOKUP(A675,'BASE REGISTRO NOVIEMBRE'!$B$2:$V$890,19,FALSE)</f>
        <v>Se acompaña certificado financiero de la Institución correspondientes al año 2020, aprobado por el Sub Departamento de Supervisión Financiera Nacional .</v>
      </c>
      <c r="T675" s="107">
        <f>VLOOKUP(A675,'BASE REGISTRO NOVIEMBRE'!$B$2:$V$890,20,FALSE)</f>
        <v>38848</v>
      </c>
      <c r="U675" s="41">
        <v>7320</v>
      </c>
      <c r="V675" s="44">
        <v>32209113</v>
      </c>
      <c r="W675" s="44">
        <v>63888186</v>
      </c>
      <c r="X675" s="45">
        <v>44561</v>
      </c>
      <c r="Y675" s="42" t="s">
        <v>40</v>
      </c>
      <c r="Z675" s="42" t="s">
        <v>9203</v>
      </c>
      <c r="AA675" s="42" t="s">
        <v>186</v>
      </c>
    </row>
    <row r="676" spans="1:27" ht="15.75" customHeight="1" x14ac:dyDescent="0.2">
      <c r="A676" s="41">
        <v>7320</v>
      </c>
      <c r="B676" s="27" t="str">
        <f>VLOOKUP(A676,'BASE REGISTRO NOVIEMBRE'!$B$2:$V$890,2,FALSE)</f>
        <v>Corporación PRODEL</v>
      </c>
      <c r="C676" s="27" t="str">
        <f>VLOOKUP(A676,'BASE REGISTRO NOVIEMBRE'!$B$2:$V$890,3,FALSE)</f>
        <v>65628810-8</v>
      </c>
      <c r="D676" s="27" t="str">
        <f>VLOOKUP(A676,'BASE REGISTRO NOVIEMBRE'!$B$2:$V$890,4,FALSE)</f>
        <v>Corporación de Derecho Privado.</v>
      </c>
      <c r="E676" s="27" t="str">
        <f>VLOOKUP(A676,'BASE REGISTRO NOVIEMBRE'!$B$2:$V$890,5,FALSE)</f>
        <v xml:space="preserve">Decreto Supremo Nº3328, de 18 de octubre de 2005, del Ministerio de Justicia. </v>
      </c>
      <c r="F676" s="27" t="str">
        <f>VLOOKUP(A676,'BASE REGISTRO NOVIEMBRE'!$B$2:$V$890,6,FALSE)</f>
        <v xml:space="preserve">Certificado de Vigencia folio Nº 500395076352, emitido el 23 de junio de 2021, por el Servicio de Registro Civil e Identificación.
</v>
      </c>
      <c r="G676" s="27" t="str">
        <f>VLOOKUP(A676,'BASE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6" s="27" t="str">
        <f>VLOOKUP(A676,'BASE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6" s="27" t="str">
        <f>VLOOKUP(A676,'BASE REGISTRO NOVIEMBRE'!$B$2:$V$890,9,FALSE)</f>
        <v xml:space="preserve">Durarán dos años en sus cargos. </v>
      </c>
      <c r="J676" s="27" t="str">
        <f>VLOOKUP(A676,'BASE REGISTRO NOVIEMBRE'!$B$2:$V$890,10,FALSE)</f>
        <v>19 de marzo de 2021 al 19 de marzo 2023.</v>
      </c>
      <c r="K676" s="27" t="str">
        <f>VLOOKUP(A676,'BASE REGISTRO NOVIEMBRE'!$B$2:$V$890,11,FALSE)</f>
        <v xml:space="preserve">Presidente: Guillermo Montecinos Rojas,  
</v>
      </c>
      <c r="L676" s="27" t="str">
        <f>VLOOKUP(A676,'BASE REGISTRO NOVIEMBRE'!$B$2:$V$890,12,FALSE)</f>
        <v xml:space="preserve">4 Oriente Nº 143, comuna de Viña del Mar, Quinta Región. 
</v>
      </c>
      <c r="M676" s="27" t="str">
        <f>VLOOKUP(A676,'BASE REGISTRO NOVIEMBRE'!$B$2:$V$890,13,FALSE)</f>
        <v>V</v>
      </c>
      <c r="N676" s="27" t="str">
        <f>VLOOKUP(A676,'BASE REGISTRO NOVIEMBRE'!$B$2:$V$890,14,FALSE)</f>
        <v xml:space="preserve"> Viña del Mar</v>
      </c>
      <c r="O676" s="27" t="str">
        <f>VLOOKUP(A676,'BASE REGISTRO NOVIEMBRE'!$B$2:$V$890,15,FALSE)</f>
        <v>Teléfono: 32-2110125- 32-2518572 / 73 / 74</v>
      </c>
      <c r="P676" s="27" t="str">
        <f>VLOOKUP(A676,'BASE REGISTRO NOVIEMBRE'!$B$2:$V$890,16,FALSE)</f>
        <v xml:space="preserve"> prodelquinta@yahoo.es</v>
      </c>
      <c r="Q676" s="27">
        <f>VLOOKUP(A676,'BASE REGISTRO NOVIEMBRE'!$B$2:$V$890,17,FALSE)</f>
        <v>0</v>
      </c>
      <c r="R676" s="27">
        <f>VLOOKUP(A676,'BASE REGISTRO NOVIEMBRE'!$B$2:$V$890,18,FALSE)</f>
        <v>93401</v>
      </c>
      <c r="S676" s="27" t="str">
        <f>VLOOKUP(A676,'BASE REGISTRO NOVIEMBRE'!$B$2:$V$890,19,FALSE)</f>
        <v>Se acompaña certificado financiero de la Institución correspondientes al año 2020, aprobado por el Sub Departamento de Supervisión Financiera Nacional .</v>
      </c>
      <c r="T676" s="107">
        <f>VLOOKUP(A676,'BASE REGISTRO NOVIEMBRE'!$B$2:$V$890,20,FALSE)</f>
        <v>38848</v>
      </c>
      <c r="U676" s="41">
        <v>7320</v>
      </c>
      <c r="V676" s="44">
        <v>3297150</v>
      </c>
      <c r="W676" s="44">
        <v>5973660</v>
      </c>
      <c r="X676" s="45">
        <v>44561</v>
      </c>
      <c r="Y676" s="42" t="s">
        <v>40</v>
      </c>
      <c r="Z676" s="42" t="s">
        <v>9203</v>
      </c>
      <c r="AA676" s="42" t="s">
        <v>9505</v>
      </c>
    </row>
    <row r="677" spans="1:27" ht="15.75" customHeight="1" x14ac:dyDescent="0.2">
      <c r="A677" s="41">
        <v>7320</v>
      </c>
      <c r="B677" s="27" t="str">
        <f>VLOOKUP(A677,'BASE REGISTRO NOVIEMBRE'!$B$2:$V$890,2,FALSE)</f>
        <v>Corporación PRODEL</v>
      </c>
      <c r="C677" s="27" t="str">
        <f>VLOOKUP(A677,'BASE REGISTRO NOVIEMBRE'!$B$2:$V$890,3,FALSE)</f>
        <v>65628810-8</v>
      </c>
      <c r="D677" s="27" t="str">
        <f>VLOOKUP(A677,'BASE REGISTRO NOVIEMBRE'!$B$2:$V$890,4,FALSE)</f>
        <v>Corporación de Derecho Privado.</v>
      </c>
      <c r="E677" s="27" t="str">
        <f>VLOOKUP(A677,'BASE REGISTRO NOVIEMBRE'!$B$2:$V$890,5,FALSE)</f>
        <v xml:space="preserve">Decreto Supremo Nº3328, de 18 de octubre de 2005, del Ministerio de Justicia. </v>
      </c>
      <c r="F677" s="27" t="str">
        <f>VLOOKUP(A677,'BASE REGISTRO NOVIEMBRE'!$B$2:$V$890,6,FALSE)</f>
        <v xml:space="preserve">Certificado de Vigencia folio Nº 500395076352, emitido el 23 de junio de 2021, por el Servicio de Registro Civil e Identificación.
</v>
      </c>
      <c r="G677" s="27" t="str">
        <f>VLOOKUP(A677,'BASE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7" s="27" t="str">
        <f>VLOOKUP(A677,'BASE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7" s="27" t="str">
        <f>VLOOKUP(A677,'BASE REGISTRO NOVIEMBRE'!$B$2:$V$890,9,FALSE)</f>
        <v xml:space="preserve">Durarán dos años en sus cargos. </v>
      </c>
      <c r="J677" s="27" t="str">
        <f>VLOOKUP(A677,'BASE REGISTRO NOVIEMBRE'!$B$2:$V$890,10,FALSE)</f>
        <v>19 de marzo de 2021 al 19 de marzo 2023.</v>
      </c>
      <c r="K677" s="27" t="str">
        <f>VLOOKUP(A677,'BASE REGISTRO NOVIEMBRE'!$B$2:$V$890,11,FALSE)</f>
        <v xml:space="preserve">Presidente: Guillermo Montecinos Rojas,  
</v>
      </c>
      <c r="L677" s="27" t="str">
        <f>VLOOKUP(A677,'BASE REGISTRO NOVIEMBRE'!$B$2:$V$890,12,FALSE)</f>
        <v xml:space="preserve">4 Oriente Nº 143, comuna de Viña del Mar, Quinta Región. 
</v>
      </c>
      <c r="M677" s="27" t="str">
        <f>VLOOKUP(A677,'BASE REGISTRO NOVIEMBRE'!$B$2:$V$890,13,FALSE)</f>
        <v>V</v>
      </c>
      <c r="N677" s="27" t="str">
        <f>VLOOKUP(A677,'BASE REGISTRO NOVIEMBRE'!$B$2:$V$890,14,FALSE)</f>
        <v xml:space="preserve"> Viña del Mar</v>
      </c>
      <c r="O677" s="27" t="str">
        <f>VLOOKUP(A677,'BASE REGISTRO NOVIEMBRE'!$B$2:$V$890,15,FALSE)</f>
        <v>Teléfono: 32-2110125- 32-2518572 / 73 / 74</v>
      </c>
      <c r="P677" s="27" t="str">
        <f>VLOOKUP(A677,'BASE REGISTRO NOVIEMBRE'!$B$2:$V$890,16,FALSE)</f>
        <v xml:space="preserve"> prodelquinta@yahoo.es</v>
      </c>
      <c r="Q677" s="27">
        <f>VLOOKUP(A677,'BASE REGISTRO NOVIEMBRE'!$B$2:$V$890,17,FALSE)</f>
        <v>0</v>
      </c>
      <c r="R677" s="27">
        <f>VLOOKUP(A677,'BASE REGISTRO NOVIEMBRE'!$B$2:$V$890,18,FALSE)</f>
        <v>93401</v>
      </c>
      <c r="S677" s="27" t="str">
        <f>VLOOKUP(A677,'BASE REGISTRO NOVIEMBRE'!$B$2:$V$890,19,FALSE)</f>
        <v>Se acompaña certificado financiero de la Institución correspondientes al año 2020, aprobado por el Sub Departamento de Supervisión Financiera Nacional .</v>
      </c>
      <c r="T677" s="107">
        <f>VLOOKUP(A677,'BASE REGISTRO NOVIEMBRE'!$B$2:$V$890,20,FALSE)</f>
        <v>38848</v>
      </c>
      <c r="U677" s="41">
        <v>7320</v>
      </c>
      <c r="V677" s="44">
        <v>5081490</v>
      </c>
      <c r="W677" s="44">
        <v>9930240</v>
      </c>
      <c r="X677" s="45">
        <v>44561</v>
      </c>
      <c r="Y677" s="42" t="s">
        <v>40</v>
      </c>
      <c r="Z677" s="42" t="s">
        <v>9203</v>
      </c>
      <c r="AA677" s="42" t="s">
        <v>129</v>
      </c>
    </row>
    <row r="678" spans="1:27" ht="15.75" customHeight="1" x14ac:dyDescent="0.2">
      <c r="A678" s="41">
        <v>7320</v>
      </c>
      <c r="B678" s="27" t="str">
        <f>VLOOKUP(A678,'BASE REGISTRO NOVIEMBRE'!$B$2:$V$890,2,FALSE)</f>
        <v>Corporación PRODEL</v>
      </c>
      <c r="C678" s="27" t="str">
        <f>VLOOKUP(A678,'BASE REGISTRO NOVIEMBRE'!$B$2:$V$890,3,FALSE)</f>
        <v>65628810-8</v>
      </c>
      <c r="D678" s="27" t="str">
        <f>VLOOKUP(A678,'BASE REGISTRO NOVIEMBRE'!$B$2:$V$890,4,FALSE)</f>
        <v>Corporación de Derecho Privado.</v>
      </c>
      <c r="E678" s="27" t="str">
        <f>VLOOKUP(A678,'BASE REGISTRO NOVIEMBRE'!$B$2:$V$890,5,FALSE)</f>
        <v xml:space="preserve">Decreto Supremo Nº3328, de 18 de octubre de 2005, del Ministerio de Justicia. </v>
      </c>
      <c r="F678" s="27" t="str">
        <f>VLOOKUP(A678,'BASE REGISTRO NOVIEMBRE'!$B$2:$V$890,6,FALSE)</f>
        <v xml:space="preserve">Certificado de Vigencia folio Nº 500395076352, emitido el 23 de junio de 2021, por el Servicio de Registro Civil e Identificación.
</v>
      </c>
      <c r="G678" s="27" t="str">
        <f>VLOOKUP(A678,'BASE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8" s="27" t="str">
        <f>VLOOKUP(A678,'BASE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8" s="27" t="str">
        <f>VLOOKUP(A678,'BASE REGISTRO NOVIEMBRE'!$B$2:$V$890,9,FALSE)</f>
        <v xml:space="preserve">Durarán dos años en sus cargos. </v>
      </c>
      <c r="J678" s="27" t="str">
        <f>VLOOKUP(A678,'BASE REGISTRO NOVIEMBRE'!$B$2:$V$890,10,FALSE)</f>
        <v>19 de marzo de 2021 al 19 de marzo 2023.</v>
      </c>
      <c r="K678" s="27" t="str">
        <f>VLOOKUP(A678,'BASE REGISTRO NOVIEMBRE'!$B$2:$V$890,11,FALSE)</f>
        <v xml:space="preserve">Presidente: Guillermo Montecinos Rojas,  
</v>
      </c>
      <c r="L678" s="27" t="str">
        <f>VLOOKUP(A678,'BASE REGISTRO NOVIEMBRE'!$B$2:$V$890,12,FALSE)</f>
        <v xml:space="preserve">4 Oriente Nº 143, comuna de Viña del Mar, Quinta Región. 
</v>
      </c>
      <c r="M678" s="27" t="str">
        <f>VLOOKUP(A678,'BASE REGISTRO NOVIEMBRE'!$B$2:$V$890,13,FALSE)</f>
        <v>V</v>
      </c>
      <c r="N678" s="27" t="str">
        <f>VLOOKUP(A678,'BASE REGISTRO NOVIEMBRE'!$B$2:$V$890,14,FALSE)</f>
        <v xml:space="preserve"> Viña del Mar</v>
      </c>
      <c r="O678" s="27" t="str">
        <f>VLOOKUP(A678,'BASE REGISTRO NOVIEMBRE'!$B$2:$V$890,15,FALSE)</f>
        <v>Teléfono: 32-2110125- 32-2518572 / 73 / 74</v>
      </c>
      <c r="P678" s="27" t="str">
        <f>VLOOKUP(A678,'BASE REGISTRO NOVIEMBRE'!$B$2:$V$890,16,FALSE)</f>
        <v xml:space="preserve"> prodelquinta@yahoo.es</v>
      </c>
      <c r="Q678" s="27">
        <f>VLOOKUP(A678,'BASE REGISTRO NOVIEMBRE'!$B$2:$V$890,17,FALSE)</f>
        <v>0</v>
      </c>
      <c r="R678" s="27">
        <f>VLOOKUP(A678,'BASE REGISTRO NOVIEMBRE'!$B$2:$V$890,18,FALSE)</f>
        <v>93401</v>
      </c>
      <c r="S678" s="27" t="str">
        <f>VLOOKUP(A678,'BASE REGISTRO NOVIEMBRE'!$B$2:$V$890,19,FALSE)</f>
        <v>Se acompaña certificado financiero de la Institución correspondientes al año 2020, aprobado por el Sub Departamento de Supervisión Financiera Nacional .</v>
      </c>
      <c r="T678" s="107">
        <f>VLOOKUP(A678,'BASE REGISTRO NOVIEMBRE'!$B$2:$V$890,20,FALSE)</f>
        <v>38848</v>
      </c>
      <c r="U678" s="41">
        <v>7320</v>
      </c>
      <c r="V678" s="44">
        <v>56436864</v>
      </c>
      <c r="W678" s="44">
        <v>68461764</v>
      </c>
      <c r="X678" s="45">
        <v>44561</v>
      </c>
      <c r="Y678" s="42" t="s">
        <v>40</v>
      </c>
      <c r="Z678" s="42" t="s">
        <v>9203</v>
      </c>
      <c r="AA678" s="42" t="s">
        <v>252</v>
      </c>
    </row>
    <row r="679" spans="1:27" ht="15.75" customHeight="1" x14ac:dyDescent="0.2">
      <c r="A679" s="41">
        <v>7320</v>
      </c>
      <c r="B679" s="27" t="str">
        <f>VLOOKUP(A679,'BASE REGISTRO NOVIEMBRE'!$B$2:$V$890,2,FALSE)</f>
        <v>Corporación PRODEL</v>
      </c>
      <c r="C679" s="27" t="str">
        <f>VLOOKUP(A679,'BASE REGISTRO NOVIEMBRE'!$B$2:$V$890,3,FALSE)</f>
        <v>65628810-8</v>
      </c>
      <c r="D679" s="27" t="str">
        <f>VLOOKUP(A679,'BASE REGISTRO NOVIEMBRE'!$B$2:$V$890,4,FALSE)</f>
        <v>Corporación de Derecho Privado.</v>
      </c>
      <c r="E679" s="27" t="str">
        <f>VLOOKUP(A679,'BASE REGISTRO NOVIEMBRE'!$B$2:$V$890,5,FALSE)</f>
        <v xml:space="preserve">Decreto Supremo Nº3328, de 18 de octubre de 2005, del Ministerio de Justicia. </v>
      </c>
      <c r="F679" s="27" t="str">
        <f>VLOOKUP(A679,'BASE REGISTRO NOVIEMBRE'!$B$2:$V$890,6,FALSE)</f>
        <v xml:space="preserve">Certificado de Vigencia folio Nº 500395076352, emitido el 23 de junio de 2021, por el Servicio de Registro Civil e Identificación.
</v>
      </c>
      <c r="G679" s="27" t="str">
        <f>VLOOKUP(A679,'BASE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79" s="27" t="str">
        <f>VLOOKUP(A679,'BASE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79" s="27" t="str">
        <f>VLOOKUP(A679,'BASE REGISTRO NOVIEMBRE'!$B$2:$V$890,9,FALSE)</f>
        <v xml:space="preserve">Durarán dos años en sus cargos. </v>
      </c>
      <c r="J679" s="27" t="str">
        <f>VLOOKUP(A679,'BASE REGISTRO NOVIEMBRE'!$B$2:$V$890,10,FALSE)</f>
        <v>19 de marzo de 2021 al 19 de marzo 2023.</v>
      </c>
      <c r="K679" s="27" t="str">
        <f>VLOOKUP(A679,'BASE REGISTRO NOVIEMBRE'!$B$2:$V$890,11,FALSE)</f>
        <v xml:space="preserve">Presidente: Guillermo Montecinos Rojas,  
</v>
      </c>
      <c r="L679" s="27" t="str">
        <f>VLOOKUP(A679,'BASE REGISTRO NOVIEMBRE'!$B$2:$V$890,12,FALSE)</f>
        <v xml:space="preserve">4 Oriente Nº 143, comuna de Viña del Mar, Quinta Región. 
</v>
      </c>
      <c r="M679" s="27" t="str">
        <f>VLOOKUP(A679,'BASE REGISTRO NOVIEMBRE'!$B$2:$V$890,13,FALSE)</f>
        <v>V</v>
      </c>
      <c r="N679" s="27" t="str">
        <f>VLOOKUP(A679,'BASE REGISTRO NOVIEMBRE'!$B$2:$V$890,14,FALSE)</f>
        <v xml:space="preserve"> Viña del Mar</v>
      </c>
      <c r="O679" s="27" t="str">
        <f>VLOOKUP(A679,'BASE REGISTRO NOVIEMBRE'!$B$2:$V$890,15,FALSE)</f>
        <v>Teléfono: 32-2110125- 32-2518572 / 73 / 74</v>
      </c>
      <c r="P679" s="27" t="str">
        <f>VLOOKUP(A679,'BASE REGISTRO NOVIEMBRE'!$B$2:$V$890,16,FALSE)</f>
        <v xml:space="preserve"> prodelquinta@yahoo.es</v>
      </c>
      <c r="Q679" s="27">
        <f>VLOOKUP(A679,'BASE REGISTRO NOVIEMBRE'!$B$2:$V$890,17,FALSE)</f>
        <v>0</v>
      </c>
      <c r="R679" s="27">
        <f>VLOOKUP(A679,'BASE REGISTRO NOVIEMBRE'!$B$2:$V$890,18,FALSE)</f>
        <v>93401</v>
      </c>
      <c r="S679" s="27" t="str">
        <f>VLOOKUP(A679,'BASE REGISTRO NOVIEMBRE'!$B$2:$V$890,19,FALSE)</f>
        <v>Se acompaña certificado financiero de la Institución correspondientes al año 2020, aprobado por el Sub Departamento de Supervisión Financiera Nacional .</v>
      </c>
      <c r="T679" s="107">
        <f>VLOOKUP(A679,'BASE REGISTRO NOVIEMBRE'!$B$2:$V$890,20,FALSE)</f>
        <v>38848</v>
      </c>
      <c r="U679" s="41">
        <v>7320</v>
      </c>
      <c r="V679" s="44">
        <v>38221080</v>
      </c>
      <c r="W679" s="44">
        <v>57396270</v>
      </c>
      <c r="X679" s="45">
        <v>44561</v>
      </c>
      <c r="Y679" s="42" t="s">
        <v>40</v>
      </c>
      <c r="Z679" s="42" t="s">
        <v>9203</v>
      </c>
      <c r="AA679" s="42" t="s">
        <v>9563</v>
      </c>
    </row>
    <row r="680" spans="1:27" ht="15.75" customHeight="1" x14ac:dyDescent="0.2">
      <c r="A680" s="41">
        <v>7320</v>
      </c>
      <c r="B680" s="27" t="str">
        <f>VLOOKUP(A680,'BASE REGISTRO NOVIEMBRE'!$B$2:$V$890,2,FALSE)</f>
        <v>Corporación PRODEL</v>
      </c>
      <c r="C680" s="27" t="str">
        <f>VLOOKUP(A680,'BASE REGISTRO NOVIEMBRE'!$B$2:$V$890,3,FALSE)</f>
        <v>65628810-8</v>
      </c>
      <c r="D680" s="27" t="str">
        <f>VLOOKUP(A680,'BASE REGISTRO NOVIEMBRE'!$B$2:$V$890,4,FALSE)</f>
        <v>Corporación de Derecho Privado.</v>
      </c>
      <c r="E680" s="27" t="str">
        <f>VLOOKUP(A680,'BASE REGISTRO NOVIEMBRE'!$B$2:$V$890,5,FALSE)</f>
        <v xml:space="preserve">Decreto Supremo Nº3328, de 18 de octubre de 2005, del Ministerio de Justicia. </v>
      </c>
      <c r="F680" s="27" t="str">
        <f>VLOOKUP(A680,'BASE REGISTRO NOVIEMBRE'!$B$2:$V$890,6,FALSE)</f>
        <v xml:space="preserve">Certificado de Vigencia folio Nº 500395076352, emitido el 23 de junio de 2021, por el Servicio de Registro Civil e Identificación.
</v>
      </c>
      <c r="G680" s="27" t="str">
        <f>VLOOKUP(A680,'BASE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0" s="27" t="str">
        <f>VLOOKUP(A680,'BASE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0" s="27" t="str">
        <f>VLOOKUP(A680,'BASE REGISTRO NOVIEMBRE'!$B$2:$V$890,9,FALSE)</f>
        <v xml:space="preserve">Durarán dos años en sus cargos. </v>
      </c>
      <c r="J680" s="27" t="str">
        <f>VLOOKUP(A680,'BASE REGISTRO NOVIEMBRE'!$B$2:$V$890,10,FALSE)</f>
        <v>19 de marzo de 2021 al 19 de marzo 2023.</v>
      </c>
      <c r="K680" s="27" t="str">
        <f>VLOOKUP(A680,'BASE REGISTRO NOVIEMBRE'!$B$2:$V$890,11,FALSE)</f>
        <v xml:space="preserve">Presidente: Guillermo Montecinos Rojas,  
</v>
      </c>
      <c r="L680" s="27" t="str">
        <f>VLOOKUP(A680,'BASE REGISTRO NOVIEMBRE'!$B$2:$V$890,12,FALSE)</f>
        <v xml:space="preserve">4 Oriente Nº 143, comuna de Viña del Mar, Quinta Región. 
</v>
      </c>
      <c r="M680" s="27" t="str">
        <f>VLOOKUP(A680,'BASE REGISTRO NOVIEMBRE'!$B$2:$V$890,13,FALSE)</f>
        <v>V</v>
      </c>
      <c r="N680" s="27" t="str">
        <f>VLOOKUP(A680,'BASE REGISTRO NOVIEMBRE'!$B$2:$V$890,14,FALSE)</f>
        <v xml:space="preserve"> Viña del Mar</v>
      </c>
      <c r="O680" s="27" t="str">
        <f>VLOOKUP(A680,'BASE REGISTRO NOVIEMBRE'!$B$2:$V$890,15,FALSE)</f>
        <v>Teléfono: 32-2110125- 32-2518572 / 73 / 74</v>
      </c>
      <c r="P680" s="27" t="str">
        <f>VLOOKUP(A680,'BASE REGISTRO NOVIEMBRE'!$B$2:$V$890,16,FALSE)</f>
        <v xml:space="preserve"> prodelquinta@yahoo.es</v>
      </c>
      <c r="Q680" s="27">
        <f>VLOOKUP(A680,'BASE REGISTRO NOVIEMBRE'!$B$2:$V$890,17,FALSE)</f>
        <v>0</v>
      </c>
      <c r="R680" s="27">
        <f>VLOOKUP(A680,'BASE REGISTRO NOVIEMBRE'!$B$2:$V$890,18,FALSE)</f>
        <v>93401</v>
      </c>
      <c r="S680" s="27" t="str">
        <f>VLOOKUP(A680,'BASE REGISTRO NOVIEMBRE'!$B$2:$V$890,19,FALSE)</f>
        <v>Se acompaña certificado financiero de la Institución correspondientes al año 2020, aprobado por el Sub Departamento de Supervisión Financiera Nacional .</v>
      </c>
      <c r="T680" s="107">
        <f>VLOOKUP(A680,'BASE REGISTRO NOVIEMBRE'!$B$2:$V$890,20,FALSE)</f>
        <v>38848</v>
      </c>
      <c r="U680" s="41">
        <v>7320</v>
      </c>
      <c r="V680" s="44">
        <v>13361000</v>
      </c>
      <c r="W680" s="44">
        <v>26722000</v>
      </c>
      <c r="X680" s="45">
        <v>44561</v>
      </c>
      <c r="Y680" s="42" t="s">
        <v>40</v>
      </c>
      <c r="Z680" s="42" t="s">
        <v>9203</v>
      </c>
      <c r="AA680" s="42" t="s">
        <v>486</v>
      </c>
    </row>
    <row r="681" spans="1:27" ht="15.75" customHeight="1" x14ac:dyDescent="0.2">
      <c r="A681" s="41">
        <v>7320</v>
      </c>
      <c r="B681" s="27" t="str">
        <f>VLOOKUP(A681,'BASE REGISTRO NOVIEMBRE'!$B$2:$V$890,2,FALSE)</f>
        <v>Corporación PRODEL</v>
      </c>
      <c r="C681" s="27" t="str">
        <f>VLOOKUP(A681,'BASE REGISTRO NOVIEMBRE'!$B$2:$V$890,3,FALSE)</f>
        <v>65628810-8</v>
      </c>
      <c r="D681" s="27" t="str">
        <f>VLOOKUP(A681,'BASE REGISTRO NOVIEMBRE'!$B$2:$V$890,4,FALSE)</f>
        <v>Corporación de Derecho Privado.</v>
      </c>
      <c r="E681" s="27" t="str">
        <f>VLOOKUP(A681,'BASE REGISTRO NOVIEMBRE'!$B$2:$V$890,5,FALSE)</f>
        <v xml:space="preserve">Decreto Supremo Nº3328, de 18 de octubre de 2005, del Ministerio de Justicia. </v>
      </c>
      <c r="F681" s="27" t="str">
        <f>VLOOKUP(A681,'BASE REGISTRO NOVIEMBRE'!$B$2:$V$890,6,FALSE)</f>
        <v xml:space="preserve">Certificado de Vigencia folio Nº 500395076352, emitido el 23 de junio de 2021, por el Servicio de Registro Civil e Identificación.
</v>
      </c>
      <c r="G681" s="27" t="str">
        <f>VLOOKUP(A681,'BASE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1" s="27" t="str">
        <f>VLOOKUP(A681,'BASE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1" s="27" t="str">
        <f>VLOOKUP(A681,'BASE REGISTRO NOVIEMBRE'!$B$2:$V$890,9,FALSE)</f>
        <v xml:space="preserve">Durarán dos años en sus cargos. </v>
      </c>
      <c r="J681" s="27" t="str">
        <f>VLOOKUP(A681,'BASE REGISTRO NOVIEMBRE'!$B$2:$V$890,10,FALSE)</f>
        <v>19 de marzo de 2021 al 19 de marzo 2023.</v>
      </c>
      <c r="K681" s="27" t="str">
        <f>VLOOKUP(A681,'BASE REGISTRO NOVIEMBRE'!$B$2:$V$890,11,FALSE)</f>
        <v xml:space="preserve">Presidente: Guillermo Montecinos Rojas,  
</v>
      </c>
      <c r="L681" s="27" t="str">
        <f>VLOOKUP(A681,'BASE REGISTRO NOVIEMBRE'!$B$2:$V$890,12,FALSE)</f>
        <v xml:space="preserve">4 Oriente Nº 143, comuna de Viña del Mar, Quinta Región. 
</v>
      </c>
      <c r="M681" s="27" t="str">
        <f>VLOOKUP(A681,'BASE REGISTRO NOVIEMBRE'!$B$2:$V$890,13,FALSE)</f>
        <v>V</v>
      </c>
      <c r="N681" s="27" t="str">
        <f>VLOOKUP(A681,'BASE REGISTRO NOVIEMBRE'!$B$2:$V$890,14,FALSE)</f>
        <v xml:space="preserve"> Viña del Mar</v>
      </c>
      <c r="O681" s="27" t="str">
        <f>VLOOKUP(A681,'BASE REGISTRO NOVIEMBRE'!$B$2:$V$890,15,FALSE)</f>
        <v>Teléfono: 32-2110125- 32-2518572 / 73 / 74</v>
      </c>
      <c r="P681" s="27" t="str">
        <f>VLOOKUP(A681,'BASE REGISTRO NOVIEMBRE'!$B$2:$V$890,16,FALSE)</f>
        <v xml:space="preserve"> prodelquinta@yahoo.es</v>
      </c>
      <c r="Q681" s="27">
        <f>VLOOKUP(A681,'BASE REGISTRO NOVIEMBRE'!$B$2:$V$890,17,FALSE)</f>
        <v>0</v>
      </c>
      <c r="R681" s="27">
        <f>VLOOKUP(A681,'BASE REGISTRO NOVIEMBRE'!$B$2:$V$890,18,FALSE)</f>
        <v>93401</v>
      </c>
      <c r="S681" s="27" t="str">
        <f>VLOOKUP(A681,'BASE REGISTRO NOVIEMBRE'!$B$2:$V$890,19,FALSE)</f>
        <v>Se acompaña certificado financiero de la Institución correspondientes al año 2020, aprobado por el Sub Departamento de Supervisión Financiera Nacional .</v>
      </c>
      <c r="T681" s="107">
        <f>VLOOKUP(A681,'BASE REGISTRO NOVIEMBRE'!$B$2:$V$890,20,FALSE)</f>
        <v>38848</v>
      </c>
      <c r="U681" s="41">
        <v>7320</v>
      </c>
      <c r="V681" s="44">
        <v>6465000</v>
      </c>
      <c r="W681" s="44">
        <v>12852420</v>
      </c>
      <c r="X681" s="45">
        <v>44561</v>
      </c>
      <c r="Y681" s="42" t="s">
        <v>40</v>
      </c>
      <c r="Z681" s="42" t="s">
        <v>9203</v>
      </c>
      <c r="AA681" s="42" t="s">
        <v>9582</v>
      </c>
    </row>
    <row r="682" spans="1:27" ht="15.75" customHeight="1" x14ac:dyDescent="0.2">
      <c r="A682" s="41">
        <v>7320</v>
      </c>
      <c r="B682" s="27" t="str">
        <f>VLOOKUP(A682,'BASE REGISTRO NOVIEMBRE'!$B$2:$V$890,2,FALSE)</f>
        <v>Corporación PRODEL</v>
      </c>
      <c r="C682" s="27" t="str">
        <f>VLOOKUP(A682,'BASE REGISTRO NOVIEMBRE'!$B$2:$V$890,3,FALSE)</f>
        <v>65628810-8</v>
      </c>
      <c r="D682" s="27" t="str">
        <f>VLOOKUP(A682,'BASE REGISTRO NOVIEMBRE'!$B$2:$V$890,4,FALSE)</f>
        <v>Corporación de Derecho Privado.</v>
      </c>
      <c r="E682" s="27" t="str">
        <f>VLOOKUP(A682,'BASE REGISTRO NOVIEMBRE'!$B$2:$V$890,5,FALSE)</f>
        <v xml:space="preserve">Decreto Supremo Nº3328, de 18 de octubre de 2005, del Ministerio de Justicia. </v>
      </c>
      <c r="F682" s="27" t="str">
        <f>VLOOKUP(A682,'BASE REGISTRO NOVIEMBRE'!$B$2:$V$890,6,FALSE)</f>
        <v xml:space="preserve">Certificado de Vigencia folio Nº 500395076352, emitido el 23 de junio de 2021, por el Servicio de Registro Civil e Identificación.
</v>
      </c>
      <c r="G682" s="27" t="str">
        <f>VLOOKUP(A682,'BASE REGISTRO NOVIEMBRE'!$B$2:$V$890,7,FALSE)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682" s="27" t="str">
        <f>VLOOKUP(A682,'BASE REGISTRO NOVIEMBRE'!$B$2:$V$890,8,FALSE)</f>
        <v>Presidente: Guillermo Montecinos Rojas, 
Vicepresidente: Flavio Orellana Zamorano, 
Secretaria: Hilda Pinilla Ocampo, 
Tesorera: Marina Bustos Pino, 
Director: Renatto Pendola Rodríguez, 
Consta en Certificado de Directorio de Persona Jurídica sin fines de lucro, folio Nº 500395076344, emitido el 23 de junio de 2021, por el Servicio de Registro Civil e Identificación.</v>
      </c>
      <c r="I682" s="27" t="str">
        <f>VLOOKUP(A682,'BASE REGISTRO NOVIEMBRE'!$B$2:$V$890,9,FALSE)</f>
        <v xml:space="preserve">Durarán dos años en sus cargos. </v>
      </c>
      <c r="J682" s="27" t="str">
        <f>VLOOKUP(A682,'BASE REGISTRO NOVIEMBRE'!$B$2:$V$890,10,FALSE)</f>
        <v>19 de marzo de 2021 al 19 de marzo 2023.</v>
      </c>
      <c r="K682" s="27" t="str">
        <f>VLOOKUP(A682,'BASE REGISTRO NOVIEMBRE'!$B$2:$V$890,11,FALSE)</f>
        <v xml:space="preserve">Presidente: Guillermo Montecinos Rojas,  
</v>
      </c>
      <c r="L682" s="27" t="str">
        <f>VLOOKUP(A682,'BASE REGISTRO NOVIEMBRE'!$B$2:$V$890,12,FALSE)</f>
        <v xml:space="preserve">4 Oriente Nº 143, comuna de Viña del Mar, Quinta Región. 
</v>
      </c>
      <c r="M682" s="27" t="str">
        <f>VLOOKUP(A682,'BASE REGISTRO NOVIEMBRE'!$B$2:$V$890,13,FALSE)</f>
        <v>V</v>
      </c>
      <c r="N682" s="27" t="str">
        <f>VLOOKUP(A682,'BASE REGISTRO NOVIEMBRE'!$B$2:$V$890,14,FALSE)</f>
        <v xml:space="preserve"> Viña del Mar</v>
      </c>
      <c r="O682" s="27" t="str">
        <f>VLOOKUP(A682,'BASE REGISTRO NOVIEMBRE'!$B$2:$V$890,15,FALSE)</f>
        <v>Teléfono: 32-2110125- 32-2518572 / 73 / 74</v>
      </c>
      <c r="P682" s="27" t="str">
        <f>VLOOKUP(A682,'BASE REGISTRO NOVIEMBRE'!$B$2:$V$890,16,FALSE)</f>
        <v xml:space="preserve"> prodelquinta@yahoo.es</v>
      </c>
      <c r="Q682" s="27">
        <f>VLOOKUP(A682,'BASE REGISTRO NOVIEMBRE'!$B$2:$V$890,17,FALSE)</f>
        <v>0</v>
      </c>
      <c r="R682" s="27">
        <f>VLOOKUP(A682,'BASE REGISTRO NOVIEMBRE'!$B$2:$V$890,18,FALSE)</f>
        <v>93401</v>
      </c>
      <c r="S682" s="27" t="str">
        <f>VLOOKUP(A682,'BASE REGISTRO NOVIEMBRE'!$B$2:$V$890,19,FALSE)</f>
        <v>Se acompaña certificado financiero de la Institución correspondientes al año 2020, aprobado por el Sub Departamento de Supervisión Financiera Nacional .</v>
      </c>
      <c r="T682" s="107">
        <f>VLOOKUP(A682,'BASE REGISTRO NOVIEMBRE'!$B$2:$V$890,20,FALSE)</f>
        <v>38848</v>
      </c>
      <c r="U682" s="41">
        <v>7320</v>
      </c>
      <c r="V682" s="44">
        <v>15208783</v>
      </c>
      <c r="W682" s="44">
        <v>22914029</v>
      </c>
      <c r="X682" s="45">
        <v>44561</v>
      </c>
      <c r="Y682" s="42" t="s">
        <v>40</v>
      </c>
      <c r="Z682" s="42" t="s">
        <v>9203</v>
      </c>
      <c r="AA682" s="42" t="s">
        <v>9586</v>
      </c>
    </row>
    <row r="683" spans="1:27" ht="15.75" customHeight="1" x14ac:dyDescent="0.2">
      <c r="A683" s="41">
        <v>7331</v>
      </c>
      <c r="B683" s="27" t="str">
        <f>VLOOKUP(A683,'BASE REGISTRO NOVIEMBRE'!$B$2:$V$890,2,FALSE)</f>
        <v xml:space="preserve">Organización Comunitaria Funcional “Centro Cultural y Social Centro de Apoyo al Niño y la Familia”  </v>
      </c>
      <c r="C683" s="27" t="str">
        <f>VLOOKUP(A683,'BASE REGISTRO NOVIEMBRE'!$B$2:$V$890,3,FALSE)</f>
        <v>65617690-3</v>
      </c>
      <c r="D683" s="27" t="str">
        <f>VLOOKUP(A683,'BASE REGISTRO NOVIEMBRE'!$B$2:$V$890,4,FALSE)</f>
        <v xml:space="preserve">Organización Comunitaria de carácter funcional. </v>
      </c>
      <c r="E683" s="27" t="str">
        <f>VLOOKUP(A683,'BASE REGISTRO NOVIEMBRE'!$B$2:$V$890,5,FALSE)</f>
        <v xml:space="preserve">Decreto Alcaldicio Nº 3546, de fecha 12 de agosto de 2005, que le otorga el beneficio de gozar de personalidad jurídica, quedando registrado en el folio Nº 103, Libro 06, del registro O.C.F.T. con esa misma fecha. 
</v>
      </c>
      <c r="F683" s="27" t="str">
        <f>VLOOKUP(A683,'BASE REGISTRO NOVIEMBRE'!$B$2:$V$890,6,FALSE)</f>
        <v>Certificado de Vigencia, folio Nº 500397630975, de 08 de julio de 2021, del Servicio de Registro Civil e Identificación.</v>
      </c>
      <c r="G683" s="27" t="str">
        <f>VLOOKUP(A683,'BASE REGISTRO NOVIEMBRE'!$B$2:$V$890,7,FALSE)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683" s="27" t="str">
        <f>VLOOKUP(A683,'BASE REGISTRO NOVIEMBRE'!$B$2:$V$890,8,FALSE)</f>
        <v xml:space="preserve">Presidenta:   Bernarda Malgüe Pavez                               
Secretaria:    Rebeca Gómez García
Tesorero: Juan Agustín Valenzuela Sarmiento     
Cargos suplentes: 
1° Director:  Olga Cárcamo Solis de Ovando
2° Director: Raúl Romero Santis
</v>
      </c>
      <c r="I683" s="27" t="str">
        <f>VLOOKUP(A683,'BASE REGISTRO NOVIEMBRE'!$B$2:$V$890,9,FALSE)</f>
        <v xml:space="preserve"> Durarán tres años en sus cargos, pudiendo ser reelegidos las veces que la asamblea estime conveniente (artículo 27 del estatuto de la OCF)</v>
      </c>
      <c r="J683" s="27" t="str">
        <f>VLOOKUP(A683,'BASE REGISTRO NOVIEMBRE'!$B$2:$V$890,10,FALSE)</f>
        <v xml:space="preserve">De 27 de junio de 2018 a 27 de junio de 2021.
</v>
      </c>
      <c r="K683" s="27" t="str">
        <f>VLOOKUP(A683,'BASE REGISTRO NOVIEMBRE'!$B$2:$V$890,11,FALSE)</f>
        <v xml:space="preserve">Bernarda Malgüe Pavez,           
Poder Coordinadora Institucional: Vanessa Evelyn Vidal Malgüe, 
</v>
      </c>
      <c r="L683" s="27" t="str">
        <f>VLOOKUP(A683,'BASE REGISTRO NOVIEMBRE'!$B$2:$V$890,12,FALSE)</f>
        <v xml:space="preserve">Avda. El Molo Nº 171, Barrancas, comuna de San Antonio, Quinta Región.
</v>
      </c>
      <c r="M683" s="27" t="str">
        <f>VLOOKUP(A683,'BASE REGISTRO NOVIEMBRE'!$B$2:$V$890,13,FALSE)</f>
        <v>V</v>
      </c>
      <c r="N683" s="27" t="str">
        <f>VLOOKUP(A683,'BASE REGISTRO NOVIEMBRE'!$B$2:$V$890,14,FALSE)</f>
        <v>San Antonio</v>
      </c>
      <c r="O683" s="27" t="str">
        <f>VLOOKUP(A683,'BASE REGISTRO NOVIEMBRE'!$B$2:$V$890,15,FALSE)</f>
        <v>322) 231184-231134-216552-977640343</v>
      </c>
      <c r="P683" s="27" t="str">
        <f>VLOOKUP(A683,'BASE REGISTRO NOVIEMBRE'!$B$2:$V$890,16,FALSE)</f>
        <v xml:space="preserve"> centroapoyoninoyfamilia@gmail.com</v>
      </c>
      <c r="Q683" s="27">
        <f>VLOOKUP(A683,'BASE REGISTRO NOVIEMBRE'!$B$2:$V$890,17,FALSE)</f>
        <v>0</v>
      </c>
      <c r="R683" s="27">
        <f>VLOOKUP(A683,'BASE REGISTRO NOVIEMBRE'!$B$2:$V$890,18,FALSE)</f>
        <v>93401</v>
      </c>
      <c r="S683" s="27" t="str">
        <f>VLOOKUP(A683,'BASE REGISTRO NOVIEMBRE'!$B$2:$V$890,19,FALSE)</f>
        <v>Antecedentes financieros correspondientes al año 2020 aprobados por el Sub Departamento de Supervisión Financiera</v>
      </c>
      <c r="T683" s="107">
        <f>VLOOKUP(A683,'BASE REGISTRO NOVIEMBRE'!$B$2:$V$890,20,FALSE)</f>
        <v>38936</v>
      </c>
      <c r="U683" s="41">
        <v>7331</v>
      </c>
      <c r="V683" s="44">
        <v>63964710</v>
      </c>
      <c r="W683" s="44">
        <v>95645796</v>
      </c>
      <c r="X683" s="45">
        <v>44561</v>
      </c>
      <c r="Y683" s="42" t="s">
        <v>40</v>
      </c>
      <c r="Z683" s="42" t="s">
        <v>9203</v>
      </c>
      <c r="AA683" s="42" t="s">
        <v>217</v>
      </c>
    </row>
    <row r="684" spans="1:27" ht="15.75" customHeight="1" x14ac:dyDescent="0.2">
      <c r="A684" s="41">
        <v>7347</v>
      </c>
      <c r="B684" s="27" t="str">
        <f>VLOOKUP(A684,'BASE REGISTRO NOVIEMBRE'!$B$2:$V$890,2,FALSE)</f>
        <v>Fundación León Bloy para la Promoción Integral de la Familia</v>
      </c>
      <c r="C684" s="27" t="str">
        <f>VLOOKUP(A684,'BASE REGISTRO NOVIEMBRE'!$B$2:$V$890,3,FALSE)</f>
        <v>65317690-2</v>
      </c>
      <c r="D684" s="27" t="str">
        <f>VLOOKUP(A684,'BASE REGISTRO NOVIEMBRE'!$B$2:$V$890,4,FALSE)</f>
        <v>Fundación de Derecho Privado.</v>
      </c>
      <c r="E684" s="27" t="str">
        <f>VLOOKUP(A684,'BASE REGISTRO NOVIEMBRE'!$B$2:$V$890,5,FALSE)</f>
        <v>Otorgado por Decreto Supremo Nº 3080, de fecha 21 de septiembre de 2004, por el Ministerio de Justicia.</v>
      </c>
      <c r="F684" s="27" t="str">
        <f>VLOOKUP(A684,'BASE REGISTRO NOVIEMBRE'!$B$2:$V$890,6,FALSE)</f>
        <v xml:space="preserve">Certificado de Vigencia, folio Nº 500395976348, de 29 de junio de 2021, emitido por el Servicio de Registro Civil e Identificación.
</v>
      </c>
      <c r="G684" s="27" t="str">
        <f>VLOOKUP(A684,'BASE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4" s="27" t="str">
        <f>VLOOKUP(A684,'BASE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4" s="27" t="str">
        <f>VLOOKUP(A684,'BASE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4" s="27" t="str">
        <f>VLOOKUP(A684,'BASE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4" s="27" t="str">
        <f>VLOOKUP(A684,'BASE REGISTRO NOVIEMBRE'!$B$2:$V$890,11,FALSE)</f>
        <v xml:space="preserve">Representante Legal: 
Juan Alberto Rabah Cahbar, 
</v>
      </c>
      <c r="L684" s="27" t="str">
        <f>VLOOKUP(A684,'BASE REGISTRO NOVIEMBRE'!$B$2:$V$890,12,FALSE)</f>
        <v xml:space="preserve">Coronel Santiago Bueras Nº 182, comuna de Santiago, Región Metropolitana.
</v>
      </c>
      <c r="M684" s="27" t="str">
        <f>VLOOKUP(A684,'BASE REGISTRO NOVIEMBRE'!$B$2:$V$890,13,FALSE)</f>
        <v>XIII</v>
      </c>
      <c r="N684" s="27" t="str">
        <f>VLOOKUP(A684,'BASE REGISTRO NOVIEMBRE'!$B$2:$V$890,14,FALSE)</f>
        <v>Santiago</v>
      </c>
      <c r="O684" s="27" t="str">
        <f>VLOOKUP(A684,'BASE REGISTRO NOVIEMBRE'!$B$2:$V$890,15,FALSE)</f>
        <v>(02) 6385219</v>
      </c>
      <c r="P684" s="27" t="str">
        <f>VLOOKUP(A684,'BASE REGISTRO NOVIEMBRE'!$B$2:$V$890,16,FALSE)</f>
        <v xml:space="preserve">contacto@fundacionleonbloy.cl 
www.fundacionleonbloy.cl
</v>
      </c>
      <c r="Q684" s="27">
        <f>VLOOKUP(A684,'BASE REGISTRO NOVIEMBRE'!$B$2:$V$890,17,FALSE)</f>
        <v>0</v>
      </c>
      <c r="R684" s="27" t="str">
        <f>VLOOKUP(A684,'BASE REGISTRO NOVIEMBRE'!$B$2:$V$890,18,FALSE)</f>
        <v>93401: Instituciones de Asistencia Social.</v>
      </c>
      <c r="S684" s="27" t="str">
        <f>VLOOKUP(A684,'BASE REGISTRO NOVIEMBRE'!$B$2:$V$890,19,FALSE)</f>
        <v xml:space="preserve">Certificado Financiero correspondiente al año 2020, aprobados por el Subdepartamento de Supervisión Financiera. </v>
      </c>
      <c r="T684" s="107">
        <f>VLOOKUP(A684,'BASE REGISTRO NOVIEMBRE'!$B$2:$V$890,20,FALSE)</f>
        <v>39143</v>
      </c>
      <c r="U684" s="41">
        <v>7347</v>
      </c>
      <c r="V684" s="44">
        <v>6982200</v>
      </c>
      <c r="W684" s="44">
        <v>6982200</v>
      </c>
      <c r="X684" s="45">
        <v>44561</v>
      </c>
      <c r="Y684" s="42" t="s">
        <v>40</v>
      </c>
      <c r="Z684" s="42" t="s">
        <v>9203</v>
      </c>
      <c r="AA684" s="42" t="s">
        <v>9471</v>
      </c>
    </row>
    <row r="685" spans="1:27" ht="15.75" customHeight="1" x14ac:dyDescent="0.2">
      <c r="A685" s="41">
        <v>7347</v>
      </c>
      <c r="B685" s="27" t="str">
        <f>VLOOKUP(A685,'BASE REGISTRO NOVIEMBRE'!$B$2:$V$890,2,FALSE)</f>
        <v>Fundación León Bloy para la Promoción Integral de la Familia</v>
      </c>
      <c r="C685" s="27" t="str">
        <f>VLOOKUP(A685,'BASE REGISTRO NOVIEMBRE'!$B$2:$V$890,3,FALSE)</f>
        <v>65317690-2</v>
      </c>
      <c r="D685" s="27" t="str">
        <f>VLOOKUP(A685,'BASE REGISTRO NOVIEMBRE'!$B$2:$V$890,4,FALSE)</f>
        <v>Fundación de Derecho Privado.</v>
      </c>
      <c r="E685" s="27" t="str">
        <f>VLOOKUP(A685,'BASE REGISTRO NOVIEMBRE'!$B$2:$V$890,5,FALSE)</f>
        <v>Otorgado por Decreto Supremo Nº 3080, de fecha 21 de septiembre de 2004, por el Ministerio de Justicia.</v>
      </c>
      <c r="F685" s="27" t="str">
        <f>VLOOKUP(A685,'BASE REGISTRO NOVIEMBRE'!$B$2:$V$890,6,FALSE)</f>
        <v xml:space="preserve">Certificado de Vigencia, folio Nº 500395976348, de 29 de junio de 2021, emitido por el Servicio de Registro Civil e Identificación.
</v>
      </c>
      <c r="G685" s="27" t="str">
        <f>VLOOKUP(A685,'BASE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5" s="27" t="str">
        <f>VLOOKUP(A685,'BASE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5" s="27" t="str">
        <f>VLOOKUP(A685,'BASE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5" s="27" t="str">
        <f>VLOOKUP(A685,'BASE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5" s="27" t="str">
        <f>VLOOKUP(A685,'BASE REGISTRO NOVIEMBRE'!$B$2:$V$890,11,FALSE)</f>
        <v xml:space="preserve">Representante Legal: 
Juan Alberto Rabah Cahbar, 
</v>
      </c>
      <c r="L685" s="27" t="str">
        <f>VLOOKUP(A685,'BASE REGISTRO NOVIEMBRE'!$B$2:$V$890,12,FALSE)</f>
        <v xml:space="preserve">Coronel Santiago Bueras Nº 182, comuna de Santiago, Región Metropolitana.
</v>
      </c>
      <c r="M685" s="27" t="str">
        <f>VLOOKUP(A685,'BASE REGISTRO NOVIEMBRE'!$B$2:$V$890,13,FALSE)</f>
        <v>XIII</v>
      </c>
      <c r="N685" s="27" t="str">
        <f>VLOOKUP(A685,'BASE REGISTRO NOVIEMBRE'!$B$2:$V$890,14,FALSE)</f>
        <v>Santiago</v>
      </c>
      <c r="O685" s="27" t="str">
        <f>VLOOKUP(A685,'BASE REGISTRO NOVIEMBRE'!$B$2:$V$890,15,FALSE)</f>
        <v>(02) 6385219</v>
      </c>
      <c r="P685" s="27" t="str">
        <f>VLOOKUP(A685,'BASE REGISTRO NOVIEMBRE'!$B$2:$V$890,16,FALSE)</f>
        <v xml:space="preserve">contacto@fundacionleonbloy.cl 
www.fundacionleonbloy.cl
</v>
      </c>
      <c r="Q685" s="27">
        <f>VLOOKUP(A685,'BASE REGISTRO NOVIEMBRE'!$B$2:$V$890,17,FALSE)</f>
        <v>0</v>
      </c>
      <c r="R685" s="27" t="str">
        <f>VLOOKUP(A685,'BASE REGISTRO NOVIEMBRE'!$B$2:$V$890,18,FALSE)</f>
        <v>93401: Instituciones de Asistencia Social.</v>
      </c>
      <c r="S685" s="27" t="str">
        <f>VLOOKUP(A685,'BASE REGISTRO NOVIEMBRE'!$B$2:$V$890,19,FALSE)</f>
        <v xml:space="preserve">Certificado Financiero correspondiente al año 2020, aprobados por el Subdepartamento de Supervisión Financiera. </v>
      </c>
      <c r="T685" s="107">
        <f>VLOOKUP(A685,'BASE REGISTRO NOVIEMBRE'!$B$2:$V$890,20,FALSE)</f>
        <v>39143</v>
      </c>
      <c r="U685" s="41">
        <v>7347</v>
      </c>
      <c r="V685" s="44">
        <v>8016600</v>
      </c>
      <c r="W685" s="44">
        <v>16033200</v>
      </c>
      <c r="X685" s="45">
        <v>44561</v>
      </c>
      <c r="Y685" s="42" t="s">
        <v>40</v>
      </c>
      <c r="Z685" s="42" t="s">
        <v>9203</v>
      </c>
      <c r="AA685" s="42" t="s">
        <v>9490</v>
      </c>
    </row>
    <row r="686" spans="1:27" ht="15.75" customHeight="1" x14ac:dyDescent="0.2">
      <c r="A686" s="41">
        <v>7347</v>
      </c>
      <c r="B686" s="27" t="str">
        <f>VLOOKUP(A686,'BASE REGISTRO NOVIEMBRE'!$B$2:$V$890,2,FALSE)</f>
        <v>Fundación León Bloy para la Promoción Integral de la Familia</v>
      </c>
      <c r="C686" s="27" t="str">
        <f>VLOOKUP(A686,'BASE REGISTRO NOVIEMBRE'!$B$2:$V$890,3,FALSE)</f>
        <v>65317690-2</v>
      </c>
      <c r="D686" s="27" t="str">
        <f>VLOOKUP(A686,'BASE REGISTRO NOVIEMBRE'!$B$2:$V$890,4,FALSE)</f>
        <v>Fundación de Derecho Privado.</v>
      </c>
      <c r="E686" s="27" t="str">
        <f>VLOOKUP(A686,'BASE REGISTRO NOVIEMBRE'!$B$2:$V$890,5,FALSE)</f>
        <v>Otorgado por Decreto Supremo Nº 3080, de fecha 21 de septiembre de 2004, por el Ministerio de Justicia.</v>
      </c>
      <c r="F686" s="27" t="str">
        <f>VLOOKUP(A686,'BASE REGISTRO NOVIEMBRE'!$B$2:$V$890,6,FALSE)</f>
        <v xml:space="preserve">Certificado de Vigencia, folio Nº 500395976348, de 29 de junio de 2021, emitido por el Servicio de Registro Civil e Identificación.
</v>
      </c>
      <c r="G686" s="27" t="str">
        <f>VLOOKUP(A686,'BASE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6" s="27" t="str">
        <f>VLOOKUP(A686,'BASE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6" s="27" t="str">
        <f>VLOOKUP(A686,'BASE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6" s="27" t="str">
        <f>VLOOKUP(A686,'BASE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6" s="27" t="str">
        <f>VLOOKUP(A686,'BASE REGISTRO NOVIEMBRE'!$B$2:$V$890,11,FALSE)</f>
        <v xml:space="preserve">Representante Legal: 
Juan Alberto Rabah Cahbar, 
</v>
      </c>
      <c r="L686" s="27" t="str">
        <f>VLOOKUP(A686,'BASE REGISTRO NOVIEMBRE'!$B$2:$V$890,12,FALSE)</f>
        <v xml:space="preserve">Coronel Santiago Bueras Nº 182, comuna de Santiago, Región Metropolitana.
</v>
      </c>
      <c r="M686" s="27" t="str">
        <f>VLOOKUP(A686,'BASE REGISTRO NOVIEMBRE'!$B$2:$V$890,13,FALSE)</f>
        <v>XIII</v>
      </c>
      <c r="N686" s="27" t="str">
        <f>VLOOKUP(A686,'BASE REGISTRO NOVIEMBRE'!$B$2:$V$890,14,FALSE)</f>
        <v>Santiago</v>
      </c>
      <c r="O686" s="27" t="str">
        <f>VLOOKUP(A686,'BASE REGISTRO NOVIEMBRE'!$B$2:$V$890,15,FALSE)</f>
        <v>(02) 6385219</v>
      </c>
      <c r="P686" s="27" t="str">
        <f>VLOOKUP(A686,'BASE REGISTRO NOVIEMBRE'!$B$2:$V$890,16,FALSE)</f>
        <v xml:space="preserve">contacto@fundacionleonbloy.cl 
www.fundacionleonbloy.cl
</v>
      </c>
      <c r="Q686" s="27">
        <f>VLOOKUP(A686,'BASE REGISTRO NOVIEMBRE'!$B$2:$V$890,17,FALSE)</f>
        <v>0</v>
      </c>
      <c r="R686" s="27" t="str">
        <f>VLOOKUP(A686,'BASE REGISTRO NOVIEMBRE'!$B$2:$V$890,18,FALSE)</f>
        <v>93401: Instituciones de Asistencia Social.</v>
      </c>
      <c r="S686" s="27" t="str">
        <f>VLOOKUP(A686,'BASE REGISTRO NOVIEMBRE'!$B$2:$V$890,19,FALSE)</f>
        <v xml:space="preserve">Certificado Financiero correspondiente al año 2020, aprobados por el Subdepartamento de Supervisión Financiera. </v>
      </c>
      <c r="T686" s="107">
        <f>VLOOKUP(A686,'BASE REGISTRO NOVIEMBRE'!$B$2:$V$890,20,FALSE)</f>
        <v>39143</v>
      </c>
      <c r="U686" s="41">
        <v>7347</v>
      </c>
      <c r="V686" s="44">
        <v>30101040</v>
      </c>
      <c r="W686" s="44">
        <v>37083240</v>
      </c>
      <c r="X686" s="45">
        <v>44561</v>
      </c>
      <c r="Y686" s="42" t="s">
        <v>40</v>
      </c>
      <c r="Z686" s="42" t="s">
        <v>9203</v>
      </c>
      <c r="AA686" s="42" t="s">
        <v>9526</v>
      </c>
    </row>
    <row r="687" spans="1:27" ht="15.75" customHeight="1" x14ac:dyDescent="0.2">
      <c r="A687" s="41">
        <v>7347</v>
      </c>
      <c r="B687" s="27" t="str">
        <f>VLOOKUP(A687,'BASE REGISTRO NOVIEMBRE'!$B$2:$V$890,2,FALSE)</f>
        <v>Fundación León Bloy para la Promoción Integral de la Familia</v>
      </c>
      <c r="C687" s="27" t="str">
        <f>VLOOKUP(A687,'BASE REGISTRO NOVIEMBRE'!$B$2:$V$890,3,FALSE)</f>
        <v>65317690-2</v>
      </c>
      <c r="D687" s="27" t="str">
        <f>VLOOKUP(A687,'BASE REGISTRO NOVIEMBRE'!$B$2:$V$890,4,FALSE)</f>
        <v>Fundación de Derecho Privado.</v>
      </c>
      <c r="E687" s="27" t="str">
        <f>VLOOKUP(A687,'BASE REGISTRO NOVIEMBRE'!$B$2:$V$890,5,FALSE)</f>
        <v>Otorgado por Decreto Supremo Nº 3080, de fecha 21 de septiembre de 2004, por el Ministerio de Justicia.</v>
      </c>
      <c r="F687" s="27" t="str">
        <f>VLOOKUP(A687,'BASE REGISTRO NOVIEMBRE'!$B$2:$V$890,6,FALSE)</f>
        <v xml:space="preserve">Certificado de Vigencia, folio Nº 500395976348, de 29 de junio de 2021, emitido por el Servicio de Registro Civil e Identificación.
</v>
      </c>
      <c r="G687" s="27" t="str">
        <f>VLOOKUP(A687,'BASE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7" s="27" t="str">
        <f>VLOOKUP(A687,'BASE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7" s="27" t="str">
        <f>VLOOKUP(A687,'BASE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7" s="27" t="str">
        <f>VLOOKUP(A687,'BASE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7" s="27" t="str">
        <f>VLOOKUP(A687,'BASE REGISTRO NOVIEMBRE'!$B$2:$V$890,11,FALSE)</f>
        <v xml:space="preserve">Representante Legal: 
Juan Alberto Rabah Cahbar, 
</v>
      </c>
      <c r="L687" s="27" t="str">
        <f>VLOOKUP(A687,'BASE REGISTRO NOVIEMBRE'!$B$2:$V$890,12,FALSE)</f>
        <v xml:space="preserve">Coronel Santiago Bueras Nº 182, comuna de Santiago, Región Metropolitana.
</v>
      </c>
      <c r="M687" s="27" t="str">
        <f>VLOOKUP(A687,'BASE REGISTRO NOVIEMBRE'!$B$2:$V$890,13,FALSE)</f>
        <v>XIII</v>
      </c>
      <c r="N687" s="27" t="str">
        <f>VLOOKUP(A687,'BASE REGISTRO NOVIEMBRE'!$B$2:$V$890,14,FALSE)</f>
        <v>Santiago</v>
      </c>
      <c r="O687" s="27" t="str">
        <f>VLOOKUP(A687,'BASE REGISTRO NOVIEMBRE'!$B$2:$V$890,15,FALSE)</f>
        <v>(02) 6385219</v>
      </c>
      <c r="P687" s="27" t="str">
        <f>VLOOKUP(A687,'BASE REGISTRO NOVIEMBRE'!$B$2:$V$890,16,FALSE)</f>
        <v xml:space="preserve">contacto@fundacionleonbloy.cl 
www.fundacionleonbloy.cl
</v>
      </c>
      <c r="Q687" s="27">
        <f>VLOOKUP(A687,'BASE REGISTRO NOVIEMBRE'!$B$2:$V$890,17,FALSE)</f>
        <v>0</v>
      </c>
      <c r="R687" s="27" t="str">
        <f>VLOOKUP(A687,'BASE REGISTRO NOVIEMBRE'!$B$2:$V$890,18,FALSE)</f>
        <v>93401: Instituciones de Asistencia Social.</v>
      </c>
      <c r="S687" s="27" t="str">
        <f>VLOOKUP(A687,'BASE REGISTRO NOVIEMBRE'!$B$2:$V$890,19,FALSE)</f>
        <v xml:space="preserve">Certificado Financiero correspondiente al año 2020, aprobados por el Subdepartamento de Supervisión Financiera. </v>
      </c>
      <c r="T687" s="107">
        <f>VLOOKUP(A687,'BASE REGISTRO NOVIEMBRE'!$B$2:$V$890,20,FALSE)</f>
        <v>39143</v>
      </c>
      <c r="U687" s="41">
        <v>7347</v>
      </c>
      <c r="V687" s="44">
        <v>16701250</v>
      </c>
      <c r="W687" s="44">
        <v>53123336</v>
      </c>
      <c r="X687" s="45">
        <v>44561</v>
      </c>
      <c r="Y687" s="42" t="s">
        <v>40</v>
      </c>
      <c r="Z687" s="42" t="s">
        <v>9203</v>
      </c>
      <c r="AA687" s="42" t="s">
        <v>9541</v>
      </c>
    </row>
    <row r="688" spans="1:27" ht="15.75" customHeight="1" x14ac:dyDescent="0.2">
      <c r="A688" s="41">
        <v>7347</v>
      </c>
      <c r="B688" s="27" t="str">
        <f>VLOOKUP(A688,'BASE REGISTRO NOVIEMBRE'!$B$2:$V$890,2,FALSE)</f>
        <v>Fundación León Bloy para la Promoción Integral de la Familia</v>
      </c>
      <c r="C688" s="27" t="str">
        <f>VLOOKUP(A688,'BASE REGISTRO NOVIEMBRE'!$B$2:$V$890,3,FALSE)</f>
        <v>65317690-2</v>
      </c>
      <c r="D688" s="27" t="str">
        <f>VLOOKUP(A688,'BASE REGISTRO NOVIEMBRE'!$B$2:$V$890,4,FALSE)</f>
        <v>Fundación de Derecho Privado.</v>
      </c>
      <c r="E688" s="27" t="str">
        <f>VLOOKUP(A688,'BASE REGISTRO NOVIEMBRE'!$B$2:$V$890,5,FALSE)</f>
        <v>Otorgado por Decreto Supremo Nº 3080, de fecha 21 de septiembre de 2004, por el Ministerio de Justicia.</v>
      </c>
      <c r="F688" s="27" t="str">
        <f>VLOOKUP(A688,'BASE REGISTRO NOVIEMBRE'!$B$2:$V$890,6,FALSE)</f>
        <v xml:space="preserve">Certificado de Vigencia, folio Nº 500395976348, de 29 de junio de 2021, emitido por el Servicio de Registro Civil e Identificación.
</v>
      </c>
      <c r="G688" s="27" t="str">
        <f>VLOOKUP(A688,'BASE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8" s="27" t="str">
        <f>VLOOKUP(A688,'BASE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8" s="27" t="str">
        <f>VLOOKUP(A688,'BASE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8" s="27" t="str">
        <f>VLOOKUP(A688,'BASE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8" s="27" t="str">
        <f>VLOOKUP(A688,'BASE REGISTRO NOVIEMBRE'!$B$2:$V$890,11,FALSE)</f>
        <v xml:space="preserve">Representante Legal: 
Juan Alberto Rabah Cahbar, 
</v>
      </c>
      <c r="L688" s="27" t="str">
        <f>VLOOKUP(A688,'BASE REGISTRO NOVIEMBRE'!$B$2:$V$890,12,FALSE)</f>
        <v xml:space="preserve">Coronel Santiago Bueras Nº 182, comuna de Santiago, Región Metropolitana.
</v>
      </c>
      <c r="M688" s="27" t="str">
        <f>VLOOKUP(A688,'BASE REGISTRO NOVIEMBRE'!$B$2:$V$890,13,FALSE)</f>
        <v>XIII</v>
      </c>
      <c r="N688" s="27" t="str">
        <f>VLOOKUP(A688,'BASE REGISTRO NOVIEMBRE'!$B$2:$V$890,14,FALSE)</f>
        <v>Santiago</v>
      </c>
      <c r="O688" s="27" t="str">
        <f>VLOOKUP(A688,'BASE REGISTRO NOVIEMBRE'!$B$2:$V$890,15,FALSE)</f>
        <v>(02) 6385219</v>
      </c>
      <c r="P688" s="27" t="str">
        <f>VLOOKUP(A688,'BASE REGISTRO NOVIEMBRE'!$B$2:$V$890,16,FALSE)</f>
        <v xml:space="preserve">contacto@fundacionleonbloy.cl 
www.fundacionleonbloy.cl
</v>
      </c>
      <c r="Q688" s="27">
        <f>VLOOKUP(A688,'BASE REGISTRO NOVIEMBRE'!$B$2:$V$890,17,FALSE)</f>
        <v>0</v>
      </c>
      <c r="R688" s="27" t="str">
        <f>VLOOKUP(A688,'BASE REGISTRO NOVIEMBRE'!$B$2:$V$890,18,FALSE)</f>
        <v>93401: Instituciones de Asistencia Social.</v>
      </c>
      <c r="S688" s="27" t="str">
        <f>VLOOKUP(A688,'BASE REGISTRO NOVIEMBRE'!$B$2:$V$890,19,FALSE)</f>
        <v xml:space="preserve">Certificado Financiero correspondiente al año 2020, aprobados por el Subdepartamento de Supervisión Financiera. </v>
      </c>
      <c r="T688" s="107">
        <f>VLOOKUP(A688,'BASE REGISTRO NOVIEMBRE'!$B$2:$V$890,20,FALSE)</f>
        <v>39143</v>
      </c>
      <c r="U688" s="41">
        <v>7347</v>
      </c>
      <c r="V688" s="44">
        <v>18153720</v>
      </c>
      <c r="W688" s="44">
        <v>25135920</v>
      </c>
      <c r="X688" s="45">
        <v>44561</v>
      </c>
      <c r="Y688" s="42" t="s">
        <v>40</v>
      </c>
      <c r="Z688" s="42" t="s">
        <v>9203</v>
      </c>
      <c r="AA688" s="42" t="s">
        <v>9543</v>
      </c>
    </row>
    <row r="689" spans="1:27" ht="15.75" customHeight="1" x14ac:dyDescent="0.2">
      <c r="A689" s="41">
        <v>7347</v>
      </c>
      <c r="B689" s="27" t="str">
        <f>VLOOKUP(A689,'BASE REGISTRO NOVIEMBRE'!$B$2:$V$890,2,FALSE)</f>
        <v>Fundación León Bloy para la Promoción Integral de la Familia</v>
      </c>
      <c r="C689" s="27" t="str">
        <f>VLOOKUP(A689,'BASE REGISTRO NOVIEMBRE'!$B$2:$V$890,3,FALSE)</f>
        <v>65317690-2</v>
      </c>
      <c r="D689" s="27" t="str">
        <f>VLOOKUP(A689,'BASE REGISTRO NOVIEMBRE'!$B$2:$V$890,4,FALSE)</f>
        <v>Fundación de Derecho Privado.</v>
      </c>
      <c r="E689" s="27" t="str">
        <f>VLOOKUP(A689,'BASE REGISTRO NOVIEMBRE'!$B$2:$V$890,5,FALSE)</f>
        <v>Otorgado por Decreto Supremo Nº 3080, de fecha 21 de septiembre de 2004, por el Ministerio de Justicia.</v>
      </c>
      <c r="F689" s="27" t="str">
        <f>VLOOKUP(A689,'BASE REGISTRO NOVIEMBRE'!$B$2:$V$890,6,FALSE)</f>
        <v xml:space="preserve">Certificado de Vigencia, folio Nº 500395976348, de 29 de junio de 2021, emitido por el Servicio de Registro Civil e Identificación.
</v>
      </c>
      <c r="G689" s="27" t="str">
        <f>VLOOKUP(A689,'BASE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89" s="27" t="str">
        <f>VLOOKUP(A689,'BASE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89" s="27" t="str">
        <f>VLOOKUP(A689,'BASE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89" s="27" t="str">
        <f>VLOOKUP(A689,'BASE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89" s="27" t="str">
        <f>VLOOKUP(A689,'BASE REGISTRO NOVIEMBRE'!$B$2:$V$890,11,FALSE)</f>
        <v xml:space="preserve">Representante Legal: 
Juan Alberto Rabah Cahbar, 
</v>
      </c>
      <c r="L689" s="27" t="str">
        <f>VLOOKUP(A689,'BASE REGISTRO NOVIEMBRE'!$B$2:$V$890,12,FALSE)</f>
        <v xml:space="preserve">Coronel Santiago Bueras Nº 182, comuna de Santiago, Región Metropolitana.
</v>
      </c>
      <c r="M689" s="27" t="str">
        <f>VLOOKUP(A689,'BASE REGISTRO NOVIEMBRE'!$B$2:$V$890,13,FALSE)</f>
        <v>XIII</v>
      </c>
      <c r="N689" s="27" t="str">
        <f>VLOOKUP(A689,'BASE REGISTRO NOVIEMBRE'!$B$2:$V$890,14,FALSE)</f>
        <v>Santiago</v>
      </c>
      <c r="O689" s="27" t="str">
        <f>VLOOKUP(A689,'BASE REGISTRO NOVIEMBRE'!$B$2:$V$890,15,FALSE)</f>
        <v>(02) 6385219</v>
      </c>
      <c r="P689" s="27" t="str">
        <f>VLOOKUP(A689,'BASE REGISTRO NOVIEMBRE'!$B$2:$V$890,16,FALSE)</f>
        <v xml:space="preserve">contacto@fundacionleonbloy.cl 
www.fundacionleonbloy.cl
</v>
      </c>
      <c r="Q689" s="27">
        <f>VLOOKUP(A689,'BASE REGISTRO NOVIEMBRE'!$B$2:$V$890,17,FALSE)</f>
        <v>0</v>
      </c>
      <c r="R689" s="27" t="str">
        <f>VLOOKUP(A689,'BASE REGISTRO NOVIEMBRE'!$B$2:$V$890,18,FALSE)</f>
        <v>93401: Instituciones de Asistencia Social.</v>
      </c>
      <c r="S689" s="27" t="str">
        <f>VLOOKUP(A689,'BASE REGISTRO NOVIEMBRE'!$B$2:$V$890,19,FALSE)</f>
        <v xml:space="preserve">Certificado Financiero correspondiente al año 2020, aprobados por el Subdepartamento de Supervisión Financiera. </v>
      </c>
      <c r="T689" s="107">
        <f>VLOOKUP(A689,'BASE REGISTRO NOVIEMBRE'!$B$2:$V$890,20,FALSE)</f>
        <v>39143</v>
      </c>
      <c r="U689" s="41">
        <v>7347</v>
      </c>
      <c r="V689" s="44">
        <v>38159016</v>
      </c>
      <c r="W689" s="44">
        <v>50183916</v>
      </c>
      <c r="X689" s="45">
        <v>44561</v>
      </c>
      <c r="Y689" s="42" t="s">
        <v>40</v>
      </c>
      <c r="Z689" s="42" t="s">
        <v>9203</v>
      </c>
      <c r="AA689" s="42" t="s">
        <v>9544</v>
      </c>
    </row>
    <row r="690" spans="1:27" ht="15.75" customHeight="1" x14ac:dyDescent="0.2">
      <c r="A690" s="41">
        <v>7347</v>
      </c>
      <c r="B690" s="27" t="str">
        <f>VLOOKUP(A690,'BASE REGISTRO NOVIEMBRE'!$B$2:$V$890,2,FALSE)</f>
        <v>Fundación León Bloy para la Promoción Integral de la Familia</v>
      </c>
      <c r="C690" s="27" t="str">
        <f>VLOOKUP(A690,'BASE REGISTRO NOVIEMBRE'!$B$2:$V$890,3,FALSE)</f>
        <v>65317690-2</v>
      </c>
      <c r="D690" s="27" t="str">
        <f>VLOOKUP(A690,'BASE REGISTRO NOVIEMBRE'!$B$2:$V$890,4,FALSE)</f>
        <v>Fundación de Derecho Privado.</v>
      </c>
      <c r="E690" s="27" t="str">
        <f>VLOOKUP(A690,'BASE REGISTRO NOVIEMBRE'!$B$2:$V$890,5,FALSE)</f>
        <v>Otorgado por Decreto Supremo Nº 3080, de fecha 21 de septiembre de 2004, por el Ministerio de Justicia.</v>
      </c>
      <c r="F690" s="27" t="str">
        <f>VLOOKUP(A690,'BASE REGISTRO NOVIEMBRE'!$B$2:$V$890,6,FALSE)</f>
        <v xml:space="preserve">Certificado de Vigencia, folio Nº 500395976348, de 29 de junio de 2021, emitido por el Servicio de Registro Civil e Identificación.
</v>
      </c>
      <c r="G690" s="27" t="str">
        <f>VLOOKUP(A690,'BASE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0" s="27" t="str">
        <f>VLOOKUP(A690,'BASE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0" s="27" t="str">
        <f>VLOOKUP(A690,'BASE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0" s="27" t="str">
        <f>VLOOKUP(A690,'BASE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0" s="27" t="str">
        <f>VLOOKUP(A690,'BASE REGISTRO NOVIEMBRE'!$B$2:$V$890,11,FALSE)</f>
        <v xml:space="preserve">Representante Legal: 
Juan Alberto Rabah Cahbar, 
</v>
      </c>
      <c r="L690" s="27" t="str">
        <f>VLOOKUP(A690,'BASE REGISTRO NOVIEMBRE'!$B$2:$V$890,12,FALSE)</f>
        <v xml:space="preserve">Coronel Santiago Bueras Nº 182, comuna de Santiago, Región Metropolitana.
</v>
      </c>
      <c r="M690" s="27" t="str">
        <f>VLOOKUP(A690,'BASE REGISTRO NOVIEMBRE'!$B$2:$V$890,13,FALSE)</f>
        <v>XIII</v>
      </c>
      <c r="N690" s="27" t="str">
        <f>VLOOKUP(A690,'BASE REGISTRO NOVIEMBRE'!$B$2:$V$890,14,FALSE)</f>
        <v>Santiago</v>
      </c>
      <c r="O690" s="27" t="str">
        <f>VLOOKUP(A690,'BASE REGISTRO NOVIEMBRE'!$B$2:$V$890,15,FALSE)</f>
        <v>(02) 6385219</v>
      </c>
      <c r="P690" s="27" t="str">
        <f>VLOOKUP(A690,'BASE REGISTRO NOVIEMBRE'!$B$2:$V$890,16,FALSE)</f>
        <v xml:space="preserve">contacto@fundacionleonbloy.cl 
www.fundacionleonbloy.cl
</v>
      </c>
      <c r="Q690" s="27">
        <f>VLOOKUP(A690,'BASE REGISTRO NOVIEMBRE'!$B$2:$V$890,17,FALSE)</f>
        <v>0</v>
      </c>
      <c r="R690" s="27" t="str">
        <f>VLOOKUP(A690,'BASE REGISTRO NOVIEMBRE'!$B$2:$V$890,18,FALSE)</f>
        <v>93401: Instituciones de Asistencia Social.</v>
      </c>
      <c r="S690" s="27" t="str">
        <f>VLOOKUP(A690,'BASE REGISTRO NOVIEMBRE'!$B$2:$V$890,19,FALSE)</f>
        <v xml:space="preserve">Certificado Financiero correspondiente al año 2020, aprobados por el Subdepartamento de Supervisión Financiera. </v>
      </c>
      <c r="T690" s="107">
        <f>VLOOKUP(A690,'BASE REGISTRO NOVIEMBRE'!$B$2:$V$890,20,FALSE)</f>
        <v>39143</v>
      </c>
      <c r="U690" s="41">
        <v>7347</v>
      </c>
      <c r="V690" s="44">
        <v>8337264</v>
      </c>
      <c r="W690" s="44">
        <v>16033200</v>
      </c>
      <c r="X690" s="45">
        <v>44561</v>
      </c>
      <c r="Y690" s="42" t="s">
        <v>40</v>
      </c>
      <c r="Z690" s="42" t="s">
        <v>9203</v>
      </c>
      <c r="AA690" s="42" t="s">
        <v>9548</v>
      </c>
    </row>
    <row r="691" spans="1:27" ht="15.75" customHeight="1" x14ac:dyDescent="0.2">
      <c r="A691" s="41">
        <v>7347</v>
      </c>
      <c r="B691" s="27" t="str">
        <f>VLOOKUP(A691,'BASE REGISTRO NOVIEMBRE'!$B$2:$V$890,2,FALSE)</f>
        <v>Fundación León Bloy para la Promoción Integral de la Familia</v>
      </c>
      <c r="C691" s="27" t="str">
        <f>VLOOKUP(A691,'BASE REGISTRO NOVIEMBRE'!$B$2:$V$890,3,FALSE)</f>
        <v>65317690-2</v>
      </c>
      <c r="D691" s="27" t="str">
        <f>VLOOKUP(A691,'BASE REGISTRO NOVIEMBRE'!$B$2:$V$890,4,FALSE)</f>
        <v>Fundación de Derecho Privado.</v>
      </c>
      <c r="E691" s="27" t="str">
        <f>VLOOKUP(A691,'BASE REGISTRO NOVIEMBRE'!$B$2:$V$890,5,FALSE)</f>
        <v>Otorgado por Decreto Supremo Nº 3080, de fecha 21 de septiembre de 2004, por el Ministerio de Justicia.</v>
      </c>
      <c r="F691" s="27" t="str">
        <f>VLOOKUP(A691,'BASE REGISTRO NOVIEMBRE'!$B$2:$V$890,6,FALSE)</f>
        <v xml:space="preserve">Certificado de Vigencia, folio Nº 500395976348, de 29 de junio de 2021, emitido por el Servicio de Registro Civil e Identificación.
</v>
      </c>
      <c r="G691" s="27" t="str">
        <f>VLOOKUP(A691,'BASE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1" s="27" t="str">
        <f>VLOOKUP(A691,'BASE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1" s="27" t="str">
        <f>VLOOKUP(A691,'BASE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1" s="27" t="str">
        <f>VLOOKUP(A691,'BASE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1" s="27" t="str">
        <f>VLOOKUP(A691,'BASE REGISTRO NOVIEMBRE'!$B$2:$V$890,11,FALSE)</f>
        <v xml:space="preserve">Representante Legal: 
Juan Alberto Rabah Cahbar, 
</v>
      </c>
      <c r="L691" s="27" t="str">
        <f>VLOOKUP(A691,'BASE REGISTRO NOVIEMBRE'!$B$2:$V$890,12,FALSE)</f>
        <v xml:space="preserve">Coronel Santiago Bueras Nº 182, comuna de Santiago, Región Metropolitana.
</v>
      </c>
      <c r="M691" s="27" t="str">
        <f>VLOOKUP(A691,'BASE REGISTRO NOVIEMBRE'!$B$2:$V$890,13,FALSE)</f>
        <v>XIII</v>
      </c>
      <c r="N691" s="27" t="str">
        <f>VLOOKUP(A691,'BASE REGISTRO NOVIEMBRE'!$B$2:$V$890,14,FALSE)</f>
        <v>Santiago</v>
      </c>
      <c r="O691" s="27" t="str">
        <f>VLOOKUP(A691,'BASE REGISTRO NOVIEMBRE'!$B$2:$V$890,15,FALSE)</f>
        <v>(02) 6385219</v>
      </c>
      <c r="P691" s="27" t="str">
        <f>VLOOKUP(A691,'BASE REGISTRO NOVIEMBRE'!$B$2:$V$890,16,FALSE)</f>
        <v xml:space="preserve">contacto@fundacionleonbloy.cl 
www.fundacionleonbloy.cl
</v>
      </c>
      <c r="Q691" s="27">
        <f>VLOOKUP(A691,'BASE REGISTRO NOVIEMBRE'!$B$2:$V$890,17,FALSE)</f>
        <v>0</v>
      </c>
      <c r="R691" s="27" t="str">
        <f>VLOOKUP(A691,'BASE REGISTRO NOVIEMBRE'!$B$2:$V$890,18,FALSE)</f>
        <v>93401: Instituciones de Asistencia Social.</v>
      </c>
      <c r="S691" s="27" t="str">
        <f>VLOOKUP(A691,'BASE REGISTRO NOVIEMBRE'!$B$2:$V$890,19,FALSE)</f>
        <v xml:space="preserve">Certificado Financiero correspondiente al año 2020, aprobados por el Subdepartamento de Supervisión Financiera. </v>
      </c>
      <c r="T691" s="107">
        <f>VLOOKUP(A691,'BASE REGISTRO NOVIEMBRE'!$B$2:$V$890,20,FALSE)</f>
        <v>39143</v>
      </c>
      <c r="U691" s="41">
        <v>7347</v>
      </c>
      <c r="V691" s="44">
        <v>40457108</v>
      </c>
      <c r="W691" s="44">
        <v>74768156</v>
      </c>
      <c r="X691" s="45">
        <v>44561</v>
      </c>
      <c r="Y691" s="42" t="s">
        <v>40</v>
      </c>
      <c r="Z691" s="42" t="s">
        <v>9203</v>
      </c>
      <c r="AA691" s="42" t="s">
        <v>174</v>
      </c>
    </row>
    <row r="692" spans="1:27" ht="15.75" customHeight="1" x14ac:dyDescent="0.2">
      <c r="A692" s="41">
        <v>7347</v>
      </c>
      <c r="B692" s="27" t="str">
        <f>VLOOKUP(A692,'BASE REGISTRO NOVIEMBRE'!$B$2:$V$890,2,FALSE)</f>
        <v>Fundación León Bloy para la Promoción Integral de la Familia</v>
      </c>
      <c r="C692" s="27" t="str">
        <f>VLOOKUP(A692,'BASE REGISTRO NOVIEMBRE'!$B$2:$V$890,3,FALSE)</f>
        <v>65317690-2</v>
      </c>
      <c r="D692" s="27" t="str">
        <f>VLOOKUP(A692,'BASE REGISTRO NOVIEMBRE'!$B$2:$V$890,4,FALSE)</f>
        <v>Fundación de Derecho Privado.</v>
      </c>
      <c r="E692" s="27" t="str">
        <f>VLOOKUP(A692,'BASE REGISTRO NOVIEMBRE'!$B$2:$V$890,5,FALSE)</f>
        <v>Otorgado por Decreto Supremo Nº 3080, de fecha 21 de septiembre de 2004, por el Ministerio de Justicia.</v>
      </c>
      <c r="F692" s="27" t="str">
        <f>VLOOKUP(A692,'BASE REGISTRO NOVIEMBRE'!$B$2:$V$890,6,FALSE)</f>
        <v xml:space="preserve">Certificado de Vigencia, folio Nº 500395976348, de 29 de junio de 2021, emitido por el Servicio de Registro Civil e Identificación.
</v>
      </c>
      <c r="G692" s="27" t="str">
        <f>VLOOKUP(A692,'BASE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2" s="27" t="str">
        <f>VLOOKUP(A692,'BASE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2" s="27" t="str">
        <f>VLOOKUP(A692,'BASE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2" s="27" t="str">
        <f>VLOOKUP(A692,'BASE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2" s="27" t="str">
        <f>VLOOKUP(A692,'BASE REGISTRO NOVIEMBRE'!$B$2:$V$890,11,FALSE)</f>
        <v xml:space="preserve">Representante Legal: 
Juan Alberto Rabah Cahbar, 
</v>
      </c>
      <c r="L692" s="27" t="str">
        <f>VLOOKUP(A692,'BASE REGISTRO NOVIEMBRE'!$B$2:$V$890,12,FALSE)</f>
        <v xml:space="preserve">Coronel Santiago Bueras Nº 182, comuna de Santiago, Región Metropolitana.
</v>
      </c>
      <c r="M692" s="27" t="str">
        <f>VLOOKUP(A692,'BASE REGISTRO NOVIEMBRE'!$B$2:$V$890,13,FALSE)</f>
        <v>XIII</v>
      </c>
      <c r="N692" s="27" t="str">
        <f>VLOOKUP(A692,'BASE REGISTRO NOVIEMBRE'!$B$2:$V$890,14,FALSE)</f>
        <v>Santiago</v>
      </c>
      <c r="O692" s="27" t="str">
        <f>VLOOKUP(A692,'BASE REGISTRO NOVIEMBRE'!$B$2:$V$890,15,FALSE)</f>
        <v>(02) 6385219</v>
      </c>
      <c r="P692" s="27" t="str">
        <f>VLOOKUP(A692,'BASE REGISTRO NOVIEMBRE'!$B$2:$V$890,16,FALSE)</f>
        <v xml:space="preserve">contacto@fundacionleonbloy.cl 
www.fundacionleonbloy.cl
</v>
      </c>
      <c r="Q692" s="27">
        <f>VLOOKUP(A692,'BASE REGISTRO NOVIEMBRE'!$B$2:$V$890,17,FALSE)</f>
        <v>0</v>
      </c>
      <c r="R692" s="27" t="str">
        <f>VLOOKUP(A692,'BASE REGISTRO NOVIEMBRE'!$B$2:$V$890,18,FALSE)</f>
        <v>93401: Instituciones de Asistencia Social.</v>
      </c>
      <c r="S692" s="27" t="str">
        <f>VLOOKUP(A692,'BASE REGISTRO NOVIEMBRE'!$B$2:$V$890,19,FALSE)</f>
        <v xml:space="preserve">Certificado Financiero correspondiente al año 2020, aprobados por el Subdepartamento de Supervisión Financiera. </v>
      </c>
      <c r="T692" s="107">
        <f>VLOOKUP(A692,'BASE REGISTRO NOVIEMBRE'!$B$2:$V$890,20,FALSE)</f>
        <v>39143</v>
      </c>
      <c r="U692" s="41">
        <v>7347</v>
      </c>
      <c r="V692" s="44">
        <v>13628220</v>
      </c>
      <c r="W692" s="44">
        <v>23568804</v>
      </c>
      <c r="X692" s="45">
        <v>44561</v>
      </c>
      <c r="Y692" s="42" t="s">
        <v>40</v>
      </c>
      <c r="Z692" s="42" t="s">
        <v>9203</v>
      </c>
      <c r="AA692" s="42" t="s">
        <v>374</v>
      </c>
    </row>
    <row r="693" spans="1:27" ht="15.75" customHeight="1" x14ac:dyDescent="0.2">
      <c r="A693" s="41">
        <v>7347</v>
      </c>
      <c r="B693" s="27" t="str">
        <f>VLOOKUP(A693,'BASE REGISTRO NOVIEMBRE'!$B$2:$V$890,2,FALSE)</f>
        <v>Fundación León Bloy para la Promoción Integral de la Familia</v>
      </c>
      <c r="C693" s="27" t="str">
        <f>VLOOKUP(A693,'BASE REGISTRO NOVIEMBRE'!$B$2:$V$890,3,FALSE)</f>
        <v>65317690-2</v>
      </c>
      <c r="D693" s="27" t="str">
        <f>VLOOKUP(A693,'BASE REGISTRO NOVIEMBRE'!$B$2:$V$890,4,FALSE)</f>
        <v>Fundación de Derecho Privado.</v>
      </c>
      <c r="E693" s="27" t="str">
        <f>VLOOKUP(A693,'BASE REGISTRO NOVIEMBRE'!$B$2:$V$890,5,FALSE)</f>
        <v>Otorgado por Decreto Supremo Nº 3080, de fecha 21 de septiembre de 2004, por el Ministerio de Justicia.</v>
      </c>
      <c r="F693" s="27" t="str">
        <f>VLOOKUP(A693,'BASE REGISTRO NOVIEMBRE'!$B$2:$V$890,6,FALSE)</f>
        <v xml:space="preserve">Certificado de Vigencia, folio Nº 500395976348, de 29 de junio de 2021, emitido por el Servicio de Registro Civil e Identificación.
</v>
      </c>
      <c r="G693" s="27" t="str">
        <f>VLOOKUP(A693,'BASE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3" s="27" t="str">
        <f>VLOOKUP(A693,'BASE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3" s="27" t="str">
        <f>VLOOKUP(A693,'BASE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3" s="27" t="str">
        <f>VLOOKUP(A693,'BASE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3" s="27" t="str">
        <f>VLOOKUP(A693,'BASE REGISTRO NOVIEMBRE'!$B$2:$V$890,11,FALSE)</f>
        <v xml:space="preserve">Representante Legal: 
Juan Alberto Rabah Cahbar, 
</v>
      </c>
      <c r="L693" s="27" t="str">
        <f>VLOOKUP(A693,'BASE REGISTRO NOVIEMBRE'!$B$2:$V$890,12,FALSE)</f>
        <v xml:space="preserve">Coronel Santiago Bueras Nº 182, comuna de Santiago, Región Metropolitana.
</v>
      </c>
      <c r="M693" s="27" t="str">
        <f>VLOOKUP(A693,'BASE REGISTRO NOVIEMBRE'!$B$2:$V$890,13,FALSE)</f>
        <v>XIII</v>
      </c>
      <c r="N693" s="27" t="str">
        <f>VLOOKUP(A693,'BASE REGISTRO NOVIEMBRE'!$B$2:$V$890,14,FALSE)</f>
        <v>Santiago</v>
      </c>
      <c r="O693" s="27" t="str">
        <f>VLOOKUP(A693,'BASE REGISTRO NOVIEMBRE'!$B$2:$V$890,15,FALSE)</f>
        <v>(02) 6385219</v>
      </c>
      <c r="P693" s="27" t="str">
        <f>VLOOKUP(A693,'BASE REGISTRO NOVIEMBRE'!$B$2:$V$890,16,FALSE)</f>
        <v xml:space="preserve">contacto@fundacionleonbloy.cl 
www.fundacionleonbloy.cl
</v>
      </c>
      <c r="Q693" s="27">
        <f>VLOOKUP(A693,'BASE REGISTRO NOVIEMBRE'!$B$2:$V$890,17,FALSE)</f>
        <v>0</v>
      </c>
      <c r="R693" s="27" t="str">
        <f>VLOOKUP(A693,'BASE REGISTRO NOVIEMBRE'!$B$2:$V$890,18,FALSE)</f>
        <v>93401: Instituciones de Asistencia Social.</v>
      </c>
      <c r="S693" s="27" t="str">
        <f>VLOOKUP(A693,'BASE REGISTRO NOVIEMBRE'!$B$2:$V$890,19,FALSE)</f>
        <v xml:space="preserve">Certificado Financiero correspondiente al año 2020, aprobados por el Subdepartamento de Supervisión Financiera. </v>
      </c>
      <c r="T693" s="107">
        <f>VLOOKUP(A693,'BASE REGISTRO NOVIEMBRE'!$B$2:$V$890,20,FALSE)</f>
        <v>39143</v>
      </c>
      <c r="U693" s="41">
        <v>7347</v>
      </c>
      <c r="V693" s="44">
        <v>6982200</v>
      </c>
      <c r="W693" s="44">
        <v>6982200</v>
      </c>
      <c r="X693" s="45">
        <v>44561</v>
      </c>
      <c r="Y693" s="42" t="s">
        <v>40</v>
      </c>
      <c r="Z693" s="42" t="s">
        <v>9203</v>
      </c>
      <c r="AA693" s="42" t="s">
        <v>9569</v>
      </c>
    </row>
    <row r="694" spans="1:27" ht="15.75" customHeight="1" x14ac:dyDescent="0.2">
      <c r="A694" s="41">
        <v>7347</v>
      </c>
      <c r="B694" s="27" t="str">
        <f>VLOOKUP(A694,'BASE REGISTRO NOVIEMBRE'!$B$2:$V$890,2,FALSE)</f>
        <v>Fundación León Bloy para la Promoción Integral de la Familia</v>
      </c>
      <c r="C694" s="27" t="str">
        <f>VLOOKUP(A694,'BASE REGISTRO NOVIEMBRE'!$B$2:$V$890,3,FALSE)</f>
        <v>65317690-2</v>
      </c>
      <c r="D694" s="27" t="str">
        <f>VLOOKUP(A694,'BASE REGISTRO NOVIEMBRE'!$B$2:$V$890,4,FALSE)</f>
        <v>Fundación de Derecho Privado.</v>
      </c>
      <c r="E694" s="27" t="str">
        <f>VLOOKUP(A694,'BASE REGISTRO NOVIEMBRE'!$B$2:$V$890,5,FALSE)</f>
        <v>Otorgado por Decreto Supremo Nº 3080, de fecha 21 de septiembre de 2004, por el Ministerio de Justicia.</v>
      </c>
      <c r="F694" s="27" t="str">
        <f>VLOOKUP(A694,'BASE REGISTRO NOVIEMBRE'!$B$2:$V$890,6,FALSE)</f>
        <v xml:space="preserve">Certificado de Vigencia, folio Nº 500395976348, de 29 de junio de 2021, emitido por el Servicio de Registro Civil e Identificación.
</v>
      </c>
      <c r="G694" s="27" t="str">
        <f>VLOOKUP(A694,'BASE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4" s="27" t="str">
        <f>VLOOKUP(A694,'BASE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4" s="27" t="str">
        <f>VLOOKUP(A694,'BASE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4" s="27" t="str">
        <f>VLOOKUP(A694,'BASE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4" s="27" t="str">
        <f>VLOOKUP(A694,'BASE REGISTRO NOVIEMBRE'!$B$2:$V$890,11,FALSE)</f>
        <v xml:space="preserve">Representante Legal: 
Juan Alberto Rabah Cahbar, 
</v>
      </c>
      <c r="L694" s="27" t="str">
        <f>VLOOKUP(A694,'BASE REGISTRO NOVIEMBRE'!$B$2:$V$890,12,FALSE)</f>
        <v xml:space="preserve">Coronel Santiago Bueras Nº 182, comuna de Santiago, Región Metropolitana.
</v>
      </c>
      <c r="M694" s="27" t="str">
        <f>VLOOKUP(A694,'BASE REGISTRO NOVIEMBRE'!$B$2:$V$890,13,FALSE)</f>
        <v>XIII</v>
      </c>
      <c r="N694" s="27" t="str">
        <f>VLOOKUP(A694,'BASE REGISTRO NOVIEMBRE'!$B$2:$V$890,14,FALSE)</f>
        <v>Santiago</v>
      </c>
      <c r="O694" s="27" t="str">
        <f>VLOOKUP(A694,'BASE REGISTRO NOVIEMBRE'!$B$2:$V$890,15,FALSE)</f>
        <v>(02) 6385219</v>
      </c>
      <c r="P694" s="27" t="str">
        <f>VLOOKUP(A694,'BASE REGISTRO NOVIEMBRE'!$B$2:$V$890,16,FALSE)</f>
        <v xml:space="preserve">contacto@fundacionleonbloy.cl 
www.fundacionleonbloy.cl
</v>
      </c>
      <c r="Q694" s="27">
        <f>VLOOKUP(A694,'BASE REGISTRO NOVIEMBRE'!$B$2:$V$890,17,FALSE)</f>
        <v>0</v>
      </c>
      <c r="R694" s="27" t="str">
        <f>VLOOKUP(A694,'BASE REGISTRO NOVIEMBRE'!$B$2:$V$890,18,FALSE)</f>
        <v>93401: Instituciones de Asistencia Social.</v>
      </c>
      <c r="S694" s="27" t="str">
        <f>VLOOKUP(A694,'BASE REGISTRO NOVIEMBRE'!$B$2:$V$890,19,FALSE)</f>
        <v xml:space="preserve">Certificado Financiero correspondiente al año 2020, aprobados por el Subdepartamento de Supervisión Financiera. </v>
      </c>
      <c r="T694" s="107">
        <f>VLOOKUP(A694,'BASE REGISTRO NOVIEMBRE'!$B$2:$V$890,20,FALSE)</f>
        <v>39143</v>
      </c>
      <c r="U694" s="41">
        <v>7347</v>
      </c>
      <c r="V694" s="44">
        <v>21377600</v>
      </c>
      <c r="W694" s="44">
        <v>21377600</v>
      </c>
      <c r="X694" s="45">
        <v>44561</v>
      </c>
      <c r="Y694" s="42" t="s">
        <v>40</v>
      </c>
      <c r="Z694" s="42" t="s">
        <v>9203</v>
      </c>
      <c r="AA694" s="42" t="s">
        <v>487</v>
      </c>
    </row>
    <row r="695" spans="1:27" ht="15.75" customHeight="1" x14ac:dyDescent="0.2">
      <c r="A695" s="41">
        <v>7347</v>
      </c>
      <c r="B695" s="27" t="str">
        <f>VLOOKUP(A695,'BASE REGISTRO NOVIEMBRE'!$B$2:$V$890,2,FALSE)</f>
        <v>Fundación León Bloy para la Promoción Integral de la Familia</v>
      </c>
      <c r="C695" s="27" t="str">
        <f>VLOOKUP(A695,'BASE REGISTRO NOVIEMBRE'!$B$2:$V$890,3,FALSE)</f>
        <v>65317690-2</v>
      </c>
      <c r="D695" s="27" t="str">
        <f>VLOOKUP(A695,'BASE REGISTRO NOVIEMBRE'!$B$2:$V$890,4,FALSE)</f>
        <v>Fundación de Derecho Privado.</v>
      </c>
      <c r="E695" s="27" t="str">
        <f>VLOOKUP(A695,'BASE REGISTRO NOVIEMBRE'!$B$2:$V$890,5,FALSE)</f>
        <v>Otorgado por Decreto Supremo Nº 3080, de fecha 21 de septiembre de 2004, por el Ministerio de Justicia.</v>
      </c>
      <c r="F695" s="27" t="str">
        <f>VLOOKUP(A695,'BASE REGISTRO NOVIEMBRE'!$B$2:$V$890,6,FALSE)</f>
        <v xml:space="preserve">Certificado de Vigencia, folio Nº 500395976348, de 29 de junio de 2021, emitido por el Servicio de Registro Civil e Identificación.
</v>
      </c>
      <c r="G695" s="27" t="str">
        <f>VLOOKUP(A695,'BASE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5" s="27" t="str">
        <f>VLOOKUP(A695,'BASE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5" s="27" t="str">
        <f>VLOOKUP(A695,'BASE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5" s="27" t="str">
        <f>VLOOKUP(A695,'BASE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5" s="27" t="str">
        <f>VLOOKUP(A695,'BASE REGISTRO NOVIEMBRE'!$B$2:$V$890,11,FALSE)</f>
        <v xml:space="preserve">Representante Legal: 
Juan Alberto Rabah Cahbar, 
</v>
      </c>
      <c r="L695" s="27" t="str">
        <f>VLOOKUP(A695,'BASE REGISTRO NOVIEMBRE'!$B$2:$V$890,12,FALSE)</f>
        <v xml:space="preserve">Coronel Santiago Bueras Nº 182, comuna de Santiago, Región Metropolitana.
</v>
      </c>
      <c r="M695" s="27" t="str">
        <f>VLOOKUP(A695,'BASE REGISTRO NOVIEMBRE'!$B$2:$V$890,13,FALSE)</f>
        <v>XIII</v>
      </c>
      <c r="N695" s="27" t="str">
        <f>VLOOKUP(A695,'BASE REGISTRO NOVIEMBRE'!$B$2:$V$890,14,FALSE)</f>
        <v>Santiago</v>
      </c>
      <c r="O695" s="27" t="str">
        <f>VLOOKUP(A695,'BASE REGISTRO NOVIEMBRE'!$B$2:$V$890,15,FALSE)</f>
        <v>(02) 6385219</v>
      </c>
      <c r="P695" s="27" t="str">
        <f>VLOOKUP(A695,'BASE REGISTRO NOVIEMBRE'!$B$2:$V$890,16,FALSE)</f>
        <v xml:space="preserve">contacto@fundacionleonbloy.cl 
www.fundacionleonbloy.cl
</v>
      </c>
      <c r="Q695" s="27">
        <f>VLOOKUP(A695,'BASE REGISTRO NOVIEMBRE'!$B$2:$V$890,17,FALSE)</f>
        <v>0</v>
      </c>
      <c r="R695" s="27" t="str">
        <f>VLOOKUP(A695,'BASE REGISTRO NOVIEMBRE'!$B$2:$V$890,18,FALSE)</f>
        <v>93401: Instituciones de Asistencia Social.</v>
      </c>
      <c r="S695" s="27" t="str">
        <f>VLOOKUP(A695,'BASE REGISTRO NOVIEMBRE'!$B$2:$V$890,19,FALSE)</f>
        <v xml:space="preserve">Certificado Financiero correspondiente al año 2020, aprobados por el Subdepartamento de Supervisión Financiera. </v>
      </c>
      <c r="T695" s="107">
        <f>VLOOKUP(A695,'BASE REGISTRO NOVIEMBRE'!$B$2:$V$890,20,FALSE)</f>
        <v>39143</v>
      </c>
      <c r="U695" s="41">
        <v>7347</v>
      </c>
      <c r="V695" s="44">
        <v>18153720</v>
      </c>
      <c r="W695" s="44">
        <v>25135920</v>
      </c>
      <c r="X695" s="45">
        <v>44561</v>
      </c>
      <c r="Y695" s="42" t="s">
        <v>40</v>
      </c>
      <c r="Z695" s="42" t="s">
        <v>9203</v>
      </c>
      <c r="AA695" s="42" t="s">
        <v>9581</v>
      </c>
    </row>
    <row r="696" spans="1:27" ht="15.75" customHeight="1" x14ac:dyDescent="0.2">
      <c r="A696" s="41">
        <v>7347</v>
      </c>
      <c r="B696" s="27" t="str">
        <f>VLOOKUP(A696,'BASE REGISTRO NOVIEMBRE'!$B$2:$V$890,2,FALSE)</f>
        <v>Fundación León Bloy para la Promoción Integral de la Familia</v>
      </c>
      <c r="C696" s="27" t="str">
        <f>VLOOKUP(A696,'BASE REGISTRO NOVIEMBRE'!$B$2:$V$890,3,FALSE)</f>
        <v>65317690-2</v>
      </c>
      <c r="D696" s="27" t="str">
        <f>VLOOKUP(A696,'BASE REGISTRO NOVIEMBRE'!$B$2:$V$890,4,FALSE)</f>
        <v>Fundación de Derecho Privado.</v>
      </c>
      <c r="E696" s="27" t="str">
        <f>VLOOKUP(A696,'BASE REGISTRO NOVIEMBRE'!$B$2:$V$890,5,FALSE)</f>
        <v>Otorgado por Decreto Supremo Nº 3080, de fecha 21 de septiembre de 2004, por el Ministerio de Justicia.</v>
      </c>
      <c r="F696" s="27" t="str">
        <f>VLOOKUP(A696,'BASE REGISTRO NOVIEMBRE'!$B$2:$V$890,6,FALSE)</f>
        <v xml:space="preserve">Certificado de Vigencia, folio Nº 500395976348, de 29 de junio de 2021, emitido por el Servicio de Registro Civil e Identificación.
</v>
      </c>
      <c r="G696" s="27" t="str">
        <f>VLOOKUP(A696,'BASE REGISTRO NOVIEMBRE'!$B$2:$V$890,7,FALSE)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696" s="27" t="str">
        <f>VLOOKUP(A696,'BASE REGISTRO NOVIEMBRE'!$B$2:$V$890,8,FALSE)</f>
        <v xml:space="preserve">Presidente: 
Juan Alberto Rabah Cahbar, 
Vicepresidente:
Jorge Cardenas Brito,
Tesorero:
Maria Isabel Esturillo Copano
Directora:
Sonia Zapata Donoso. 
Según consta en Certificado de Directorio de Personas sin Fines de Lucro, folio 500395976777, emitido por el SRCeI con fecha 29 de junio de 2021.
De acuerdo al Acta de Sesión Extraordinaria, de fecha 22 de junio de 2021, reducida a escritura pública de fecha 01 de julio de 2021, Notaría de Santiago de don Alberto Mozo Aguilar, se aprueba la renuncia al Directorio de don Jorge Ormeño Fuenzalida.
</v>
      </c>
      <c r="I696" s="27" t="str">
        <f>VLOOKUP(A696,'BASE REGISTRO NOVIEMBRE'!$B$2:$V$890,9,FALSE)</f>
        <v>Durarán en su cargo 5 años, ello de acuerdo con la Modificación de Estatutos, de fecha 08 de febrero de 2017, reducida a escritura, con fecha 23 de febrero de 2017, ante don Alberto Mozó Aguilar, Notario Público Titular de la Cuadragésima Notaría de Santiago.</v>
      </c>
      <c r="J696" s="27" t="str">
        <f>VLOOKUP(A696,'BASE REGISTRO NOVIEMBRE'!$B$2:$V$890,10,FALSE)</f>
        <v>: Según consta en escritura pública de Acta de Sesión extraordinaria, de fecha 22 de noviembre de 2016, reducida a escritura pública con fecha 07 de diciembre de 2016, ante don Alberto Mozo Aguilar, Titular de la Cuadragésima Notaría de Santiago.</v>
      </c>
      <c r="K696" s="27" t="str">
        <f>VLOOKUP(A696,'BASE REGISTRO NOVIEMBRE'!$B$2:$V$890,11,FALSE)</f>
        <v xml:space="preserve">Representante Legal: 
Juan Alberto Rabah Cahbar, 
</v>
      </c>
      <c r="L696" s="27" t="str">
        <f>VLOOKUP(A696,'BASE REGISTRO NOVIEMBRE'!$B$2:$V$890,12,FALSE)</f>
        <v xml:space="preserve">Coronel Santiago Bueras Nº 182, comuna de Santiago, Región Metropolitana.
</v>
      </c>
      <c r="M696" s="27" t="str">
        <f>VLOOKUP(A696,'BASE REGISTRO NOVIEMBRE'!$B$2:$V$890,13,FALSE)</f>
        <v>XIII</v>
      </c>
      <c r="N696" s="27" t="str">
        <f>VLOOKUP(A696,'BASE REGISTRO NOVIEMBRE'!$B$2:$V$890,14,FALSE)</f>
        <v>Santiago</v>
      </c>
      <c r="O696" s="27" t="str">
        <f>VLOOKUP(A696,'BASE REGISTRO NOVIEMBRE'!$B$2:$V$890,15,FALSE)</f>
        <v>(02) 6385219</v>
      </c>
      <c r="P696" s="27" t="str">
        <f>VLOOKUP(A696,'BASE REGISTRO NOVIEMBRE'!$B$2:$V$890,16,FALSE)</f>
        <v xml:space="preserve">contacto@fundacionleonbloy.cl 
www.fundacionleonbloy.cl
</v>
      </c>
      <c r="Q696" s="27">
        <f>VLOOKUP(A696,'BASE REGISTRO NOVIEMBRE'!$B$2:$V$890,17,FALSE)</f>
        <v>0</v>
      </c>
      <c r="R696" s="27" t="str">
        <f>VLOOKUP(A696,'BASE REGISTRO NOVIEMBRE'!$B$2:$V$890,18,FALSE)</f>
        <v>93401: Instituciones de Asistencia Social.</v>
      </c>
      <c r="S696" s="27" t="str">
        <f>VLOOKUP(A696,'BASE REGISTRO NOVIEMBRE'!$B$2:$V$890,19,FALSE)</f>
        <v xml:space="preserve">Certificado Financiero correspondiente al año 2020, aprobados por el Subdepartamento de Supervisión Financiera. </v>
      </c>
      <c r="T696" s="107">
        <f>VLOOKUP(A696,'BASE REGISTRO NOVIEMBRE'!$B$2:$V$890,20,FALSE)</f>
        <v>39143</v>
      </c>
      <c r="U696" s="41">
        <v>7347</v>
      </c>
      <c r="V696" s="44">
        <v>9085480</v>
      </c>
      <c r="W696" s="44">
        <v>9085480</v>
      </c>
      <c r="X696" s="45">
        <v>44561</v>
      </c>
      <c r="Y696" s="42" t="s">
        <v>40</v>
      </c>
      <c r="Z696" s="42" t="s">
        <v>9203</v>
      </c>
      <c r="AA696" s="42" t="s">
        <v>94</v>
      </c>
    </row>
    <row r="697" spans="1:27" ht="15.75" customHeight="1" x14ac:dyDescent="0.2">
      <c r="A697" s="41">
        <v>7350</v>
      </c>
      <c r="B697" s="27" t="str">
        <f>VLOOKUP(A697,'BASE REGISTRO NOVIEMBRE'!$B$2:$V$890,2,FALSE)</f>
        <v>Organización No Gubernamental de Desarrollo Corporación de Desarrollo Social El Conquistador.</v>
      </c>
      <c r="C697" s="27" t="str">
        <f>VLOOKUP(A697,'BASE REGISTRO NOVIEMBRE'!$B$2:$V$890,3,FALSE)</f>
        <v>65008610-4</v>
      </c>
      <c r="D697" s="27" t="str">
        <f>VLOOKUP(A697,'BASE REGISTRO NOVIEMBRE'!$B$2:$V$890,4,FALSE)</f>
        <v>Corporación de Derecho Privado.</v>
      </c>
      <c r="E697" s="27" t="str">
        <f>VLOOKUP(A697,'BASE REGISTRO NOVIEMBRE'!$B$2:$V$890,5,FALSE)</f>
        <v>Otorgado por Decreto Supremo Nº 170, de fecha 19 de febrero de 2001, del Ministerio de Justicia.</v>
      </c>
      <c r="F697" s="27" t="str">
        <f>VLOOKUP(A697,'BASE REGISTRO NOVIEMBRE'!$B$2:$V$890,6,FALSE)</f>
        <v>Certificado de Vigencia de Persona Jurídica sin Fines de Lucro, emitido por el SRCEI, de fecha 24 de junio de 2021, folio 500395275955</v>
      </c>
      <c r="G697" s="27" t="str">
        <f>VLOOKUP(A697,'BASE REGISTRO NOVIEMBRE'!$B$2:$V$890,7,FALSE)</f>
        <v>Promoción del desarrollo, especialmente de las personas, familias, grupos y comunidades que viven en condiciones de pobreza y/o marginalidad.</v>
      </c>
      <c r="H697" s="27" t="str">
        <f>VLOOKUP(A697,'BASE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697" s="27" t="str">
        <f>VLOOKUP(A697,'BASE REGISTRO NOVIEMBRE'!$B$2:$V$890,9,FALSE)</f>
        <v>Se renueva cada dos años.</v>
      </c>
      <c r="J697" s="27" t="str">
        <f>VLOOKUP(A697,'BASE REGISTRO NOVIEMBRE'!$B$2:$V$890,10,FALSE)</f>
        <v>De 1 de mayo de 2021 a 1 de mayo de 2023</v>
      </c>
      <c r="K697" s="27" t="str">
        <f>VLOOKUP(A697,'BASE REGISTRO NOVIEMBRE'!$B$2:$V$890,11,FALSE)</f>
        <v xml:space="preserve">Presidente: Carlos Eduardo Placencia Zapata             </v>
      </c>
      <c r="L697" s="27" t="str">
        <f>VLOOKUP(A697,'BASE REGISTRO NOVIEMBRE'!$B$2:$V$890,12,FALSE)</f>
        <v>Ortiz de Rosas N° 395, Oficina N° 23 A, comuna de Quirihue, Provincia de Ñuble, Décimo Sexta Región.</v>
      </c>
      <c r="M697" s="27" t="str">
        <f>VLOOKUP(A697,'BASE REGISTRO NOVIEMBRE'!$B$2:$V$890,13,FALSE)</f>
        <v>XVI</v>
      </c>
      <c r="N697" s="27" t="str">
        <f>VLOOKUP(A697,'BASE REGISTRO NOVIEMBRE'!$B$2:$V$890,14,FALSE)</f>
        <v>Ñuble</v>
      </c>
      <c r="O697" s="27" t="str">
        <f>VLOOKUP(A697,'BASE REGISTRO NOVIEMBRE'!$B$2:$V$890,15,FALSE)</f>
        <v>96456966-7498981</v>
      </c>
      <c r="P697" s="27" t="str">
        <f>VLOOKUP(A697,'BASE REGISTRO NOVIEMBRE'!$B$2:$V$890,16,FALSE)</f>
        <v xml:space="preserve">corpelconquistador@gmail.com
corpelconquistador@yahoo.es </v>
      </c>
      <c r="Q697" s="27">
        <f>VLOOKUP(A697,'BASE REGISTRO NOVIEMBRE'!$B$2:$V$890,17,FALSE)</f>
        <v>0</v>
      </c>
      <c r="R697" s="27" t="str">
        <f>VLOOKUP(A697,'BASE REGISTRO NOVIEMBRE'!$B$2:$V$890,18,FALSE)</f>
        <v xml:space="preserve">93401: Institución de Asistencia Social  </v>
      </c>
      <c r="S697" s="27" t="str">
        <f>VLOOKUP(A697,'BASE REGISTRO NOVIEMBRE'!$B$2:$V$890,19,FALSE)</f>
        <v>Certificado de Antecedentes Financieros correspondiente al año 2020, aprobados por el Subdepartamento de Supervisión Nacional.</v>
      </c>
      <c r="T697" s="107">
        <f>VLOOKUP(A697,'BASE REGISTRO NOVIEMBRE'!$B$2:$V$890,20,FALSE)</f>
        <v>39171</v>
      </c>
      <c r="U697" s="41">
        <v>7350</v>
      </c>
      <c r="V697" s="44">
        <v>9920154</v>
      </c>
      <c r="W697" s="44">
        <v>19132779</v>
      </c>
      <c r="X697" s="45">
        <v>44561</v>
      </c>
      <c r="Y697" s="42" t="s">
        <v>40</v>
      </c>
      <c r="Z697" s="42" t="s">
        <v>9203</v>
      </c>
      <c r="AA697" s="42" t="s">
        <v>761</v>
      </c>
    </row>
    <row r="698" spans="1:27" ht="15.75" customHeight="1" x14ac:dyDescent="0.2">
      <c r="A698" s="41">
        <v>7350</v>
      </c>
      <c r="B698" s="27" t="str">
        <f>VLOOKUP(A698,'BASE REGISTRO NOVIEMBRE'!$B$2:$V$890,2,FALSE)</f>
        <v>Organización No Gubernamental de Desarrollo Corporación de Desarrollo Social El Conquistador.</v>
      </c>
      <c r="C698" s="27" t="str">
        <f>VLOOKUP(A698,'BASE REGISTRO NOVIEMBRE'!$B$2:$V$890,3,FALSE)</f>
        <v>65008610-4</v>
      </c>
      <c r="D698" s="27" t="str">
        <f>VLOOKUP(A698,'BASE REGISTRO NOVIEMBRE'!$B$2:$V$890,4,FALSE)</f>
        <v>Corporación de Derecho Privado.</v>
      </c>
      <c r="E698" s="27" t="str">
        <f>VLOOKUP(A698,'BASE REGISTRO NOVIEMBRE'!$B$2:$V$890,5,FALSE)</f>
        <v>Otorgado por Decreto Supremo Nº 170, de fecha 19 de febrero de 2001, del Ministerio de Justicia.</v>
      </c>
      <c r="F698" s="27" t="str">
        <f>VLOOKUP(A698,'BASE REGISTRO NOVIEMBRE'!$B$2:$V$890,6,FALSE)</f>
        <v>Certificado de Vigencia de Persona Jurídica sin Fines de Lucro, emitido por el SRCEI, de fecha 24 de junio de 2021, folio 500395275955</v>
      </c>
      <c r="G698" s="27" t="str">
        <f>VLOOKUP(A698,'BASE REGISTRO NOVIEMBRE'!$B$2:$V$890,7,FALSE)</f>
        <v>Promoción del desarrollo, especialmente de las personas, familias, grupos y comunidades que viven en condiciones de pobreza y/o marginalidad.</v>
      </c>
      <c r="H698" s="27" t="str">
        <f>VLOOKUP(A698,'BASE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698" s="27" t="str">
        <f>VLOOKUP(A698,'BASE REGISTRO NOVIEMBRE'!$B$2:$V$890,9,FALSE)</f>
        <v>Se renueva cada dos años.</v>
      </c>
      <c r="J698" s="27" t="str">
        <f>VLOOKUP(A698,'BASE REGISTRO NOVIEMBRE'!$B$2:$V$890,10,FALSE)</f>
        <v>De 1 de mayo de 2021 a 1 de mayo de 2023</v>
      </c>
      <c r="K698" s="27" t="str">
        <f>VLOOKUP(A698,'BASE REGISTRO NOVIEMBRE'!$B$2:$V$890,11,FALSE)</f>
        <v xml:space="preserve">Presidente: Carlos Eduardo Placencia Zapata             </v>
      </c>
      <c r="L698" s="27" t="str">
        <f>VLOOKUP(A698,'BASE REGISTRO NOVIEMBRE'!$B$2:$V$890,12,FALSE)</f>
        <v>Ortiz de Rosas N° 395, Oficina N° 23 A, comuna de Quirihue, Provincia de Ñuble, Décimo Sexta Región.</v>
      </c>
      <c r="M698" s="27" t="str">
        <f>VLOOKUP(A698,'BASE REGISTRO NOVIEMBRE'!$B$2:$V$890,13,FALSE)</f>
        <v>XVI</v>
      </c>
      <c r="N698" s="27" t="str">
        <f>VLOOKUP(A698,'BASE REGISTRO NOVIEMBRE'!$B$2:$V$890,14,FALSE)</f>
        <v>Ñuble</v>
      </c>
      <c r="O698" s="27" t="str">
        <f>VLOOKUP(A698,'BASE REGISTRO NOVIEMBRE'!$B$2:$V$890,15,FALSE)</f>
        <v>96456966-7498981</v>
      </c>
      <c r="P698" s="27" t="str">
        <f>VLOOKUP(A698,'BASE REGISTRO NOVIEMBRE'!$B$2:$V$890,16,FALSE)</f>
        <v xml:space="preserve">corpelconquistador@gmail.com
corpelconquistador@yahoo.es </v>
      </c>
      <c r="Q698" s="27">
        <f>VLOOKUP(A698,'BASE REGISTRO NOVIEMBRE'!$B$2:$V$890,17,FALSE)</f>
        <v>0</v>
      </c>
      <c r="R698" s="27" t="str">
        <f>VLOOKUP(A698,'BASE REGISTRO NOVIEMBRE'!$B$2:$V$890,18,FALSE)</f>
        <v xml:space="preserve">93401: Institución de Asistencia Social  </v>
      </c>
      <c r="S698" s="27" t="str">
        <f>VLOOKUP(A698,'BASE REGISTRO NOVIEMBRE'!$B$2:$V$890,19,FALSE)</f>
        <v>Certificado de Antecedentes Financieros correspondiente al año 2020, aprobados por el Subdepartamento de Supervisión Nacional.</v>
      </c>
      <c r="T698" s="107">
        <f>VLOOKUP(A698,'BASE REGISTRO NOVIEMBRE'!$B$2:$V$890,20,FALSE)</f>
        <v>39171</v>
      </c>
      <c r="U698" s="41">
        <v>7350</v>
      </c>
      <c r="V698" s="44">
        <v>11320473</v>
      </c>
      <c r="W698" s="44">
        <v>22375623</v>
      </c>
      <c r="X698" s="45">
        <v>44561</v>
      </c>
      <c r="Y698" s="42" t="s">
        <v>40</v>
      </c>
      <c r="Z698" s="42" t="s">
        <v>9203</v>
      </c>
      <c r="AA698" s="42" t="s">
        <v>9462</v>
      </c>
    </row>
    <row r="699" spans="1:27" ht="15.75" customHeight="1" x14ac:dyDescent="0.2">
      <c r="A699" s="41">
        <v>7350</v>
      </c>
      <c r="B699" s="27" t="str">
        <f>VLOOKUP(A699,'BASE REGISTRO NOVIEMBRE'!$B$2:$V$890,2,FALSE)</f>
        <v>Organización No Gubernamental de Desarrollo Corporación de Desarrollo Social El Conquistador.</v>
      </c>
      <c r="C699" s="27" t="str">
        <f>VLOOKUP(A699,'BASE REGISTRO NOVIEMBRE'!$B$2:$V$890,3,FALSE)</f>
        <v>65008610-4</v>
      </c>
      <c r="D699" s="27" t="str">
        <f>VLOOKUP(A699,'BASE REGISTRO NOVIEMBRE'!$B$2:$V$890,4,FALSE)</f>
        <v>Corporación de Derecho Privado.</v>
      </c>
      <c r="E699" s="27" t="str">
        <f>VLOOKUP(A699,'BASE REGISTRO NOVIEMBRE'!$B$2:$V$890,5,FALSE)</f>
        <v>Otorgado por Decreto Supremo Nº 170, de fecha 19 de febrero de 2001, del Ministerio de Justicia.</v>
      </c>
      <c r="F699" s="27" t="str">
        <f>VLOOKUP(A699,'BASE REGISTRO NOVIEMBRE'!$B$2:$V$890,6,FALSE)</f>
        <v>Certificado de Vigencia de Persona Jurídica sin Fines de Lucro, emitido por el SRCEI, de fecha 24 de junio de 2021, folio 500395275955</v>
      </c>
      <c r="G699" s="27" t="str">
        <f>VLOOKUP(A699,'BASE REGISTRO NOVIEMBRE'!$B$2:$V$890,7,FALSE)</f>
        <v>Promoción del desarrollo, especialmente de las personas, familias, grupos y comunidades que viven en condiciones de pobreza y/o marginalidad.</v>
      </c>
      <c r="H699" s="27" t="str">
        <f>VLOOKUP(A699,'BASE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699" s="27" t="str">
        <f>VLOOKUP(A699,'BASE REGISTRO NOVIEMBRE'!$B$2:$V$890,9,FALSE)</f>
        <v>Se renueva cada dos años.</v>
      </c>
      <c r="J699" s="27" t="str">
        <f>VLOOKUP(A699,'BASE REGISTRO NOVIEMBRE'!$B$2:$V$890,10,FALSE)</f>
        <v>De 1 de mayo de 2021 a 1 de mayo de 2023</v>
      </c>
      <c r="K699" s="27" t="str">
        <f>VLOOKUP(A699,'BASE REGISTRO NOVIEMBRE'!$B$2:$V$890,11,FALSE)</f>
        <v xml:space="preserve">Presidente: Carlos Eduardo Placencia Zapata             </v>
      </c>
      <c r="L699" s="27" t="str">
        <f>VLOOKUP(A699,'BASE REGISTRO NOVIEMBRE'!$B$2:$V$890,12,FALSE)</f>
        <v>Ortiz de Rosas N° 395, Oficina N° 23 A, comuna de Quirihue, Provincia de Ñuble, Décimo Sexta Región.</v>
      </c>
      <c r="M699" s="27" t="str">
        <f>VLOOKUP(A699,'BASE REGISTRO NOVIEMBRE'!$B$2:$V$890,13,FALSE)</f>
        <v>XVI</v>
      </c>
      <c r="N699" s="27" t="str">
        <f>VLOOKUP(A699,'BASE REGISTRO NOVIEMBRE'!$B$2:$V$890,14,FALSE)</f>
        <v>Ñuble</v>
      </c>
      <c r="O699" s="27" t="str">
        <f>VLOOKUP(A699,'BASE REGISTRO NOVIEMBRE'!$B$2:$V$890,15,FALSE)</f>
        <v>96456966-7498981</v>
      </c>
      <c r="P699" s="27" t="str">
        <f>VLOOKUP(A699,'BASE REGISTRO NOVIEMBRE'!$B$2:$V$890,16,FALSE)</f>
        <v xml:space="preserve">corpelconquistador@gmail.com
corpelconquistador@yahoo.es </v>
      </c>
      <c r="Q699" s="27">
        <f>VLOOKUP(A699,'BASE REGISTRO NOVIEMBRE'!$B$2:$V$890,17,FALSE)</f>
        <v>0</v>
      </c>
      <c r="R699" s="27" t="str">
        <f>VLOOKUP(A699,'BASE REGISTRO NOVIEMBRE'!$B$2:$V$890,18,FALSE)</f>
        <v xml:space="preserve">93401: Institución de Asistencia Social  </v>
      </c>
      <c r="S699" s="27" t="str">
        <f>VLOOKUP(A699,'BASE REGISTRO NOVIEMBRE'!$B$2:$V$890,19,FALSE)</f>
        <v>Certificado de Antecedentes Financieros correspondiente al año 2020, aprobados por el Subdepartamento de Supervisión Nacional.</v>
      </c>
      <c r="T699" s="107">
        <f>VLOOKUP(A699,'BASE REGISTRO NOVIEMBRE'!$B$2:$V$890,20,FALSE)</f>
        <v>39171</v>
      </c>
      <c r="U699" s="41">
        <v>7350</v>
      </c>
      <c r="V699" s="44">
        <v>13531504</v>
      </c>
      <c r="W699" s="44">
        <v>24586654</v>
      </c>
      <c r="X699" s="45">
        <v>44561</v>
      </c>
      <c r="Y699" s="42" t="s">
        <v>40</v>
      </c>
      <c r="Z699" s="42" t="s">
        <v>9203</v>
      </c>
      <c r="AA699" s="42" t="s">
        <v>1926</v>
      </c>
    </row>
    <row r="700" spans="1:27" ht="15.75" customHeight="1" x14ac:dyDescent="0.2">
      <c r="A700" s="41">
        <v>7350</v>
      </c>
      <c r="B700" s="27" t="str">
        <f>VLOOKUP(A700,'BASE REGISTRO NOVIEMBRE'!$B$2:$V$890,2,FALSE)</f>
        <v>Organización No Gubernamental de Desarrollo Corporación de Desarrollo Social El Conquistador.</v>
      </c>
      <c r="C700" s="27" t="str">
        <f>VLOOKUP(A700,'BASE REGISTRO NOVIEMBRE'!$B$2:$V$890,3,FALSE)</f>
        <v>65008610-4</v>
      </c>
      <c r="D700" s="27" t="str">
        <f>VLOOKUP(A700,'BASE REGISTRO NOVIEMBRE'!$B$2:$V$890,4,FALSE)</f>
        <v>Corporación de Derecho Privado.</v>
      </c>
      <c r="E700" s="27" t="str">
        <f>VLOOKUP(A700,'BASE REGISTRO NOVIEMBRE'!$B$2:$V$890,5,FALSE)</f>
        <v>Otorgado por Decreto Supremo Nº 170, de fecha 19 de febrero de 2001, del Ministerio de Justicia.</v>
      </c>
      <c r="F700" s="27" t="str">
        <f>VLOOKUP(A700,'BASE REGISTRO NOVIEMBRE'!$B$2:$V$890,6,FALSE)</f>
        <v>Certificado de Vigencia de Persona Jurídica sin Fines de Lucro, emitido por el SRCEI, de fecha 24 de junio de 2021, folio 500395275955</v>
      </c>
      <c r="G700" s="27" t="str">
        <f>VLOOKUP(A700,'BASE REGISTRO NOVIEMBRE'!$B$2:$V$890,7,FALSE)</f>
        <v>Promoción del desarrollo, especialmente de las personas, familias, grupos y comunidades que viven en condiciones de pobreza y/o marginalidad.</v>
      </c>
      <c r="H700" s="27" t="str">
        <f>VLOOKUP(A700,'BASE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0" s="27" t="str">
        <f>VLOOKUP(A700,'BASE REGISTRO NOVIEMBRE'!$B$2:$V$890,9,FALSE)</f>
        <v>Se renueva cada dos años.</v>
      </c>
      <c r="J700" s="27" t="str">
        <f>VLOOKUP(A700,'BASE REGISTRO NOVIEMBRE'!$B$2:$V$890,10,FALSE)</f>
        <v>De 1 de mayo de 2021 a 1 de mayo de 2023</v>
      </c>
      <c r="K700" s="27" t="str">
        <f>VLOOKUP(A700,'BASE REGISTRO NOVIEMBRE'!$B$2:$V$890,11,FALSE)</f>
        <v xml:space="preserve">Presidente: Carlos Eduardo Placencia Zapata             </v>
      </c>
      <c r="L700" s="27" t="str">
        <f>VLOOKUP(A700,'BASE REGISTRO NOVIEMBRE'!$B$2:$V$890,12,FALSE)</f>
        <v>Ortiz de Rosas N° 395, Oficina N° 23 A, comuna de Quirihue, Provincia de Ñuble, Décimo Sexta Región.</v>
      </c>
      <c r="M700" s="27" t="str">
        <f>VLOOKUP(A700,'BASE REGISTRO NOVIEMBRE'!$B$2:$V$890,13,FALSE)</f>
        <v>XVI</v>
      </c>
      <c r="N700" s="27" t="str">
        <f>VLOOKUP(A700,'BASE REGISTRO NOVIEMBRE'!$B$2:$V$890,14,FALSE)</f>
        <v>Ñuble</v>
      </c>
      <c r="O700" s="27" t="str">
        <f>VLOOKUP(A700,'BASE REGISTRO NOVIEMBRE'!$B$2:$V$890,15,FALSE)</f>
        <v>96456966-7498981</v>
      </c>
      <c r="P700" s="27" t="str">
        <f>VLOOKUP(A700,'BASE REGISTRO NOVIEMBRE'!$B$2:$V$890,16,FALSE)</f>
        <v xml:space="preserve">corpelconquistador@gmail.com
corpelconquistador@yahoo.es </v>
      </c>
      <c r="Q700" s="27">
        <f>VLOOKUP(A700,'BASE REGISTRO NOVIEMBRE'!$B$2:$V$890,17,FALSE)</f>
        <v>0</v>
      </c>
      <c r="R700" s="27" t="str">
        <f>VLOOKUP(A700,'BASE REGISTRO NOVIEMBRE'!$B$2:$V$890,18,FALSE)</f>
        <v xml:space="preserve">93401: Institución de Asistencia Social  </v>
      </c>
      <c r="S700" s="27" t="str">
        <f>VLOOKUP(A700,'BASE REGISTRO NOVIEMBRE'!$B$2:$V$890,19,FALSE)</f>
        <v>Certificado de Antecedentes Financieros correspondiente al año 2020, aprobados por el Subdepartamento de Supervisión Nacional.</v>
      </c>
      <c r="T700" s="107">
        <f>VLOOKUP(A700,'BASE REGISTRO NOVIEMBRE'!$B$2:$V$890,20,FALSE)</f>
        <v>39171</v>
      </c>
      <c r="U700" s="41">
        <v>7350</v>
      </c>
      <c r="V700" s="44">
        <v>11998523</v>
      </c>
      <c r="W700" s="44">
        <v>34595250</v>
      </c>
      <c r="X700" s="45">
        <v>44561</v>
      </c>
      <c r="Y700" s="42" t="s">
        <v>40</v>
      </c>
      <c r="Z700" s="42" t="s">
        <v>9203</v>
      </c>
      <c r="AA700" s="42" t="s">
        <v>2125</v>
      </c>
    </row>
    <row r="701" spans="1:27" ht="15.75" customHeight="1" x14ac:dyDescent="0.2">
      <c r="A701" s="41">
        <v>7350</v>
      </c>
      <c r="B701" s="27" t="str">
        <f>VLOOKUP(A701,'BASE REGISTRO NOVIEMBRE'!$B$2:$V$890,2,FALSE)</f>
        <v>Organización No Gubernamental de Desarrollo Corporación de Desarrollo Social El Conquistador.</v>
      </c>
      <c r="C701" s="27" t="str">
        <f>VLOOKUP(A701,'BASE REGISTRO NOVIEMBRE'!$B$2:$V$890,3,FALSE)</f>
        <v>65008610-4</v>
      </c>
      <c r="D701" s="27" t="str">
        <f>VLOOKUP(A701,'BASE REGISTRO NOVIEMBRE'!$B$2:$V$890,4,FALSE)</f>
        <v>Corporación de Derecho Privado.</v>
      </c>
      <c r="E701" s="27" t="str">
        <f>VLOOKUP(A701,'BASE REGISTRO NOVIEMBRE'!$B$2:$V$890,5,FALSE)</f>
        <v>Otorgado por Decreto Supremo Nº 170, de fecha 19 de febrero de 2001, del Ministerio de Justicia.</v>
      </c>
      <c r="F701" s="27" t="str">
        <f>VLOOKUP(A701,'BASE REGISTRO NOVIEMBRE'!$B$2:$V$890,6,FALSE)</f>
        <v>Certificado de Vigencia de Persona Jurídica sin Fines de Lucro, emitido por el SRCEI, de fecha 24 de junio de 2021, folio 500395275955</v>
      </c>
      <c r="G701" s="27" t="str">
        <f>VLOOKUP(A701,'BASE REGISTRO NOVIEMBRE'!$B$2:$V$890,7,FALSE)</f>
        <v>Promoción del desarrollo, especialmente de las personas, familias, grupos y comunidades que viven en condiciones de pobreza y/o marginalidad.</v>
      </c>
      <c r="H701" s="27" t="str">
        <f>VLOOKUP(A701,'BASE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1" s="27" t="str">
        <f>VLOOKUP(A701,'BASE REGISTRO NOVIEMBRE'!$B$2:$V$890,9,FALSE)</f>
        <v>Se renueva cada dos años.</v>
      </c>
      <c r="J701" s="27" t="str">
        <f>VLOOKUP(A701,'BASE REGISTRO NOVIEMBRE'!$B$2:$V$890,10,FALSE)</f>
        <v>De 1 de mayo de 2021 a 1 de mayo de 2023</v>
      </c>
      <c r="K701" s="27" t="str">
        <f>VLOOKUP(A701,'BASE REGISTRO NOVIEMBRE'!$B$2:$V$890,11,FALSE)</f>
        <v xml:space="preserve">Presidente: Carlos Eduardo Placencia Zapata             </v>
      </c>
      <c r="L701" s="27" t="str">
        <f>VLOOKUP(A701,'BASE REGISTRO NOVIEMBRE'!$B$2:$V$890,12,FALSE)</f>
        <v>Ortiz de Rosas N° 395, Oficina N° 23 A, comuna de Quirihue, Provincia de Ñuble, Décimo Sexta Región.</v>
      </c>
      <c r="M701" s="27" t="str">
        <f>VLOOKUP(A701,'BASE REGISTRO NOVIEMBRE'!$B$2:$V$890,13,FALSE)</f>
        <v>XVI</v>
      </c>
      <c r="N701" s="27" t="str">
        <f>VLOOKUP(A701,'BASE REGISTRO NOVIEMBRE'!$B$2:$V$890,14,FALSE)</f>
        <v>Ñuble</v>
      </c>
      <c r="O701" s="27" t="str">
        <f>VLOOKUP(A701,'BASE REGISTRO NOVIEMBRE'!$B$2:$V$890,15,FALSE)</f>
        <v>96456966-7498981</v>
      </c>
      <c r="P701" s="27" t="str">
        <f>VLOOKUP(A701,'BASE REGISTRO NOVIEMBRE'!$B$2:$V$890,16,FALSE)</f>
        <v xml:space="preserve">corpelconquistador@gmail.com
corpelconquistador@yahoo.es </v>
      </c>
      <c r="Q701" s="27">
        <f>VLOOKUP(A701,'BASE REGISTRO NOVIEMBRE'!$B$2:$V$890,17,FALSE)</f>
        <v>0</v>
      </c>
      <c r="R701" s="27" t="str">
        <f>VLOOKUP(A701,'BASE REGISTRO NOVIEMBRE'!$B$2:$V$890,18,FALSE)</f>
        <v xml:space="preserve">93401: Institución de Asistencia Social  </v>
      </c>
      <c r="S701" s="27" t="str">
        <f>VLOOKUP(A701,'BASE REGISTRO NOVIEMBRE'!$B$2:$V$890,19,FALSE)</f>
        <v>Certificado de Antecedentes Financieros correspondiente al año 2020, aprobados por el Subdepartamento de Supervisión Nacional.</v>
      </c>
      <c r="T701" s="107">
        <f>VLOOKUP(A701,'BASE REGISTRO NOVIEMBRE'!$B$2:$V$890,20,FALSE)</f>
        <v>39171</v>
      </c>
      <c r="U701" s="41">
        <v>7350</v>
      </c>
      <c r="V701" s="44">
        <v>47935128</v>
      </c>
      <c r="W701" s="44">
        <v>53772247</v>
      </c>
      <c r="X701" s="45">
        <v>44561</v>
      </c>
      <c r="Y701" s="42" t="s">
        <v>40</v>
      </c>
      <c r="Z701" s="42" t="s">
        <v>9203</v>
      </c>
      <c r="AA701" s="42" t="s">
        <v>9561</v>
      </c>
    </row>
    <row r="702" spans="1:27" ht="15.75" customHeight="1" x14ac:dyDescent="0.2">
      <c r="A702" s="41">
        <v>7350</v>
      </c>
      <c r="B702" s="27" t="str">
        <f>VLOOKUP(A702,'BASE REGISTRO NOVIEMBRE'!$B$2:$V$890,2,FALSE)</f>
        <v>Organización No Gubernamental de Desarrollo Corporación de Desarrollo Social El Conquistador.</v>
      </c>
      <c r="C702" s="27" t="str">
        <f>VLOOKUP(A702,'BASE REGISTRO NOVIEMBRE'!$B$2:$V$890,3,FALSE)</f>
        <v>65008610-4</v>
      </c>
      <c r="D702" s="27" t="str">
        <f>VLOOKUP(A702,'BASE REGISTRO NOVIEMBRE'!$B$2:$V$890,4,FALSE)</f>
        <v>Corporación de Derecho Privado.</v>
      </c>
      <c r="E702" s="27" t="str">
        <f>VLOOKUP(A702,'BASE REGISTRO NOVIEMBRE'!$B$2:$V$890,5,FALSE)</f>
        <v>Otorgado por Decreto Supremo Nº 170, de fecha 19 de febrero de 2001, del Ministerio de Justicia.</v>
      </c>
      <c r="F702" s="27" t="str">
        <f>VLOOKUP(A702,'BASE REGISTRO NOVIEMBRE'!$B$2:$V$890,6,FALSE)</f>
        <v>Certificado de Vigencia de Persona Jurídica sin Fines de Lucro, emitido por el SRCEI, de fecha 24 de junio de 2021, folio 500395275955</v>
      </c>
      <c r="G702" s="27" t="str">
        <f>VLOOKUP(A702,'BASE REGISTRO NOVIEMBRE'!$B$2:$V$890,7,FALSE)</f>
        <v>Promoción del desarrollo, especialmente de las personas, familias, grupos y comunidades que viven en condiciones de pobreza y/o marginalidad.</v>
      </c>
      <c r="H702" s="27" t="str">
        <f>VLOOKUP(A702,'BASE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2" s="27" t="str">
        <f>VLOOKUP(A702,'BASE REGISTRO NOVIEMBRE'!$B$2:$V$890,9,FALSE)</f>
        <v>Se renueva cada dos años.</v>
      </c>
      <c r="J702" s="27" t="str">
        <f>VLOOKUP(A702,'BASE REGISTRO NOVIEMBRE'!$B$2:$V$890,10,FALSE)</f>
        <v>De 1 de mayo de 2021 a 1 de mayo de 2023</v>
      </c>
      <c r="K702" s="27" t="str">
        <f>VLOOKUP(A702,'BASE REGISTRO NOVIEMBRE'!$B$2:$V$890,11,FALSE)</f>
        <v xml:space="preserve">Presidente: Carlos Eduardo Placencia Zapata             </v>
      </c>
      <c r="L702" s="27" t="str">
        <f>VLOOKUP(A702,'BASE REGISTRO NOVIEMBRE'!$B$2:$V$890,12,FALSE)</f>
        <v>Ortiz de Rosas N° 395, Oficina N° 23 A, comuna de Quirihue, Provincia de Ñuble, Décimo Sexta Región.</v>
      </c>
      <c r="M702" s="27" t="str">
        <f>VLOOKUP(A702,'BASE REGISTRO NOVIEMBRE'!$B$2:$V$890,13,FALSE)</f>
        <v>XVI</v>
      </c>
      <c r="N702" s="27" t="str">
        <f>VLOOKUP(A702,'BASE REGISTRO NOVIEMBRE'!$B$2:$V$890,14,FALSE)</f>
        <v>Ñuble</v>
      </c>
      <c r="O702" s="27" t="str">
        <f>VLOOKUP(A702,'BASE REGISTRO NOVIEMBRE'!$B$2:$V$890,15,FALSE)</f>
        <v>96456966-7498981</v>
      </c>
      <c r="P702" s="27" t="str">
        <f>VLOOKUP(A702,'BASE REGISTRO NOVIEMBRE'!$B$2:$V$890,16,FALSE)</f>
        <v xml:space="preserve">corpelconquistador@gmail.com
corpelconquistador@yahoo.es </v>
      </c>
      <c r="Q702" s="27">
        <f>VLOOKUP(A702,'BASE REGISTRO NOVIEMBRE'!$B$2:$V$890,17,FALSE)</f>
        <v>0</v>
      </c>
      <c r="R702" s="27" t="str">
        <f>VLOOKUP(A702,'BASE REGISTRO NOVIEMBRE'!$B$2:$V$890,18,FALSE)</f>
        <v xml:space="preserve">93401: Institución de Asistencia Social  </v>
      </c>
      <c r="S702" s="27" t="str">
        <f>VLOOKUP(A702,'BASE REGISTRO NOVIEMBRE'!$B$2:$V$890,19,FALSE)</f>
        <v>Certificado de Antecedentes Financieros correspondiente al año 2020, aprobados por el Subdepartamento de Supervisión Nacional.</v>
      </c>
      <c r="T702" s="107">
        <f>VLOOKUP(A702,'BASE REGISTRO NOVIEMBRE'!$B$2:$V$890,20,FALSE)</f>
        <v>39171</v>
      </c>
      <c r="U702" s="41">
        <v>7350</v>
      </c>
      <c r="V702" s="44">
        <v>31918715</v>
      </c>
      <c r="W702" s="44">
        <v>37667393</v>
      </c>
      <c r="X702" s="45">
        <v>44561</v>
      </c>
      <c r="Y702" s="42" t="s">
        <v>40</v>
      </c>
      <c r="Z702" s="42" t="s">
        <v>9203</v>
      </c>
      <c r="AA702" s="42" t="s">
        <v>9574</v>
      </c>
    </row>
    <row r="703" spans="1:27" ht="15.75" customHeight="1" x14ac:dyDescent="0.2">
      <c r="A703" s="41">
        <v>7350</v>
      </c>
      <c r="B703" s="27" t="str">
        <f>VLOOKUP(A703,'BASE REGISTRO NOVIEMBRE'!$B$2:$V$890,2,FALSE)</f>
        <v>Organización No Gubernamental de Desarrollo Corporación de Desarrollo Social El Conquistador.</v>
      </c>
      <c r="C703" s="27" t="str">
        <f>VLOOKUP(A703,'BASE REGISTRO NOVIEMBRE'!$B$2:$V$890,3,FALSE)</f>
        <v>65008610-4</v>
      </c>
      <c r="D703" s="27" t="str">
        <f>VLOOKUP(A703,'BASE REGISTRO NOVIEMBRE'!$B$2:$V$890,4,FALSE)</f>
        <v>Corporación de Derecho Privado.</v>
      </c>
      <c r="E703" s="27" t="str">
        <f>VLOOKUP(A703,'BASE REGISTRO NOVIEMBRE'!$B$2:$V$890,5,FALSE)</f>
        <v>Otorgado por Decreto Supremo Nº 170, de fecha 19 de febrero de 2001, del Ministerio de Justicia.</v>
      </c>
      <c r="F703" s="27" t="str">
        <f>VLOOKUP(A703,'BASE REGISTRO NOVIEMBRE'!$B$2:$V$890,6,FALSE)</f>
        <v>Certificado de Vigencia de Persona Jurídica sin Fines de Lucro, emitido por el SRCEI, de fecha 24 de junio de 2021, folio 500395275955</v>
      </c>
      <c r="G703" s="27" t="str">
        <f>VLOOKUP(A703,'BASE REGISTRO NOVIEMBRE'!$B$2:$V$890,7,FALSE)</f>
        <v>Promoción del desarrollo, especialmente de las personas, familias, grupos y comunidades que viven en condiciones de pobreza y/o marginalidad.</v>
      </c>
      <c r="H703" s="27" t="str">
        <f>VLOOKUP(A703,'BASE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3" s="27" t="str">
        <f>VLOOKUP(A703,'BASE REGISTRO NOVIEMBRE'!$B$2:$V$890,9,FALSE)</f>
        <v>Se renueva cada dos años.</v>
      </c>
      <c r="J703" s="27" t="str">
        <f>VLOOKUP(A703,'BASE REGISTRO NOVIEMBRE'!$B$2:$V$890,10,FALSE)</f>
        <v>De 1 de mayo de 2021 a 1 de mayo de 2023</v>
      </c>
      <c r="K703" s="27" t="str">
        <f>VLOOKUP(A703,'BASE REGISTRO NOVIEMBRE'!$B$2:$V$890,11,FALSE)</f>
        <v xml:space="preserve">Presidente: Carlos Eduardo Placencia Zapata             </v>
      </c>
      <c r="L703" s="27" t="str">
        <f>VLOOKUP(A703,'BASE REGISTRO NOVIEMBRE'!$B$2:$V$890,12,FALSE)</f>
        <v>Ortiz de Rosas N° 395, Oficina N° 23 A, comuna de Quirihue, Provincia de Ñuble, Décimo Sexta Región.</v>
      </c>
      <c r="M703" s="27" t="str">
        <f>VLOOKUP(A703,'BASE REGISTRO NOVIEMBRE'!$B$2:$V$890,13,FALSE)</f>
        <v>XVI</v>
      </c>
      <c r="N703" s="27" t="str">
        <f>VLOOKUP(A703,'BASE REGISTRO NOVIEMBRE'!$B$2:$V$890,14,FALSE)</f>
        <v>Ñuble</v>
      </c>
      <c r="O703" s="27" t="str">
        <f>VLOOKUP(A703,'BASE REGISTRO NOVIEMBRE'!$B$2:$V$890,15,FALSE)</f>
        <v>96456966-7498981</v>
      </c>
      <c r="P703" s="27" t="str">
        <f>VLOOKUP(A703,'BASE REGISTRO NOVIEMBRE'!$B$2:$V$890,16,FALSE)</f>
        <v xml:space="preserve">corpelconquistador@gmail.com
corpelconquistador@yahoo.es </v>
      </c>
      <c r="Q703" s="27">
        <f>VLOOKUP(A703,'BASE REGISTRO NOVIEMBRE'!$B$2:$V$890,17,FALSE)</f>
        <v>0</v>
      </c>
      <c r="R703" s="27" t="str">
        <f>VLOOKUP(A703,'BASE REGISTRO NOVIEMBRE'!$B$2:$V$890,18,FALSE)</f>
        <v xml:space="preserve">93401: Institución de Asistencia Social  </v>
      </c>
      <c r="S703" s="27" t="str">
        <f>VLOOKUP(A703,'BASE REGISTRO NOVIEMBRE'!$B$2:$V$890,19,FALSE)</f>
        <v>Certificado de Antecedentes Financieros correspondiente al año 2020, aprobados por el Subdepartamento de Supervisión Nacional.</v>
      </c>
      <c r="T703" s="107">
        <f>VLOOKUP(A703,'BASE REGISTRO NOVIEMBRE'!$B$2:$V$890,20,FALSE)</f>
        <v>39171</v>
      </c>
      <c r="U703" s="41">
        <v>7350</v>
      </c>
      <c r="V703" s="44">
        <v>40417629</v>
      </c>
      <c r="W703" s="44">
        <v>47492925</v>
      </c>
      <c r="X703" s="45">
        <v>44561</v>
      </c>
      <c r="Y703" s="42" t="s">
        <v>40</v>
      </c>
      <c r="Z703" s="42" t="s">
        <v>9203</v>
      </c>
      <c r="AA703" s="42" t="s">
        <v>1940</v>
      </c>
    </row>
    <row r="704" spans="1:27" ht="15.75" customHeight="1" x14ac:dyDescent="0.2">
      <c r="A704" s="41">
        <v>7350</v>
      </c>
      <c r="B704" s="27" t="str">
        <f>VLOOKUP(A704,'BASE REGISTRO NOVIEMBRE'!$B$2:$V$890,2,FALSE)</f>
        <v>Organización No Gubernamental de Desarrollo Corporación de Desarrollo Social El Conquistador.</v>
      </c>
      <c r="C704" s="27" t="str">
        <f>VLOOKUP(A704,'BASE REGISTRO NOVIEMBRE'!$B$2:$V$890,3,FALSE)</f>
        <v>65008610-4</v>
      </c>
      <c r="D704" s="27" t="str">
        <f>VLOOKUP(A704,'BASE REGISTRO NOVIEMBRE'!$B$2:$V$890,4,FALSE)</f>
        <v>Corporación de Derecho Privado.</v>
      </c>
      <c r="E704" s="27" t="str">
        <f>VLOOKUP(A704,'BASE REGISTRO NOVIEMBRE'!$B$2:$V$890,5,FALSE)</f>
        <v>Otorgado por Decreto Supremo Nº 170, de fecha 19 de febrero de 2001, del Ministerio de Justicia.</v>
      </c>
      <c r="F704" s="27" t="str">
        <f>VLOOKUP(A704,'BASE REGISTRO NOVIEMBRE'!$B$2:$V$890,6,FALSE)</f>
        <v>Certificado de Vigencia de Persona Jurídica sin Fines de Lucro, emitido por el SRCEI, de fecha 24 de junio de 2021, folio 500395275955</v>
      </c>
      <c r="G704" s="27" t="str">
        <f>VLOOKUP(A704,'BASE REGISTRO NOVIEMBRE'!$B$2:$V$890,7,FALSE)</f>
        <v>Promoción del desarrollo, especialmente de las personas, familias, grupos y comunidades que viven en condiciones de pobreza y/o marginalidad.</v>
      </c>
      <c r="H704" s="27" t="str">
        <f>VLOOKUP(A704,'BASE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4" s="27" t="str">
        <f>VLOOKUP(A704,'BASE REGISTRO NOVIEMBRE'!$B$2:$V$890,9,FALSE)</f>
        <v>Se renueva cada dos años.</v>
      </c>
      <c r="J704" s="27" t="str">
        <f>VLOOKUP(A704,'BASE REGISTRO NOVIEMBRE'!$B$2:$V$890,10,FALSE)</f>
        <v>De 1 de mayo de 2021 a 1 de mayo de 2023</v>
      </c>
      <c r="K704" s="27" t="str">
        <f>VLOOKUP(A704,'BASE REGISTRO NOVIEMBRE'!$B$2:$V$890,11,FALSE)</f>
        <v xml:space="preserve">Presidente: Carlos Eduardo Placencia Zapata             </v>
      </c>
      <c r="L704" s="27" t="str">
        <f>VLOOKUP(A704,'BASE REGISTRO NOVIEMBRE'!$B$2:$V$890,12,FALSE)</f>
        <v>Ortiz de Rosas N° 395, Oficina N° 23 A, comuna de Quirihue, Provincia de Ñuble, Décimo Sexta Región.</v>
      </c>
      <c r="M704" s="27" t="str">
        <f>VLOOKUP(A704,'BASE REGISTRO NOVIEMBRE'!$B$2:$V$890,13,FALSE)</f>
        <v>XVI</v>
      </c>
      <c r="N704" s="27" t="str">
        <f>VLOOKUP(A704,'BASE REGISTRO NOVIEMBRE'!$B$2:$V$890,14,FALSE)</f>
        <v>Ñuble</v>
      </c>
      <c r="O704" s="27" t="str">
        <f>VLOOKUP(A704,'BASE REGISTRO NOVIEMBRE'!$B$2:$V$890,15,FALSE)</f>
        <v>96456966-7498981</v>
      </c>
      <c r="P704" s="27" t="str">
        <f>VLOOKUP(A704,'BASE REGISTRO NOVIEMBRE'!$B$2:$V$890,16,FALSE)</f>
        <v xml:space="preserve">corpelconquistador@gmail.com
corpelconquistador@yahoo.es </v>
      </c>
      <c r="Q704" s="27">
        <f>VLOOKUP(A704,'BASE REGISTRO NOVIEMBRE'!$B$2:$V$890,17,FALSE)</f>
        <v>0</v>
      </c>
      <c r="R704" s="27" t="str">
        <f>VLOOKUP(A704,'BASE REGISTRO NOVIEMBRE'!$B$2:$V$890,18,FALSE)</f>
        <v xml:space="preserve">93401: Institución de Asistencia Social  </v>
      </c>
      <c r="S704" s="27" t="str">
        <f>VLOOKUP(A704,'BASE REGISTRO NOVIEMBRE'!$B$2:$V$890,19,FALSE)</f>
        <v>Certificado de Antecedentes Financieros correspondiente al año 2020, aprobados por el Subdepartamento de Supervisión Nacional.</v>
      </c>
      <c r="T704" s="107">
        <f>VLOOKUP(A704,'BASE REGISTRO NOVIEMBRE'!$B$2:$V$890,20,FALSE)</f>
        <v>39171</v>
      </c>
      <c r="U704" s="41">
        <v>7350</v>
      </c>
      <c r="V704" s="44">
        <v>11088561</v>
      </c>
      <c r="W704" s="44">
        <v>18704331</v>
      </c>
      <c r="X704" s="45">
        <v>44561</v>
      </c>
      <c r="Y704" s="42" t="s">
        <v>40</v>
      </c>
      <c r="Z704" s="42" t="s">
        <v>9203</v>
      </c>
      <c r="AA704" s="42" t="s">
        <v>9590</v>
      </c>
    </row>
    <row r="705" spans="1:27" ht="15.75" customHeight="1" x14ac:dyDescent="0.2">
      <c r="A705" s="41">
        <v>7350</v>
      </c>
      <c r="B705" s="27" t="str">
        <f>VLOOKUP(A705,'BASE REGISTRO NOVIEMBRE'!$B$2:$V$890,2,FALSE)</f>
        <v>Organización No Gubernamental de Desarrollo Corporación de Desarrollo Social El Conquistador.</v>
      </c>
      <c r="C705" s="27" t="str">
        <f>VLOOKUP(A705,'BASE REGISTRO NOVIEMBRE'!$B$2:$V$890,3,FALSE)</f>
        <v>65008610-4</v>
      </c>
      <c r="D705" s="27" t="str">
        <f>VLOOKUP(A705,'BASE REGISTRO NOVIEMBRE'!$B$2:$V$890,4,FALSE)</f>
        <v>Corporación de Derecho Privado.</v>
      </c>
      <c r="E705" s="27" t="str">
        <f>VLOOKUP(A705,'BASE REGISTRO NOVIEMBRE'!$B$2:$V$890,5,FALSE)</f>
        <v>Otorgado por Decreto Supremo Nº 170, de fecha 19 de febrero de 2001, del Ministerio de Justicia.</v>
      </c>
      <c r="F705" s="27" t="str">
        <f>VLOOKUP(A705,'BASE REGISTRO NOVIEMBRE'!$B$2:$V$890,6,FALSE)</f>
        <v>Certificado de Vigencia de Persona Jurídica sin Fines de Lucro, emitido por el SRCEI, de fecha 24 de junio de 2021, folio 500395275955</v>
      </c>
      <c r="G705" s="27" t="str">
        <f>VLOOKUP(A705,'BASE REGISTRO NOVIEMBRE'!$B$2:$V$890,7,FALSE)</f>
        <v>Promoción del desarrollo, especialmente de las personas, familias, grupos y comunidades que viven en condiciones de pobreza y/o marginalidad.</v>
      </c>
      <c r="H705" s="27" t="str">
        <f>VLOOKUP(A705,'BASE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5" s="27" t="str">
        <f>VLOOKUP(A705,'BASE REGISTRO NOVIEMBRE'!$B$2:$V$890,9,FALSE)</f>
        <v>Se renueva cada dos años.</v>
      </c>
      <c r="J705" s="27" t="str">
        <f>VLOOKUP(A705,'BASE REGISTRO NOVIEMBRE'!$B$2:$V$890,10,FALSE)</f>
        <v>De 1 de mayo de 2021 a 1 de mayo de 2023</v>
      </c>
      <c r="K705" s="27" t="str">
        <f>VLOOKUP(A705,'BASE REGISTRO NOVIEMBRE'!$B$2:$V$890,11,FALSE)</f>
        <v xml:space="preserve">Presidente: Carlos Eduardo Placencia Zapata             </v>
      </c>
      <c r="L705" s="27" t="str">
        <f>VLOOKUP(A705,'BASE REGISTRO NOVIEMBRE'!$B$2:$V$890,12,FALSE)</f>
        <v>Ortiz de Rosas N° 395, Oficina N° 23 A, comuna de Quirihue, Provincia de Ñuble, Décimo Sexta Región.</v>
      </c>
      <c r="M705" s="27" t="str">
        <f>VLOOKUP(A705,'BASE REGISTRO NOVIEMBRE'!$B$2:$V$890,13,FALSE)</f>
        <v>XVI</v>
      </c>
      <c r="N705" s="27" t="str">
        <f>VLOOKUP(A705,'BASE REGISTRO NOVIEMBRE'!$B$2:$V$890,14,FALSE)</f>
        <v>Ñuble</v>
      </c>
      <c r="O705" s="27" t="str">
        <f>VLOOKUP(A705,'BASE REGISTRO NOVIEMBRE'!$B$2:$V$890,15,FALSE)</f>
        <v>96456966-7498981</v>
      </c>
      <c r="P705" s="27" t="str">
        <f>VLOOKUP(A705,'BASE REGISTRO NOVIEMBRE'!$B$2:$V$890,16,FALSE)</f>
        <v xml:space="preserve">corpelconquistador@gmail.com
corpelconquistador@yahoo.es </v>
      </c>
      <c r="Q705" s="27">
        <f>VLOOKUP(A705,'BASE REGISTRO NOVIEMBRE'!$B$2:$V$890,17,FALSE)</f>
        <v>0</v>
      </c>
      <c r="R705" s="27" t="str">
        <f>VLOOKUP(A705,'BASE REGISTRO NOVIEMBRE'!$B$2:$V$890,18,FALSE)</f>
        <v xml:space="preserve">93401: Institución de Asistencia Social  </v>
      </c>
      <c r="S705" s="27" t="str">
        <f>VLOOKUP(A705,'BASE REGISTRO NOVIEMBRE'!$B$2:$V$890,19,FALSE)</f>
        <v>Certificado de Antecedentes Financieros correspondiente al año 2020, aprobados por el Subdepartamento de Supervisión Nacional.</v>
      </c>
      <c r="T705" s="107">
        <f>VLOOKUP(A705,'BASE REGISTRO NOVIEMBRE'!$B$2:$V$890,20,FALSE)</f>
        <v>39171</v>
      </c>
      <c r="U705" s="41">
        <v>7350</v>
      </c>
      <c r="V705" s="44">
        <v>57851957</v>
      </c>
      <c r="W705" s="44">
        <v>65723224</v>
      </c>
      <c r="X705" s="45">
        <v>44561</v>
      </c>
      <c r="Y705" s="42" t="s">
        <v>40</v>
      </c>
      <c r="Z705" s="42" t="s">
        <v>9203</v>
      </c>
      <c r="AA705" s="42" t="s">
        <v>222</v>
      </c>
    </row>
    <row r="706" spans="1:27" ht="15.75" customHeight="1" x14ac:dyDescent="0.2">
      <c r="A706" s="41">
        <v>7350</v>
      </c>
      <c r="B706" s="27" t="str">
        <f>VLOOKUP(A706,'BASE REGISTRO NOVIEMBRE'!$B$2:$V$890,2,FALSE)</f>
        <v>Organización No Gubernamental de Desarrollo Corporación de Desarrollo Social El Conquistador.</v>
      </c>
      <c r="C706" s="27" t="str">
        <f>VLOOKUP(A706,'BASE REGISTRO NOVIEMBRE'!$B$2:$V$890,3,FALSE)</f>
        <v>65008610-4</v>
      </c>
      <c r="D706" s="27" t="str">
        <f>VLOOKUP(A706,'BASE REGISTRO NOVIEMBRE'!$B$2:$V$890,4,FALSE)</f>
        <v>Corporación de Derecho Privado.</v>
      </c>
      <c r="E706" s="27" t="str">
        <f>VLOOKUP(A706,'BASE REGISTRO NOVIEMBRE'!$B$2:$V$890,5,FALSE)</f>
        <v>Otorgado por Decreto Supremo Nº 170, de fecha 19 de febrero de 2001, del Ministerio de Justicia.</v>
      </c>
      <c r="F706" s="27" t="str">
        <f>VLOOKUP(A706,'BASE REGISTRO NOVIEMBRE'!$B$2:$V$890,6,FALSE)</f>
        <v>Certificado de Vigencia de Persona Jurídica sin Fines de Lucro, emitido por el SRCEI, de fecha 24 de junio de 2021, folio 500395275955</v>
      </c>
      <c r="G706" s="27" t="str">
        <f>VLOOKUP(A706,'BASE REGISTRO NOVIEMBRE'!$B$2:$V$890,7,FALSE)</f>
        <v>Promoción del desarrollo, especialmente de las personas, familias, grupos y comunidades que viven en condiciones de pobreza y/o marginalidad.</v>
      </c>
      <c r="H706" s="27" t="str">
        <f>VLOOKUP(A706,'BASE REGISTRO NOVIEMBRE'!$B$2:$V$890,8,FALSE)</f>
        <v xml:space="preserve">Presidente: Carlos Eduardo Placencia Zapata, 
Vicepresidente: Carlos Hugo Placencia Escalona                            
 Secretaria: María Teresa Agurto Henríquez, 
Tesorero: Emilio Tomás Placencia Escalona, 
Primer Director: Teresa de Jesús Henríquez Canales, 
Segundo Director: Grisolia Marianela Salas Inostroza                              
</v>
      </c>
      <c r="I706" s="27" t="str">
        <f>VLOOKUP(A706,'BASE REGISTRO NOVIEMBRE'!$B$2:$V$890,9,FALSE)</f>
        <v>Se renueva cada dos años.</v>
      </c>
      <c r="J706" s="27" t="str">
        <f>VLOOKUP(A706,'BASE REGISTRO NOVIEMBRE'!$B$2:$V$890,10,FALSE)</f>
        <v>De 1 de mayo de 2021 a 1 de mayo de 2023</v>
      </c>
      <c r="K706" s="27" t="str">
        <f>VLOOKUP(A706,'BASE REGISTRO NOVIEMBRE'!$B$2:$V$890,11,FALSE)</f>
        <v xml:space="preserve">Presidente: Carlos Eduardo Placencia Zapata             </v>
      </c>
      <c r="L706" s="27" t="str">
        <f>VLOOKUP(A706,'BASE REGISTRO NOVIEMBRE'!$B$2:$V$890,12,FALSE)</f>
        <v>Ortiz de Rosas N° 395, Oficina N° 23 A, comuna de Quirihue, Provincia de Ñuble, Décimo Sexta Región.</v>
      </c>
      <c r="M706" s="27" t="str">
        <f>VLOOKUP(A706,'BASE REGISTRO NOVIEMBRE'!$B$2:$V$890,13,FALSE)</f>
        <v>XVI</v>
      </c>
      <c r="N706" s="27" t="str">
        <f>VLOOKUP(A706,'BASE REGISTRO NOVIEMBRE'!$B$2:$V$890,14,FALSE)</f>
        <v>Ñuble</v>
      </c>
      <c r="O706" s="27" t="str">
        <f>VLOOKUP(A706,'BASE REGISTRO NOVIEMBRE'!$B$2:$V$890,15,FALSE)</f>
        <v>96456966-7498981</v>
      </c>
      <c r="P706" s="27" t="str">
        <f>VLOOKUP(A706,'BASE REGISTRO NOVIEMBRE'!$B$2:$V$890,16,FALSE)</f>
        <v xml:space="preserve">corpelconquistador@gmail.com
corpelconquistador@yahoo.es </v>
      </c>
      <c r="Q706" s="27">
        <f>VLOOKUP(A706,'BASE REGISTRO NOVIEMBRE'!$B$2:$V$890,17,FALSE)</f>
        <v>0</v>
      </c>
      <c r="R706" s="27" t="str">
        <f>VLOOKUP(A706,'BASE REGISTRO NOVIEMBRE'!$B$2:$V$890,18,FALSE)</f>
        <v xml:space="preserve">93401: Institución de Asistencia Social  </v>
      </c>
      <c r="S706" s="27" t="str">
        <f>VLOOKUP(A706,'BASE REGISTRO NOVIEMBRE'!$B$2:$V$890,19,FALSE)</f>
        <v>Certificado de Antecedentes Financieros correspondiente al año 2020, aprobados por el Subdepartamento de Supervisión Nacional.</v>
      </c>
      <c r="T706" s="107">
        <f>VLOOKUP(A706,'BASE REGISTRO NOVIEMBRE'!$B$2:$V$890,20,FALSE)</f>
        <v>39171</v>
      </c>
      <c r="U706" s="41">
        <v>7350</v>
      </c>
      <c r="V706" s="44">
        <v>78367462</v>
      </c>
      <c r="W706" s="44">
        <v>86327170</v>
      </c>
      <c r="X706" s="45">
        <v>44561</v>
      </c>
      <c r="Y706" s="42" t="s">
        <v>40</v>
      </c>
      <c r="Z706" s="42" t="s">
        <v>9203</v>
      </c>
      <c r="AA706" s="42" t="s">
        <v>9596</v>
      </c>
    </row>
    <row r="707" spans="1:27" ht="15.75" customHeight="1" x14ac:dyDescent="0.2">
      <c r="A707" s="41">
        <v>7354</v>
      </c>
      <c r="B707" s="27" t="str">
        <f>VLOOKUP(A707,'BASE REGISTRO NOVIEMBRE'!$B$2:$V$890,2,FALSE)</f>
        <v xml:space="preserve">I. Municipalidad de Padre Hurtado
</v>
      </c>
      <c r="C707" s="27" t="str">
        <f>VLOOKUP(A707,'BASE REGISTRO NOVIEMBRE'!$B$2:$V$890,3,FALSE)</f>
        <v>69261400-3</v>
      </c>
      <c r="D707" s="27" t="str">
        <f>VLOOKUP(A707,'BASE REGISTRO NOVIEMBRE'!$B$2:$V$890,4,FALSE)</f>
        <v>Municipalidad</v>
      </c>
      <c r="E707" s="27" t="str">
        <f>VLOOKUP(A707,'BASE REGISTRO NOVIEMBRE'!$B$2:$V$890,5,FALSE)</f>
        <v>Constitución Política de la República, artículo 107</v>
      </c>
      <c r="F707" s="27" t="str">
        <f>VLOOKUP(A707,'BASE REGISTRO NOVIEMBRE'!$B$2:$V$890,6,FALSE)</f>
        <v>Indefinida</v>
      </c>
      <c r="G707" s="27" t="str">
        <f>VLOOKUP(A707,'BASE REGISTRO NOVIEMBRE'!$B$2:$V$890,7,FALSE)</f>
        <v>Según Ley Orgánica Nº 18.695, artículos 1º al  4º</v>
      </c>
      <c r="H707" s="27" t="str">
        <f>VLOOKUP(A707,'BASE REGISTRO NOVIEMBRE'!$B$2:$V$890,8,FALSE)</f>
        <v>no tiene</v>
      </c>
      <c r="I707" s="27">
        <f>VLOOKUP(A707,'BASE REGISTRO NOVIEMBRE'!$B$2:$V$890,9,FALSE)</f>
        <v>0</v>
      </c>
      <c r="J707" s="27">
        <f>VLOOKUP(A707,'BASE REGISTRO NOVIEMBRE'!$B$2:$V$890,10,FALSE)</f>
        <v>0</v>
      </c>
      <c r="K707" s="27" t="str">
        <f>VLOOKUP(A707,'BASE REGISTRO NOVIEMBRE'!$B$2:$V$890,11,FALSE)</f>
        <v xml:space="preserve">Felipe Muñoz Heredia 
</v>
      </c>
      <c r="L707" s="27" t="str">
        <f>VLOOKUP(A707,'BASE REGISTRO NOVIEMBRE'!$B$2:$V$890,12,FALSE)</f>
        <v xml:space="preserve">Avenida San Alberto Hurtado Nº3295 (ex camino a Melipilla), comuna de Padre Hurtado, Región Metropolitana.
</v>
      </c>
      <c r="M707" s="27" t="str">
        <f>VLOOKUP(A707,'BASE REGISTRO NOVIEMBRE'!$B$2:$V$890,13,FALSE)</f>
        <v>XIII</v>
      </c>
      <c r="N707" s="27" t="str">
        <f>VLOOKUP(A707,'BASE REGISTRO NOVIEMBRE'!$B$2:$V$890,14,FALSE)</f>
        <v>Padre Hurtado</v>
      </c>
      <c r="O707" s="27" t="str">
        <f>VLOOKUP(A707,'BASE REGISTRO NOVIEMBRE'!$B$2:$V$890,15,FALSE)</f>
        <v>Fono: 430 6000</v>
      </c>
      <c r="P707" s="27" t="str">
        <f>VLOOKUP(A707,'BASE REGISTRO NOVIEMBRE'!$B$2:$V$890,16,FALSE)</f>
        <v xml:space="preserve"> contacto@mph.cl
</v>
      </c>
      <c r="Q707" s="27">
        <f>VLOOKUP(A707,'BASE REGISTRO NOVIEMBRE'!$B$2:$V$890,17,FALSE)</f>
        <v>0</v>
      </c>
      <c r="R707" s="27">
        <f>VLOOKUP(A707,'BASE REGISTRO NOVIEMBRE'!$B$2:$V$890,18,FALSE)</f>
        <v>91001</v>
      </c>
      <c r="S707" s="27" t="str">
        <f>VLOOKUP(A707,'BASE REGISTRO NOVIEMBRE'!$B$2:$V$890,19,FALSE)</f>
        <v>No se acompañan. Aplica Informe Jurídico Nº 09, de fecha 14 de marzo de 2011 del Departamento Jurídico y Dictamen Nº 070791, de 2009, de la Contraloría General de la República.</v>
      </c>
      <c r="T707" s="107">
        <f>VLOOKUP(A707,'BASE REGISTRO NOVIEMBRE'!$B$2:$V$890,20,FALSE)</f>
        <v>39212</v>
      </c>
      <c r="U707" s="41">
        <v>7354</v>
      </c>
      <c r="V707" s="44">
        <v>2861840</v>
      </c>
      <c r="W707" s="44">
        <v>8585520</v>
      </c>
      <c r="X707" s="45">
        <v>44561</v>
      </c>
      <c r="Y707" s="42" t="s">
        <v>40</v>
      </c>
      <c r="Z707" s="42" t="s">
        <v>9203</v>
      </c>
      <c r="AA707" s="42" t="s">
        <v>9538</v>
      </c>
    </row>
    <row r="708" spans="1:27" ht="15.75" customHeight="1" x14ac:dyDescent="0.2">
      <c r="A708" s="41">
        <v>7355</v>
      </c>
      <c r="B708" s="27" t="str">
        <f>VLOOKUP(A708,'BASE REGISTRO NOVIEMBRE'!$B$2:$V$890,2,FALSE)</f>
        <v xml:space="preserve">I. Municipalidad de La Unión 
</v>
      </c>
      <c r="C708" s="27" t="str">
        <f>VLOOKUP(A708,'BASE REGISTRO NOVIEMBRE'!$B$2:$V$890,3,FALSE)</f>
        <v>69200800-6</v>
      </c>
      <c r="D708" s="27" t="str">
        <f>VLOOKUP(A708,'BASE REGISTRO NOVIEMBRE'!$B$2:$V$890,4,FALSE)</f>
        <v>Municipalidad</v>
      </c>
      <c r="E708" s="27" t="str">
        <f>VLOOKUP(A708,'BASE REGISTRO NOVIEMBRE'!$B$2:$V$890,5,FALSE)</f>
        <v>Constitución Política de la República, art. 107.</v>
      </c>
      <c r="F708" s="27" t="str">
        <f>VLOOKUP(A708,'BASE REGISTRO NOVIEMBRE'!$B$2:$V$890,6,FALSE)</f>
        <v>Indefinida.</v>
      </c>
      <c r="G708" s="27" t="str">
        <f>VLOOKUP(A708,'BASE REGISTRO NOVIEMBRE'!$B$2:$V$890,7,FALSE)</f>
        <v>Según Ley Orgánica Nº 18.695, arts. 1º al 4º.</v>
      </c>
      <c r="H708" s="27" t="str">
        <f>VLOOKUP(A708,'BASE REGISTRO NOVIEMBRE'!$B$2:$V$890,8,FALSE)</f>
        <v>no tiene</v>
      </c>
      <c r="I708" s="27">
        <f>VLOOKUP(A708,'BASE REGISTRO NOVIEMBRE'!$B$2:$V$890,9,FALSE)</f>
        <v>0</v>
      </c>
      <c r="J708" s="27">
        <f>VLOOKUP(A708,'BASE REGISTRO NOVIEMBRE'!$B$2:$V$890,10,FALSE)</f>
        <v>0</v>
      </c>
      <c r="K708" s="27" t="str">
        <f>VLOOKUP(A708,'BASE REGISTRO NOVIEMBRE'!$B$2:$V$890,11,FALSE)</f>
        <v>Aldo Rodrigo Pinuer Solis      Alcaldesa(S): Loreto Cabezas Soto (desde 12-03-2021 al 12-04-2021)</v>
      </c>
      <c r="L708" s="27" t="str">
        <f>VLOOKUP(A708,'BASE REGISTRO NOVIEMBRE'!$B$2:$V$890,12,FALSE)</f>
        <v xml:space="preserve">Arturo Prat  N° 680, comuna de La Unión, Décima Región.
</v>
      </c>
      <c r="M708" s="27" t="str">
        <f>VLOOKUP(A708,'BASE REGISTRO NOVIEMBRE'!$B$2:$V$890,13,FALSE)</f>
        <v>X</v>
      </c>
      <c r="N708" s="27" t="str">
        <f>VLOOKUP(A708,'BASE REGISTRO NOVIEMBRE'!$B$2:$V$890,14,FALSE)</f>
        <v xml:space="preserve"> La Unión</v>
      </c>
      <c r="O708" s="27" t="str">
        <f>VLOOKUP(A708,'BASE REGISTRO NOVIEMBRE'!$B$2:$V$890,15,FALSE)</f>
        <v>Fonos (64) 322441- 322445</v>
      </c>
      <c r="P708" s="27">
        <f>VLOOKUP(A708,'BASE REGISTRO NOVIEMBRE'!$B$2:$V$890,16,FALSE)</f>
        <v>0</v>
      </c>
      <c r="Q708" s="27">
        <f>VLOOKUP(A708,'BASE REGISTRO NOVIEMBRE'!$B$2:$V$890,17,FALSE)</f>
        <v>0</v>
      </c>
      <c r="R708" s="27">
        <f>VLOOKUP(A708,'BASE REGISTRO NOVIEMBRE'!$B$2:$V$890,18,FALSE)</f>
        <v>91001</v>
      </c>
      <c r="S708" s="27" t="str">
        <f>VLOOKUP(A708,'BASE REGISTRO NOVIEMBRE'!$B$2:$V$890,19,FALSE)</f>
        <v xml:space="preserve">No se acompañan. Aplica Informe Jurídico Nº 09, de  fecha 14 de marzo de 2011 del Departamento Jurídico y Dictamen Nº 070791, de 2009, de la Contraloría General de la República.  
</v>
      </c>
      <c r="T708" s="107">
        <f>VLOOKUP(A708,'BASE REGISTRO NOVIEMBRE'!$B$2:$V$890,20,FALSE)</f>
        <v>39212</v>
      </c>
      <c r="U708" s="41">
        <v>7355</v>
      </c>
      <c r="V708" s="44">
        <v>4078122</v>
      </c>
      <c r="W708" s="44">
        <v>8156244</v>
      </c>
      <c r="X708" s="45">
        <v>44561</v>
      </c>
      <c r="Y708" s="42" t="s">
        <v>40</v>
      </c>
      <c r="Z708" s="42" t="s">
        <v>9203</v>
      </c>
      <c r="AA708" s="42" t="s">
        <v>9510</v>
      </c>
    </row>
    <row r="709" spans="1:27" ht="15.75" customHeight="1" x14ac:dyDescent="0.2">
      <c r="A709" s="41">
        <v>7356</v>
      </c>
      <c r="B709" s="27" t="str">
        <f>VLOOKUP(A709,'BASE REGISTRO NOVIEMBRE'!$B$2:$V$890,2,FALSE)</f>
        <v>I. Municipalidad de San Pablo</v>
      </c>
      <c r="C709" s="27" t="str">
        <f>VLOOKUP(A709,'BASE REGISTRO NOVIEMBRE'!$B$2:$V$890,3,FALSE)</f>
        <v>69210200-2</v>
      </c>
      <c r="D709" s="27" t="str">
        <f>VLOOKUP(A709,'BASE REGISTRO NOVIEMBRE'!$B$2:$V$890,4,FALSE)</f>
        <v>Institución eclesiástica</v>
      </c>
      <c r="E709" s="27" t="str">
        <f>VLOOKUP(A709,'BASE REGISTRO NOVIEMBRE'!$B$2:$V$890,5,FALSE)</f>
        <v>Constitución Política de la República, art. 107.</v>
      </c>
      <c r="F709" s="27" t="str">
        <f>VLOOKUP(A709,'BASE REGISTRO NOVIEMBRE'!$B$2:$V$890,6,FALSE)</f>
        <v>Indefinida</v>
      </c>
      <c r="G709" s="27" t="str">
        <f>VLOOKUP(A709,'BASE REGISTRO NOVIEMBRE'!$B$2:$V$890,7,FALSE)</f>
        <v>Según Ley Orgánica Nº 18.695, arts. 1º al 4º.</v>
      </c>
      <c r="H709" s="27" t="str">
        <f>VLOOKUP(A709,'BASE REGISTRO NOVIEMBRE'!$B$2:$V$890,8,FALSE)</f>
        <v>no tiene</v>
      </c>
      <c r="I709" s="27">
        <f>VLOOKUP(A709,'BASE REGISTRO NOVIEMBRE'!$B$2:$V$890,9,FALSE)</f>
        <v>0</v>
      </c>
      <c r="J709" s="27">
        <f>VLOOKUP(A709,'BASE REGISTRO NOVIEMBRE'!$B$2:$V$890,10,FALSE)</f>
        <v>0</v>
      </c>
      <c r="K709" s="27" t="str">
        <f>VLOOKUP(A709,'BASE REGISTRO NOVIEMBRE'!$B$2:$V$890,11,FALSE)</f>
        <v xml:space="preserve">Omar Alvarado Agüero </v>
      </c>
      <c r="L709" s="27" t="str">
        <f>VLOOKUP(A709,'BASE REGISTRO NOVIEMBRE'!$B$2:$V$890,12,FALSE)</f>
        <v xml:space="preserve">Calle Bolivia N° 498, comuna de San Pablo,  Décima Región.
</v>
      </c>
      <c r="M709" s="27" t="str">
        <f>VLOOKUP(A709,'BASE REGISTRO NOVIEMBRE'!$B$2:$V$890,13,FALSE)</f>
        <v>X</v>
      </c>
      <c r="N709" s="27" t="str">
        <f>VLOOKUP(A709,'BASE REGISTRO NOVIEMBRE'!$B$2:$V$890,14,FALSE)</f>
        <v>San Pablo</v>
      </c>
      <c r="O709" s="27" t="str">
        <f>VLOOKUP(A709,'BASE REGISTRO NOVIEMBRE'!$B$2:$V$890,15,FALSE)</f>
        <v>Fonos (64) 381425-381429</v>
      </c>
      <c r="P709" s="27">
        <f>VLOOKUP(A709,'BASE REGISTRO NOVIEMBRE'!$B$2:$V$890,16,FALSE)</f>
        <v>0</v>
      </c>
      <c r="Q709" s="27">
        <f>VLOOKUP(A709,'BASE REGISTRO NOVIEMBRE'!$B$2:$V$890,17,FALSE)</f>
        <v>0</v>
      </c>
      <c r="R709" s="27">
        <f>VLOOKUP(A709,'BASE REGISTRO NOVIEMBRE'!$B$2:$V$890,18,FALSE)</f>
        <v>91001</v>
      </c>
      <c r="S709" s="27" t="str">
        <f>VLOOKUP(A709,'BASE REGISTRO NOVIEMBRE'!$B$2:$V$890,19,FALSE)</f>
        <v xml:space="preserve">No se acompañan. Aplica Informe Jurídico Nº 09, de  fecha 14 de marzo de 2011 del Departamento Jurídico y Dictamen Nº 070791, de 2009, de la Contraloría General de la República.  </v>
      </c>
      <c r="T709" s="107">
        <f>VLOOKUP(A709,'BASE REGISTRO NOVIEMBRE'!$B$2:$V$890,20,FALSE)</f>
        <v>39212</v>
      </c>
      <c r="U709" s="41">
        <v>7356</v>
      </c>
      <c r="V709" s="44">
        <v>3262498</v>
      </c>
      <c r="W709" s="44">
        <v>6524996</v>
      </c>
      <c r="X709" s="45">
        <v>44561</v>
      </c>
      <c r="Y709" s="42" t="s">
        <v>40</v>
      </c>
      <c r="Z709" s="42" t="s">
        <v>9203</v>
      </c>
      <c r="AA709" s="42" t="s">
        <v>9575</v>
      </c>
    </row>
    <row r="710" spans="1:27" ht="15.75" customHeight="1" x14ac:dyDescent="0.2">
      <c r="A710" s="41">
        <v>7362</v>
      </c>
      <c r="B710" s="27" t="str">
        <f>VLOOKUP(A710,'BASE REGISTRO NOVIEMBRE'!$B$2:$V$890,2,FALSE)</f>
        <v xml:space="preserve">Organización no gubernamental de desarrollo La Casona de los Jóvenes.
</v>
      </c>
      <c r="C710" s="27" t="str">
        <f>VLOOKUP(A710,'BASE REGISTRO NOVIEMBRE'!$B$2:$V$890,3,FALSE)</f>
        <v>65779880-0</v>
      </c>
      <c r="D710" s="27" t="str">
        <f>VLOOKUP(A710,'BASE REGISTRO NOVIEMBRE'!$B$2:$V$890,4,FALSE)</f>
        <v>Corporación de Derecho Privado.</v>
      </c>
      <c r="E710" s="27" t="str">
        <f>VLOOKUP(A710,'BASE REGISTRO NOVIEMBRE'!$B$2:$V$890,5,FALSE)</f>
        <v>Decreto Nº 3636, de 9 de noviembre de 2006, del Ministerio de Justicia.</v>
      </c>
      <c r="F710" s="27" t="str">
        <f>VLOOKUP(A710,'BASE REGISTRO NOVIEMBRE'!$B$2:$V$890,6,FALSE)</f>
        <v>Certificado de Vigencia Nº 500396400816, de 1 de julio de 2021, del SRCI.</v>
      </c>
      <c r="G710" s="27" t="str">
        <f>VLOOKUP(A710,'BASE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0" s="27" t="str">
        <f>VLOOKUP(A710,'BASE REGISTRO NOVIEMBRE'!$B$2:$V$890,8,FALSE)</f>
        <v xml:space="preserve">Presidente: Miguel Fonseca Carrillo 
Vicepdte.: Alfredo Jacob Feres Reyes 
Secretaria: Rosa Carrillo Salas 
Tesorero: Washington Lizama Ormazábal 
Director: Alejandro Ignacio Ortiz Quintana </v>
      </c>
      <c r="I710" s="27" t="str">
        <f>VLOOKUP(A710,'BASE REGISTRO NOVIEMBRE'!$B$2:$V$890,9,FALSE)</f>
        <v>Durarán dos años en sus cargos (según sus estatutos).</v>
      </c>
      <c r="J710" s="27" t="str">
        <f>VLOOKUP(A710,'BASE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0" s="27" t="str">
        <f>VLOOKUP(A710,'BASE REGISTRO NOVIEMBRE'!$B$2:$V$890,11,FALSE)</f>
        <v xml:space="preserve">Presidente: Miguel Fonseca Carrillo 
</v>
      </c>
      <c r="L710" s="27" t="str">
        <f>VLOOKUP(A710,'BASE REGISTRO NOVIEMBRE'!$B$2:$V$890,12,FALSE)</f>
        <v>Doctor Eduardo Cruz Coke N° 372, Santiago Región Metropolitana.</v>
      </c>
      <c r="M710" s="27" t="str">
        <f>VLOOKUP(A710,'BASE REGISTRO NOVIEMBRE'!$B$2:$V$890,13,FALSE)</f>
        <v>XIII</v>
      </c>
      <c r="N710" s="27" t="str">
        <f>VLOOKUP(A710,'BASE REGISTRO NOVIEMBRE'!$B$2:$V$890,14,FALSE)</f>
        <v>Santiago</v>
      </c>
      <c r="O710" s="27">
        <f>VLOOKUP(A710,'BASE REGISTRO NOVIEMBRE'!$B$2:$V$890,15,FALSE)</f>
        <v>56232475099</v>
      </c>
      <c r="P710" s="27" t="str">
        <f>VLOOKUP(A710,'BASE REGISTRO NOVIEMBRE'!$B$2:$V$890,16,FALSE)</f>
        <v>dirección@onglacasona.cl</v>
      </c>
      <c r="Q710" s="27">
        <f>VLOOKUP(A710,'BASE REGISTRO NOVIEMBRE'!$B$2:$V$890,17,FALSE)</f>
        <v>0</v>
      </c>
      <c r="R710" s="27" t="str">
        <f>VLOOKUP(A710,'BASE REGISTRO NOVIEMBRE'!$B$2:$V$890,18,FALSE)</f>
        <v>93401 Institución de Asistencia Social.</v>
      </c>
      <c r="S710" s="27" t="str">
        <f>VLOOKUP(A710,'BASE REGISTRO NOVIEMBRE'!$B$2:$V$890,19,FALSE)</f>
        <v xml:space="preserve">Se acompañan Certificado de Antecedentes Financieros Institucionales del año 2020, aprobados por el Sub-Departamento de Supervisión Financiera Nacional, del SENAME.
</v>
      </c>
      <c r="T710" s="107">
        <f>VLOOKUP(A710,'BASE REGISTRO NOVIEMBRE'!$B$2:$V$890,20,FALSE)</f>
        <v>39269</v>
      </c>
      <c r="U710" s="41">
        <v>7362</v>
      </c>
      <c r="V710" s="44">
        <v>9371940</v>
      </c>
      <c r="W710" s="44">
        <v>17922980</v>
      </c>
      <c r="X710" s="45">
        <v>44561</v>
      </c>
      <c r="Y710" s="42" t="s">
        <v>40</v>
      </c>
      <c r="Z710" s="42" t="s">
        <v>9203</v>
      </c>
      <c r="AA710" s="42" t="s">
        <v>9453</v>
      </c>
    </row>
    <row r="711" spans="1:27" ht="15.75" customHeight="1" x14ac:dyDescent="0.2">
      <c r="A711" s="41">
        <v>7362</v>
      </c>
      <c r="B711" s="27" t="str">
        <f>VLOOKUP(A711,'BASE REGISTRO NOVIEMBRE'!$B$2:$V$890,2,FALSE)</f>
        <v xml:space="preserve">Organización no gubernamental de desarrollo La Casona de los Jóvenes.
</v>
      </c>
      <c r="C711" s="27" t="str">
        <f>VLOOKUP(A711,'BASE REGISTRO NOVIEMBRE'!$B$2:$V$890,3,FALSE)</f>
        <v>65779880-0</v>
      </c>
      <c r="D711" s="27" t="str">
        <f>VLOOKUP(A711,'BASE REGISTRO NOVIEMBRE'!$B$2:$V$890,4,FALSE)</f>
        <v>Corporación de Derecho Privado.</v>
      </c>
      <c r="E711" s="27" t="str">
        <f>VLOOKUP(A711,'BASE REGISTRO NOVIEMBRE'!$B$2:$V$890,5,FALSE)</f>
        <v>Decreto Nº 3636, de 9 de noviembre de 2006, del Ministerio de Justicia.</v>
      </c>
      <c r="F711" s="27" t="str">
        <f>VLOOKUP(A711,'BASE REGISTRO NOVIEMBRE'!$B$2:$V$890,6,FALSE)</f>
        <v>Certificado de Vigencia Nº 500396400816, de 1 de julio de 2021, del SRCI.</v>
      </c>
      <c r="G711" s="27" t="str">
        <f>VLOOKUP(A711,'BASE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1" s="27" t="str">
        <f>VLOOKUP(A711,'BASE REGISTRO NOVIEMBRE'!$B$2:$V$890,8,FALSE)</f>
        <v xml:space="preserve">Presidente: Miguel Fonseca Carrillo 
Vicepdte.: Alfredo Jacob Feres Reyes 
Secretaria: Rosa Carrillo Salas 
Tesorero: Washington Lizama Ormazábal 
Director: Alejandro Ignacio Ortiz Quintana </v>
      </c>
      <c r="I711" s="27" t="str">
        <f>VLOOKUP(A711,'BASE REGISTRO NOVIEMBRE'!$B$2:$V$890,9,FALSE)</f>
        <v>Durarán dos años en sus cargos (según sus estatutos).</v>
      </c>
      <c r="J711" s="27" t="str">
        <f>VLOOKUP(A711,'BASE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1" s="27" t="str">
        <f>VLOOKUP(A711,'BASE REGISTRO NOVIEMBRE'!$B$2:$V$890,11,FALSE)</f>
        <v xml:space="preserve">Presidente: Miguel Fonseca Carrillo 
</v>
      </c>
      <c r="L711" s="27" t="str">
        <f>VLOOKUP(A711,'BASE REGISTRO NOVIEMBRE'!$B$2:$V$890,12,FALSE)</f>
        <v>Doctor Eduardo Cruz Coke N° 372, Santiago Región Metropolitana.</v>
      </c>
      <c r="M711" s="27" t="str">
        <f>VLOOKUP(A711,'BASE REGISTRO NOVIEMBRE'!$B$2:$V$890,13,FALSE)</f>
        <v>XIII</v>
      </c>
      <c r="N711" s="27" t="str">
        <f>VLOOKUP(A711,'BASE REGISTRO NOVIEMBRE'!$B$2:$V$890,14,FALSE)</f>
        <v>Santiago</v>
      </c>
      <c r="O711" s="27">
        <f>VLOOKUP(A711,'BASE REGISTRO NOVIEMBRE'!$B$2:$V$890,15,FALSE)</f>
        <v>56232475099</v>
      </c>
      <c r="P711" s="27" t="str">
        <f>VLOOKUP(A711,'BASE REGISTRO NOVIEMBRE'!$B$2:$V$890,16,FALSE)</f>
        <v>dirección@onglacasona.cl</v>
      </c>
      <c r="Q711" s="27">
        <f>VLOOKUP(A711,'BASE REGISTRO NOVIEMBRE'!$B$2:$V$890,17,FALSE)</f>
        <v>0</v>
      </c>
      <c r="R711" s="27" t="str">
        <f>VLOOKUP(A711,'BASE REGISTRO NOVIEMBRE'!$B$2:$V$890,18,FALSE)</f>
        <v>93401 Institución de Asistencia Social.</v>
      </c>
      <c r="S711" s="27" t="str">
        <f>VLOOKUP(A711,'BASE REGISTRO NOVIEMBRE'!$B$2:$V$890,19,FALSE)</f>
        <v xml:space="preserve">Se acompañan Certificado de Antecedentes Financieros Institucionales del año 2020, aprobados por el Sub-Departamento de Supervisión Financiera Nacional, del SENAME.
</v>
      </c>
      <c r="T711" s="107">
        <f>VLOOKUP(A711,'BASE REGISTRO NOVIEMBRE'!$B$2:$V$890,20,FALSE)</f>
        <v>39269</v>
      </c>
      <c r="U711" s="41">
        <v>7362</v>
      </c>
      <c r="V711" s="44">
        <v>8551040</v>
      </c>
      <c r="W711" s="44">
        <v>16486405</v>
      </c>
      <c r="X711" s="45">
        <v>44561</v>
      </c>
      <c r="Y711" s="42" t="s">
        <v>40</v>
      </c>
      <c r="Z711" s="42" t="s">
        <v>9203</v>
      </c>
      <c r="AA711" s="42" t="s">
        <v>9457</v>
      </c>
    </row>
    <row r="712" spans="1:27" ht="15.75" customHeight="1" x14ac:dyDescent="0.2">
      <c r="A712" s="41">
        <v>7362</v>
      </c>
      <c r="B712" s="27" t="str">
        <f>VLOOKUP(A712,'BASE REGISTRO NOVIEMBRE'!$B$2:$V$890,2,FALSE)</f>
        <v xml:space="preserve">Organización no gubernamental de desarrollo La Casona de los Jóvenes.
</v>
      </c>
      <c r="C712" s="27" t="str">
        <f>VLOOKUP(A712,'BASE REGISTRO NOVIEMBRE'!$B$2:$V$890,3,FALSE)</f>
        <v>65779880-0</v>
      </c>
      <c r="D712" s="27" t="str">
        <f>VLOOKUP(A712,'BASE REGISTRO NOVIEMBRE'!$B$2:$V$890,4,FALSE)</f>
        <v>Corporación de Derecho Privado.</v>
      </c>
      <c r="E712" s="27" t="str">
        <f>VLOOKUP(A712,'BASE REGISTRO NOVIEMBRE'!$B$2:$V$890,5,FALSE)</f>
        <v>Decreto Nº 3636, de 9 de noviembre de 2006, del Ministerio de Justicia.</v>
      </c>
      <c r="F712" s="27" t="str">
        <f>VLOOKUP(A712,'BASE REGISTRO NOVIEMBRE'!$B$2:$V$890,6,FALSE)</f>
        <v>Certificado de Vigencia Nº 500396400816, de 1 de julio de 2021, del SRCI.</v>
      </c>
      <c r="G712" s="27" t="str">
        <f>VLOOKUP(A712,'BASE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2" s="27" t="str">
        <f>VLOOKUP(A712,'BASE REGISTRO NOVIEMBRE'!$B$2:$V$890,8,FALSE)</f>
        <v xml:space="preserve">Presidente: Miguel Fonseca Carrillo 
Vicepdte.: Alfredo Jacob Feres Reyes 
Secretaria: Rosa Carrillo Salas 
Tesorero: Washington Lizama Ormazábal 
Director: Alejandro Ignacio Ortiz Quintana </v>
      </c>
      <c r="I712" s="27" t="str">
        <f>VLOOKUP(A712,'BASE REGISTRO NOVIEMBRE'!$B$2:$V$890,9,FALSE)</f>
        <v>Durarán dos años en sus cargos (según sus estatutos).</v>
      </c>
      <c r="J712" s="27" t="str">
        <f>VLOOKUP(A712,'BASE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2" s="27" t="str">
        <f>VLOOKUP(A712,'BASE REGISTRO NOVIEMBRE'!$B$2:$V$890,11,FALSE)</f>
        <v xml:space="preserve">Presidente: Miguel Fonseca Carrillo 
</v>
      </c>
      <c r="L712" s="27" t="str">
        <f>VLOOKUP(A712,'BASE REGISTRO NOVIEMBRE'!$B$2:$V$890,12,FALSE)</f>
        <v>Doctor Eduardo Cruz Coke N° 372, Santiago Región Metropolitana.</v>
      </c>
      <c r="M712" s="27" t="str">
        <f>VLOOKUP(A712,'BASE REGISTRO NOVIEMBRE'!$B$2:$V$890,13,FALSE)</f>
        <v>XIII</v>
      </c>
      <c r="N712" s="27" t="str">
        <f>VLOOKUP(A712,'BASE REGISTRO NOVIEMBRE'!$B$2:$V$890,14,FALSE)</f>
        <v>Santiago</v>
      </c>
      <c r="O712" s="27">
        <f>VLOOKUP(A712,'BASE REGISTRO NOVIEMBRE'!$B$2:$V$890,15,FALSE)</f>
        <v>56232475099</v>
      </c>
      <c r="P712" s="27" t="str">
        <f>VLOOKUP(A712,'BASE REGISTRO NOVIEMBRE'!$B$2:$V$890,16,FALSE)</f>
        <v>dirección@onglacasona.cl</v>
      </c>
      <c r="Q712" s="27">
        <f>VLOOKUP(A712,'BASE REGISTRO NOVIEMBRE'!$B$2:$V$890,17,FALSE)</f>
        <v>0</v>
      </c>
      <c r="R712" s="27" t="str">
        <f>VLOOKUP(A712,'BASE REGISTRO NOVIEMBRE'!$B$2:$V$890,18,FALSE)</f>
        <v>93401 Institución de Asistencia Social.</v>
      </c>
      <c r="S712" s="27" t="str">
        <f>VLOOKUP(A712,'BASE REGISTRO NOVIEMBRE'!$B$2:$V$890,19,FALSE)</f>
        <v xml:space="preserve">Se acompañan Certificado de Antecedentes Financieros Institucionales del año 2020, aprobados por el Sub-Departamento de Supervisión Financiera Nacional, del SENAME.
</v>
      </c>
      <c r="T712" s="107">
        <f>VLOOKUP(A712,'BASE REGISTRO NOVIEMBRE'!$B$2:$V$890,20,FALSE)</f>
        <v>39269</v>
      </c>
      <c r="U712" s="41">
        <v>7362</v>
      </c>
      <c r="V712" s="44">
        <v>5527575</v>
      </c>
      <c r="W712" s="44">
        <v>11055150</v>
      </c>
      <c r="X712" s="45">
        <v>44561</v>
      </c>
      <c r="Y712" s="42" t="s">
        <v>40</v>
      </c>
      <c r="Z712" s="42" t="s">
        <v>9203</v>
      </c>
      <c r="AA712" s="42" t="s">
        <v>9480</v>
      </c>
    </row>
    <row r="713" spans="1:27" ht="15.75" customHeight="1" x14ac:dyDescent="0.2">
      <c r="A713" s="41">
        <v>7362</v>
      </c>
      <c r="B713" s="27" t="str">
        <f>VLOOKUP(A713,'BASE REGISTRO NOVIEMBRE'!$B$2:$V$890,2,FALSE)</f>
        <v xml:space="preserve">Organización no gubernamental de desarrollo La Casona de los Jóvenes.
</v>
      </c>
      <c r="C713" s="27" t="str">
        <f>VLOOKUP(A713,'BASE REGISTRO NOVIEMBRE'!$B$2:$V$890,3,FALSE)</f>
        <v>65779880-0</v>
      </c>
      <c r="D713" s="27" t="str">
        <f>VLOOKUP(A713,'BASE REGISTRO NOVIEMBRE'!$B$2:$V$890,4,FALSE)</f>
        <v>Corporación de Derecho Privado.</v>
      </c>
      <c r="E713" s="27" t="str">
        <f>VLOOKUP(A713,'BASE REGISTRO NOVIEMBRE'!$B$2:$V$890,5,FALSE)</f>
        <v>Decreto Nº 3636, de 9 de noviembre de 2006, del Ministerio de Justicia.</v>
      </c>
      <c r="F713" s="27" t="str">
        <f>VLOOKUP(A713,'BASE REGISTRO NOVIEMBRE'!$B$2:$V$890,6,FALSE)</f>
        <v>Certificado de Vigencia Nº 500396400816, de 1 de julio de 2021, del SRCI.</v>
      </c>
      <c r="G713" s="27" t="str">
        <f>VLOOKUP(A713,'BASE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3" s="27" t="str">
        <f>VLOOKUP(A713,'BASE REGISTRO NOVIEMBRE'!$B$2:$V$890,8,FALSE)</f>
        <v xml:space="preserve">Presidente: Miguel Fonseca Carrillo 
Vicepdte.: Alfredo Jacob Feres Reyes 
Secretaria: Rosa Carrillo Salas 
Tesorero: Washington Lizama Ormazábal 
Director: Alejandro Ignacio Ortiz Quintana </v>
      </c>
      <c r="I713" s="27" t="str">
        <f>VLOOKUP(A713,'BASE REGISTRO NOVIEMBRE'!$B$2:$V$890,9,FALSE)</f>
        <v>Durarán dos años en sus cargos (según sus estatutos).</v>
      </c>
      <c r="J713" s="27" t="str">
        <f>VLOOKUP(A713,'BASE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3" s="27" t="str">
        <f>VLOOKUP(A713,'BASE REGISTRO NOVIEMBRE'!$B$2:$V$890,11,FALSE)</f>
        <v xml:space="preserve">Presidente: Miguel Fonseca Carrillo 
</v>
      </c>
      <c r="L713" s="27" t="str">
        <f>VLOOKUP(A713,'BASE REGISTRO NOVIEMBRE'!$B$2:$V$890,12,FALSE)</f>
        <v>Doctor Eduardo Cruz Coke N° 372, Santiago Región Metropolitana.</v>
      </c>
      <c r="M713" s="27" t="str">
        <f>VLOOKUP(A713,'BASE REGISTRO NOVIEMBRE'!$B$2:$V$890,13,FALSE)</f>
        <v>XIII</v>
      </c>
      <c r="N713" s="27" t="str">
        <f>VLOOKUP(A713,'BASE REGISTRO NOVIEMBRE'!$B$2:$V$890,14,FALSE)</f>
        <v>Santiago</v>
      </c>
      <c r="O713" s="27">
        <f>VLOOKUP(A713,'BASE REGISTRO NOVIEMBRE'!$B$2:$V$890,15,FALSE)</f>
        <v>56232475099</v>
      </c>
      <c r="P713" s="27" t="str">
        <f>VLOOKUP(A713,'BASE REGISTRO NOVIEMBRE'!$B$2:$V$890,16,FALSE)</f>
        <v>dirección@onglacasona.cl</v>
      </c>
      <c r="Q713" s="27">
        <f>VLOOKUP(A713,'BASE REGISTRO NOVIEMBRE'!$B$2:$V$890,17,FALSE)</f>
        <v>0</v>
      </c>
      <c r="R713" s="27" t="str">
        <f>VLOOKUP(A713,'BASE REGISTRO NOVIEMBRE'!$B$2:$V$890,18,FALSE)</f>
        <v>93401 Institución de Asistencia Social.</v>
      </c>
      <c r="S713" s="27" t="str">
        <f>VLOOKUP(A713,'BASE REGISTRO NOVIEMBRE'!$B$2:$V$890,19,FALSE)</f>
        <v xml:space="preserve">Se acompañan Certificado de Antecedentes Financieros Institucionales del año 2020, aprobados por el Sub-Departamento de Supervisión Financiera Nacional, del SENAME.
</v>
      </c>
      <c r="T713" s="107">
        <f>VLOOKUP(A713,'BASE REGISTRO NOVIEMBRE'!$B$2:$V$890,20,FALSE)</f>
        <v>39269</v>
      </c>
      <c r="U713" s="41">
        <v>7362</v>
      </c>
      <c r="V713" s="44">
        <v>4542740</v>
      </c>
      <c r="W713" s="44">
        <v>9245812</v>
      </c>
      <c r="X713" s="45">
        <v>44561</v>
      </c>
      <c r="Y713" s="42" t="s">
        <v>40</v>
      </c>
      <c r="Z713" s="42" t="s">
        <v>9203</v>
      </c>
      <c r="AA713" s="42" t="s">
        <v>9487</v>
      </c>
    </row>
    <row r="714" spans="1:27" ht="15.75" customHeight="1" x14ac:dyDescent="0.2">
      <c r="A714" s="41">
        <v>7362</v>
      </c>
      <c r="B714" s="27" t="str">
        <f>VLOOKUP(A714,'BASE REGISTRO NOVIEMBRE'!$B$2:$V$890,2,FALSE)</f>
        <v xml:space="preserve">Organización no gubernamental de desarrollo La Casona de los Jóvenes.
</v>
      </c>
      <c r="C714" s="27" t="str">
        <f>VLOOKUP(A714,'BASE REGISTRO NOVIEMBRE'!$B$2:$V$890,3,FALSE)</f>
        <v>65779880-0</v>
      </c>
      <c r="D714" s="27" t="str">
        <f>VLOOKUP(A714,'BASE REGISTRO NOVIEMBRE'!$B$2:$V$890,4,FALSE)</f>
        <v>Corporación de Derecho Privado.</v>
      </c>
      <c r="E714" s="27" t="str">
        <f>VLOOKUP(A714,'BASE REGISTRO NOVIEMBRE'!$B$2:$V$890,5,FALSE)</f>
        <v>Decreto Nº 3636, de 9 de noviembre de 2006, del Ministerio de Justicia.</v>
      </c>
      <c r="F714" s="27" t="str">
        <f>VLOOKUP(A714,'BASE REGISTRO NOVIEMBRE'!$B$2:$V$890,6,FALSE)</f>
        <v>Certificado de Vigencia Nº 500396400816, de 1 de julio de 2021, del SRCI.</v>
      </c>
      <c r="G714" s="27" t="str">
        <f>VLOOKUP(A714,'BASE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4" s="27" t="str">
        <f>VLOOKUP(A714,'BASE REGISTRO NOVIEMBRE'!$B$2:$V$890,8,FALSE)</f>
        <v xml:space="preserve">Presidente: Miguel Fonseca Carrillo 
Vicepdte.: Alfredo Jacob Feres Reyes 
Secretaria: Rosa Carrillo Salas 
Tesorero: Washington Lizama Ormazábal 
Director: Alejandro Ignacio Ortiz Quintana </v>
      </c>
      <c r="I714" s="27" t="str">
        <f>VLOOKUP(A714,'BASE REGISTRO NOVIEMBRE'!$B$2:$V$890,9,FALSE)</f>
        <v>Durarán dos años en sus cargos (según sus estatutos).</v>
      </c>
      <c r="J714" s="27" t="str">
        <f>VLOOKUP(A714,'BASE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4" s="27" t="str">
        <f>VLOOKUP(A714,'BASE REGISTRO NOVIEMBRE'!$B$2:$V$890,11,FALSE)</f>
        <v xml:space="preserve">Presidente: Miguel Fonseca Carrillo 
</v>
      </c>
      <c r="L714" s="27" t="str">
        <f>VLOOKUP(A714,'BASE REGISTRO NOVIEMBRE'!$B$2:$V$890,12,FALSE)</f>
        <v>Doctor Eduardo Cruz Coke N° 372, Santiago Región Metropolitana.</v>
      </c>
      <c r="M714" s="27" t="str">
        <f>VLOOKUP(A714,'BASE REGISTRO NOVIEMBRE'!$B$2:$V$890,13,FALSE)</f>
        <v>XIII</v>
      </c>
      <c r="N714" s="27" t="str">
        <f>VLOOKUP(A714,'BASE REGISTRO NOVIEMBRE'!$B$2:$V$890,14,FALSE)</f>
        <v>Santiago</v>
      </c>
      <c r="O714" s="27">
        <f>VLOOKUP(A714,'BASE REGISTRO NOVIEMBRE'!$B$2:$V$890,15,FALSE)</f>
        <v>56232475099</v>
      </c>
      <c r="P714" s="27" t="str">
        <f>VLOOKUP(A714,'BASE REGISTRO NOVIEMBRE'!$B$2:$V$890,16,FALSE)</f>
        <v>dirección@onglacasona.cl</v>
      </c>
      <c r="Q714" s="27">
        <f>VLOOKUP(A714,'BASE REGISTRO NOVIEMBRE'!$B$2:$V$890,17,FALSE)</f>
        <v>0</v>
      </c>
      <c r="R714" s="27" t="str">
        <f>VLOOKUP(A714,'BASE REGISTRO NOVIEMBRE'!$B$2:$V$890,18,FALSE)</f>
        <v>93401 Institución de Asistencia Social.</v>
      </c>
      <c r="S714" s="27" t="str">
        <f>VLOOKUP(A714,'BASE REGISTRO NOVIEMBRE'!$B$2:$V$890,19,FALSE)</f>
        <v xml:space="preserve">Se acompañan Certificado de Antecedentes Financieros Institucionales del año 2020, aprobados por el Sub-Departamento de Supervisión Financiera Nacional, del SENAME.
</v>
      </c>
      <c r="T714" s="107">
        <f>VLOOKUP(A714,'BASE REGISTRO NOVIEMBRE'!$B$2:$V$890,20,FALSE)</f>
        <v>39269</v>
      </c>
      <c r="U714" s="41">
        <v>7362</v>
      </c>
      <c r="V714" s="44">
        <v>16358415</v>
      </c>
      <c r="W714" s="44">
        <v>24156963</v>
      </c>
      <c r="X714" s="45">
        <v>44561</v>
      </c>
      <c r="Y714" s="42" t="s">
        <v>40</v>
      </c>
      <c r="Z714" s="42" t="s">
        <v>9203</v>
      </c>
      <c r="AA714" s="42" t="s">
        <v>186</v>
      </c>
    </row>
    <row r="715" spans="1:27" ht="15.75" customHeight="1" x14ac:dyDescent="0.2">
      <c r="A715" s="41">
        <v>7362</v>
      </c>
      <c r="B715" s="27" t="str">
        <f>VLOOKUP(A715,'BASE REGISTRO NOVIEMBRE'!$B$2:$V$890,2,FALSE)</f>
        <v xml:space="preserve">Organización no gubernamental de desarrollo La Casona de los Jóvenes.
</v>
      </c>
      <c r="C715" s="27" t="str">
        <f>VLOOKUP(A715,'BASE REGISTRO NOVIEMBRE'!$B$2:$V$890,3,FALSE)</f>
        <v>65779880-0</v>
      </c>
      <c r="D715" s="27" t="str">
        <f>VLOOKUP(A715,'BASE REGISTRO NOVIEMBRE'!$B$2:$V$890,4,FALSE)</f>
        <v>Corporación de Derecho Privado.</v>
      </c>
      <c r="E715" s="27" t="str">
        <f>VLOOKUP(A715,'BASE REGISTRO NOVIEMBRE'!$B$2:$V$890,5,FALSE)</f>
        <v>Decreto Nº 3636, de 9 de noviembre de 2006, del Ministerio de Justicia.</v>
      </c>
      <c r="F715" s="27" t="str">
        <f>VLOOKUP(A715,'BASE REGISTRO NOVIEMBRE'!$B$2:$V$890,6,FALSE)</f>
        <v>Certificado de Vigencia Nº 500396400816, de 1 de julio de 2021, del SRCI.</v>
      </c>
      <c r="G715" s="27" t="str">
        <f>VLOOKUP(A715,'BASE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5" s="27" t="str">
        <f>VLOOKUP(A715,'BASE REGISTRO NOVIEMBRE'!$B$2:$V$890,8,FALSE)</f>
        <v xml:space="preserve">Presidente: Miguel Fonseca Carrillo 
Vicepdte.: Alfredo Jacob Feres Reyes 
Secretaria: Rosa Carrillo Salas 
Tesorero: Washington Lizama Ormazábal 
Director: Alejandro Ignacio Ortiz Quintana </v>
      </c>
      <c r="I715" s="27" t="str">
        <f>VLOOKUP(A715,'BASE REGISTRO NOVIEMBRE'!$B$2:$V$890,9,FALSE)</f>
        <v>Durarán dos años en sus cargos (según sus estatutos).</v>
      </c>
      <c r="J715" s="27" t="str">
        <f>VLOOKUP(A715,'BASE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5" s="27" t="str">
        <f>VLOOKUP(A715,'BASE REGISTRO NOVIEMBRE'!$B$2:$V$890,11,FALSE)</f>
        <v xml:space="preserve">Presidente: Miguel Fonseca Carrillo 
</v>
      </c>
      <c r="L715" s="27" t="str">
        <f>VLOOKUP(A715,'BASE REGISTRO NOVIEMBRE'!$B$2:$V$890,12,FALSE)</f>
        <v>Doctor Eduardo Cruz Coke N° 372, Santiago Región Metropolitana.</v>
      </c>
      <c r="M715" s="27" t="str">
        <f>VLOOKUP(A715,'BASE REGISTRO NOVIEMBRE'!$B$2:$V$890,13,FALSE)</f>
        <v>XIII</v>
      </c>
      <c r="N715" s="27" t="str">
        <f>VLOOKUP(A715,'BASE REGISTRO NOVIEMBRE'!$B$2:$V$890,14,FALSE)</f>
        <v>Santiago</v>
      </c>
      <c r="O715" s="27">
        <f>VLOOKUP(A715,'BASE REGISTRO NOVIEMBRE'!$B$2:$V$890,15,FALSE)</f>
        <v>56232475099</v>
      </c>
      <c r="P715" s="27" t="str">
        <f>VLOOKUP(A715,'BASE REGISTRO NOVIEMBRE'!$B$2:$V$890,16,FALSE)</f>
        <v>dirección@onglacasona.cl</v>
      </c>
      <c r="Q715" s="27">
        <f>VLOOKUP(A715,'BASE REGISTRO NOVIEMBRE'!$B$2:$V$890,17,FALSE)</f>
        <v>0</v>
      </c>
      <c r="R715" s="27" t="str">
        <f>VLOOKUP(A715,'BASE REGISTRO NOVIEMBRE'!$B$2:$V$890,18,FALSE)</f>
        <v>93401 Institución de Asistencia Social.</v>
      </c>
      <c r="S715" s="27" t="str">
        <f>VLOOKUP(A715,'BASE REGISTRO NOVIEMBRE'!$B$2:$V$890,19,FALSE)</f>
        <v xml:space="preserve">Se acompañan Certificado de Antecedentes Financieros Institucionales del año 2020, aprobados por el Sub-Departamento de Supervisión Financiera Nacional, del SENAME.
</v>
      </c>
      <c r="T715" s="107">
        <f>VLOOKUP(A715,'BASE REGISTRO NOVIEMBRE'!$B$2:$V$890,20,FALSE)</f>
        <v>39269</v>
      </c>
      <c r="U715" s="41">
        <v>7362</v>
      </c>
      <c r="V715" s="44">
        <v>19655324</v>
      </c>
      <c r="W715" s="44">
        <v>44787796</v>
      </c>
      <c r="X715" s="45">
        <v>44561</v>
      </c>
      <c r="Y715" s="42" t="s">
        <v>40</v>
      </c>
      <c r="Z715" s="42" t="s">
        <v>9203</v>
      </c>
      <c r="AA715" s="42" t="s">
        <v>9506</v>
      </c>
    </row>
    <row r="716" spans="1:27" ht="15.75" customHeight="1" x14ac:dyDescent="0.2">
      <c r="A716" s="41">
        <v>7362</v>
      </c>
      <c r="B716" s="27" t="str">
        <f>VLOOKUP(A716,'BASE REGISTRO NOVIEMBRE'!$B$2:$V$890,2,FALSE)</f>
        <v xml:space="preserve">Organización no gubernamental de desarrollo La Casona de los Jóvenes.
</v>
      </c>
      <c r="C716" s="27" t="str">
        <f>VLOOKUP(A716,'BASE REGISTRO NOVIEMBRE'!$B$2:$V$890,3,FALSE)</f>
        <v>65779880-0</v>
      </c>
      <c r="D716" s="27" t="str">
        <f>VLOOKUP(A716,'BASE REGISTRO NOVIEMBRE'!$B$2:$V$890,4,FALSE)</f>
        <v>Corporación de Derecho Privado.</v>
      </c>
      <c r="E716" s="27" t="str">
        <f>VLOOKUP(A716,'BASE REGISTRO NOVIEMBRE'!$B$2:$V$890,5,FALSE)</f>
        <v>Decreto Nº 3636, de 9 de noviembre de 2006, del Ministerio de Justicia.</v>
      </c>
      <c r="F716" s="27" t="str">
        <f>VLOOKUP(A716,'BASE REGISTRO NOVIEMBRE'!$B$2:$V$890,6,FALSE)</f>
        <v>Certificado de Vigencia Nº 500396400816, de 1 de julio de 2021, del SRCI.</v>
      </c>
      <c r="G716" s="27" t="str">
        <f>VLOOKUP(A716,'BASE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6" s="27" t="str">
        <f>VLOOKUP(A716,'BASE REGISTRO NOVIEMBRE'!$B$2:$V$890,8,FALSE)</f>
        <v xml:space="preserve">Presidente: Miguel Fonseca Carrillo 
Vicepdte.: Alfredo Jacob Feres Reyes 
Secretaria: Rosa Carrillo Salas 
Tesorero: Washington Lizama Ormazábal 
Director: Alejandro Ignacio Ortiz Quintana </v>
      </c>
      <c r="I716" s="27" t="str">
        <f>VLOOKUP(A716,'BASE REGISTRO NOVIEMBRE'!$B$2:$V$890,9,FALSE)</f>
        <v>Durarán dos años en sus cargos (según sus estatutos).</v>
      </c>
      <c r="J716" s="27" t="str">
        <f>VLOOKUP(A716,'BASE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6" s="27" t="str">
        <f>VLOOKUP(A716,'BASE REGISTRO NOVIEMBRE'!$B$2:$V$890,11,FALSE)</f>
        <v xml:space="preserve">Presidente: Miguel Fonseca Carrillo 
</v>
      </c>
      <c r="L716" s="27" t="str">
        <f>VLOOKUP(A716,'BASE REGISTRO NOVIEMBRE'!$B$2:$V$890,12,FALSE)</f>
        <v>Doctor Eduardo Cruz Coke N° 372, Santiago Región Metropolitana.</v>
      </c>
      <c r="M716" s="27" t="str">
        <f>VLOOKUP(A716,'BASE REGISTRO NOVIEMBRE'!$B$2:$V$890,13,FALSE)</f>
        <v>XIII</v>
      </c>
      <c r="N716" s="27" t="str">
        <f>VLOOKUP(A716,'BASE REGISTRO NOVIEMBRE'!$B$2:$V$890,14,FALSE)</f>
        <v>Santiago</v>
      </c>
      <c r="O716" s="27">
        <f>VLOOKUP(A716,'BASE REGISTRO NOVIEMBRE'!$B$2:$V$890,15,FALSE)</f>
        <v>56232475099</v>
      </c>
      <c r="P716" s="27" t="str">
        <f>VLOOKUP(A716,'BASE REGISTRO NOVIEMBRE'!$B$2:$V$890,16,FALSE)</f>
        <v>dirección@onglacasona.cl</v>
      </c>
      <c r="Q716" s="27">
        <f>VLOOKUP(A716,'BASE REGISTRO NOVIEMBRE'!$B$2:$V$890,17,FALSE)</f>
        <v>0</v>
      </c>
      <c r="R716" s="27" t="str">
        <f>VLOOKUP(A716,'BASE REGISTRO NOVIEMBRE'!$B$2:$V$890,18,FALSE)</f>
        <v>93401 Institución de Asistencia Social.</v>
      </c>
      <c r="S716" s="27" t="str">
        <f>VLOOKUP(A716,'BASE REGISTRO NOVIEMBRE'!$B$2:$V$890,19,FALSE)</f>
        <v xml:space="preserve">Se acompañan Certificado de Antecedentes Financieros Institucionales del año 2020, aprobados por el Sub-Departamento de Supervisión Financiera Nacional, del SENAME.
</v>
      </c>
      <c r="T716" s="107">
        <f>VLOOKUP(A716,'BASE REGISTRO NOVIEMBRE'!$B$2:$V$890,20,FALSE)</f>
        <v>39269</v>
      </c>
      <c r="U716" s="41">
        <v>7362</v>
      </c>
      <c r="V716" s="44">
        <v>8016600</v>
      </c>
      <c r="W716" s="44">
        <v>15552204</v>
      </c>
      <c r="X716" s="45">
        <v>44561</v>
      </c>
      <c r="Y716" s="42" t="s">
        <v>40</v>
      </c>
      <c r="Z716" s="42" t="s">
        <v>9203</v>
      </c>
      <c r="AA716" s="42" t="s">
        <v>9507</v>
      </c>
    </row>
    <row r="717" spans="1:27" ht="15.75" customHeight="1" x14ac:dyDescent="0.2">
      <c r="A717" s="41">
        <v>7362</v>
      </c>
      <c r="B717" s="27" t="str">
        <f>VLOOKUP(A717,'BASE REGISTRO NOVIEMBRE'!$B$2:$V$890,2,FALSE)</f>
        <v xml:space="preserve">Organización no gubernamental de desarrollo La Casona de los Jóvenes.
</v>
      </c>
      <c r="C717" s="27" t="str">
        <f>VLOOKUP(A717,'BASE REGISTRO NOVIEMBRE'!$B$2:$V$890,3,FALSE)</f>
        <v>65779880-0</v>
      </c>
      <c r="D717" s="27" t="str">
        <f>VLOOKUP(A717,'BASE REGISTRO NOVIEMBRE'!$B$2:$V$890,4,FALSE)</f>
        <v>Corporación de Derecho Privado.</v>
      </c>
      <c r="E717" s="27" t="str">
        <f>VLOOKUP(A717,'BASE REGISTRO NOVIEMBRE'!$B$2:$V$890,5,FALSE)</f>
        <v>Decreto Nº 3636, de 9 de noviembre de 2006, del Ministerio de Justicia.</v>
      </c>
      <c r="F717" s="27" t="str">
        <f>VLOOKUP(A717,'BASE REGISTRO NOVIEMBRE'!$B$2:$V$890,6,FALSE)</f>
        <v>Certificado de Vigencia Nº 500396400816, de 1 de julio de 2021, del SRCI.</v>
      </c>
      <c r="G717" s="27" t="str">
        <f>VLOOKUP(A717,'BASE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7" s="27" t="str">
        <f>VLOOKUP(A717,'BASE REGISTRO NOVIEMBRE'!$B$2:$V$890,8,FALSE)</f>
        <v xml:space="preserve">Presidente: Miguel Fonseca Carrillo 
Vicepdte.: Alfredo Jacob Feres Reyes 
Secretaria: Rosa Carrillo Salas 
Tesorero: Washington Lizama Ormazábal 
Director: Alejandro Ignacio Ortiz Quintana </v>
      </c>
      <c r="I717" s="27" t="str">
        <f>VLOOKUP(A717,'BASE REGISTRO NOVIEMBRE'!$B$2:$V$890,9,FALSE)</f>
        <v>Durarán dos años en sus cargos (según sus estatutos).</v>
      </c>
      <c r="J717" s="27" t="str">
        <f>VLOOKUP(A717,'BASE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7" s="27" t="str">
        <f>VLOOKUP(A717,'BASE REGISTRO NOVIEMBRE'!$B$2:$V$890,11,FALSE)</f>
        <v xml:space="preserve">Presidente: Miguel Fonseca Carrillo 
</v>
      </c>
      <c r="L717" s="27" t="str">
        <f>VLOOKUP(A717,'BASE REGISTRO NOVIEMBRE'!$B$2:$V$890,12,FALSE)</f>
        <v>Doctor Eduardo Cruz Coke N° 372, Santiago Región Metropolitana.</v>
      </c>
      <c r="M717" s="27" t="str">
        <f>VLOOKUP(A717,'BASE REGISTRO NOVIEMBRE'!$B$2:$V$890,13,FALSE)</f>
        <v>XIII</v>
      </c>
      <c r="N717" s="27" t="str">
        <f>VLOOKUP(A717,'BASE REGISTRO NOVIEMBRE'!$B$2:$V$890,14,FALSE)</f>
        <v>Santiago</v>
      </c>
      <c r="O717" s="27">
        <f>VLOOKUP(A717,'BASE REGISTRO NOVIEMBRE'!$B$2:$V$890,15,FALSE)</f>
        <v>56232475099</v>
      </c>
      <c r="P717" s="27" t="str">
        <f>VLOOKUP(A717,'BASE REGISTRO NOVIEMBRE'!$B$2:$V$890,16,FALSE)</f>
        <v>dirección@onglacasona.cl</v>
      </c>
      <c r="Q717" s="27">
        <f>VLOOKUP(A717,'BASE REGISTRO NOVIEMBRE'!$B$2:$V$890,17,FALSE)</f>
        <v>0</v>
      </c>
      <c r="R717" s="27" t="str">
        <f>VLOOKUP(A717,'BASE REGISTRO NOVIEMBRE'!$B$2:$V$890,18,FALSE)</f>
        <v>93401 Institución de Asistencia Social.</v>
      </c>
      <c r="S717" s="27" t="str">
        <f>VLOOKUP(A717,'BASE REGISTRO NOVIEMBRE'!$B$2:$V$890,19,FALSE)</f>
        <v xml:space="preserve">Se acompañan Certificado de Antecedentes Financieros Institucionales del año 2020, aprobados por el Sub-Departamento de Supervisión Financiera Nacional, del SENAME.
</v>
      </c>
      <c r="T717" s="107">
        <f>VLOOKUP(A717,'BASE REGISTRO NOVIEMBRE'!$B$2:$V$890,20,FALSE)</f>
        <v>39269</v>
      </c>
      <c r="U717" s="41">
        <v>7362</v>
      </c>
      <c r="V717" s="44">
        <v>7214940</v>
      </c>
      <c r="W717" s="44">
        <v>13628220</v>
      </c>
      <c r="X717" s="45">
        <v>44561</v>
      </c>
      <c r="Y717" s="42" t="s">
        <v>40</v>
      </c>
      <c r="Z717" s="42" t="s">
        <v>9203</v>
      </c>
      <c r="AA717" s="42" t="s">
        <v>435</v>
      </c>
    </row>
    <row r="718" spans="1:27" ht="15.75" customHeight="1" x14ac:dyDescent="0.2">
      <c r="A718" s="41">
        <v>7362</v>
      </c>
      <c r="B718" s="27" t="str">
        <f>VLOOKUP(A718,'BASE REGISTRO NOVIEMBRE'!$B$2:$V$890,2,FALSE)</f>
        <v xml:space="preserve">Organización no gubernamental de desarrollo La Casona de los Jóvenes.
</v>
      </c>
      <c r="C718" s="27" t="str">
        <f>VLOOKUP(A718,'BASE REGISTRO NOVIEMBRE'!$B$2:$V$890,3,FALSE)</f>
        <v>65779880-0</v>
      </c>
      <c r="D718" s="27" t="str">
        <f>VLOOKUP(A718,'BASE REGISTRO NOVIEMBRE'!$B$2:$V$890,4,FALSE)</f>
        <v>Corporación de Derecho Privado.</v>
      </c>
      <c r="E718" s="27" t="str">
        <f>VLOOKUP(A718,'BASE REGISTRO NOVIEMBRE'!$B$2:$V$890,5,FALSE)</f>
        <v>Decreto Nº 3636, de 9 de noviembre de 2006, del Ministerio de Justicia.</v>
      </c>
      <c r="F718" s="27" t="str">
        <f>VLOOKUP(A718,'BASE REGISTRO NOVIEMBRE'!$B$2:$V$890,6,FALSE)</f>
        <v>Certificado de Vigencia Nº 500396400816, de 1 de julio de 2021, del SRCI.</v>
      </c>
      <c r="G718" s="27" t="str">
        <f>VLOOKUP(A718,'BASE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8" s="27" t="str">
        <f>VLOOKUP(A718,'BASE REGISTRO NOVIEMBRE'!$B$2:$V$890,8,FALSE)</f>
        <v xml:space="preserve">Presidente: Miguel Fonseca Carrillo 
Vicepdte.: Alfredo Jacob Feres Reyes 
Secretaria: Rosa Carrillo Salas 
Tesorero: Washington Lizama Ormazábal 
Director: Alejandro Ignacio Ortiz Quintana </v>
      </c>
      <c r="I718" s="27" t="str">
        <f>VLOOKUP(A718,'BASE REGISTRO NOVIEMBRE'!$B$2:$V$890,9,FALSE)</f>
        <v>Durarán dos años en sus cargos (según sus estatutos).</v>
      </c>
      <c r="J718" s="27" t="str">
        <f>VLOOKUP(A718,'BASE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8" s="27" t="str">
        <f>VLOOKUP(A718,'BASE REGISTRO NOVIEMBRE'!$B$2:$V$890,11,FALSE)</f>
        <v xml:space="preserve">Presidente: Miguel Fonseca Carrillo 
</v>
      </c>
      <c r="L718" s="27" t="str">
        <f>VLOOKUP(A718,'BASE REGISTRO NOVIEMBRE'!$B$2:$V$890,12,FALSE)</f>
        <v>Doctor Eduardo Cruz Coke N° 372, Santiago Región Metropolitana.</v>
      </c>
      <c r="M718" s="27" t="str">
        <f>VLOOKUP(A718,'BASE REGISTRO NOVIEMBRE'!$B$2:$V$890,13,FALSE)</f>
        <v>XIII</v>
      </c>
      <c r="N718" s="27" t="str">
        <f>VLOOKUP(A718,'BASE REGISTRO NOVIEMBRE'!$B$2:$V$890,14,FALSE)</f>
        <v>Santiago</v>
      </c>
      <c r="O718" s="27">
        <f>VLOOKUP(A718,'BASE REGISTRO NOVIEMBRE'!$B$2:$V$890,15,FALSE)</f>
        <v>56232475099</v>
      </c>
      <c r="P718" s="27" t="str">
        <f>VLOOKUP(A718,'BASE REGISTRO NOVIEMBRE'!$B$2:$V$890,16,FALSE)</f>
        <v>dirección@onglacasona.cl</v>
      </c>
      <c r="Q718" s="27">
        <f>VLOOKUP(A718,'BASE REGISTRO NOVIEMBRE'!$B$2:$V$890,17,FALSE)</f>
        <v>0</v>
      </c>
      <c r="R718" s="27" t="str">
        <f>VLOOKUP(A718,'BASE REGISTRO NOVIEMBRE'!$B$2:$V$890,18,FALSE)</f>
        <v>93401 Institución de Asistencia Social.</v>
      </c>
      <c r="S718" s="27" t="str">
        <f>VLOOKUP(A718,'BASE REGISTRO NOVIEMBRE'!$B$2:$V$890,19,FALSE)</f>
        <v xml:space="preserve">Se acompañan Certificado de Antecedentes Financieros Institucionales del año 2020, aprobados por el Sub-Departamento de Supervisión Financiera Nacional, del SENAME.
</v>
      </c>
      <c r="T718" s="107">
        <f>VLOOKUP(A718,'BASE REGISTRO NOVIEMBRE'!$B$2:$V$890,20,FALSE)</f>
        <v>39269</v>
      </c>
      <c r="U718" s="41">
        <v>7362</v>
      </c>
      <c r="V718" s="44">
        <v>6413280</v>
      </c>
      <c r="W718" s="44">
        <v>12826560</v>
      </c>
      <c r="X718" s="45">
        <v>44561</v>
      </c>
      <c r="Y718" s="42" t="s">
        <v>40</v>
      </c>
      <c r="Z718" s="42" t="s">
        <v>9203</v>
      </c>
      <c r="AA718" s="42" t="s">
        <v>9516</v>
      </c>
    </row>
    <row r="719" spans="1:27" ht="15.75" customHeight="1" x14ac:dyDescent="0.2">
      <c r="A719" s="41">
        <v>7362</v>
      </c>
      <c r="B719" s="27" t="str">
        <f>VLOOKUP(A719,'BASE REGISTRO NOVIEMBRE'!$B$2:$V$890,2,FALSE)</f>
        <v xml:space="preserve">Organización no gubernamental de desarrollo La Casona de los Jóvenes.
</v>
      </c>
      <c r="C719" s="27" t="str">
        <f>VLOOKUP(A719,'BASE REGISTRO NOVIEMBRE'!$B$2:$V$890,3,FALSE)</f>
        <v>65779880-0</v>
      </c>
      <c r="D719" s="27" t="str">
        <f>VLOOKUP(A719,'BASE REGISTRO NOVIEMBRE'!$B$2:$V$890,4,FALSE)</f>
        <v>Corporación de Derecho Privado.</v>
      </c>
      <c r="E719" s="27" t="str">
        <f>VLOOKUP(A719,'BASE REGISTRO NOVIEMBRE'!$B$2:$V$890,5,FALSE)</f>
        <v>Decreto Nº 3636, de 9 de noviembre de 2006, del Ministerio de Justicia.</v>
      </c>
      <c r="F719" s="27" t="str">
        <f>VLOOKUP(A719,'BASE REGISTRO NOVIEMBRE'!$B$2:$V$890,6,FALSE)</f>
        <v>Certificado de Vigencia Nº 500396400816, de 1 de julio de 2021, del SRCI.</v>
      </c>
      <c r="G719" s="27" t="str">
        <f>VLOOKUP(A719,'BASE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19" s="27" t="str">
        <f>VLOOKUP(A719,'BASE REGISTRO NOVIEMBRE'!$B$2:$V$890,8,FALSE)</f>
        <v xml:space="preserve">Presidente: Miguel Fonseca Carrillo 
Vicepdte.: Alfredo Jacob Feres Reyes 
Secretaria: Rosa Carrillo Salas 
Tesorero: Washington Lizama Ormazábal 
Director: Alejandro Ignacio Ortiz Quintana </v>
      </c>
      <c r="I719" s="27" t="str">
        <f>VLOOKUP(A719,'BASE REGISTRO NOVIEMBRE'!$B$2:$V$890,9,FALSE)</f>
        <v>Durarán dos años en sus cargos (según sus estatutos).</v>
      </c>
      <c r="J719" s="27" t="str">
        <f>VLOOKUP(A719,'BASE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19" s="27" t="str">
        <f>VLOOKUP(A719,'BASE REGISTRO NOVIEMBRE'!$B$2:$V$890,11,FALSE)</f>
        <v xml:space="preserve">Presidente: Miguel Fonseca Carrillo 
</v>
      </c>
      <c r="L719" s="27" t="str">
        <f>VLOOKUP(A719,'BASE REGISTRO NOVIEMBRE'!$B$2:$V$890,12,FALSE)</f>
        <v>Doctor Eduardo Cruz Coke N° 372, Santiago Región Metropolitana.</v>
      </c>
      <c r="M719" s="27" t="str">
        <f>VLOOKUP(A719,'BASE REGISTRO NOVIEMBRE'!$B$2:$V$890,13,FALSE)</f>
        <v>XIII</v>
      </c>
      <c r="N719" s="27" t="str">
        <f>VLOOKUP(A719,'BASE REGISTRO NOVIEMBRE'!$B$2:$V$890,14,FALSE)</f>
        <v>Santiago</v>
      </c>
      <c r="O719" s="27">
        <f>VLOOKUP(A719,'BASE REGISTRO NOVIEMBRE'!$B$2:$V$890,15,FALSE)</f>
        <v>56232475099</v>
      </c>
      <c r="P719" s="27" t="str">
        <f>VLOOKUP(A719,'BASE REGISTRO NOVIEMBRE'!$B$2:$V$890,16,FALSE)</f>
        <v>dirección@onglacasona.cl</v>
      </c>
      <c r="Q719" s="27">
        <f>VLOOKUP(A719,'BASE REGISTRO NOVIEMBRE'!$B$2:$V$890,17,FALSE)</f>
        <v>0</v>
      </c>
      <c r="R719" s="27" t="str">
        <f>VLOOKUP(A719,'BASE REGISTRO NOVIEMBRE'!$B$2:$V$890,18,FALSE)</f>
        <v>93401 Institución de Asistencia Social.</v>
      </c>
      <c r="S719" s="27" t="str">
        <f>VLOOKUP(A719,'BASE REGISTRO NOVIEMBRE'!$B$2:$V$890,19,FALSE)</f>
        <v xml:space="preserve">Se acompañan Certificado de Antecedentes Financieros Institucionales del año 2020, aprobados por el Sub-Departamento de Supervisión Financiera Nacional, del SENAME.
</v>
      </c>
      <c r="T719" s="107">
        <f>VLOOKUP(A719,'BASE REGISTRO NOVIEMBRE'!$B$2:$V$890,20,FALSE)</f>
        <v>39269</v>
      </c>
      <c r="U719" s="41">
        <v>7362</v>
      </c>
      <c r="V719" s="44">
        <v>3343181</v>
      </c>
      <c r="W719" s="44">
        <v>6388455</v>
      </c>
      <c r="X719" s="45">
        <v>44561</v>
      </c>
      <c r="Y719" s="42" t="s">
        <v>40</v>
      </c>
      <c r="Z719" s="42" t="s">
        <v>9203</v>
      </c>
      <c r="AA719" s="42" t="s">
        <v>9522</v>
      </c>
    </row>
    <row r="720" spans="1:27" ht="15.75" customHeight="1" x14ac:dyDescent="0.2">
      <c r="A720" s="41">
        <v>7362</v>
      </c>
      <c r="B720" s="27" t="str">
        <f>VLOOKUP(A720,'BASE REGISTRO NOVIEMBRE'!$B$2:$V$890,2,FALSE)</f>
        <v xml:space="preserve">Organización no gubernamental de desarrollo La Casona de los Jóvenes.
</v>
      </c>
      <c r="C720" s="27" t="str">
        <f>VLOOKUP(A720,'BASE REGISTRO NOVIEMBRE'!$B$2:$V$890,3,FALSE)</f>
        <v>65779880-0</v>
      </c>
      <c r="D720" s="27" t="str">
        <f>VLOOKUP(A720,'BASE REGISTRO NOVIEMBRE'!$B$2:$V$890,4,FALSE)</f>
        <v>Corporación de Derecho Privado.</v>
      </c>
      <c r="E720" s="27" t="str">
        <f>VLOOKUP(A720,'BASE REGISTRO NOVIEMBRE'!$B$2:$V$890,5,FALSE)</f>
        <v>Decreto Nº 3636, de 9 de noviembre de 2006, del Ministerio de Justicia.</v>
      </c>
      <c r="F720" s="27" t="str">
        <f>VLOOKUP(A720,'BASE REGISTRO NOVIEMBRE'!$B$2:$V$890,6,FALSE)</f>
        <v>Certificado de Vigencia Nº 500396400816, de 1 de julio de 2021, del SRCI.</v>
      </c>
      <c r="G720" s="27" t="str">
        <f>VLOOKUP(A720,'BASE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0" s="27" t="str">
        <f>VLOOKUP(A720,'BASE REGISTRO NOVIEMBRE'!$B$2:$V$890,8,FALSE)</f>
        <v xml:space="preserve">Presidente: Miguel Fonseca Carrillo 
Vicepdte.: Alfredo Jacob Feres Reyes 
Secretaria: Rosa Carrillo Salas 
Tesorero: Washington Lizama Ormazábal 
Director: Alejandro Ignacio Ortiz Quintana </v>
      </c>
      <c r="I720" s="27" t="str">
        <f>VLOOKUP(A720,'BASE REGISTRO NOVIEMBRE'!$B$2:$V$890,9,FALSE)</f>
        <v>Durarán dos años en sus cargos (según sus estatutos).</v>
      </c>
      <c r="J720" s="27" t="str">
        <f>VLOOKUP(A720,'BASE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0" s="27" t="str">
        <f>VLOOKUP(A720,'BASE REGISTRO NOVIEMBRE'!$B$2:$V$890,11,FALSE)</f>
        <v xml:space="preserve">Presidente: Miguel Fonseca Carrillo 
</v>
      </c>
      <c r="L720" s="27" t="str">
        <f>VLOOKUP(A720,'BASE REGISTRO NOVIEMBRE'!$B$2:$V$890,12,FALSE)</f>
        <v>Doctor Eduardo Cruz Coke N° 372, Santiago Región Metropolitana.</v>
      </c>
      <c r="M720" s="27" t="str">
        <f>VLOOKUP(A720,'BASE REGISTRO NOVIEMBRE'!$B$2:$V$890,13,FALSE)</f>
        <v>XIII</v>
      </c>
      <c r="N720" s="27" t="str">
        <f>VLOOKUP(A720,'BASE REGISTRO NOVIEMBRE'!$B$2:$V$890,14,FALSE)</f>
        <v>Santiago</v>
      </c>
      <c r="O720" s="27">
        <f>VLOOKUP(A720,'BASE REGISTRO NOVIEMBRE'!$B$2:$V$890,15,FALSE)</f>
        <v>56232475099</v>
      </c>
      <c r="P720" s="27" t="str">
        <f>VLOOKUP(A720,'BASE REGISTRO NOVIEMBRE'!$B$2:$V$890,16,FALSE)</f>
        <v>dirección@onglacasona.cl</v>
      </c>
      <c r="Q720" s="27">
        <f>VLOOKUP(A720,'BASE REGISTRO NOVIEMBRE'!$B$2:$V$890,17,FALSE)</f>
        <v>0</v>
      </c>
      <c r="R720" s="27" t="str">
        <f>VLOOKUP(A720,'BASE REGISTRO NOVIEMBRE'!$B$2:$V$890,18,FALSE)</f>
        <v>93401 Institución de Asistencia Social.</v>
      </c>
      <c r="S720" s="27" t="str">
        <f>VLOOKUP(A720,'BASE REGISTRO NOVIEMBRE'!$B$2:$V$890,19,FALSE)</f>
        <v xml:space="preserve">Se acompañan Certificado de Antecedentes Financieros Institucionales del año 2020, aprobados por el Sub-Departamento de Supervisión Financiera Nacional, del SENAME.
</v>
      </c>
      <c r="T720" s="107">
        <f>VLOOKUP(A720,'BASE REGISTRO NOVIEMBRE'!$B$2:$V$890,20,FALSE)</f>
        <v>39269</v>
      </c>
      <c r="U720" s="41">
        <v>7362</v>
      </c>
      <c r="V720" s="44">
        <v>34471380</v>
      </c>
      <c r="W720" s="44">
        <v>65736120</v>
      </c>
      <c r="X720" s="45">
        <v>44561</v>
      </c>
      <c r="Y720" s="42" t="s">
        <v>40</v>
      </c>
      <c r="Z720" s="42" t="s">
        <v>9203</v>
      </c>
      <c r="AA720" s="42" t="s">
        <v>211</v>
      </c>
    </row>
    <row r="721" spans="1:27" ht="15.75" customHeight="1" x14ac:dyDescent="0.2">
      <c r="A721" s="41">
        <v>7362</v>
      </c>
      <c r="B721" s="27" t="str">
        <f>VLOOKUP(A721,'BASE REGISTRO NOVIEMBRE'!$B$2:$V$890,2,FALSE)</f>
        <v xml:space="preserve">Organización no gubernamental de desarrollo La Casona de los Jóvenes.
</v>
      </c>
      <c r="C721" s="27" t="str">
        <f>VLOOKUP(A721,'BASE REGISTRO NOVIEMBRE'!$B$2:$V$890,3,FALSE)</f>
        <v>65779880-0</v>
      </c>
      <c r="D721" s="27" t="str">
        <f>VLOOKUP(A721,'BASE REGISTRO NOVIEMBRE'!$B$2:$V$890,4,FALSE)</f>
        <v>Corporación de Derecho Privado.</v>
      </c>
      <c r="E721" s="27" t="str">
        <f>VLOOKUP(A721,'BASE REGISTRO NOVIEMBRE'!$B$2:$V$890,5,FALSE)</f>
        <v>Decreto Nº 3636, de 9 de noviembre de 2006, del Ministerio de Justicia.</v>
      </c>
      <c r="F721" s="27" t="str">
        <f>VLOOKUP(A721,'BASE REGISTRO NOVIEMBRE'!$B$2:$V$890,6,FALSE)</f>
        <v>Certificado de Vigencia Nº 500396400816, de 1 de julio de 2021, del SRCI.</v>
      </c>
      <c r="G721" s="27" t="str">
        <f>VLOOKUP(A721,'BASE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1" s="27" t="str">
        <f>VLOOKUP(A721,'BASE REGISTRO NOVIEMBRE'!$B$2:$V$890,8,FALSE)</f>
        <v xml:space="preserve">Presidente: Miguel Fonseca Carrillo 
Vicepdte.: Alfredo Jacob Feres Reyes 
Secretaria: Rosa Carrillo Salas 
Tesorero: Washington Lizama Ormazábal 
Director: Alejandro Ignacio Ortiz Quintana </v>
      </c>
      <c r="I721" s="27" t="str">
        <f>VLOOKUP(A721,'BASE REGISTRO NOVIEMBRE'!$B$2:$V$890,9,FALSE)</f>
        <v>Durarán dos años en sus cargos (según sus estatutos).</v>
      </c>
      <c r="J721" s="27" t="str">
        <f>VLOOKUP(A721,'BASE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1" s="27" t="str">
        <f>VLOOKUP(A721,'BASE REGISTRO NOVIEMBRE'!$B$2:$V$890,11,FALSE)</f>
        <v xml:space="preserve">Presidente: Miguel Fonseca Carrillo 
</v>
      </c>
      <c r="L721" s="27" t="str">
        <f>VLOOKUP(A721,'BASE REGISTRO NOVIEMBRE'!$B$2:$V$890,12,FALSE)</f>
        <v>Doctor Eduardo Cruz Coke N° 372, Santiago Región Metropolitana.</v>
      </c>
      <c r="M721" s="27" t="str">
        <f>VLOOKUP(A721,'BASE REGISTRO NOVIEMBRE'!$B$2:$V$890,13,FALSE)</f>
        <v>XIII</v>
      </c>
      <c r="N721" s="27" t="str">
        <f>VLOOKUP(A721,'BASE REGISTRO NOVIEMBRE'!$B$2:$V$890,14,FALSE)</f>
        <v>Santiago</v>
      </c>
      <c r="O721" s="27">
        <f>VLOOKUP(A721,'BASE REGISTRO NOVIEMBRE'!$B$2:$V$890,15,FALSE)</f>
        <v>56232475099</v>
      </c>
      <c r="P721" s="27" t="str">
        <f>VLOOKUP(A721,'BASE REGISTRO NOVIEMBRE'!$B$2:$V$890,16,FALSE)</f>
        <v>dirección@onglacasona.cl</v>
      </c>
      <c r="Q721" s="27">
        <f>VLOOKUP(A721,'BASE REGISTRO NOVIEMBRE'!$B$2:$V$890,17,FALSE)</f>
        <v>0</v>
      </c>
      <c r="R721" s="27" t="str">
        <f>VLOOKUP(A721,'BASE REGISTRO NOVIEMBRE'!$B$2:$V$890,18,FALSE)</f>
        <v>93401 Institución de Asistencia Social.</v>
      </c>
      <c r="S721" s="27" t="str">
        <f>VLOOKUP(A721,'BASE REGISTRO NOVIEMBRE'!$B$2:$V$890,19,FALSE)</f>
        <v xml:space="preserve">Se acompañan Certificado de Antecedentes Financieros Institucionales del año 2020, aprobados por el Sub-Departamento de Supervisión Financiera Nacional, del SENAME.
</v>
      </c>
      <c r="T721" s="107">
        <f>VLOOKUP(A721,'BASE REGISTRO NOVIEMBRE'!$B$2:$V$890,20,FALSE)</f>
        <v>39269</v>
      </c>
      <c r="U721" s="41">
        <v>7362</v>
      </c>
      <c r="V721" s="44">
        <v>8978592</v>
      </c>
      <c r="W721" s="44">
        <v>16514196</v>
      </c>
      <c r="X721" s="45">
        <v>44561</v>
      </c>
      <c r="Y721" s="42" t="s">
        <v>40</v>
      </c>
      <c r="Z721" s="42" t="s">
        <v>9203</v>
      </c>
      <c r="AA721" s="42" t="s">
        <v>266</v>
      </c>
    </row>
    <row r="722" spans="1:27" ht="15.75" customHeight="1" x14ac:dyDescent="0.2">
      <c r="A722" s="41">
        <v>7362</v>
      </c>
      <c r="B722" s="27" t="str">
        <f>VLOOKUP(A722,'BASE REGISTRO NOVIEMBRE'!$B$2:$V$890,2,FALSE)</f>
        <v xml:space="preserve">Organización no gubernamental de desarrollo La Casona de los Jóvenes.
</v>
      </c>
      <c r="C722" s="27" t="str">
        <f>VLOOKUP(A722,'BASE REGISTRO NOVIEMBRE'!$B$2:$V$890,3,FALSE)</f>
        <v>65779880-0</v>
      </c>
      <c r="D722" s="27" t="str">
        <f>VLOOKUP(A722,'BASE REGISTRO NOVIEMBRE'!$B$2:$V$890,4,FALSE)</f>
        <v>Corporación de Derecho Privado.</v>
      </c>
      <c r="E722" s="27" t="str">
        <f>VLOOKUP(A722,'BASE REGISTRO NOVIEMBRE'!$B$2:$V$890,5,FALSE)</f>
        <v>Decreto Nº 3636, de 9 de noviembre de 2006, del Ministerio de Justicia.</v>
      </c>
      <c r="F722" s="27" t="str">
        <f>VLOOKUP(A722,'BASE REGISTRO NOVIEMBRE'!$B$2:$V$890,6,FALSE)</f>
        <v>Certificado de Vigencia Nº 500396400816, de 1 de julio de 2021, del SRCI.</v>
      </c>
      <c r="G722" s="27" t="str">
        <f>VLOOKUP(A722,'BASE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2" s="27" t="str">
        <f>VLOOKUP(A722,'BASE REGISTRO NOVIEMBRE'!$B$2:$V$890,8,FALSE)</f>
        <v xml:space="preserve">Presidente: Miguel Fonseca Carrillo 
Vicepdte.: Alfredo Jacob Feres Reyes 
Secretaria: Rosa Carrillo Salas 
Tesorero: Washington Lizama Ormazábal 
Director: Alejandro Ignacio Ortiz Quintana </v>
      </c>
      <c r="I722" s="27" t="str">
        <f>VLOOKUP(A722,'BASE REGISTRO NOVIEMBRE'!$B$2:$V$890,9,FALSE)</f>
        <v>Durarán dos años en sus cargos (según sus estatutos).</v>
      </c>
      <c r="J722" s="27" t="str">
        <f>VLOOKUP(A722,'BASE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2" s="27" t="str">
        <f>VLOOKUP(A722,'BASE REGISTRO NOVIEMBRE'!$B$2:$V$890,11,FALSE)</f>
        <v xml:space="preserve">Presidente: Miguel Fonseca Carrillo 
</v>
      </c>
      <c r="L722" s="27" t="str">
        <f>VLOOKUP(A722,'BASE REGISTRO NOVIEMBRE'!$B$2:$V$890,12,FALSE)</f>
        <v>Doctor Eduardo Cruz Coke N° 372, Santiago Región Metropolitana.</v>
      </c>
      <c r="M722" s="27" t="str">
        <f>VLOOKUP(A722,'BASE REGISTRO NOVIEMBRE'!$B$2:$V$890,13,FALSE)</f>
        <v>XIII</v>
      </c>
      <c r="N722" s="27" t="str">
        <f>VLOOKUP(A722,'BASE REGISTRO NOVIEMBRE'!$B$2:$V$890,14,FALSE)</f>
        <v>Santiago</v>
      </c>
      <c r="O722" s="27">
        <f>VLOOKUP(A722,'BASE REGISTRO NOVIEMBRE'!$B$2:$V$890,15,FALSE)</f>
        <v>56232475099</v>
      </c>
      <c r="P722" s="27" t="str">
        <f>VLOOKUP(A722,'BASE REGISTRO NOVIEMBRE'!$B$2:$V$890,16,FALSE)</f>
        <v>dirección@onglacasona.cl</v>
      </c>
      <c r="Q722" s="27">
        <f>VLOOKUP(A722,'BASE REGISTRO NOVIEMBRE'!$B$2:$V$890,17,FALSE)</f>
        <v>0</v>
      </c>
      <c r="R722" s="27" t="str">
        <f>VLOOKUP(A722,'BASE REGISTRO NOVIEMBRE'!$B$2:$V$890,18,FALSE)</f>
        <v>93401 Institución de Asistencia Social.</v>
      </c>
      <c r="S722" s="27" t="str">
        <f>VLOOKUP(A722,'BASE REGISTRO NOVIEMBRE'!$B$2:$V$890,19,FALSE)</f>
        <v xml:space="preserve">Se acompañan Certificado de Antecedentes Financieros Institucionales del año 2020, aprobados por el Sub-Departamento de Supervisión Financiera Nacional, del SENAME.
</v>
      </c>
      <c r="T722" s="107">
        <f>VLOOKUP(A722,'BASE REGISTRO NOVIEMBRE'!$B$2:$V$890,20,FALSE)</f>
        <v>39269</v>
      </c>
      <c r="U722" s="41">
        <v>7362</v>
      </c>
      <c r="V722" s="44">
        <v>6413280</v>
      </c>
      <c r="W722" s="44">
        <v>11543904</v>
      </c>
      <c r="X722" s="45">
        <v>44561</v>
      </c>
      <c r="Y722" s="42" t="s">
        <v>40</v>
      </c>
      <c r="Z722" s="42" t="s">
        <v>9203</v>
      </c>
      <c r="AA722" s="42" t="s">
        <v>9548</v>
      </c>
    </row>
    <row r="723" spans="1:27" ht="15.75" customHeight="1" x14ac:dyDescent="0.2">
      <c r="A723" s="41">
        <v>7362</v>
      </c>
      <c r="B723" s="27" t="str">
        <f>VLOOKUP(A723,'BASE REGISTRO NOVIEMBRE'!$B$2:$V$890,2,FALSE)</f>
        <v xml:space="preserve">Organización no gubernamental de desarrollo La Casona de los Jóvenes.
</v>
      </c>
      <c r="C723" s="27" t="str">
        <f>VLOOKUP(A723,'BASE REGISTRO NOVIEMBRE'!$B$2:$V$890,3,FALSE)</f>
        <v>65779880-0</v>
      </c>
      <c r="D723" s="27" t="str">
        <f>VLOOKUP(A723,'BASE REGISTRO NOVIEMBRE'!$B$2:$V$890,4,FALSE)</f>
        <v>Corporación de Derecho Privado.</v>
      </c>
      <c r="E723" s="27" t="str">
        <f>VLOOKUP(A723,'BASE REGISTRO NOVIEMBRE'!$B$2:$V$890,5,FALSE)</f>
        <v>Decreto Nº 3636, de 9 de noviembre de 2006, del Ministerio de Justicia.</v>
      </c>
      <c r="F723" s="27" t="str">
        <f>VLOOKUP(A723,'BASE REGISTRO NOVIEMBRE'!$B$2:$V$890,6,FALSE)</f>
        <v>Certificado de Vigencia Nº 500396400816, de 1 de julio de 2021, del SRCI.</v>
      </c>
      <c r="G723" s="27" t="str">
        <f>VLOOKUP(A723,'BASE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3" s="27" t="str">
        <f>VLOOKUP(A723,'BASE REGISTRO NOVIEMBRE'!$B$2:$V$890,8,FALSE)</f>
        <v xml:space="preserve">Presidente: Miguel Fonseca Carrillo 
Vicepdte.: Alfredo Jacob Feres Reyes 
Secretaria: Rosa Carrillo Salas 
Tesorero: Washington Lizama Ormazábal 
Director: Alejandro Ignacio Ortiz Quintana </v>
      </c>
      <c r="I723" s="27" t="str">
        <f>VLOOKUP(A723,'BASE REGISTRO NOVIEMBRE'!$B$2:$V$890,9,FALSE)</f>
        <v>Durarán dos años en sus cargos (según sus estatutos).</v>
      </c>
      <c r="J723" s="27" t="str">
        <f>VLOOKUP(A723,'BASE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3" s="27" t="str">
        <f>VLOOKUP(A723,'BASE REGISTRO NOVIEMBRE'!$B$2:$V$890,11,FALSE)</f>
        <v xml:space="preserve">Presidente: Miguel Fonseca Carrillo 
</v>
      </c>
      <c r="L723" s="27" t="str">
        <f>VLOOKUP(A723,'BASE REGISTRO NOVIEMBRE'!$B$2:$V$890,12,FALSE)</f>
        <v>Doctor Eduardo Cruz Coke N° 372, Santiago Región Metropolitana.</v>
      </c>
      <c r="M723" s="27" t="str">
        <f>VLOOKUP(A723,'BASE REGISTRO NOVIEMBRE'!$B$2:$V$890,13,FALSE)</f>
        <v>XIII</v>
      </c>
      <c r="N723" s="27" t="str">
        <f>VLOOKUP(A723,'BASE REGISTRO NOVIEMBRE'!$B$2:$V$890,14,FALSE)</f>
        <v>Santiago</v>
      </c>
      <c r="O723" s="27">
        <f>VLOOKUP(A723,'BASE REGISTRO NOVIEMBRE'!$B$2:$V$890,15,FALSE)</f>
        <v>56232475099</v>
      </c>
      <c r="P723" s="27" t="str">
        <f>VLOOKUP(A723,'BASE REGISTRO NOVIEMBRE'!$B$2:$V$890,16,FALSE)</f>
        <v>dirección@onglacasona.cl</v>
      </c>
      <c r="Q723" s="27">
        <f>VLOOKUP(A723,'BASE REGISTRO NOVIEMBRE'!$B$2:$V$890,17,FALSE)</f>
        <v>0</v>
      </c>
      <c r="R723" s="27" t="str">
        <f>VLOOKUP(A723,'BASE REGISTRO NOVIEMBRE'!$B$2:$V$890,18,FALSE)</f>
        <v>93401 Institución de Asistencia Social.</v>
      </c>
      <c r="S723" s="27" t="str">
        <f>VLOOKUP(A723,'BASE REGISTRO NOVIEMBRE'!$B$2:$V$890,19,FALSE)</f>
        <v xml:space="preserve">Se acompañan Certificado de Antecedentes Financieros Institucionales del año 2020, aprobados por el Sub-Departamento de Supervisión Financiera Nacional, del SENAME.
</v>
      </c>
      <c r="T723" s="107">
        <f>VLOOKUP(A723,'BASE REGISTRO NOVIEMBRE'!$B$2:$V$890,20,FALSE)</f>
        <v>39269</v>
      </c>
      <c r="U723" s="41">
        <v>7362</v>
      </c>
      <c r="V723" s="44">
        <v>20148388</v>
      </c>
      <c r="W723" s="44">
        <v>39174452</v>
      </c>
      <c r="X723" s="45">
        <v>44561</v>
      </c>
      <c r="Y723" s="42" t="s">
        <v>40</v>
      </c>
      <c r="Z723" s="42" t="s">
        <v>9203</v>
      </c>
      <c r="AA723" s="42" t="s">
        <v>215</v>
      </c>
    </row>
    <row r="724" spans="1:27" ht="15.75" customHeight="1" x14ac:dyDescent="0.2">
      <c r="A724" s="41">
        <v>7362</v>
      </c>
      <c r="B724" s="27" t="str">
        <f>VLOOKUP(A724,'BASE REGISTRO NOVIEMBRE'!$B$2:$V$890,2,FALSE)</f>
        <v xml:space="preserve">Organización no gubernamental de desarrollo La Casona de los Jóvenes.
</v>
      </c>
      <c r="C724" s="27" t="str">
        <f>VLOOKUP(A724,'BASE REGISTRO NOVIEMBRE'!$B$2:$V$890,3,FALSE)</f>
        <v>65779880-0</v>
      </c>
      <c r="D724" s="27" t="str">
        <f>VLOOKUP(A724,'BASE REGISTRO NOVIEMBRE'!$B$2:$V$890,4,FALSE)</f>
        <v>Corporación de Derecho Privado.</v>
      </c>
      <c r="E724" s="27" t="str">
        <f>VLOOKUP(A724,'BASE REGISTRO NOVIEMBRE'!$B$2:$V$890,5,FALSE)</f>
        <v>Decreto Nº 3636, de 9 de noviembre de 2006, del Ministerio de Justicia.</v>
      </c>
      <c r="F724" s="27" t="str">
        <f>VLOOKUP(A724,'BASE REGISTRO NOVIEMBRE'!$B$2:$V$890,6,FALSE)</f>
        <v>Certificado de Vigencia Nº 500396400816, de 1 de julio de 2021, del SRCI.</v>
      </c>
      <c r="G724" s="27" t="str">
        <f>VLOOKUP(A724,'BASE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4" s="27" t="str">
        <f>VLOOKUP(A724,'BASE REGISTRO NOVIEMBRE'!$B$2:$V$890,8,FALSE)</f>
        <v xml:space="preserve">Presidente: Miguel Fonseca Carrillo 
Vicepdte.: Alfredo Jacob Feres Reyes 
Secretaria: Rosa Carrillo Salas 
Tesorero: Washington Lizama Ormazábal 
Director: Alejandro Ignacio Ortiz Quintana </v>
      </c>
      <c r="I724" s="27" t="str">
        <f>VLOOKUP(A724,'BASE REGISTRO NOVIEMBRE'!$B$2:$V$890,9,FALSE)</f>
        <v>Durarán dos años en sus cargos (según sus estatutos).</v>
      </c>
      <c r="J724" s="27" t="str">
        <f>VLOOKUP(A724,'BASE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4" s="27" t="str">
        <f>VLOOKUP(A724,'BASE REGISTRO NOVIEMBRE'!$B$2:$V$890,11,FALSE)</f>
        <v xml:space="preserve">Presidente: Miguel Fonseca Carrillo 
</v>
      </c>
      <c r="L724" s="27" t="str">
        <f>VLOOKUP(A724,'BASE REGISTRO NOVIEMBRE'!$B$2:$V$890,12,FALSE)</f>
        <v>Doctor Eduardo Cruz Coke N° 372, Santiago Región Metropolitana.</v>
      </c>
      <c r="M724" s="27" t="str">
        <f>VLOOKUP(A724,'BASE REGISTRO NOVIEMBRE'!$B$2:$V$890,13,FALSE)</f>
        <v>XIII</v>
      </c>
      <c r="N724" s="27" t="str">
        <f>VLOOKUP(A724,'BASE REGISTRO NOVIEMBRE'!$B$2:$V$890,14,FALSE)</f>
        <v>Santiago</v>
      </c>
      <c r="O724" s="27">
        <f>VLOOKUP(A724,'BASE REGISTRO NOVIEMBRE'!$B$2:$V$890,15,FALSE)</f>
        <v>56232475099</v>
      </c>
      <c r="P724" s="27" t="str">
        <f>VLOOKUP(A724,'BASE REGISTRO NOVIEMBRE'!$B$2:$V$890,16,FALSE)</f>
        <v>dirección@onglacasona.cl</v>
      </c>
      <c r="Q724" s="27">
        <f>VLOOKUP(A724,'BASE REGISTRO NOVIEMBRE'!$B$2:$V$890,17,FALSE)</f>
        <v>0</v>
      </c>
      <c r="R724" s="27" t="str">
        <f>VLOOKUP(A724,'BASE REGISTRO NOVIEMBRE'!$B$2:$V$890,18,FALSE)</f>
        <v>93401 Institución de Asistencia Social.</v>
      </c>
      <c r="S724" s="27" t="str">
        <f>VLOOKUP(A724,'BASE REGISTRO NOVIEMBRE'!$B$2:$V$890,19,FALSE)</f>
        <v xml:space="preserve">Se acompañan Certificado de Antecedentes Financieros Institucionales del año 2020, aprobados por el Sub-Departamento de Supervisión Financiera Nacional, del SENAME.
</v>
      </c>
      <c r="T724" s="107">
        <f>VLOOKUP(A724,'BASE REGISTRO NOVIEMBRE'!$B$2:$V$890,20,FALSE)</f>
        <v>39269</v>
      </c>
      <c r="U724" s="41">
        <v>7362</v>
      </c>
      <c r="V724" s="44">
        <v>4489296</v>
      </c>
      <c r="W724" s="44">
        <v>10902576</v>
      </c>
      <c r="X724" s="45">
        <v>44561</v>
      </c>
      <c r="Y724" s="42" t="s">
        <v>40</v>
      </c>
      <c r="Z724" s="42" t="s">
        <v>9203</v>
      </c>
      <c r="AA724" s="42" t="s">
        <v>216</v>
      </c>
    </row>
    <row r="725" spans="1:27" ht="15.75" customHeight="1" x14ac:dyDescent="0.2">
      <c r="A725" s="41">
        <v>7362</v>
      </c>
      <c r="B725" s="27" t="str">
        <f>VLOOKUP(A725,'BASE REGISTRO NOVIEMBRE'!$B$2:$V$890,2,FALSE)</f>
        <v xml:space="preserve">Organización no gubernamental de desarrollo La Casona de los Jóvenes.
</v>
      </c>
      <c r="C725" s="27" t="str">
        <f>VLOOKUP(A725,'BASE REGISTRO NOVIEMBRE'!$B$2:$V$890,3,FALSE)</f>
        <v>65779880-0</v>
      </c>
      <c r="D725" s="27" t="str">
        <f>VLOOKUP(A725,'BASE REGISTRO NOVIEMBRE'!$B$2:$V$890,4,FALSE)</f>
        <v>Corporación de Derecho Privado.</v>
      </c>
      <c r="E725" s="27" t="str">
        <f>VLOOKUP(A725,'BASE REGISTRO NOVIEMBRE'!$B$2:$V$890,5,FALSE)</f>
        <v>Decreto Nº 3636, de 9 de noviembre de 2006, del Ministerio de Justicia.</v>
      </c>
      <c r="F725" s="27" t="str">
        <f>VLOOKUP(A725,'BASE REGISTRO NOVIEMBRE'!$B$2:$V$890,6,FALSE)</f>
        <v>Certificado de Vigencia Nº 500396400816, de 1 de julio de 2021, del SRCI.</v>
      </c>
      <c r="G725" s="27" t="str">
        <f>VLOOKUP(A725,'BASE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5" s="27" t="str">
        <f>VLOOKUP(A725,'BASE REGISTRO NOVIEMBRE'!$B$2:$V$890,8,FALSE)</f>
        <v xml:space="preserve">Presidente: Miguel Fonseca Carrillo 
Vicepdte.: Alfredo Jacob Feres Reyes 
Secretaria: Rosa Carrillo Salas 
Tesorero: Washington Lizama Ormazábal 
Director: Alejandro Ignacio Ortiz Quintana </v>
      </c>
      <c r="I725" s="27" t="str">
        <f>VLOOKUP(A725,'BASE REGISTRO NOVIEMBRE'!$B$2:$V$890,9,FALSE)</f>
        <v>Durarán dos años en sus cargos (según sus estatutos).</v>
      </c>
      <c r="J725" s="27" t="str">
        <f>VLOOKUP(A725,'BASE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5" s="27" t="str">
        <f>VLOOKUP(A725,'BASE REGISTRO NOVIEMBRE'!$B$2:$V$890,11,FALSE)</f>
        <v xml:space="preserve">Presidente: Miguel Fonseca Carrillo 
</v>
      </c>
      <c r="L725" s="27" t="str">
        <f>VLOOKUP(A725,'BASE REGISTRO NOVIEMBRE'!$B$2:$V$890,12,FALSE)</f>
        <v>Doctor Eduardo Cruz Coke N° 372, Santiago Región Metropolitana.</v>
      </c>
      <c r="M725" s="27" t="str">
        <f>VLOOKUP(A725,'BASE REGISTRO NOVIEMBRE'!$B$2:$V$890,13,FALSE)</f>
        <v>XIII</v>
      </c>
      <c r="N725" s="27" t="str">
        <f>VLOOKUP(A725,'BASE REGISTRO NOVIEMBRE'!$B$2:$V$890,14,FALSE)</f>
        <v>Santiago</v>
      </c>
      <c r="O725" s="27">
        <f>VLOOKUP(A725,'BASE REGISTRO NOVIEMBRE'!$B$2:$V$890,15,FALSE)</f>
        <v>56232475099</v>
      </c>
      <c r="P725" s="27" t="str">
        <f>VLOOKUP(A725,'BASE REGISTRO NOVIEMBRE'!$B$2:$V$890,16,FALSE)</f>
        <v>dirección@onglacasona.cl</v>
      </c>
      <c r="Q725" s="27">
        <f>VLOOKUP(A725,'BASE REGISTRO NOVIEMBRE'!$B$2:$V$890,17,FALSE)</f>
        <v>0</v>
      </c>
      <c r="R725" s="27" t="str">
        <f>VLOOKUP(A725,'BASE REGISTRO NOVIEMBRE'!$B$2:$V$890,18,FALSE)</f>
        <v>93401 Institución de Asistencia Social.</v>
      </c>
      <c r="S725" s="27" t="str">
        <f>VLOOKUP(A725,'BASE REGISTRO NOVIEMBRE'!$B$2:$V$890,19,FALSE)</f>
        <v xml:space="preserve">Se acompañan Certificado de Antecedentes Financieros Institucionales del año 2020, aprobados por el Sub-Departamento de Supervisión Financiera Nacional, del SENAME.
</v>
      </c>
      <c r="T725" s="107">
        <f>VLOOKUP(A725,'BASE REGISTRO NOVIEMBRE'!$B$2:$V$890,20,FALSE)</f>
        <v>39269</v>
      </c>
      <c r="U725" s="41">
        <v>7362</v>
      </c>
      <c r="V725" s="44">
        <v>6252948</v>
      </c>
      <c r="W725" s="44">
        <v>12826560</v>
      </c>
      <c r="X725" s="45">
        <v>44561</v>
      </c>
      <c r="Y725" s="42" t="s">
        <v>40</v>
      </c>
      <c r="Z725" s="42" t="s">
        <v>9203</v>
      </c>
      <c r="AA725" s="42" t="s">
        <v>375</v>
      </c>
    </row>
    <row r="726" spans="1:27" ht="15.75" customHeight="1" x14ac:dyDescent="0.2">
      <c r="A726" s="41">
        <v>7362</v>
      </c>
      <c r="B726" s="27" t="str">
        <f>VLOOKUP(A726,'BASE REGISTRO NOVIEMBRE'!$B$2:$V$890,2,FALSE)</f>
        <v xml:space="preserve">Organización no gubernamental de desarrollo La Casona de los Jóvenes.
</v>
      </c>
      <c r="C726" s="27" t="str">
        <f>VLOOKUP(A726,'BASE REGISTRO NOVIEMBRE'!$B$2:$V$890,3,FALSE)</f>
        <v>65779880-0</v>
      </c>
      <c r="D726" s="27" t="str">
        <f>VLOOKUP(A726,'BASE REGISTRO NOVIEMBRE'!$B$2:$V$890,4,FALSE)</f>
        <v>Corporación de Derecho Privado.</v>
      </c>
      <c r="E726" s="27" t="str">
        <f>VLOOKUP(A726,'BASE REGISTRO NOVIEMBRE'!$B$2:$V$890,5,FALSE)</f>
        <v>Decreto Nº 3636, de 9 de noviembre de 2006, del Ministerio de Justicia.</v>
      </c>
      <c r="F726" s="27" t="str">
        <f>VLOOKUP(A726,'BASE REGISTRO NOVIEMBRE'!$B$2:$V$890,6,FALSE)</f>
        <v>Certificado de Vigencia Nº 500396400816, de 1 de julio de 2021, del SRCI.</v>
      </c>
      <c r="G726" s="27" t="str">
        <f>VLOOKUP(A726,'BASE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6" s="27" t="str">
        <f>VLOOKUP(A726,'BASE REGISTRO NOVIEMBRE'!$B$2:$V$890,8,FALSE)</f>
        <v xml:space="preserve">Presidente: Miguel Fonseca Carrillo 
Vicepdte.: Alfredo Jacob Feres Reyes 
Secretaria: Rosa Carrillo Salas 
Tesorero: Washington Lizama Ormazábal 
Director: Alejandro Ignacio Ortiz Quintana </v>
      </c>
      <c r="I726" s="27" t="str">
        <f>VLOOKUP(A726,'BASE REGISTRO NOVIEMBRE'!$B$2:$V$890,9,FALSE)</f>
        <v>Durarán dos años en sus cargos (según sus estatutos).</v>
      </c>
      <c r="J726" s="27" t="str">
        <f>VLOOKUP(A726,'BASE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6" s="27" t="str">
        <f>VLOOKUP(A726,'BASE REGISTRO NOVIEMBRE'!$B$2:$V$890,11,FALSE)</f>
        <v xml:space="preserve">Presidente: Miguel Fonseca Carrillo 
</v>
      </c>
      <c r="L726" s="27" t="str">
        <f>VLOOKUP(A726,'BASE REGISTRO NOVIEMBRE'!$B$2:$V$890,12,FALSE)</f>
        <v>Doctor Eduardo Cruz Coke N° 372, Santiago Región Metropolitana.</v>
      </c>
      <c r="M726" s="27" t="str">
        <f>VLOOKUP(A726,'BASE REGISTRO NOVIEMBRE'!$B$2:$V$890,13,FALSE)</f>
        <v>XIII</v>
      </c>
      <c r="N726" s="27" t="str">
        <f>VLOOKUP(A726,'BASE REGISTRO NOVIEMBRE'!$B$2:$V$890,14,FALSE)</f>
        <v>Santiago</v>
      </c>
      <c r="O726" s="27">
        <f>VLOOKUP(A726,'BASE REGISTRO NOVIEMBRE'!$B$2:$V$890,15,FALSE)</f>
        <v>56232475099</v>
      </c>
      <c r="P726" s="27" t="str">
        <f>VLOOKUP(A726,'BASE REGISTRO NOVIEMBRE'!$B$2:$V$890,16,FALSE)</f>
        <v>dirección@onglacasona.cl</v>
      </c>
      <c r="Q726" s="27">
        <f>VLOOKUP(A726,'BASE REGISTRO NOVIEMBRE'!$B$2:$V$890,17,FALSE)</f>
        <v>0</v>
      </c>
      <c r="R726" s="27" t="str">
        <f>VLOOKUP(A726,'BASE REGISTRO NOVIEMBRE'!$B$2:$V$890,18,FALSE)</f>
        <v>93401 Institución de Asistencia Social.</v>
      </c>
      <c r="S726" s="27" t="str">
        <f>VLOOKUP(A726,'BASE REGISTRO NOVIEMBRE'!$B$2:$V$890,19,FALSE)</f>
        <v xml:space="preserve">Se acompañan Certificado de Antecedentes Financieros Institucionales del año 2020, aprobados por el Sub-Departamento de Supervisión Financiera Nacional, del SENAME.
</v>
      </c>
      <c r="T726" s="107">
        <f>VLOOKUP(A726,'BASE REGISTRO NOVIEMBRE'!$B$2:$V$890,20,FALSE)</f>
        <v>39269</v>
      </c>
      <c r="U726" s="41">
        <v>7362</v>
      </c>
      <c r="V726" s="44">
        <v>17674414</v>
      </c>
      <c r="W726" s="44">
        <v>53793697</v>
      </c>
      <c r="X726" s="45">
        <v>44561</v>
      </c>
      <c r="Y726" s="42" t="s">
        <v>40</v>
      </c>
      <c r="Z726" s="42" t="s">
        <v>9203</v>
      </c>
      <c r="AA726" s="42" t="s">
        <v>219</v>
      </c>
    </row>
    <row r="727" spans="1:27" ht="15.75" customHeight="1" x14ac:dyDescent="0.2">
      <c r="A727" s="41">
        <v>7362</v>
      </c>
      <c r="B727" s="27" t="str">
        <f>VLOOKUP(A727,'BASE REGISTRO NOVIEMBRE'!$B$2:$V$890,2,FALSE)</f>
        <v xml:space="preserve">Organización no gubernamental de desarrollo La Casona de los Jóvenes.
</v>
      </c>
      <c r="C727" s="27" t="str">
        <f>VLOOKUP(A727,'BASE REGISTRO NOVIEMBRE'!$B$2:$V$890,3,FALSE)</f>
        <v>65779880-0</v>
      </c>
      <c r="D727" s="27" t="str">
        <f>VLOOKUP(A727,'BASE REGISTRO NOVIEMBRE'!$B$2:$V$890,4,FALSE)</f>
        <v>Corporación de Derecho Privado.</v>
      </c>
      <c r="E727" s="27" t="str">
        <f>VLOOKUP(A727,'BASE REGISTRO NOVIEMBRE'!$B$2:$V$890,5,FALSE)</f>
        <v>Decreto Nº 3636, de 9 de noviembre de 2006, del Ministerio de Justicia.</v>
      </c>
      <c r="F727" s="27" t="str">
        <f>VLOOKUP(A727,'BASE REGISTRO NOVIEMBRE'!$B$2:$V$890,6,FALSE)</f>
        <v>Certificado de Vigencia Nº 500396400816, de 1 de julio de 2021, del SRCI.</v>
      </c>
      <c r="G727" s="27" t="str">
        <f>VLOOKUP(A727,'BASE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7" s="27" t="str">
        <f>VLOOKUP(A727,'BASE REGISTRO NOVIEMBRE'!$B$2:$V$890,8,FALSE)</f>
        <v xml:space="preserve">Presidente: Miguel Fonseca Carrillo 
Vicepdte.: Alfredo Jacob Feres Reyes 
Secretaria: Rosa Carrillo Salas 
Tesorero: Washington Lizama Ormazábal 
Director: Alejandro Ignacio Ortiz Quintana </v>
      </c>
      <c r="I727" s="27" t="str">
        <f>VLOOKUP(A727,'BASE REGISTRO NOVIEMBRE'!$B$2:$V$890,9,FALSE)</f>
        <v>Durarán dos años en sus cargos (según sus estatutos).</v>
      </c>
      <c r="J727" s="27" t="str">
        <f>VLOOKUP(A727,'BASE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7" s="27" t="str">
        <f>VLOOKUP(A727,'BASE REGISTRO NOVIEMBRE'!$B$2:$V$890,11,FALSE)</f>
        <v xml:space="preserve">Presidente: Miguel Fonseca Carrillo 
</v>
      </c>
      <c r="L727" s="27" t="str">
        <f>VLOOKUP(A727,'BASE REGISTRO NOVIEMBRE'!$B$2:$V$890,12,FALSE)</f>
        <v>Doctor Eduardo Cruz Coke N° 372, Santiago Región Metropolitana.</v>
      </c>
      <c r="M727" s="27" t="str">
        <f>VLOOKUP(A727,'BASE REGISTRO NOVIEMBRE'!$B$2:$V$890,13,FALSE)</f>
        <v>XIII</v>
      </c>
      <c r="N727" s="27" t="str">
        <f>VLOOKUP(A727,'BASE REGISTRO NOVIEMBRE'!$B$2:$V$890,14,FALSE)</f>
        <v>Santiago</v>
      </c>
      <c r="O727" s="27">
        <f>VLOOKUP(A727,'BASE REGISTRO NOVIEMBRE'!$B$2:$V$890,15,FALSE)</f>
        <v>56232475099</v>
      </c>
      <c r="P727" s="27" t="str">
        <f>VLOOKUP(A727,'BASE REGISTRO NOVIEMBRE'!$B$2:$V$890,16,FALSE)</f>
        <v>dirección@onglacasona.cl</v>
      </c>
      <c r="Q727" s="27">
        <f>VLOOKUP(A727,'BASE REGISTRO NOVIEMBRE'!$B$2:$V$890,17,FALSE)</f>
        <v>0</v>
      </c>
      <c r="R727" s="27" t="str">
        <f>VLOOKUP(A727,'BASE REGISTRO NOVIEMBRE'!$B$2:$V$890,18,FALSE)</f>
        <v>93401 Institución de Asistencia Social.</v>
      </c>
      <c r="S727" s="27" t="str">
        <f>VLOOKUP(A727,'BASE REGISTRO NOVIEMBRE'!$B$2:$V$890,19,FALSE)</f>
        <v xml:space="preserve">Se acompañan Certificado de Antecedentes Financieros Institucionales del año 2020, aprobados por el Sub-Departamento de Supervisión Financiera Nacional, del SENAME.
</v>
      </c>
      <c r="T727" s="107">
        <f>VLOOKUP(A727,'BASE REGISTRO NOVIEMBRE'!$B$2:$V$890,20,FALSE)</f>
        <v>39269</v>
      </c>
      <c r="U727" s="41">
        <v>7362</v>
      </c>
      <c r="V727" s="44">
        <v>15631508</v>
      </c>
      <c r="W727" s="44">
        <v>30880288</v>
      </c>
      <c r="X727" s="45">
        <v>44561</v>
      </c>
      <c r="Y727" s="42" t="s">
        <v>40</v>
      </c>
      <c r="Z727" s="42" t="s">
        <v>9203</v>
      </c>
      <c r="AA727" s="42" t="s">
        <v>71</v>
      </c>
    </row>
    <row r="728" spans="1:27" ht="15.75" customHeight="1" x14ac:dyDescent="0.2">
      <c r="A728" s="41">
        <v>7362</v>
      </c>
      <c r="B728" s="27" t="str">
        <f>VLOOKUP(A728,'BASE REGISTRO NOVIEMBRE'!$B$2:$V$890,2,FALSE)</f>
        <v xml:space="preserve">Organización no gubernamental de desarrollo La Casona de los Jóvenes.
</v>
      </c>
      <c r="C728" s="27" t="str">
        <f>VLOOKUP(A728,'BASE REGISTRO NOVIEMBRE'!$B$2:$V$890,3,FALSE)</f>
        <v>65779880-0</v>
      </c>
      <c r="D728" s="27" t="str">
        <f>VLOOKUP(A728,'BASE REGISTRO NOVIEMBRE'!$B$2:$V$890,4,FALSE)</f>
        <v>Corporación de Derecho Privado.</v>
      </c>
      <c r="E728" s="27" t="str">
        <f>VLOOKUP(A728,'BASE REGISTRO NOVIEMBRE'!$B$2:$V$890,5,FALSE)</f>
        <v>Decreto Nº 3636, de 9 de noviembre de 2006, del Ministerio de Justicia.</v>
      </c>
      <c r="F728" s="27" t="str">
        <f>VLOOKUP(A728,'BASE REGISTRO NOVIEMBRE'!$B$2:$V$890,6,FALSE)</f>
        <v>Certificado de Vigencia Nº 500396400816, de 1 de julio de 2021, del SRCI.</v>
      </c>
      <c r="G728" s="27" t="str">
        <f>VLOOKUP(A728,'BASE REGISTRO NOVIEMBRE'!$B$2:$V$890,7,FALSE)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728" s="27" t="str">
        <f>VLOOKUP(A728,'BASE REGISTRO NOVIEMBRE'!$B$2:$V$890,8,FALSE)</f>
        <v xml:space="preserve">Presidente: Miguel Fonseca Carrillo 
Vicepdte.: Alfredo Jacob Feres Reyes 
Secretaria: Rosa Carrillo Salas 
Tesorero: Washington Lizama Ormazábal 
Director: Alejandro Ignacio Ortiz Quintana </v>
      </c>
      <c r="I728" s="27" t="str">
        <f>VLOOKUP(A728,'BASE REGISTRO NOVIEMBRE'!$B$2:$V$890,9,FALSE)</f>
        <v>Durarán dos años en sus cargos (según sus estatutos).</v>
      </c>
      <c r="J728" s="27" t="str">
        <f>VLOOKUP(A728,'BASE REGISTRO NOVIEMBRE'!$B$2:$V$890,10,FALSE)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728" s="27" t="str">
        <f>VLOOKUP(A728,'BASE REGISTRO NOVIEMBRE'!$B$2:$V$890,11,FALSE)</f>
        <v xml:space="preserve">Presidente: Miguel Fonseca Carrillo 
</v>
      </c>
      <c r="L728" s="27" t="str">
        <f>VLOOKUP(A728,'BASE REGISTRO NOVIEMBRE'!$B$2:$V$890,12,FALSE)</f>
        <v>Doctor Eduardo Cruz Coke N° 372, Santiago Región Metropolitana.</v>
      </c>
      <c r="M728" s="27" t="str">
        <f>VLOOKUP(A728,'BASE REGISTRO NOVIEMBRE'!$B$2:$V$890,13,FALSE)</f>
        <v>XIII</v>
      </c>
      <c r="N728" s="27" t="str">
        <f>VLOOKUP(A728,'BASE REGISTRO NOVIEMBRE'!$B$2:$V$890,14,FALSE)</f>
        <v>Santiago</v>
      </c>
      <c r="O728" s="27">
        <f>VLOOKUP(A728,'BASE REGISTRO NOVIEMBRE'!$B$2:$V$890,15,FALSE)</f>
        <v>56232475099</v>
      </c>
      <c r="P728" s="27" t="str">
        <f>VLOOKUP(A728,'BASE REGISTRO NOVIEMBRE'!$B$2:$V$890,16,FALSE)</f>
        <v>dirección@onglacasona.cl</v>
      </c>
      <c r="Q728" s="27">
        <f>VLOOKUP(A728,'BASE REGISTRO NOVIEMBRE'!$B$2:$V$890,17,FALSE)</f>
        <v>0</v>
      </c>
      <c r="R728" s="27" t="str">
        <f>VLOOKUP(A728,'BASE REGISTRO NOVIEMBRE'!$B$2:$V$890,18,FALSE)</f>
        <v>93401 Institución de Asistencia Social.</v>
      </c>
      <c r="S728" s="27" t="str">
        <f>VLOOKUP(A728,'BASE REGISTRO NOVIEMBRE'!$B$2:$V$890,19,FALSE)</f>
        <v xml:space="preserve">Se acompañan Certificado de Antecedentes Financieros Institucionales del año 2020, aprobados por el Sub-Departamento de Supervisión Financiera Nacional, del SENAME.
</v>
      </c>
      <c r="T728" s="107">
        <f>VLOOKUP(A728,'BASE REGISTRO NOVIEMBRE'!$B$2:$V$890,20,FALSE)</f>
        <v>39269</v>
      </c>
      <c r="U728" s="41">
        <v>7362</v>
      </c>
      <c r="V728" s="44">
        <v>11481840</v>
      </c>
      <c r="W728" s="44">
        <v>22032720</v>
      </c>
      <c r="X728" s="45">
        <v>44561</v>
      </c>
      <c r="Y728" s="42" t="s">
        <v>40</v>
      </c>
      <c r="Z728" s="42" t="s">
        <v>9203</v>
      </c>
      <c r="AA728" s="42" t="s">
        <v>72</v>
      </c>
    </row>
    <row r="729" spans="1:27" ht="15.75" customHeight="1" x14ac:dyDescent="0.2">
      <c r="A729" s="41">
        <v>7367</v>
      </c>
      <c r="B729" s="27" t="str">
        <f>VLOOKUP(A729,'BASE REGISTRO NOVIEMBRE'!$B$2:$V$890,2,FALSE)</f>
        <v xml:space="preserve">Organización No Gubernamental de Desarrollo, Acción Cultural y Comunitaria de Reivindicación de Derechos – 
O.N.G. ACCORDES. 
</v>
      </c>
      <c r="C729" s="27" t="str">
        <f>VLOOKUP(A729,'BASE REGISTRO NOVIEMBRE'!$B$2:$V$890,3,FALSE)</f>
        <v>65577870-5</v>
      </c>
      <c r="D729" s="27" t="str">
        <f>VLOOKUP(A729,'BASE REGISTRO NOVIEMBRE'!$B$2:$V$890,4,FALSE)</f>
        <v>Organización No Gubernamental.</v>
      </c>
      <c r="E729" s="27" t="str">
        <f>VLOOKUP(A729,'BASE REGISTRO NOVIEMBRE'!$B$2:$V$890,5,FALSE)</f>
        <v>Otorgado por Decreto Supremo Nº 3084, de fecha 21 de Septiembre de 2004,  por el Ministerio de Justicia.</v>
      </c>
      <c r="F729" s="27" t="str">
        <f>VLOOKUP(A729,'BASE REGISTRO NOVIEMBRE'!$B$2:$V$890,6,FALSE)</f>
        <v xml:space="preserve">Certificado de Vigencia Folio Nº 500395681214, de fecha 27 de junio de 2021, del Servicio de Registro Civil. </v>
      </c>
      <c r="G729" s="27" t="str">
        <f>VLOOKUP(A729,'BASE REGISTRO NOVIEMBRE'!$B$2:$V$890,7,FALSE)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729" s="27" t="str">
        <f>VLOOKUP(A729,'BASE REGISTRO NOVIEMBRE'!$B$2:$V$890,8,FALSE)</f>
        <v xml:space="preserve">Presidente:
Delfina Amalia Ibacache Estay; 
Vicepresidente: 
Bárbara Angélica Vásquez Elos; 
Secretaria:
Eva Barselisa Gamboa Castillo; 
Tesorera:
Janela Viviana Vicencio Cepeda; </v>
      </c>
      <c r="I729" s="27" t="str">
        <f>VLOOKUP(A729,'BASE REGISTRO NOVIEMBRE'!$B$2:$V$890,9,FALSE)</f>
        <v>Durarán dos años en sus cargos.</v>
      </c>
      <c r="J729" s="27" t="str">
        <f>VLOOKUP(A729,'BASE REGISTRO NOVIEMBRE'!$B$2:$V$890,10,FALSE)</f>
        <v>25 de junio de 2021-31 de diciembre de 2021
Por Acta de Asamblea Extraordinaria de 25 de junio de 2021, reducida a Escritura Pública con fecha 2 de junio de 2021, ante doña Lidia María Chahuan Issa, Notario Público de las comunas de La calera, Nogales e Hijuelas (REP N° 1832-2021), se confirmó de manera transitoria y extraordinaria al nuevo Directorio, que cumplirá funciones de carácter transitorio por todo el año 2021</v>
      </c>
      <c r="K729" s="27" t="str">
        <f>VLOOKUP(A729,'BASE REGISTRO NOVIEMBRE'!$B$2:$V$890,11,FALSE)</f>
        <v xml:space="preserve">Presidente: 
Delfina Amalia Ibacache Estay                
</v>
      </c>
      <c r="L729" s="27" t="str">
        <f>VLOOKUP(A729,'BASE REGISTRO NOVIEMBRE'!$B$2:$V$890,12,FALSE)</f>
        <v xml:space="preserve">Calle Cuartel Nº 65, Hijuelas, Provincia de Quillota, Quinta Región.
</v>
      </c>
      <c r="M729" s="27" t="str">
        <f>VLOOKUP(A729,'BASE REGISTRO NOVIEMBRE'!$B$2:$V$890,13,FALSE)</f>
        <v>V</v>
      </c>
      <c r="N729" s="27" t="str">
        <f>VLOOKUP(A729,'BASE REGISTRO NOVIEMBRE'!$B$2:$V$890,14,FALSE)</f>
        <v>Quillota</v>
      </c>
      <c r="O729" s="27" t="str">
        <f>VLOOKUP(A729,'BASE REGISTRO NOVIEMBRE'!$B$2:$V$890,15,FALSE)</f>
        <v>Teléfono: (56-33) 271219</v>
      </c>
      <c r="P729" s="27" t="str">
        <f>VLOOKUP(A729,'BASE REGISTRO NOVIEMBRE'!$B$2:$V$890,16,FALSE)</f>
        <v xml:space="preserve"> ongaccordes@gmail.com</v>
      </c>
      <c r="Q729" s="27">
        <f>VLOOKUP(A729,'BASE REGISTRO NOVIEMBRE'!$B$2:$V$890,17,FALSE)</f>
        <v>0</v>
      </c>
      <c r="R729" s="27" t="str">
        <f>VLOOKUP(A729,'BASE REGISTRO NOVIEMBRE'!$B$2:$V$890,18,FALSE)</f>
        <v>93401: Instituciones de Asistencia Social.</v>
      </c>
      <c r="S729" s="27" t="str">
        <f>VLOOKUP(A729,'BASE REGISTRO NOVIEMBRE'!$B$2:$V$890,19,FALSE)</f>
        <v>Certificado de antecedente financiero año 2020, aprobado por el Sub Departamento de Supervisión Financiera Nacional.</v>
      </c>
      <c r="T729" s="107">
        <f>VLOOKUP(A729,'BASE REGISTRO NOVIEMBRE'!$B$2:$V$890,20,FALSE)</f>
        <v>39308</v>
      </c>
      <c r="U729" s="41">
        <v>7367</v>
      </c>
      <c r="V729" s="44">
        <v>12878280</v>
      </c>
      <c r="W729" s="44">
        <v>20636280</v>
      </c>
      <c r="X729" s="45">
        <v>44561</v>
      </c>
      <c r="Y729" s="42" t="s">
        <v>40</v>
      </c>
      <c r="Z729" s="42" t="s">
        <v>9203</v>
      </c>
      <c r="AA729" s="42" t="s">
        <v>9499</v>
      </c>
    </row>
    <row r="730" spans="1:27" ht="15.75" customHeight="1" x14ac:dyDescent="0.2">
      <c r="A730" s="41">
        <v>7369</v>
      </c>
      <c r="B730" s="27" t="str">
        <f>VLOOKUP(A730,'BASE REGISTRO NOVIEMBRE'!$B$2:$V$890,2,FALSE)</f>
        <v>Fundación Vida Compartida.</v>
      </c>
      <c r="C730" s="27" t="str">
        <f>VLOOKUP(A730,'BASE REGISTRO NOVIEMBRE'!$B$2:$V$890,3,FALSE)</f>
        <v>65382330-4</v>
      </c>
      <c r="D730" s="27" t="str">
        <f>VLOOKUP(A730,'BASE REGISTRO NOVIEMBRE'!$B$2:$V$890,4,FALSE)</f>
        <v>Fundación.</v>
      </c>
      <c r="E730" s="27" t="str">
        <f>VLOOKUP(A730,'BASE REGISTRO NOVIEMBRE'!$B$2:$V$890,5,FALSE)</f>
        <v>Otorgado por Decreto Supremo Nº 1293, de fecha 20 de Abril de 2004,  por el Ministerio de Justicia.</v>
      </c>
      <c r="F730" s="27" t="str">
        <f>VLOOKUP(A730,'BASE REGISTRO NOVIEMBRE'!$B$2:$V$890,6,FALSE)</f>
        <v>Certificado de Vigencia Folio Nº 500405884659, de fecha 27 de agosto de 2021, del Servicio de Registro Civil e Identificación.</v>
      </c>
      <c r="G730" s="27" t="str">
        <f>VLOOKUP(A730,'BASE REGISTRO NOVIEMBRE'!$B$2:$V$890,7,FALSE)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30" s="27" t="str">
        <f>VLOOKUP(A730,'BASE REGISTRO NOVIEMBRE'!$B$2:$V$890,8,FALSE)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730" s="27" t="str">
        <f>VLOOKUP(A730,'BASE REGISTRO NOVIEMBRE'!$B$2:$V$890,9,FALSE)</f>
        <v>Durarán tres años en sus cargos.</v>
      </c>
      <c r="J730" s="27" t="str">
        <f>VLOOKUP(A730,'BASE REGISTRO NOVIEMBRE'!$B$2:$V$890,10,FALSE)</f>
        <v>19 de mayo de 2020 al 19 de mayo de 2023</v>
      </c>
      <c r="K730" s="27" t="str">
        <f>VLOOKUP(A730,'BASE REGISTRO NOVIEMBRE'!$B$2:$V$890,11,FALSE)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730" s="27" t="str">
        <f>VLOOKUP(A730,'BASE REGISTRO NOVIEMBRE'!$B$2:$V$890,12,FALSE)</f>
        <v xml:space="preserve">Alameda Libertador Bernardo O’Higgins N°2361, Comuna de Santiago, Región Metropolitana.
</v>
      </c>
      <c r="M730" s="27" t="str">
        <f>VLOOKUP(A730,'BASE REGISTRO NOVIEMBRE'!$B$2:$V$890,13,FALSE)</f>
        <v>XIII</v>
      </c>
      <c r="N730" s="27" t="str">
        <f>VLOOKUP(A730,'BASE REGISTRO NOVIEMBRE'!$B$2:$V$890,14,FALSE)</f>
        <v>Santiago</v>
      </c>
      <c r="O730" s="27" t="str">
        <f>VLOOKUP(A730,'BASE REGISTRO NOVIEMBRE'!$B$2:$V$890,15,FALSE)</f>
        <v>Teléfono: (56-2) 6970245-6963687</v>
      </c>
      <c r="P730" s="27">
        <f>VLOOKUP(A730,'BASE REGISTRO NOVIEMBRE'!$B$2:$V$890,16,FALSE)</f>
        <v>0</v>
      </c>
      <c r="Q730" s="27">
        <f>VLOOKUP(A730,'BASE REGISTRO NOVIEMBRE'!$B$2:$V$890,17,FALSE)</f>
        <v>0</v>
      </c>
      <c r="R730" s="27" t="str">
        <f>VLOOKUP(A730,'BASE REGISTRO NOVIEMBRE'!$B$2:$V$890,18,FALSE)</f>
        <v>93401: Instituciones de Asistencia Social.</v>
      </c>
      <c r="S730" s="27" t="str">
        <f>VLOOKUP(A730,'BASE REGISTRO NOVIEMBRE'!$B$2:$V$890,19,FALSE)</f>
        <v>Certificado financiero año 2020, aprobados por el Sub Departamento de Supervisión Financiera Nacional .</v>
      </c>
      <c r="T730" s="107">
        <f>VLOOKUP(A730,'BASE REGISTRO NOVIEMBRE'!$B$2:$V$890,20,FALSE)</f>
        <v>39317</v>
      </c>
      <c r="U730" s="41">
        <v>7369</v>
      </c>
      <c r="V730" s="44">
        <v>13040336</v>
      </c>
      <c r="W730" s="44">
        <v>19079508</v>
      </c>
      <c r="X730" s="45">
        <v>44561</v>
      </c>
      <c r="Y730" s="42" t="s">
        <v>40</v>
      </c>
      <c r="Z730" s="42" t="s">
        <v>9203</v>
      </c>
      <c r="AA730" s="42" t="s">
        <v>174</v>
      </c>
    </row>
    <row r="731" spans="1:27" ht="15.75" customHeight="1" x14ac:dyDescent="0.2">
      <c r="A731" s="41">
        <v>7369</v>
      </c>
      <c r="B731" s="27" t="str">
        <f>VLOOKUP(A731,'BASE REGISTRO NOVIEMBRE'!$B$2:$V$890,2,FALSE)</f>
        <v>Fundación Vida Compartida.</v>
      </c>
      <c r="C731" s="27" t="str">
        <f>VLOOKUP(A731,'BASE REGISTRO NOVIEMBRE'!$B$2:$V$890,3,FALSE)</f>
        <v>65382330-4</v>
      </c>
      <c r="D731" s="27" t="str">
        <f>VLOOKUP(A731,'BASE REGISTRO NOVIEMBRE'!$B$2:$V$890,4,FALSE)</f>
        <v>Fundación.</v>
      </c>
      <c r="E731" s="27" t="str">
        <f>VLOOKUP(A731,'BASE REGISTRO NOVIEMBRE'!$B$2:$V$890,5,FALSE)</f>
        <v>Otorgado por Decreto Supremo Nº 1293, de fecha 20 de Abril de 2004,  por el Ministerio de Justicia.</v>
      </c>
      <c r="F731" s="27" t="str">
        <f>VLOOKUP(A731,'BASE REGISTRO NOVIEMBRE'!$B$2:$V$890,6,FALSE)</f>
        <v>Certificado de Vigencia Folio Nº 500405884659, de fecha 27 de agosto de 2021, del Servicio de Registro Civil e Identificación.</v>
      </c>
      <c r="G731" s="27" t="str">
        <f>VLOOKUP(A731,'BASE REGISTRO NOVIEMBRE'!$B$2:$V$890,7,FALSE)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31" s="27" t="str">
        <f>VLOOKUP(A731,'BASE REGISTRO NOVIEMBRE'!$B$2:$V$890,8,FALSE)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731" s="27" t="str">
        <f>VLOOKUP(A731,'BASE REGISTRO NOVIEMBRE'!$B$2:$V$890,9,FALSE)</f>
        <v>Durarán tres años en sus cargos.</v>
      </c>
      <c r="J731" s="27" t="str">
        <f>VLOOKUP(A731,'BASE REGISTRO NOVIEMBRE'!$B$2:$V$890,10,FALSE)</f>
        <v>19 de mayo de 2020 al 19 de mayo de 2023</v>
      </c>
      <c r="K731" s="27" t="str">
        <f>VLOOKUP(A731,'BASE REGISTRO NOVIEMBRE'!$B$2:$V$890,11,FALSE)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731" s="27" t="str">
        <f>VLOOKUP(A731,'BASE REGISTRO NOVIEMBRE'!$B$2:$V$890,12,FALSE)</f>
        <v xml:space="preserve">Alameda Libertador Bernardo O’Higgins N°2361, Comuna de Santiago, Región Metropolitana.
</v>
      </c>
      <c r="M731" s="27" t="str">
        <f>VLOOKUP(A731,'BASE REGISTRO NOVIEMBRE'!$B$2:$V$890,13,FALSE)</f>
        <v>XIII</v>
      </c>
      <c r="N731" s="27" t="str">
        <f>VLOOKUP(A731,'BASE REGISTRO NOVIEMBRE'!$B$2:$V$890,14,FALSE)</f>
        <v>Santiago</v>
      </c>
      <c r="O731" s="27" t="str">
        <f>VLOOKUP(A731,'BASE REGISTRO NOVIEMBRE'!$B$2:$V$890,15,FALSE)</f>
        <v>Teléfono: (56-2) 6970245-6963687</v>
      </c>
      <c r="P731" s="27">
        <f>VLOOKUP(A731,'BASE REGISTRO NOVIEMBRE'!$B$2:$V$890,16,FALSE)</f>
        <v>0</v>
      </c>
      <c r="Q731" s="27">
        <f>VLOOKUP(A731,'BASE REGISTRO NOVIEMBRE'!$B$2:$V$890,17,FALSE)</f>
        <v>0</v>
      </c>
      <c r="R731" s="27" t="str">
        <f>VLOOKUP(A731,'BASE REGISTRO NOVIEMBRE'!$B$2:$V$890,18,FALSE)</f>
        <v>93401: Instituciones de Asistencia Social.</v>
      </c>
      <c r="S731" s="27" t="str">
        <f>VLOOKUP(A731,'BASE REGISTRO NOVIEMBRE'!$B$2:$V$890,19,FALSE)</f>
        <v>Certificado financiero año 2020, aprobados por el Sub Departamento de Supervisión Financiera Nacional .</v>
      </c>
      <c r="T731" s="107">
        <f>VLOOKUP(A731,'BASE REGISTRO NOVIEMBRE'!$B$2:$V$890,20,FALSE)</f>
        <v>39317</v>
      </c>
      <c r="U731" s="41">
        <v>7369</v>
      </c>
      <c r="V731" s="44">
        <v>12719672</v>
      </c>
      <c r="W731" s="44">
        <v>18758844</v>
      </c>
      <c r="X731" s="45">
        <v>44561</v>
      </c>
      <c r="Y731" s="42" t="s">
        <v>40</v>
      </c>
      <c r="Z731" s="42" t="s">
        <v>9203</v>
      </c>
      <c r="AA731" s="42" t="s">
        <v>94</v>
      </c>
    </row>
    <row r="732" spans="1:27" ht="15.75" customHeight="1" x14ac:dyDescent="0.2">
      <c r="A732" s="41">
        <v>7369</v>
      </c>
      <c r="B732" s="27" t="str">
        <f>VLOOKUP(A732,'BASE REGISTRO NOVIEMBRE'!$B$2:$V$890,2,FALSE)</f>
        <v>Fundación Vida Compartida.</v>
      </c>
      <c r="C732" s="27" t="str">
        <f>VLOOKUP(A732,'BASE REGISTRO NOVIEMBRE'!$B$2:$V$890,3,FALSE)</f>
        <v>65382330-4</v>
      </c>
      <c r="D732" s="27" t="str">
        <f>VLOOKUP(A732,'BASE REGISTRO NOVIEMBRE'!$B$2:$V$890,4,FALSE)</f>
        <v>Fundación.</v>
      </c>
      <c r="E732" s="27" t="str">
        <f>VLOOKUP(A732,'BASE REGISTRO NOVIEMBRE'!$B$2:$V$890,5,FALSE)</f>
        <v>Otorgado por Decreto Supremo Nº 1293, de fecha 20 de Abril de 2004,  por el Ministerio de Justicia.</v>
      </c>
      <c r="F732" s="27" t="str">
        <f>VLOOKUP(A732,'BASE REGISTRO NOVIEMBRE'!$B$2:$V$890,6,FALSE)</f>
        <v>Certificado de Vigencia Folio Nº 500405884659, de fecha 27 de agosto de 2021, del Servicio de Registro Civil e Identificación.</v>
      </c>
      <c r="G732" s="27" t="str">
        <f>VLOOKUP(A732,'BASE REGISTRO NOVIEMBRE'!$B$2:$V$890,7,FALSE)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732" s="27" t="str">
        <f>VLOOKUP(A732,'BASE REGISTRO NOVIEMBRE'!$B$2:$V$890,8,FALSE)</f>
        <v>Presidente: 
Víctor Mora Rivera, 
Vicepresidente: 
Ramiro Urenda Morgan, 
Secretario:
Carlos Silva Beeche, 
Tesorero: 
José Toledo Ralil, 
Director:
Galvarino Jofré Araya, 
Según certificado de persona jurídica sin fines de lucro  Folio Nº 500405884056, de fecha 27 de agosto de 2021, del Servicio de Registro Civil e Identificación.</v>
      </c>
      <c r="I732" s="27" t="str">
        <f>VLOOKUP(A732,'BASE REGISTRO NOVIEMBRE'!$B$2:$V$890,9,FALSE)</f>
        <v>Durarán tres años en sus cargos.</v>
      </c>
      <c r="J732" s="27" t="str">
        <f>VLOOKUP(A732,'BASE REGISTRO NOVIEMBRE'!$B$2:$V$890,10,FALSE)</f>
        <v>19 de mayo de 2020 al 19 de mayo de 2023</v>
      </c>
      <c r="K732" s="27" t="str">
        <f>VLOOKUP(A732,'BASE REGISTRO NOVIEMBRE'!$B$2:$V$890,11,FALSE)</f>
        <v xml:space="preserve">Presidente: Víctor Mora Rivera, 
Director Ejecutivo: Sergio Mercado Cajales, 
 Poderes contrafianzas:
Presidente: Víctor Mora Rivera, 
Director Ejecutivo: Sergio Mercado Cajales, 
Podrán actuar uno cualquiera de ellos, en representación de la institución.
Poderes bancarios:
Presidente: Víctor Mora Rivera, 
Director Ejecutivo: Sergio Mercado Cajales,
Tesorero: 
José Toledo Ralil, 
Podrán actuar conjuntamente 2 cualquiera de ellos,  en representación de la institución.
</v>
      </c>
      <c r="L732" s="27" t="str">
        <f>VLOOKUP(A732,'BASE REGISTRO NOVIEMBRE'!$B$2:$V$890,12,FALSE)</f>
        <v xml:space="preserve">Alameda Libertador Bernardo O’Higgins N°2361, Comuna de Santiago, Región Metropolitana.
</v>
      </c>
      <c r="M732" s="27" t="str">
        <f>VLOOKUP(A732,'BASE REGISTRO NOVIEMBRE'!$B$2:$V$890,13,FALSE)</f>
        <v>XIII</v>
      </c>
      <c r="N732" s="27" t="str">
        <f>VLOOKUP(A732,'BASE REGISTRO NOVIEMBRE'!$B$2:$V$890,14,FALSE)</f>
        <v>Santiago</v>
      </c>
      <c r="O732" s="27" t="str">
        <f>VLOOKUP(A732,'BASE REGISTRO NOVIEMBRE'!$B$2:$V$890,15,FALSE)</f>
        <v>Teléfono: (56-2) 6970245-6963687</v>
      </c>
      <c r="P732" s="27">
        <f>VLOOKUP(A732,'BASE REGISTRO NOVIEMBRE'!$B$2:$V$890,16,FALSE)</f>
        <v>0</v>
      </c>
      <c r="Q732" s="27">
        <f>VLOOKUP(A732,'BASE REGISTRO NOVIEMBRE'!$B$2:$V$890,17,FALSE)</f>
        <v>0</v>
      </c>
      <c r="R732" s="27" t="str">
        <f>VLOOKUP(A732,'BASE REGISTRO NOVIEMBRE'!$B$2:$V$890,18,FALSE)</f>
        <v>93401: Instituciones de Asistencia Social.</v>
      </c>
      <c r="S732" s="27" t="str">
        <f>VLOOKUP(A732,'BASE REGISTRO NOVIEMBRE'!$B$2:$V$890,19,FALSE)</f>
        <v>Certificado financiero año 2020, aprobados por el Sub Departamento de Supervisión Financiera Nacional .</v>
      </c>
      <c r="T732" s="107">
        <f>VLOOKUP(A732,'BASE REGISTRO NOVIEMBRE'!$B$2:$V$890,20,FALSE)</f>
        <v>39317</v>
      </c>
      <c r="U732" s="41">
        <v>7369</v>
      </c>
      <c r="V732" s="44">
        <v>13317900</v>
      </c>
      <c r="W732" s="44">
        <v>32325000</v>
      </c>
      <c r="X732" s="45">
        <v>44561</v>
      </c>
      <c r="Y732" s="42" t="s">
        <v>40</v>
      </c>
      <c r="Z732" s="42" t="s">
        <v>9203</v>
      </c>
      <c r="AA732" s="42" t="s">
        <v>72</v>
      </c>
    </row>
    <row r="733" spans="1:27" ht="15.75" customHeight="1" x14ac:dyDescent="0.2">
      <c r="A733" s="41">
        <v>7376</v>
      </c>
      <c r="B733" s="27" t="str">
        <f>VLOOKUP(A733,'BASE REGISTRO NOVIEMBRE'!$B$2:$V$890,2,FALSE)</f>
        <v xml:space="preserve">Fundación Beata Laura Vicuña. 
</v>
      </c>
      <c r="C733" s="27" t="str">
        <f>VLOOKUP(A733,'BASE REGISTRO NOVIEMBRE'!$B$2:$V$890,3,FALSE)</f>
        <v>71999100-9</v>
      </c>
      <c r="D733" s="27" t="str">
        <f>VLOOKUP(A733,'BASE REGISTRO NOVIEMBRE'!$B$2:$V$890,4,FALSE)</f>
        <v>Fundación de derecho privado</v>
      </c>
      <c r="E733" s="27" t="str">
        <f>VLOOKUP(A733,'BASE REGISTRO NOVIEMBRE'!$B$2:$V$890,5,FALSE)</f>
        <v xml:space="preserve">Decreto Nº 1427, de fecha 27 de noviembre de 1991, del Ministerio de Justicia.
</v>
      </c>
      <c r="F733" s="27" t="str">
        <f>VLOOKUP(A733,'BASE REGISTRO NOVIEMBRE'!$B$2:$V$890,6,FALSE)</f>
        <v>Certificado de Vigencia folio N° 500402796278, emitido el 10 de agosto de 2021, por el Servicio de Registro Civil e Identificación.</v>
      </c>
      <c r="G733" s="27" t="str">
        <f>VLOOKUP(A733,'BASE REGISTRO NOVIEMBRE'!$B$2:$V$890,7,FALSE)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733" s="27" t="str">
        <f>VLOOKUP(A733,'BASE REGISTRO NOVIEMBRE'!$B$2:$V$890,8,FALSE)</f>
        <v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v>
      </c>
      <c r="I733" s="27" t="str">
        <f>VLOOKUP(A733,'BASE REGISTRO NOVIEMBRE'!$B$2:$V$890,9,FALSE)</f>
        <v>Cuatro años</v>
      </c>
      <c r="J733" s="27" t="str">
        <f>VLOOKUP(A733,'BASE REGISTRO NOVIEMBRE'!$B$2:$V$890,10,FALSE)</f>
        <v>07-08-2020 al 07-08-2024.</v>
      </c>
      <c r="K733" s="27" t="str">
        <f>VLOOKUP(A733,'BASE REGISTRO NOVIEMBRE'!$B$2:$V$890,11,FALSE)</f>
        <v xml:space="preserve">Presidenta: Ximena Oyarzo Mancilla, 
Directora Ejecutiva: 
Claudia Briones Tribiño
</v>
      </c>
      <c r="L733" s="27" t="str">
        <f>VLOOKUP(A733,'BASE REGISTRO NOVIEMBRE'!$B$2:$V$890,12,FALSE)</f>
        <v xml:space="preserve">Avenida Manuel Antonio Matta Nº 784, comuna de Santiago, Región Metropolitana.
</v>
      </c>
      <c r="M733" s="27" t="str">
        <f>VLOOKUP(A733,'BASE REGISTRO NOVIEMBRE'!$B$2:$V$890,13,FALSE)</f>
        <v>XIII</v>
      </c>
      <c r="N733" s="27" t="str">
        <f>VLOOKUP(A733,'BASE REGISTRO NOVIEMBRE'!$B$2:$V$890,14,FALSE)</f>
        <v>Santiago</v>
      </c>
      <c r="O733" s="27" t="str">
        <f>VLOOKUP(A733,'BASE REGISTRO NOVIEMBRE'!$B$2:$V$890,15,FALSE)</f>
        <v xml:space="preserve">56-2 9126775                       
+5699555087 </v>
      </c>
      <c r="P733" s="27" t="str">
        <f>VLOOKUP(A733,'BASE REGISTRO NOVIEMBRE'!$B$2:$V$890,16,FALSE)</f>
        <v>directora@fundacionlauravicuna.cl</v>
      </c>
      <c r="Q733" s="27">
        <f>VLOOKUP(A733,'BASE REGISTRO NOVIEMBRE'!$B$2:$V$890,17,FALSE)</f>
        <v>0</v>
      </c>
      <c r="R733" s="27">
        <f>VLOOKUP(A733,'BASE REGISTRO NOVIEMBRE'!$B$2:$V$890,18,FALSE)</f>
        <v>93401</v>
      </c>
      <c r="S733" s="27" t="str">
        <f>VLOOKUP(A733,'BASE REGISTRO NOVIEMBRE'!$B$2:$V$890,19,FALSE)</f>
        <v>Se acompaña Certificado Financiero correspondiente al  año 2020, aprobados por el SubDepartamento de Supervisión Financiera Nacional.</v>
      </c>
      <c r="T733" s="107">
        <f>VLOOKUP(A733,'BASE REGISTRO NOVIEMBRE'!$B$2:$V$890,20,FALSE)</f>
        <v>39352</v>
      </c>
      <c r="U733" s="41">
        <v>7376</v>
      </c>
      <c r="V733" s="44">
        <v>28440828</v>
      </c>
      <c r="W733" s="44">
        <v>53048870</v>
      </c>
      <c r="X733" s="45">
        <v>44561</v>
      </c>
      <c r="Y733" s="42" t="s">
        <v>40</v>
      </c>
      <c r="Z733" s="42" t="s">
        <v>9203</v>
      </c>
      <c r="AA733" s="42" t="s">
        <v>216</v>
      </c>
    </row>
    <row r="734" spans="1:27" ht="15.75" customHeight="1" x14ac:dyDescent="0.2">
      <c r="A734" s="41">
        <v>7379</v>
      </c>
      <c r="B734" s="27" t="str">
        <f>VLOOKUP(A734,'BASE REGISTRO NOVIEMBRE'!$B$2:$V$890,2,FALSE)</f>
        <v>Aldeas Infantiles S.O.S. Chile.</v>
      </c>
      <c r="C734" s="27" t="str">
        <f>VLOOKUP(A734,'BASE REGISTRO NOVIEMBRE'!$B$2:$V$890,3,FALSE)</f>
        <v>73597200-6</v>
      </c>
      <c r="D734" s="27" t="str">
        <f>VLOOKUP(A734,'BASE REGISTRO NOVIEMBRE'!$B$2:$V$890,4,FALSE)</f>
        <v>Corporación de Derecho Privado</v>
      </c>
      <c r="E734" s="27" t="str">
        <f>VLOOKUP(A734,'BASE REGISTRO NOVIEMBRE'!$B$2:$V$890,5,FALSE)</f>
        <v>Otorgado por Decreto Supremo Nº 171, de 26 de febrero 1997, del Ministerio de Justicia.</v>
      </c>
      <c r="F734" s="27" t="str">
        <f>VLOOKUP(A734,'BASE REGISTRO NOVIEMBRE'!$B$2:$V$890,6,FALSE)</f>
        <v xml:space="preserve">Certificado de vigencia Folio N° 5003722101472 de 19 de febrero de 2021, emitido por el Servicio de Registro Civil e Identificación. </v>
      </c>
      <c r="G734" s="27" t="str">
        <f>VLOOKUP(A734,'BASE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4" s="27" t="str">
        <f>VLOOKUP(A734,'BASE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4" s="27" t="str">
        <f>VLOOKUP(A734,'BASE REGISTRO NOVIEMBRE'!$B$2:$V$890,9,FALSE)</f>
        <v>2 años.</v>
      </c>
      <c r="J734" s="27" t="str">
        <f>VLOOKUP(A734,'BASE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4" s="27" t="str">
        <f>VLOOKUP(A734,'BASE REGISTRO NOVIEMBRE'!$B$2:$V$890,11,FALSE)</f>
        <v xml:space="preserve">María Cecilia Suárez Indart 
Director Nacional: 
CARLOS ARACENA MELLADO
Jorge Lavanderos Svec
</v>
      </c>
      <c r="L734" s="27" t="str">
        <f>VLOOKUP(A734,'BASE REGISTRO NOVIEMBRE'!$B$2:$V$890,12,FALSE)</f>
        <v>Los Leones Nº382, Oficina 501, Providencia.</v>
      </c>
      <c r="M734" s="27" t="str">
        <f>VLOOKUP(A734,'BASE REGISTRO NOVIEMBRE'!$B$2:$V$890,13,FALSE)</f>
        <v>XIII</v>
      </c>
      <c r="N734" s="27" t="str">
        <f>VLOOKUP(A734,'BASE REGISTRO NOVIEMBRE'!$B$2:$V$890,14,FALSE)</f>
        <v>PROVIDENCIA</v>
      </c>
      <c r="O734" s="27">
        <f>VLOOKUP(A734,'BASE REGISTRO NOVIEMBRE'!$B$2:$V$890,15,FALSE)</f>
        <v>228798000</v>
      </c>
      <c r="P734" s="27" t="str">
        <f>VLOOKUP(A734,'BASE REGISTRO NOVIEMBRE'!$B$2:$V$890,16,FALSE)</f>
        <v>Correo: recepcion@aldeasinfantiles.cl Joel.valenzuela@aldeasinfantiles.cl                    Carlos.aracena@aldeasinfantiles.cl Director Nacional de Aldeas Infantiles
Diego.romero@aldeasinfantiles.cl  Jefe de finanzas</v>
      </c>
      <c r="Q734" s="27">
        <f>VLOOKUP(A734,'BASE REGISTRO NOVIEMBRE'!$B$2:$V$890,17,FALSE)</f>
        <v>0</v>
      </c>
      <c r="R734" s="27" t="str">
        <f>VLOOKUP(A734,'BASE REGISTRO NOVIEMBRE'!$B$2:$V$890,18,FALSE)</f>
        <v>93509: Otras asociaciones.</v>
      </c>
      <c r="S734" s="27" t="str">
        <f>VLOOKUP(A734,'BASE REGISTRO NOVIEMBRE'!$B$2:$V$890,19,FALSE)</f>
        <v>Certificado de antecedentes financieros correspondientes al año 2020, aprobados por el Subdepartamento de Supervisión Financiera Nacional. (ante notario público)</v>
      </c>
      <c r="T734" s="107">
        <f>VLOOKUP(A734,'BASE REGISTRO NOVIEMBRE'!$B$2:$V$890,20,FALSE)</f>
        <v>39381</v>
      </c>
      <c r="U734" s="41">
        <v>7379</v>
      </c>
      <c r="V734" s="44">
        <v>33000808</v>
      </c>
      <c r="W734" s="44">
        <v>65618430</v>
      </c>
      <c r="X734" s="45">
        <v>44561</v>
      </c>
      <c r="Y734" s="42" t="s">
        <v>40</v>
      </c>
      <c r="Z734" s="42" t="s">
        <v>9203</v>
      </c>
      <c r="AA734" s="42" t="s">
        <v>203</v>
      </c>
    </row>
    <row r="735" spans="1:27" ht="15.75" customHeight="1" x14ac:dyDescent="0.2">
      <c r="A735" s="41">
        <v>7379</v>
      </c>
      <c r="B735" s="27" t="str">
        <f>VLOOKUP(A735,'BASE REGISTRO NOVIEMBRE'!$B$2:$V$890,2,FALSE)</f>
        <v>Aldeas Infantiles S.O.S. Chile.</v>
      </c>
      <c r="C735" s="27" t="str">
        <f>VLOOKUP(A735,'BASE REGISTRO NOVIEMBRE'!$B$2:$V$890,3,FALSE)</f>
        <v>73597200-6</v>
      </c>
      <c r="D735" s="27" t="str">
        <f>VLOOKUP(A735,'BASE REGISTRO NOVIEMBRE'!$B$2:$V$890,4,FALSE)</f>
        <v>Corporación de Derecho Privado</v>
      </c>
      <c r="E735" s="27" t="str">
        <f>VLOOKUP(A735,'BASE REGISTRO NOVIEMBRE'!$B$2:$V$890,5,FALSE)</f>
        <v>Otorgado por Decreto Supremo Nº 171, de 26 de febrero 1997, del Ministerio de Justicia.</v>
      </c>
      <c r="F735" s="27" t="str">
        <f>VLOOKUP(A735,'BASE REGISTRO NOVIEMBRE'!$B$2:$V$890,6,FALSE)</f>
        <v xml:space="preserve">Certificado de vigencia Folio N° 5003722101472 de 19 de febrero de 2021, emitido por el Servicio de Registro Civil e Identificación. </v>
      </c>
      <c r="G735" s="27" t="str">
        <f>VLOOKUP(A735,'BASE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5" s="27" t="str">
        <f>VLOOKUP(A735,'BASE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5" s="27" t="str">
        <f>VLOOKUP(A735,'BASE REGISTRO NOVIEMBRE'!$B$2:$V$890,9,FALSE)</f>
        <v>2 años.</v>
      </c>
      <c r="J735" s="27" t="str">
        <f>VLOOKUP(A735,'BASE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5" s="27" t="str">
        <f>VLOOKUP(A735,'BASE REGISTRO NOVIEMBRE'!$B$2:$V$890,11,FALSE)</f>
        <v xml:space="preserve">María Cecilia Suárez Indart 
Director Nacional: 
CARLOS ARACENA MELLADO
Jorge Lavanderos Svec
</v>
      </c>
      <c r="L735" s="27" t="str">
        <f>VLOOKUP(A735,'BASE REGISTRO NOVIEMBRE'!$B$2:$V$890,12,FALSE)</f>
        <v>Los Leones Nº382, Oficina 501, Providencia.</v>
      </c>
      <c r="M735" s="27" t="str">
        <f>VLOOKUP(A735,'BASE REGISTRO NOVIEMBRE'!$B$2:$V$890,13,FALSE)</f>
        <v>XIII</v>
      </c>
      <c r="N735" s="27" t="str">
        <f>VLOOKUP(A735,'BASE REGISTRO NOVIEMBRE'!$B$2:$V$890,14,FALSE)</f>
        <v>PROVIDENCIA</v>
      </c>
      <c r="O735" s="27">
        <f>VLOOKUP(A735,'BASE REGISTRO NOVIEMBRE'!$B$2:$V$890,15,FALSE)</f>
        <v>228798000</v>
      </c>
      <c r="P735" s="27" t="str">
        <f>VLOOKUP(A735,'BASE REGISTRO NOVIEMBRE'!$B$2:$V$890,16,FALSE)</f>
        <v>Correo: recepcion@aldeasinfantiles.cl Joel.valenzuela@aldeasinfantiles.cl                    Carlos.aracena@aldeasinfantiles.cl Director Nacional de Aldeas Infantiles
Diego.romero@aldeasinfantiles.cl  Jefe de finanzas</v>
      </c>
      <c r="Q735" s="27">
        <f>VLOOKUP(A735,'BASE REGISTRO NOVIEMBRE'!$B$2:$V$890,17,FALSE)</f>
        <v>0</v>
      </c>
      <c r="R735" s="27" t="str">
        <f>VLOOKUP(A735,'BASE REGISTRO NOVIEMBRE'!$B$2:$V$890,18,FALSE)</f>
        <v>93509: Otras asociaciones.</v>
      </c>
      <c r="S735" s="27" t="str">
        <f>VLOOKUP(A735,'BASE REGISTRO NOVIEMBRE'!$B$2:$V$890,19,FALSE)</f>
        <v>Certificado de antecedentes financieros correspondientes al año 2020, aprobados por el Subdepartamento de Supervisión Financiera Nacional. (ante notario público)</v>
      </c>
      <c r="T735" s="107">
        <f>VLOOKUP(A735,'BASE REGISTRO NOVIEMBRE'!$B$2:$V$890,20,FALSE)</f>
        <v>39381</v>
      </c>
      <c r="U735" s="41">
        <v>7379</v>
      </c>
      <c r="V735" s="44">
        <v>38896132</v>
      </c>
      <c r="W735" s="44">
        <v>60302006</v>
      </c>
      <c r="X735" s="45">
        <v>44561</v>
      </c>
      <c r="Y735" s="42" t="s">
        <v>40</v>
      </c>
      <c r="Z735" s="42" t="s">
        <v>9203</v>
      </c>
      <c r="AA735" s="42" t="s">
        <v>204</v>
      </c>
    </row>
    <row r="736" spans="1:27" ht="15.75" customHeight="1" x14ac:dyDescent="0.2">
      <c r="A736" s="41">
        <v>7379</v>
      </c>
      <c r="B736" s="27" t="str">
        <f>VLOOKUP(A736,'BASE REGISTRO NOVIEMBRE'!$B$2:$V$890,2,FALSE)</f>
        <v>Aldeas Infantiles S.O.S. Chile.</v>
      </c>
      <c r="C736" s="27" t="str">
        <f>VLOOKUP(A736,'BASE REGISTRO NOVIEMBRE'!$B$2:$V$890,3,FALSE)</f>
        <v>73597200-6</v>
      </c>
      <c r="D736" s="27" t="str">
        <f>VLOOKUP(A736,'BASE REGISTRO NOVIEMBRE'!$B$2:$V$890,4,FALSE)</f>
        <v>Corporación de Derecho Privado</v>
      </c>
      <c r="E736" s="27" t="str">
        <f>VLOOKUP(A736,'BASE REGISTRO NOVIEMBRE'!$B$2:$V$890,5,FALSE)</f>
        <v>Otorgado por Decreto Supremo Nº 171, de 26 de febrero 1997, del Ministerio de Justicia.</v>
      </c>
      <c r="F736" s="27" t="str">
        <f>VLOOKUP(A736,'BASE REGISTRO NOVIEMBRE'!$B$2:$V$890,6,FALSE)</f>
        <v xml:space="preserve">Certificado de vigencia Folio N° 5003722101472 de 19 de febrero de 2021, emitido por el Servicio de Registro Civil e Identificación. </v>
      </c>
      <c r="G736" s="27" t="str">
        <f>VLOOKUP(A736,'BASE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6" s="27" t="str">
        <f>VLOOKUP(A736,'BASE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6" s="27" t="str">
        <f>VLOOKUP(A736,'BASE REGISTRO NOVIEMBRE'!$B$2:$V$890,9,FALSE)</f>
        <v>2 años.</v>
      </c>
      <c r="J736" s="27" t="str">
        <f>VLOOKUP(A736,'BASE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6" s="27" t="str">
        <f>VLOOKUP(A736,'BASE REGISTRO NOVIEMBRE'!$B$2:$V$890,11,FALSE)</f>
        <v xml:space="preserve">María Cecilia Suárez Indart 
Director Nacional: 
CARLOS ARACENA MELLADO
Jorge Lavanderos Svec
</v>
      </c>
      <c r="L736" s="27" t="str">
        <f>VLOOKUP(A736,'BASE REGISTRO NOVIEMBRE'!$B$2:$V$890,12,FALSE)</f>
        <v>Los Leones Nº382, Oficina 501, Providencia.</v>
      </c>
      <c r="M736" s="27" t="str">
        <f>VLOOKUP(A736,'BASE REGISTRO NOVIEMBRE'!$B$2:$V$890,13,FALSE)</f>
        <v>XIII</v>
      </c>
      <c r="N736" s="27" t="str">
        <f>VLOOKUP(A736,'BASE REGISTRO NOVIEMBRE'!$B$2:$V$890,14,FALSE)</f>
        <v>PROVIDENCIA</v>
      </c>
      <c r="O736" s="27">
        <f>VLOOKUP(A736,'BASE REGISTRO NOVIEMBRE'!$B$2:$V$890,15,FALSE)</f>
        <v>228798000</v>
      </c>
      <c r="P736" s="27" t="str">
        <f>VLOOKUP(A736,'BASE REGISTRO NOVIEMBRE'!$B$2:$V$890,16,FALSE)</f>
        <v>Correo: recepcion@aldeasinfantiles.cl Joel.valenzuela@aldeasinfantiles.cl                    Carlos.aracena@aldeasinfantiles.cl Director Nacional de Aldeas Infantiles
Diego.romero@aldeasinfantiles.cl  Jefe de finanzas</v>
      </c>
      <c r="Q736" s="27">
        <f>VLOOKUP(A736,'BASE REGISTRO NOVIEMBRE'!$B$2:$V$890,17,FALSE)</f>
        <v>0</v>
      </c>
      <c r="R736" s="27" t="str">
        <f>VLOOKUP(A736,'BASE REGISTRO NOVIEMBRE'!$B$2:$V$890,18,FALSE)</f>
        <v>93509: Otras asociaciones.</v>
      </c>
      <c r="S736" s="27" t="str">
        <f>VLOOKUP(A736,'BASE REGISTRO NOVIEMBRE'!$B$2:$V$890,19,FALSE)</f>
        <v>Certificado de antecedentes financieros correspondientes al año 2020, aprobados por el Subdepartamento de Supervisión Financiera Nacional. (ante notario público)</v>
      </c>
      <c r="T736" s="107">
        <f>VLOOKUP(A736,'BASE REGISTRO NOVIEMBRE'!$B$2:$V$890,20,FALSE)</f>
        <v>39381</v>
      </c>
      <c r="U736" s="41">
        <v>7379</v>
      </c>
      <c r="V736" s="44">
        <v>19419135</v>
      </c>
      <c r="W736" s="44">
        <v>38838271</v>
      </c>
      <c r="X736" s="45">
        <v>44561</v>
      </c>
      <c r="Y736" s="42" t="s">
        <v>40</v>
      </c>
      <c r="Z736" s="42" t="s">
        <v>9203</v>
      </c>
      <c r="AA736" s="42" t="s">
        <v>9453</v>
      </c>
    </row>
    <row r="737" spans="1:27" ht="15.75" customHeight="1" x14ac:dyDescent="0.2">
      <c r="A737" s="41">
        <v>7379</v>
      </c>
      <c r="B737" s="27" t="str">
        <f>VLOOKUP(A737,'BASE REGISTRO NOVIEMBRE'!$B$2:$V$890,2,FALSE)</f>
        <v>Aldeas Infantiles S.O.S. Chile.</v>
      </c>
      <c r="C737" s="27" t="str">
        <f>VLOOKUP(A737,'BASE REGISTRO NOVIEMBRE'!$B$2:$V$890,3,FALSE)</f>
        <v>73597200-6</v>
      </c>
      <c r="D737" s="27" t="str">
        <f>VLOOKUP(A737,'BASE REGISTRO NOVIEMBRE'!$B$2:$V$890,4,FALSE)</f>
        <v>Corporación de Derecho Privado</v>
      </c>
      <c r="E737" s="27" t="str">
        <f>VLOOKUP(A737,'BASE REGISTRO NOVIEMBRE'!$B$2:$V$890,5,FALSE)</f>
        <v>Otorgado por Decreto Supremo Nº 171, de 26 de febrero 1997, del Ministerio de Justicia.</v>
      </c>
      <c r="F737" s="27" t="str">
        <f>VLOOKUP(A737,'BASE REGISTRO NOVIEMBRE'!$B$2:$V$890,6,FALSE)</f>
        <v xml:space="preserve">Certificado de vigencia Folio N° 5003722101472 de 19 de febrero de 2021, emitido por el Servicio de Registro Civil e Identificación. </v>
      </c>
      <c r="G737" s="27" t="str">
        <f>VLOOKUP(A737,'BASE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7" s="27" t="str">
        <f>VLOOKUP(A737,'BASE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7" s="27" t="str">
        <f>VLOOKUP(A737,'BASE REGISTRO NOVIEMBRE'!$B$2:$V$890,9,FALSE)</f>
        <v>2 años.</v>
      </c>
      <c r="J737" s="27" t="str">
        <f>VLOOKUP(A737,'BASE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7" s="27" t="str">
        <f>VLOOKUP(A737,'BASE REGISTRO NOVIEMBRE'!$B$2:$V$890,11,FALSE)</f>
        <v xml:space="preserve">María Cecilia Suárez Indart 
Director Nacional: 
CARLOS ARACENA MELLADO
Jorge Lavanderos Svec
</v>
      </c>
      <c r="L737" s="27" t="str">
        <f>VLOOKUP(A737,'BASE REGISTRO NOVIEMBRE'!$B$2:$V$890,12,FALSE)</f>
        <v>Los Leones Nº382, Oficina 501, Providencia.</v>
      </c>
      <c r="M737" s="27" t="str">
        <f>VLOOKUP(A737,'BASE REGISTRO NOVIEMBRE'!$B$2:$V$890,13,FALSE)</f>
        <v>XIII</v>
      </c>
      <c r="N737" s="27" t="str">
        <f>VLOOKUP(A737,'BASE REGISTRO NOVIEMBRE'!$B$2:$V$890,14,FALSE)</f>
        <v>PROVIDENCIA</v>
      </c>
      <c r="O737" s="27">
        <f>VLOOKUP(A737,'BASE REGISTRO NOVIEMBRE'!$B$2:$V$890,15,FALSE)</f>
        <v>228798000</v>
      </c>
      <c r="P737" s="27" t="str">
        <f>VLOOKUP(A737,'BASE REGISTRO NOVIEMBRE'!$B$2:$V$890,16,FALSE)</f>
        <v>Correo: recepcion@aldeasinfantiles.cl Joel.valenzuela@aldeasinfantiles.cl                    Carlos.aracena@aldeasinfantiles.cl Director Nacional de Aldeas Infantiles
Diego.romero@aldeasinfantiles.cl  Jefe de finanzas</v>
      </c>
      <c r="Q737" s="27">
        <f>VLOOKUP(A737,'BASE REGISTRO NOVIEMBRE'!$B$2:$V$890,17,FALSE)</f>
        <v>0</v>
      </c>
      <c r="R737" s="27" t="str">
        <f>VLOOKUP(A737,'BASE REGISTRO NOVIEMBRE'!$B$2:$V$890,18,FALSE)</f>
        <v>93509: Otras asociaciones.</v>
      </c>
      <c r="S737" s="27" t="str">
        <f>VLOOKUP(A737,'BASE REGISTRO NOVIEMBRE'!$B$2:$V$890,19,FALSE)</f>
        <v>Certificado de antecedentes financieros correspondientes al año 2020, aprobados por el Subdepartamento de Supervisión Financiera Nacional. (ante notario público)</v>
      </c>
      <c r="T737" s="107">
        <f>VLOOKUP(A737,'BASE REGISTRO NOVIEMBRE'!$B$2:$V$890,20,FALSE)</f>
        <v>39381</v>
      </c>
      <c r="U737" s="41">
        <v>7379</v>
      </c>
      <c r="V737" s="44">
        <v>21756293</v>
      </c>
      <c r="W737" s="44">
        <v>70036534</v>
      </c>
      <c r="X737" s="45">
        <v>44561</v>
      </c>
      <c r="Y737" s="42" t="s">
        <v>40</v>
      </c>
      <c r="Z737" s="42" t="s">
        <v>9203</v>
      </c>
      <c r="AA737" s="42" t="s">
        <v>184</v>
      </c>
    </row>
    <row r="738" spans="1:27" ht="15.75" customHeight="1" x14ac:dyDescent="0.2">
      <c r="A738" s="41">
        <v>7379</v>
      </c>
      <c r="B738" s="27" t="str">
        <f>VLOOKUP(A738,'BASE REGISTRO NOVIEMBRE'!$B$2:$V$890,2,FALSE)</f>
        <v>Aldeas Infantiles S.O.S. Chile.</v>
      </c>
      <c r="C738" s="27" t="str">
        <f>VLOOKUP(A738,'BASE REGISTRO NOVIEMBRE'!$B$2:$V$890,3,FALSE)</f>
        <v>73597200-6</v>
      </c>
      <c r="D738" s="27" t="str">
        <f>VLOOKUP(A738,'BASE REGISTRO NOVIEMBRE'!$B$2:$V$890,4,FALSE)</f>
        <v>Corporación de Derecho Privado</v>
      </c>
      <c r="E738" s="27" t="str">
        <f>VLOOKUP(A738,'BASE REGISTRO NOVIEMBRE'!$B$2:$V$890,5,FALSE)</f>
        <v>Otorgado por Decreto Supremo Nº 171, de 26 de febrero 1997, del Ministerio de Justicia.</v>
      </c>
      <c r="F738" s="27" t="str">
        <f>VLOOKUP(A738,'BASE REGISTRO NOVIEMBRE'!$B$2:$V$890,6,FALSE)</f>
        <v xml:space="preserve">Certificado de vigencia Folio N° 5003722101472 de 19 de febrero de 2021, emitido por el Servicio de Registro Civil e Identificación. </v>
      </c>
      <c r="G738" s="27" t="str">
        <f>VLOOKUP(A738,'BASE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8" s="27" t="str">
        <f>VLOOKUP(A738,'BASE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8" s="27" t="str">
        <f>VLOOKUP(A738,'BASE REGISTRO NOVIEMBRE'!$B$2:$V$890,9,FALSE)</f>
        <v>2 años.</v>
      </c>
      <c r="J738" s="27" t="str">
        <f>VLOOKUP(A738,'BASE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8" s="27" t="str">
        <f>VLOOKUP(A738,'BASE REGISTRO NOVIEMBRE'!$B$2:$V$890,11,FALSE)</f>
        <v xml:space="preserve">María Cecilia Suárez Indart 
Director Nacional: 
CARLOS ARACENA MELLADO
Jorge Lavanderos Svec
</v>
      </c>
      <c r="L738" s="27" t="str">
        <f>VLOOKUP(A738,'BASE REGISTRO NOVIEMBRE'!$B$2:$V$890,12,FALSE)</f>
        <v>Los Leones Nº382, Oficina 501, Providencia.</v>
      </c>
      <c r="M738" s="27" t="str">
        <f>VLOOKUP(A738,'BASE REGISTRO NOVIEMBRE'!$B$2:$V$890,13,FALSE)</f>
        <v>XIII</v>
      </c>
      <c r="N738" s="27" t="str">
        <f>VLOOKUP(A738,'BASE REGISTRO NOVIEMBRE'!$B$2:$V$890,14,FALSE)</f>
        <v>PROVIDENCIA</v>
      </c>
      <c r="O738" s="27">
        <f>VLOOKUP(A738,'BASE REGISTRO NOVIEMBRE'!$B$2:$V$890,15,FALSE)</f>
        <v>228798000</v>
      </c>
      <c r="P738" s="27" t="str">
        <f>VLOOKUP(A738,'BASE REGISTRO NOVIEMBRE'!$B$2:$V$890,16,FALSE)</f>
        <v>Correo: recepcion@aldeasinfantiles.cl Joel.valenzuela@aldeasinfantiles.cl                    Carlos.aracena@aldeasinfantiles.cl Director Nacional de Aldeas Infantiles
Diego.romero@aldeasinfantiles.cl  Jefe de finanzas</v>
      </c>
      <c r="Q738" s="27">
        <f>VLOOKUP(A738,'BASE REGISTRO NOVIEMBRE'!$B$2:$V$890,17,FALSE)</f>
        <v>0</v>
      </c>
      <c r="R738" s="27" t="str">
        <f>VLOOKUP(A738,'BASE REGISTRO NOVIEMBRE'!$B$2:$V$890,18,FALSE)</f>
        <v>93509: Otras asociaciones.</v>
      </c>
      <c r="S738" s="27" t="str">
        <f>VLOOKUP(A738,'BASE REGISTRO NOVIEMBRE'!$B$2:$V$890,19,FALSE)</f>
        <v>Certificado de antecedentes financieros correspondientes al año 2020, aprobados por el Subdepartamento de Supervisión Financiera Nacional. (ante notario público)</v>
      </c>
      <c r="T738" s="107">
        <f>VLOOKUP(A738,'BASE REGISTRO NOVIEMBRE'!$B$2:$V$890,20,FALSE)</f>
        <v>39381</v>
      </c>
      <c r="U738" s="41">
        <v>7379</v>
      </c>
      <c r="V738" s="44">
        <v>60437713</v>
      </c>
      <c r="W738" s="44">
        <v>183407879</v>
      </c>
      <c r="X738" s="45">
        <v>44561</v>
      </c>
      <c r="Y738" s="42" t="s">
        <v>40</v>
      </c>
      <c r="Z738" s="42" t="s">
        <v>9203</v>
      </c>
      <c r="AA738" s="42" t="s">
        <v>100</v>
      </c>
    </row>
    <row r="739" spans="1:27" ht="15.75" customHeight="1" x14ac:dyDescent="0.2">
      <c r="A739" s="41">
        <v>7379</v>
      </c>
      <c r="B739" s="27" t="str">
        <f>VLOOKUP(A739,'BASE REGISTRO NOVIEMBRE'!$B$2:$V$890,2,FALSE)</f>
        <v>Aldeas Infantiles S.O.S. Chile.</v>
      </c>
      <c r="C739" s="27" t="str">
        <f>VLOOKUP(A739,'BASE REGISTRO NOVIEMBRE'!$B$2:$V$890,3,FALSE)</f>
        <v>73597200-6</v>
      </c>
      <c r="D739" s="27" t="str">
        <f>VLOOKUP(A739,'BASE REGISTRO NOVIEMBRE'!$B$2:$V$890,4,FALSE)</f>
        <v>Corporación de Derecho Privado</v>
      </c>
      <c r="E739" s="27" t="str">
        <f>VLOOKUP(A739,'BASE REGISTRO NOVIEMBRE'!$B$2:$V$890,5,FALSE)</f>
        <v>Otorgado por Decreto Supremo Nº 171, de 26 de febrero 1997, del Ministerio de Justicia.</v>
      </c>
      <c r="F739" s="27" t="str">
        <f>VLOOKUP(A739,'BASE REGISTRO NOVIEMBRE'!$B$2:$V$890,6,FALSE)</f>
        <v xml:space="preserve">Certificado de vigencia Folio N° 5003722101472 de 19 de febrero de 2021, emitido por el Servicio de Registro Civil e Identificación. </v>
      </c>
      <c r="G739" s="27" t="str">
        <f>VLOOKUP(A739,'BASE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39" s="27" t="str">
        <f>VLOOKUP(A739,'BASE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39" s="27" t="str">
        <f>VLOOKUP(A739,'BASE REGISTRO NOVIEMBRE'!$B$2:$V$890,9,FALSE)</f>
        <v>2 años.</v>
      </c>
      <c r="J739" s="27" t="str">
        <f>VLOOKUP(A739,'BASE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39" s="27" t="str">
        <f>VLOOKUP(A739,'BASE REGISTRO NOVIEMBRE'!$B$2:$V$890,11,FALSE)</f>
        <v xml:space="preserve">María Cecilia Suárez Indart 
Director Nacional: 
CARLOS ARACENA MELLADO
Jorge Lavanderos Svec
</v>
      </c>
      <c r="L739" s="27" t="str">
        <f>VLOOKUP(A739,'BASE REGISTRO NOVIEMBRE'!$B$2:$V$890,12,FALSE)</f>
        <v>Los Leones Nº382, Oficina 501, Providencia.</v>
      </c>
      <c r="M739" s="27" t="str">
        <f>VLOOKUP(A739,'BASE REGISTRO NOVIEMBRE'!$B$2:$V$890,13,FALSE)</f>
        <v>XIII</v>
      </c>
      <c r="N739" s="27" t="str">
        <f>VLOOKUP(A739,'BASE REGISTRO NOVIEMBRE'!$B$2:$V$890,14,FALSE)</f>
        <v>PROVIDENCIA</v>
      </c>
      <c r="O739" s="27">
        <f>VLOOKUP(A739,'BASE REGISTRO NOVIEMBRE'!$B$2:$V$890,15,FALSE)</f>
        <v>228798000</v>
      </c>
      <c r="P739" s="27" t="str">
        <f>VLOOKUP(A739,'BASE REGISTRO NOVIEMBRE'!$B$2:$V$890,16,FALSE)</f>
        <v>Correo: recepcion@aldeasinfantiles.cl Joel.valenzuela@aldeasinfantiles.cl                    Carlos.aracena@aldeasinfantiles.cl Director Nacional de Aldeas Infantiles
Diego.romero@aldeasinfantiles.cl  Jefe de finanzas</v>
      </c>
      <c r="Q739" s="27">
        <f>VLOOKUP(A739,'BASE REGISTRO NOVIEMBRE'!$B$2:$V$890,17,FALSE)</f>
        <v>0</v>
      </c>
      <c r="R739" s="27" t="str">
        <f>VLOOKUP(A739,'BASE REGISTRO NOVIEMBRE'!$B$2:$V$890,18,FALSE)</f>
        <v>93509: Otras asociaciones.</v>
      </c>
      <c r="S739" s="27" t="str">
        <f>VLOOKUP(A739,'BASE REGISTRO NOVIEMBRE'!$B$2:$V$890,19,FALSE)</f>
        <v>Certificado de antecedentes financieros correspondientes al año 2020, aprobados por el Subdepartamento de Supervisión Financiera Nacional. (ante notario público)</v>
      </c>
      <c r="T739" s="107">
        <f>VLOOKUP(A739,'BASE REGISTRO NOVIEMBRE'!$B$2:$V$890,20,FALSE)</f>
        <v>39381</v>
      </c>
      <c r="U739" s="41">
        <v>7379</v>
      </c>
      <c r="V739" s="44">
        <v>37071171</v>
      </c>
      <c r="W739" s="44">
        <v>73419653</v>
      </c>
      <c r="X739" s="45">
        <v>44561</v>
      </c>
      <c r="Y739" s="42" t="s">
        <v>40</v>
      </c>
      <c r="Z739" s="42" t="s">
        <v>9203</v>
      </c>
      <c r="AA739" s="42" t="s">
        <v>207</v>
      </c>
    </row>
    <row r="740" spans="1:27" ht="15.75" customHeight="1" x14ac:dyDescent="0.2">
      <c r="A740" s="41">
        <v>7379</v>
      </c>
      <c r="B740" s="27" t="str">
        <f>VLOOKUP(A740,'BASE REGISTRO NOVIEMBRE'!$B$2:$V$890,2,FALSE)</f>
        <v>Aldeas Infantiles S.O.S. Chile.</v>
      </c>
      <c r="C740" s="27" t="str">
        <f>VLOOKUP(A740,'BASE REGISTRO NOVIEMBRE'!$B$2:$V$890,3,FALSE)</f>
        <v>73597200-6</v>
      </c>
      <c r="D740" s="27" t="str">
        <f>VLOOKUP(A740,'BASE REGISTRO NOVIEMBRE'!$B$2:$V$890,4,FALSE)</f>
        <v>Corporación de Derecho Privado</v>
      </c>
      <c r="E740" s="27" t="str">
        <f>VLOOKUP(A740,'BASE REGISTRO NOVIEMBRE'!$B$2:$V$890,5,FALSE)</f>
        <v>Otorgado por Decreto Supremo Nº 171, de 26 de febrero 1997, del Ministerio de Justicia.</v>
      </c>
      <c r="F740" s="27" t="str">
        <f>VLOOKUP(A740,'BASE REGISTRO NOVIEMBRE'!$B$2:$V$890,6,FALSE)</f>
        <v xml:space="preserve">Certificado de vigencia Folio N° 5003722101472 de 19 de febrero de 2021, emitido por el Servicio de Registro Civil e Identificación. </v>
      </c>
      <c r="G740" s="27" t="str">
        <f>VLOOKUP(A740,'BASE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0" s="27" t="str">
        <f>VLOOKUP(A740,'BASE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0" s="27" t="str">
        <f>VLOOKUP(A740,'BASE REGISTRO NOVIEMBRE'!$B$2:$V$890,9,FALSE)</f>
        <v>2 años.</v>
      </c>
      <c r="J740" s="27" t="str">
        <f>VLOOKUP(A740,'BASE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0" s="27" t="str">
        <f>VLOOKUP(A740,'BASE REGISTRO NOVIEMBRE'!$B$2:$V$890,11,FALSE)</f>
        <v xml:space="preserve">María Cecilia Suárez Indart 
Director Nacional: 
CARLOS ARACENA MELLADO
Jorge Lavanderos Svec
</v>
      </c>
      <c r="L740" s="27" t="str">
        <f>VLOOKUP(A740,'BASE REGISTRO NOVIEMBRE'!$B$2:$V$890,12,FALSE)</f>
        <v>Los Leones Nº382, Oficina 501, Providencia.</v>
      </c>
      <c r="M740" s="27" t="str">
        <f>VLOOKUP(A740,'BASE REGISTRO NOVIEMBRE'!$B$2:$V$890,13,FALSE)</f>
        <v>XIII</v>
      </c>
      <c r="N740" s="27" t="str">
        <f>VLOOKUP(A740,'BASE REGISTRO NOVIEMBRE'!$B$2:$V$890,14,FALSE)</f>
        <v>PROVIDENCIA</v>
      </c>
      <c r="O740" s="27">
        <f>VLOOKUP(A740,'BASE REGISTRO NOVIEMBRE'!$B$2:$V$890,15,FALSE)</f>
        <v>228798000</v>
      </c>
      <c r="P740" s="27" t="str">
        <f>VLOOKUP(A740,'BASE REGISTRO NOVIEMBRE'!$B$2:$V$890,16,FALSE)</f>
        <v>Correo: recepcion@aldeasinfantiles.cl Joel.valenzuela@aldeasinfantiles.cl                    Carlos.aracena@aldeasinfantiles.cl Director Nacional de Aldeas Infantiles
Diego.romero@aldeasinfantiles.cl  Jefe de finanzas</v>
      </c>
      <c r="Q740" s="27">
        <f>VLOOKUP(A740,'BASE REGISTRO NOVIEMBRE'!$B$2:$V$890,17,FALSE)</f>
        <v>0</v>
      </c>
      <c r="R740" s="27" t="str">
        <f>VLOOKUP(A740,'BASE REGISTRO NOVIEMBRE'!$B$2:$V$890,18,FALSE)</f>
        <v>93509: Otras asociaciones.</v>
      </c>
      <c r="S740" s="27" t="str">
        <f>VLOOKUP(A740,'BASE REGISTRO NOVIEMBRE'!$B$2:$V$890,19,FALSE)</f>
        <v>Certificado de antecedentes financieros correspondientes al año 2020, aprobados por el Subdepartamento de Supervisión Financiera Nacional. (ante notario público)</v>
      </c>
      <c r="T740" s="107">
        <f>VLOOKUP(A740,'BASE REGISTRO NOVIEMBRE'!$B$2:$V$890,20,FALSE)</f>
        <v>39381</v>
      </c>
      <c r="U740" s="41">
        <v>7379</v>
      </c>
      <c r="V740" s="44">
        <v>38950332</v>
      </c>
      <c r="W740" s="44">
        <v>77017253</v>
      </c>
      <c r="X740" s="45">
        <v>44561</v>
      </c>
      <c r="Y740" s="42" t="s">
        <v>40</v>
      </c>
      <c r="Z740" s="42" t="s">
        <v>9203</v>
      </c>
      <c r="AA740" s="42" t="s">
        <v>265</v>
      </c>
    </row>
    <row r="741" spans="1:27" ht="15.75" customHeight="1" x14ac:dyDescent="0.2">
      <c r="A741" s="41">
        <v>7379</v>
      </c>
      <c r="B741" s="27" t="str">
        <f>VLOOKUP(A741,'BASE REGISTRO NOVIEMBRE'!$B$2:$V$890,2,FALSE)</f>
        <v>Aldeas Infantiles S.O.S. Chile.</v>
      </c>
      <c r="C741" s="27" t="str">
        <f>VLOOKUP(A741,'BASE REGISTRO NOVIEMBRE'!$B$2:$V$890,3,FALSE)</f>
        <v>73597200-6</v>
      </c>
      <c r="D741" s="27" t="str">
        <f>VLOOKUP(A741,'BASE REGISTRO NOVIEMBRE'!$B$2:$V$890,4,FALSE)</f>
        <v>Corporación de Derecho Privado</v>
      </c>
      <c r="E741" s="27" t="str">
        <f>VLOOKUP(A741,'BASE REGISTRO NOVIEMBRE'!$B$2:$V$890,5,FALSE)</f>
        <v>Otorgado por Decreto Supremo Nº 171, de 26 de febrero 1997, del Ministerio de Justicia.</v>
      </c>
      <c r="F741" s="27" t="str">
        <f>VLOOKUP(A741,'BASE REGISTRO NOVIEMBRE'!$B$2:$V$890,6,FALSE)</f>
        <v xml:space="preserve">Certificado de vigencia Folio N° 5003722101472 de 19 de febrero de 2021, emitido por el Servicio de Registro Civil e Identificación. </v>
      </c>
      <c r="G741" s="27" t="str">
        <f>VLOOKUP(A741,'BASE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1" s="27" t="str">
        <f>VLOOKUP(A741,'BASE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1" s="27" t="str">
        <f>VLOOKUP(A741,'BASE REGISTRO NOVIEMBRE'!$B$2:$V$890,9,FALSE)</f>
        <v>2 años.</v>
      </c>
      <c r="J741" s="27" t="str">
        <f>VLOOKUP(A741,'BASE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1" s="27" t="str">
        <f>VLOOKUP(A741,'BASE REGISTRO NOVIEMBRE'!$B$2:$V$890,11,FALSE)</f>
        <v xml:space="preserve">María Cecilia Suárez Indart 
Director Nacional: 
CARLOS ARACENA MELLADO
Jorge Lavanderos Svec
</v>
      </c>
      <c r="L741" s="27" t="str">
        <f>VLOOKUP(A741,'BASE REGISTRO NOVIEMBRE'!$B$2:$V$890,12,FALSE)</f>
        <v>Los Leones Nº382, Oficina 501, Providencia.</v>
      </c>
      <c r="M741" s="27" t="str">
        <f>VLOOKUP(A741,'BASE REGISTRO NOVIEMBRE'!$B$2:$V$890,13,FALSE)</f>
        <v>XIII</v>
      </c>
      <c r="N741" s="27" t="str">
        <f>VLOOKUP(A741,'BASE REGISTRO NOVIEMBRE'!$B$2:$V$890,14,FALSE)</f>
        <v>PROVIDENCIA</v>
      </c>
      <c r="O741" s="27">
        <f>VLOOKUP(A741,'BASE REGISTRO NOVIEMBRE'!$B$2:$V$890,15,FALSE)</f>
        <v>228798000</v>
      </c>
      <c r="P741" s="27" t="str">
        <f>VLOOKUP(A741,'BASE REGISTRO NOVIEMBRE'!$B$2:$V$890,16,FALSE)</f>
        <v>Correo: recepcion@aldeasinfantiles.cl Joel.valenzuela@aldeasinfantiles.cl                    Carlos.aracena@aldeasinfantiles.cl Director Nacional de Aldeas Infantiles
Diego.romero@aldeasinfantiles.cl  Jefe de finanzas</v>
      </c>
      <c r="Q741" s="27">
        <f>VLOOKUP(A741,'BASE REGISTRO NOVIEMBRE'!$B$2:$V$890,17,FALSE)</f>
        <v>0</v>
      </c>
      <c r="R741" s="27" t="str">
        <f>VLOOKUP(A741,'BASE REGISTRO NOVIEMBRE'!$B$2:$V$890,18,FALSE)</f>
        <v>93509: Otras asociaciones.</v>
      </c>
      <c r="S741" s="27" t="str">
        <f>VLOOKUP(A741,'BASE REGISTRO NOVIEMBRE'!$B$2:$V$890,19,FALSE)</f>
        <v>Certificado de antecedentes financieros correspondientes al año 2020, aprobados por el Subdepartamento de Supervisión Financiera Nacional. (ante notario público)</v>
      </c>
      <c r="T741" s="107">
        <f>VLOOKUP(A741,'BASE REGISTRO NOVIEMBRE'!$B$2:$V$890,20,FALSE)</f>
        <v>39381</v>
      </c>
      <c r="U741" s="41">
        <v>7379</v>
      </c>
      <c r="V741" s="44">
        <v>19158812</v>
      </c>
      <c r="W741" s="44">
        <v>37596325</v>
      </c>
      <c r="X741" s="45">
        <v>44561</v>
      </c>
      <c r="Y741" s="42" t="s">
        <v>40</v>
      </c>
      <c r="Z741" s="42" t="s">
        <v>9203</v>
      </c>
      <c r="AA741" s="42" t="s">
        <v>9535</v>
      </c>
    </row>
    <row r="742" spans="1:27" ht="15.75" customHeight="1" x14ac:dyDescent="0.2">
      <c r="A742" s="41">
        <v>7379</v>
      </c>
      <c r="B742" s="27" t="str">
        <f>VLOOKUP(A742,'BASE REGISTRO NOVIEMBRE'!$B$2:$V$890,2,FALSE)</f>
        <v>Aldeas Infantiles S.O.S. Chile.</v>
      </c>
      <c r="C742" s="27" t="str">
        <f>VLOOKUP(A742,'BASE REGISTRO NOVIEMBRE'!$B$2:$V$890,3,FALSE)</f>
        <v>73597200-6</v>
      </c>
      <c r="D742" s="27" t="str">
        <f>VLOOKUP(A742,'BASE REGISTRO NOVIEMBRE'!$B$2:$V$890,4,FALSE)</f>
        <v>Corporación de Derecho Privado</v>
      </c>
      <c r="E742" s="27" t="str">
        <f>VLOOKUP(A742,'BASE REGISTRO NOVIEMBRE'!$B$2:$V$890,5,FALSE)</f>
        <v>Otorgado por Decreto Supremo Nº 171, de 26 de febrero 1997, del Ministerio de Justicia.</v>
      </c>
      <c r="F742" s="27" t="str">
        <f>VLOOKUP(A742,'BASE REGISTRO NOVIEMBRE'!$B$2:$V$890,6,FALSE)</f>
        <v xml:space="preserve">Certificado de vigencia Folio N° 5003722101472 de 19 de febrero de 2021, emitido por el Servicio de Registro Civil e Identificación. </v>
      </c>
      <c r="G742" s="27" t="str">
        <f>VLOOKUP(A742,'BASE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2" s="27" t="str">
        <f>VLOOKUP(A742,'BASE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2" s="27" t="str">
        <f>VLOOKUP(A742,'BASE REGISTRO NOVIEMBRE'!$B$2:$V$890,9,FALSE)</f>
        <v>2 años.</v>
      </c>
      <c r="J742" s="27" t="str">
        <f>VLOOKUP(A742,'BASE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2" s="27" t="str">
        <f>VLOOKUP(A742,'BASE REGISTRO NOVIEMBRE'!$B$2:$V$890,11,FALSE)</f>
        <v xml:space="preserve">María Cecilia Suárez Indart 
Director Nacional: 
CARLOS ARACENA MELLADO
Jorge Lavanderos Svec
</v>
      </c>
      <c r="L742" s="27" t="str">
        <f>VLOOKUP(A742,'BASE REGISTRO NOVIEMBRE'!$B$2:$V$890,12,FALSE)</f>
        <v>Los Leones Nº382, Oficina 501, Providencia.</v>
      </c>
      <c r="M742" s="27" t="str">
        <f>VLOOKUP(A742,'BASE REGISTRO NOVIEMBRE'!$B$2:$V$890,13,FALSE)</f>
        <v>XIII</v>
      </c>
      <c r="N742" s="27" t="str">
        <f>VLOOKUP(A742,'BASE REGISTRO NOVIEMBRE'!$B$2:$V$890,14,FALSE)</f>
        <v>PROVIDENCIA</v>
      </c>
      <c r="O742" s="27">
        <f>VLOOKUP(A742,'BASE REGISTRO NOVIEMBRE'!$B$2:$V$890,15,FALSE)</f>
        <v>228798000</v>
      </c>
      <c r="P742" s="27" t="str">
        <f>VLOOKUP(A742,'BASE REGISTRO NOVIEMBRE'!$B$2:$V$890,16,FALSE)</f>
        <v>Correo: recepcion@aldeasinfantiles.cl Joel.valenzuela@aldeasinfantiles.cl                    Carlos.aracena@aldeasinfantiles.cl Director Nacional de Aldeas Infantiles
Diego.romero@aldeasinfantiles.cl  Jefe de finanzas</v>
      </c>
      <c r="Q742" s="27">
        <f>VLOOKUP(A742,'BASE REGISTRO NOVIEMBRE'!$B$2:$V$890,17,FALSE)</f>
        <v>0</v>
      </c>
      <c r="R742" s="27" t="str">
        <f>VLOOKUP(A742,'BASE REGISTRO NOVIEMBRE'!$B$2:$V$890,18,FALSE)</f>
        <v>93509: Otras asociaciones.</v>
      </c>
      <c r="S742" s="27" t="str">
        <f>VLOOKUP(A742,'BASE REGISTRO NOVIEMBRE'!$B$2:$V$890,19,FALSE)</f>
        <v>Certificado de antecedentes financieros correspondientes al año 2020, aprobados por el Subdepartamento de Supervisión Financiera Nacional. (ante notario público)</v>
      </c>
      <c r="T742" s="107">
        <f>VLOOKUP(A742,'BASE REGISTRO NOVIEMBRE'!$B$2:$V$890,20,FALSE)</f>
        <v>39381</v>
      </c>
      <c r="U742" s="41">
        <v>7379</v>
      </c>
      <c r="V742" s="44">
        <v>27288610</v>
      </c>
      <c r="W742" s="44">
        <v>54021656</v>
      </c>
      <c r="X742" s="45">
        <v>44561</v>
      </c>
      <c r="Y742" s="42" t="s">
        <v>40</v>
      </c>
      <c r="Z742" s="42" t="s">
        <v>9203</v>
      </c>
      <c r="AA742" s="42" t="s">
        <v>1113</v>
      </c>
    </row>
    <row r="743" spans="1:27" ht="15.75" customHeight="1" x14ac:dyDescent="0.2">
      <c r="A743" s="41">
        <v>7379</v>
      </c>
      <c r="B743" s="27" t="str">
        <f>VLOOKUP(A743,'BASE REGISTRO NOVIEMBRE'!$B$2:$V$890,2,FALSE)</f>
        <v>Aldeas Infantiles S.O.S. Chile.</v>
      </c>
      <c r="C743" s="27" t="str">
        <f>VLOOKUP(A743,'BASE REGISTRO NOVIEMBRE'!$B$2:$V$890,3,FALSE)</f>
        <v>73597200-6</v>
      </c>
      <c r="D743" s="27" t="str">
        <f>VLOOKUP(A743,'BASE REGISTRO NOVIEMBRE'!$B$2:$V$890,4,FALSE)</f>
        <v>Corporación de Derecho Privado</v>
      </c>
      <c r="E743" s="27" t="str">
        <f>VLOOKUP(A743,'BASE REGISTRO NOVIEMBRE'!$B$2:$V$890,5,FALSE)</f>
        <v>Otorgado por Decreto Supremo Nº 171, de 26 de febrero 1997, del Ministerio de Justicia.</v>
      </c>
      <c r="F743" s="27" t="str">
        <f>VLOOKUP(A743,'BASE REGISTRO NOVIEMBRE'!$B$2:$V$890,6,FALSE)</f>
        <v xml:space="preserve">Certificado de vigencia Folio N° 5003722101472 de 19 de febrero de 2021, emitido por el Servicio de Registro Civil e Identificación. </v>
      </c>
      <c r="G743" s="27" t="str">
        <f>VLOOKUP(A743,'BASE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3" s="27" t="str">
        <f>VLOOKUP(A743,'BASE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3" s="27" t="str">
        <f>VLOOKUP(A743,'BASE REGISTRO NOVIEMBRE'!$B$2:$V$890,9,FALSE)</f>
        <v>2 años.</v>
      </c>
      <c r="J743" s="27" t="str">
        <f>VLOOKUP(A743,'BASE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3" s="27" t="str">
        <f>VLOOKUP(A743,'BASE REGISTRO NOVIEMBRE'!$B$2:$V$890,11,FALSE)</f>
        <v xml:space="preserve">María Cecilia Suárez Indart 
Director Nacional: 
CARLOS ARACENA MELLADO
Jorge Lavanderos Svec
</v>
      </c>
      <c r="L743" s="27" t="str">
        <f>VLOOKUP(A743,'BASE REGISTRO NOVIEMBRE'!$B$2:$V$890,12,FALSE)</f>
        <v>Los Leones Nº382, Oficina 501, Providencia.</v>
      </c>
      <c r="M743" s="27" t="str">
        <f>VLOOKUP(A743,'BASE REGISTRO NOVIEMBRE'!$B$2:$V$890,13,FALSE)</f>
        <v>XIII</v>
      </c>
      <c r="N743" s="27" t="str">
        <f>VLOOKUP(A743,'BASE REGISTRO NOVIEMBRE'!$B$2:$V$890,14,FALSE)</f>
        <v>PROVIDENCIA</v>
      </c>
      <c r="O743" s="27">
        <f>VLOOKUP(A743,'BASE REGISTRO NOVIEMBRE'!$B$2:$V$890,15,FALSE)</f>
        <v>228798000</v>
      </c>
      <c r="P743" s="27" t="str">
        <f>VLOOKUP(A743,'BASE REGISTRO NOVIEMBRE'!$B$2:$V$890,16,FALSE)</f>
        <v>Correo: recepcion@aldeasinfantiles.cl Joel.valenzuela@aldeasinfantiles.cl                    Carlos.aracena@aldeasinfantiles.cl Director Nacional de Aldeas Infantiles
Diego.romero@aldeasinfantiles.cl  Jefe de finanzas</v>
      </c>
      <c r="Q743" s="27">
        <f>VLOOKUP(A743,'BASE REGISTRO NOVIEMBRE'!$B$2:$V$890,17,FALSE)</f>
        <v>0</v>
      </c>
      <c r="R743" s="27" t="str">
        <f>VLOOKUP(A743,'BASE REGISTRO NOVIEMBRE'!$B$2:$V$890,18,FALSE)</f>
        <v>93509: Otras asociaciones.</v>
      </c>
      <c r="S743" s="27" t="str">
        <f>VLOOKUP(A743,'BASE REGISTRO NOVIEMBRE'!$B$2:$V$890,19,FALSE)</f>
        <v>Certificado de antecedentes financieros correspondientes al año 2020, aprobados por el Subdepartamento de Supervisión Financiera Nacional. (ante notario público)</v>
      </c>
      <c r="T743" s="107">
        <f>VLOOKUP(A743,'BASE REGISTRO NOVIEMBRE'!$B$2:$V$890,20,FALSE)</f>
        <v>39381</v>
      </c>
      <c r="U743" s="41">
        <v>7379</v>
      </c>
      <c r="V743" s="44">
        <v>70349750</v>
      </c>
      <c r="W743" s="44">
        <v>120276474</v>
      </c>
      <c r="X743" s="45">
        <v>44561</v>
      </c>
      <c r="Y743" s="42" t="s">
        <v>40</v>
      </c>
      <c r="Z743" s="42" t="s">
        <v>9203</v>
      </c>
      <c r="AA743" s="42" t="s">
        <v>9550</v>
      </c>
    </row>
    <row r="744" spans="1:27" ht="15.75" customHeight="1" x14ac:dyDescent="0.2">
      <c r="A744" s="41">
        <v>7379</v>
      </c>
      <c r="B744" s="27" t="str">
        <f>VLOOKUP(A744,'BASE REGISTRO NOVIEMBRE'!$B$2:$V$890,2,FALSE)</f>
        <v>Aldeas Infantiles S.O.S. Chile.</v>
      </c>
      <c r="C744" s="27" t="str">
        <f>VLOOKUP(A744,'BASE REGISTRO NOVIEMBRE'!$B$2:$V$890,3,FALSE)</f>
        <v>73597200-6</v>
      </c>
      <c r="D744" s="27" t="str">
        <f>VLOOKUP(A744,'BASE REGISTRO NOVIEMBRE'!$B$2:$V$890,4,FALSE)</f>
        <v>Corporación de Derecho Privado</v>
      </c>
      <c r="E744" s="27" t="str">
        <f>VLOOKUP(A744,'BASE REGISTRO NOVIEMBRE'!$B$2:$V$890,5,FALSE)</f>
        <v>Otorgado por Decreto Supremo Nº 171, de 26 de febrero 1997, del Ministerio de Justicia.</v>
      </c>
      <c r="F744" s="27" t="str">
        <f>VLOOKUP(A744,'BASE REGISTRO NOVIEMBRE'!$B$2:$V$890,6,FALSE)</f>
        <v xml:space="preserve">Certificado de vigencia Folio N° 5003722101472 de 19 de febrero de 2021, emitido por el Servicio de Registro Civil e Identificación. </v>
      </c>
      <c r="G744" s="27" t="str">
        <f>VLOOKUP(A744,'BASE REGISTRO NOVIEMBRE'!$B$2:$V$890,7,FALSE)</f>
        <v>El objeto específico de ALDEAS INFANTILES SOS CHILE será proporcionar, en forma gratuita, asistencia y cuidados profesionales adecuados a niños pobres, carentes de recursos económicos, huérfanos, abandonados o desligados de su familia, mediante la creación, mantención y difusión de ALDEAS INFANTILES SOS similares a las concebidas por SOS KDI formada por Hermann Gmeiner, que proporcionan a los niños pobres, carentes de recursos económicos, huérfanos y/o desamparados, un ambiente familiar lo más semejante posible a una familia normal”</v>
      </c>
      <c r="H744" s="27" t="str">
        <f>VLOOKUP(A744,'BASE REGISTRO NOVIEMBRE'!$B$2:$V$890,8,FALSE)</f>
        <v>Directora delegada de Kinderdof International: 
-Zulma Fabiola Flores Muñoz 
-Renuncia de don Alfonso Pretto Rosso
Presidenta:
Cecilia Suárez Indart,
Secretario: 
Eleazar Jaramillo Aburto 
Tesorero: 
Claudio Espinoza Moraga, 
Director Nacional: 
Carlos Aracena Mellado,
Directores:
Fabiola Flores
Alfonso Pretto
Elias Salomon Mohor Albornoz,
Sergio Julio Guzman Lagos, 
Eleazar del Carmen Jaramillo Aburto
Claudio Antonio Espinoza Moraga,
Francisco Javier Leturia Infante, 
Consta en Certificado de directorio de persona jurídica sin fines lucro Folio N° 500372101475, de 19 de febrero de 2021, emitido por el Servicio de Registro Civil e Identificación.</v>
      </c>
      <c r="I744" s="27" t="str">
        <f>VLOOKUP(A744,'BASE REGISTRO NOVIEMBRE'!$B$2:$V$890,9,FALSE)</f>
        <v>2 años.</v>
      </c>
      <c r="J744" s="27" t="str">
        <f>VLOOKUP(A744,'BASE REGISTRO NOVIEMBRE'!$B$2:$V$890,10,FALSE)</f>
        <v xml:space="preserve">29 de marzo de 2019 al 29 de marzo de 2021, según lo que indica Certificado de directorio de persona jurídica sin fines lucro Folio N° 500372101475, de 19 de febrero de 2021, emitido por el Servicio de Registro Civil e Identificación. </v>
      </c>
      <c r="K744" s="27" t="str">
        <f>VLOOKUP(A744,'BASE REGISTRO NOVIEMBRE'!$B$2:$V$890,11,FALSE)</f>
        <v xml:space="preserve">María Cecilia Suárez Indart 
Director Nacional: 
CARLOS ARACENA MELLADO
Jorge Lavanderos Svec
</v>
      </c>
      <c r="L744" s="27" t="str">
        <f>VLOOKUP(A744,'BASE REGISTRO NOVIEMBRE'!$B$2:$V$890,12,FALSE)</f>
        <v>Los Leones Nº382, Oficina 501, Providencia.</v>
      </c>
      <c r="M744" s="27" t="str">
        <f>VLOOKUP(A744,'BASE REGISTRO NOVIEMBRE'!$B$2:$V$890,13,FALSE)</f>
        <v>XIII</v>
      </c>
      <c r="N744" s="27" t="str">
        <f>VLOOKUP(A744,'BASE REGISTRO NOVIEMBRE'!$B$2:$V$890,14,FALSE)</f>
        <v>PROVIDENCIA</v>
      </c>
      <c r="O744" s="27">
        <f>VLOOKUP(A744,'BASE REGISTRO NOVIEMBRE'!$B$2:$V$890,15,FALSE)</f>
        <v>228798000</v>
      </c>
      <c r="P744" s="27" t="str">
        <f>VLOOKUP(A744,'BASE REGISTRO NOVIEMBRE'!$B$2:$V$890,16,FALSE)</f>
        <v>Correo: recepcion@aldeasinfantiles.cl Joel.valenzuela@aldeasinfantiles.cl                    Carlos.aracena@aldeasinfantiles.cl Director Nacional de Aldeas Infantiles
Diego.romero@aldeasinfantiles.cl  Jefe de finanzas</v>
      </c>
      <c r="Q744" s="27">
        <f>VLOOKUP(A744,'BASE REGISTRO NOVIEMBRE'!$B$2:$V$890,17,FALSE)</f>
        <v>0</v>
      </c>
      <c r="R744" s="27" t="str">
        <f>VLOOKUP(A744,'BASE REGISTRO NOVIEMBRE'!$B$2:$V$890,18,FALSE)</f>
        <v>93509: Otras asociaciones.</v>
      </c>
      <c r="S744" s="27" t="str">
        <f>VLOOKUP(A744,'BASE REGISTRO NOVIEMBRE'!$B$2:$V$890,19,FALSE)</f>
        <v>Certificado de antecedentes financieros correspondientes al año 2020, aprobados por el Subdepartamento de Supervisión Financiera Nacional. (ante notario público)</v>
      </c>
      <c r="T744" s="107">
        <f>VLOOKUP(A744,'BASE REGISTRO NOVIEMBRE'!$B$2:$V$890,20,FALSE)</f>
        <v>39381</v>
      </c>
      <c r="U744" s="41">
        <v>7379</v>
      </c>
      <c r="V744" s="44">
        <v>31240604</v>
      </c>
      <c r="W744" s="44">
        <v>62266710</v>
      </c>
      <c r="X744" s="45">
        <v>44561</v>
      </c>
      <c r="Y744" s="42" t="s">
        <v>40</v>
      </c>
      <c r="Z744" s="42" t="s">
        <v>9203</v>
      </c>
      <c r="AA744" s="42" t="s">
        <v>9556</v>
      </c>
    </row>
    <row r="745" spans="1:27" ht="15.75" customHeight="1" x14ac:dyDescent="0.2">
      <c r="A745" s="41">
        <v>7381</v>
      </c>
      <c r="B745" s="27" t="str">
        <f>VLOOKUP(A745,'BASE REGISTRO NOVIEMBRE'!$B$2:$V$890,2,FALSE)</f>
        <v xml:space="preserve">Organización no Gubernamental de Desarrollo Renuevo Centro Integral u ONG Renuevo
</v>
      </c>
      <c r="C745" s="27" t="str">
        <f>VLOOKUP(A745,'BASE REGISTRO NOVIEMBRE'!$B$2:$V$890,3,FALSE)</f>
        <v>65827920-3</v>
      </c>
      <c r="D745" s="27" t="str">
        <f>VLOOKUP(A745,'BASE REGISTRO NOVIEMBRE'!$B$2:$V$890,4,FALSE)</f>
        <v xml:space="preserve">Corporación de derecho privado.
</v>
      </c>
      <c r="E745" s="27" t="str">
        <f>VLOOKUP(A745,'BASE REGISTRO NOVIEMBRE'!$B$2:$V$890,5,FALSE)</f>
        <v xml:space="preserve">Otorgado por Decreto Supremo N° 1885, de 25 de junio de 2007, del Ministerio de Justicia.
</v>
      </c>
      <c r="F745" s="27" t="str">
        <f>VLOOKUP(A745,'BASE REGISTRO NOVIEMBRE'!$B$2:$V$890,6,FALSE)</f>
        <v>Certificado de Vigencia de Persona Jurídica sin fines de lucro Folio N° 500395479101, de 25 de junio de 2021, emitido por el Servicio de Registro Civil e Identificación.</v>
      </c>
      <c r="G745" s="27" t="str">
        <f>VLOOKUP(A745,'BASE REGISTRO NOVIEMBRE'!$B$2:$V$890,7,FALSE)</f>
        <v xml:space="preserve">La promoción del desarrollo, especialmente de las personas, familias, grupos y comunidades que viven en condiciones de pobreza y/o marginalidad.
</v>
      </c>
      <c r="H745" s="27" t="str">
        <f>VLOOKUP(A745,'BASE REGISTRO NOVIEMBRE'!$B$2:$V$890,8,FALSE)</f>
        <v xml:space="preserve">Presidente:
Adolfo Andrés Farías Salgado, 
Vicepresidente: 
Miguel Ormeño Pitriqueo, 
Secretario: 
Jorge Eliazar Bravo Cáceres,
Tesorera: 
Eugenia Margarita Fernández Espinoza, 
Director: 
Pedro Esteban García Villagra, 
 Según consta en Certificado de Directorio, Folio N°500395478822, de 25 de junio de 2021, emitido por el Servicio de Registro Civil e Identificación.
 </v>
      </c>
      <c r="I745" s="27" t="str">
        <f>VLOOKUP(A745,'BASE REGISTRO NOVIEMBRE'!$B$2:$V$890,9,FALSE)</f>
        <v xml:space="preserve">dura dos años en su cargo. </v>
      </c>
      <c r="J745" s="27" t="str">
        <f>VLOOKUP(A745,'BASE REGISTRO NOVIEMBRE'!$B$2:$V$890,10,FALSE)</f>
        <v>30-3-2020 hasta el 30-3-2022</v>
      </c>
      <c r="K745" s="27" t="str">
        <f>VLOOKUP(A745,'BASE REGISTRO NOVIEMBRE'!$B$2:$V$890,11,FALSE)</f>
        <v>Adolfo Andrés Farías Salgado,                            Nicolás Elías Marín Machuca</v>
      </c>
      <c r="L745" s="27" t="str">
        <f>VLOOKUP(A745,'BASE REGISTRO NOVIEMBRE'!$B$2:$V$890,12,FALSE)</f>
        <v xml:space="preserve">Avenida Salvador Allende N° 92, Oficina 10, comuna de San Joaquín
</v>
      </c>
      <c r="M745" s="27" t="str">
        <f>VLOOKUP(A745,'BASE REGISTRO NOVIEMBRE'!$B$2:$V$890,13,FALSE)</f>
        <v>XIII</v>
      </c>
      <c r="N745" s="27" t="str">
        <f>VLOOKUP(A745,'BASE REGISTRO NOVIEMBRE'!$B$2:$V$890,14,FALSE)</f>
        <v>San Joaquín</v>
      </c>
      <c r="O745" s="27">
        <f>VLOOKUP(A745,'BASE REGISTRO NOVIEMBRE'!$B$2:$V$890,15,FALSE)</f>
        <v>228217836</v>
      </c>
      <c r="P745" s="27" t="str">
        <f>VLOOKUP(A745,'BASE REGISTRO NOVIEMBRE'!$B$2:$V$890,16,FALSE)</f>
        <v>adolfo.farias@ongrenuevo.cl/ central@ongrenuevo.cl</v>
      </c>
      <c r="Q745" s="27">
        <f>VLOOKUP(A745,'BASE REGISTRO NOVIEMBRE'!$B$2:$V$890,17,FALSE)</f>
        <v>0</v>
      </c>
      <c r="R745" s="27" t="str">
        <f>VLOOKUP(A745,'BASE REGISTRO NOVIEMBRE'!$B$2:$V$890,18,FALSE)</f>
        <v>93401 Institución de Asistencia Social.</v>
      </c>
      <c r="S745" s="27" t="str">
        <f>VLOOKUP(A745,'BASE REGISTRO NOVIEMBRE'!$B$2:$V$890,19,FALSE)</f>
        <v>Certificado Financiero 2020, aprobado por el Subdepartamento de Supervisión financiera Nacional.</v>
      </c>
      <c r="T745" s="107">
        <f>VLOOKUP(A745,'BASE REGISTRO NOVIEMBRE'!$B$2:$V$890,20,FALSE)</f>
        <v>39392</v>
      </c>
      <c r="U745" s="41">
        <v>7381</v>
      </c>
      <c r="V745" s="44">
        <v>48548232</v>
      </c>
      <c r="W745" s="44">
        <v>57247091</v>
      </c>
      <c r="X745" s="45">
        <v>44561</v>
      </c>
      <c r="Y745" s="42" t="s">
        <v>40</v>
      </c>
      <c r="Z745" s="42" t="s">
        <v>9203</v>
      </c>
      <c r="AA745" s="42" t="s">
        <v>9460</v>
      </c>
    </row>
    <row r="746" spans="1:27" ht="15.75" customHeight="1" x14ac:dyDescent="0.2">
      <c r="A746" s="41">
        <v>7386</v>
      </c>
      <c r="B746" s="27" t="str">
        <f>VLOOKUP(A746,'BASE REGISTRO NOVIEMBRE'!$B$2:$V$890,2,FALSE)</f>
        <v xml:space="preserve">I. Municipalidad de Cabildo
</v>
      </c>
      <c r="C746" s="27" t="str">
        <f>VLOOKUP(A746,'BASE REGISTRO NOVIEMBRE'!$B$2:$V$890,3,FALSE)</f>
        <v>69050200-3</v>
      </c>
      <c r="D746" s="27" t="str">
        <f>VLOOKUP(A746,'BASE REGISTRO NOVIEMBRE'!$B$2:$V$890,4,FALSE)</f>
        <v>Municipalidad</v>
      </c>
      <c r="E746" s="27" t="str">
        <f>VLOOKUP(A746,'BASE REGISTRO NOVIEMBRE'!$B$2:$V$890,5,FALSE)</f>
        <v>Constitución Política de la República, artículo 107</v>
      </c>
      <c r="F746" s="27" t="str">
        <f>VLOOKUP(A746,'BASE REGISTRO NOVIEMBRE'!$B$2:$V$890,6,FALSE)</f>
        <v>Indefinida</v>
      </c>
      <c r="G746" s="27" t="str">
        <f>VLOOKUP(A746,'BASE REGISTRO NOVIEMBRE'!$B$2:$V$890,7,FALSE)</f>
        <v>Según Ley Orgánica Nº 18.695, artículos 1º al  4º</v>
      </c>
      <c r="H746" s="27" t="str">
        <f>VLOOKUP(A746,'BASE REGISTRO NOVIEMBRE'!$B$2:$V$890,8,FALSE)</f>
        <v>no tiene</v>
      </c>
      <c r="I746" s="27">
        <f>VLOOKUP(A746,'BASE REGISTRO NOVIEMBRE'!$B$2:$V$890,9,FALSE)</f>
        <v>0</v>
      </c>
      <c r="J746" s="27">
        <f>VLOOKUP(A746,'BASE REGISTRO NOVIEMBRE'!$B$2:$V$890,10,FALSE)</f>
        <v>0</v>
      </c>
      <c r="K746" s="27" t="str">
        <f>VLOOKUP(A746,'BASE REGISTRO NOVIEMBRE'!$B$2:$V$890,11,FALSE)</f>
        <v xml:space="preserve">Victor Donoso Oyanedel Huerta, </v>
      </c>
      <c r="L746" s="27" t="str">
        <f>VLOOKUP(A746,'BASE REGISTRO NOVIEMBRE'!$B$2:$V$890,12,FALSE)</f>
        <v xml:space="preserve">Avenida Humeres Nº 499, comuna de Cabildo, Quinta Región.
</v>
      </c>
      <c r="M746" s="27" t="str">
        <f>VLOOKUP(A746,'BASE REGISTRO NOVIEMBRE'!$B$2:$V$890,13,FALSE)</f>
        <v>V</v>
      </c>
      <c r="N746" s="27" t="str">
        <f>VLOOKUP(A746,'BASE REGISTRO NOVIEMBRE'!$B$2:$V$890,14,FALSE)</f>
        <v>Cabildo</v>
      </c>
      <c r="O746" s="27" t="str">
        <f>VLOOKUP(A746,'BASE REGISTRO NOVIEMBRE'!$B$2:$V$890,15,FALSE)</f>
        <v>33- 762100 anexos 204 o 202</v>
      </c>
      <c r="P746" s="27" t="str">
        <f>VLOOKUP(A746,'BASE REGISTRO NOVIEMBRE'!$B$2:$V$890,16,FALSE)</f>
        <v xml:space="preserve">alcaldia@municipiocabildo.cl
oirs@municipiocabildo.cl </v>
      </c>
      <c r="Q746" s="27">
        <f>VLOOKUP(A746,'BASE REGISTRO NOVIEMBRE'!$B$2:$V$890,17,FALSE)</f>
        <v>0</v>
      </c>
      <c r="R746" s="27">
        <f>VLOOKUP(A746,'BASE REGISTRO NOVIEMBRE'!$B$2:$V$890,18,FALSE)</f>
        <v>91001</v>
      </c>
      <c r="S746" s="27" t="str">
        <f>VLOOKUP(A746,'BASE REGISTRO NOVIEMBRE'!$B$2:$V$890,19,FALSE)</f>
        <v xml:space="preserve">No se acompañan. Aplica Informe Jurídico Nº 09, de  fecha 14 de marzo de 2011 del Departamento Jurídico y Dictamen Nº 070791, de 2009, de la Contraloría General de la República.  
</v>
      </c>
      <c r="T746" s="107">
        <f>VLOOKUP(A746,'BASE REGISTRO NOVIEMBRE'!$B$2:$V$890,20,FALSE)</f>
        <v>39434</v>
      </c>
      <c r="U746" s="41">
        <v>7386</v>
      </c>
      <c r="V746" s="44">
        <v>7631574</v>
      </c>
      <c r="W746" s="44">
        <v>10493414</v>
      </c>
      <c r="X746" s="45">
        <v>44561</v>
      </c>
      <c r="Y746" s="42" t="s">
        <v>40</v>
      </c>
      <c r="Z746" s="42" t="s">
        <v>9203</v>
      </c>
      <c r="AA746" s="42" t="s">
        <v>9455</v>
      </c>
    </row>
    <row r="747" spans="1:27" ht="15.75" customHeight="1" x14ac:dyDescent="0.2">
      <c r="A747" s="41">
        <v>7388</v>
      </c>
      <c r="B747" s="27" t="str">
        <f>VLOOKUP(A747,'BASE REGISTRO NOVIEMBRE'!$B$2:$V$890,2,FALSE)</f>
        <v>Corporación Privada de Desarrollo Social IX Región, CORPRIX</v>
      </c>
      <c r="C747" s="27" t="str">
        <f>VLOOKUP(A747,'BASE REGISTRO NOVIEMBRE'!$B$2:$V$890,3,FALSE)</f>
        <v>71339400-9</v>
      </c>
      <c r="D747" s="27" t="str">
        <f>VLOOKUP(A747,'BASE REGISTRO NOVIEMBRE'!$B$2:$V$890,4,FALSE)</f>
        <v>Corporación de Derecho Privado</v>
      </c>
      <c r="E747" s="27" t="str">
        <f>VLOOKUP(A747,'BASE REGISTRO NOVIEMBRE'!$B$2:$V$890,5,FALSE)</f>
        <v>Otorgada por Decreto Exento N° 1297, de 14 de octubre de 1977, modificado por Decreto Exento N° 199, ambos del Ministerio de Justicia.</v>
      </c>
      <c r="F747" s="27" t="str">
        <f>VLOOKUP(A747,'BASE REGISTRO NOVIEMBRE'!$B$2:$V$890,6,FALSE)</f>
        <v>Certificado de Vigencia de persona jurídica sin fines de lucro folio N° 500396972685, de fecha 05 de julio de 2021, emitido por el Servicio de Registro Civil e Identificación.</v>
      </c>
      <c r="G747" s="27" t="str">
        <f>VLOOKUP(A747,'BASE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47" s="27" t="str">
        <f>VLOOKUP(A747,'BASE REGISTRO NOVIEMBRE'!$B$2:$V$890,8,FALSE)</f>
        <v>Presidente: 
Ermes Andrade Barría, 
Vice Presidenta: 
María Victoria Gyllen López
Tesorero: 
Iris Chávez Chaparro
-Renuncia de doña Mariana González Cabezas, con fecha 26 de octubre de 2020.</v>
      </c>
      <c r="I747" s="27" t="str">
        <f>VLOOKUP(A747,'BASE REGISTRO NOVIEMBRE'!$B$2:$V$890,9,FALSE)</f>
        <v>Dos años en sus cargos.</v>
      </c>
      <c r="J747" s="27" t="str">
        <f>VLOOKUP(A747,'BASE REGISTRO NOVIEMBRE'!$B$2:$V$890,10,FALSE)</f>
        <v>De 31 de octubre de 2018 a 31 de octubre de 2020.</v>
      </c>
      <c r="K747" s="27" t="str">
        <f>VLOOKUP(A747,'BASE REGISTRO NOVIEMBRE'!$B$2:$V$890,11,FALSE)</f>
        <v xml:space="preserve">Presidente: Ermes Andrade Barría,
</v>
      </c>
      <c r="L747" s="27" t="str">
        <f>VLOOKUP(A747,'BASE REGISTRO NOVIEMBRE'!$B$2:$V$890,12,FALSE)</f>
        <v xml:space="preserve">Arturo Prat N° 350, oficina 404, Ciudad de Temuco
</v>
      </c>
      <c r="M747" s="27" t="str">
        <f>VLOOKUP(A747,'BASE REGISTRO NOVIEMBRE'!$B$2:$V$890,13,FALSE)</f>
        <v>IX</v>
      </c>
      <c r="N747" s="27" t="str">
        <f>VLOOKUP(A747,'BASE REGISTRO NOVIEMBRE'!$B$2:$V$890,14,FALSE)</f>
        <v>Temuco</v>
      </c>
      <c r="O747" s="27" t="str">
        <f>VLOOKUP(A747,'BASE REGISTRO NOVIEMBRE'!$B$2:$V$890,15,FALSE)</f>
        <v>942645681 – 986042080</v>
      </c>
      <c r="P747" s="27" t="str">
        <f>VLOOKUP(A747,'BASE REGISTRO NOVIEMBRE'!$B$2:$V$890,16,FALSE)</f>
        <v xml:space="preserve">corprix@gmail.cl
</v>
      </c>
      <c r="Q747" s="27">
        <f>VLOOKUP(A747,'BASE REGISTRO NOVIEMBRE'!$B$2:$V$890,17,FALSE)</f>
        <v>0</v>
      </c>
      <c r="R747" s="27">
        <f>VLOOKUP(A747,'BASE REGISTRO NOVIEMBRE'!$B$2:$V$890,18,FALSE)</f>
        <v>93401</v>
      </c>
      <c r="S747" s="27" t="str">
        <f>VLOOKUP(A747,'BASE REGISTRO NOVIEMBRE'!$B$2:$V$890,19,FALSE)</f>
        <v>Se acompaña certificado financiero correspondiente al año 2020, aprobado por el Subdepartamento de Supervisión Financiera Nacional.</v>
      </c>
      <c r="T747" s="107">
        <f>VLOOKUP(A747,'BASE REGISTRO NOVIEMBRE'!$B$2:$V$890,20,FALSE)</f>
        <v>39476</v>
      </c>
      <c r="U747" s="41">
        <v>7388</v>
      </c>
      <c r="V747" s="44">
        <v>20706523</v>
      </c>
      <c r="W747" s="44">
        <v>39732854</v>
      </c>
      <c r="X747" s="45">
        <v>44561</v>
      </c>
      <c r="Y747" s="42" t="s">
        <v>40</v>
      </c>
      <c r="Z747" s="42" t="s">
        <v>9203</v>
      </c>
      <c r="AA747" s="42" t="s">
        <v>204</v>
      </c>
    </row>
    <row r="748" spans="1:27" ht="15.75" customHeight="1" x14ac:dyDescent="0.2">
      <c r="A748" s="41">
        <v>7388</v>
      </c>
      <c r="B748" s="27" t="str">
        <f>VLOOKUP(A748,'BASE REGISTRO NOVIEMBRE'!$B$2:$V$890,2,FALSE)</f>
        <v>Corporación Privada de Desarrollo Social IX Región, CORPRIX</v>
      </c>
      <c r="C748" s="27" t="str">
        <f>VLOOKUP(A748,'BASE REGISTRO NOVIEMBRE'!$B$2:$V$890,3,FALSE)</f>
        <v>71339400-9</v>
      </c>
      <c r="D748" s="27" t="str">
        <f>VLOOKUP(A748,'BASE REGISTRO NOVIEMBRE'!$B$2:$V$890,4,FALSE)</f>
        <v>Corporación de Derecho Privado</v>
      </c>
      <c r="E748" s="27" t="str">
        <f>VLOOKUP(A748,'BASE REGISTRO NOVIEMBRE'!$B$2:$V$890,5,FALSE)</f>
        <v>Otorgada por Decreto Exento N° 1297, de 14 de octubre de 1977, modificado por Decreto Exento N° 199, ambos del Ministerio de Justicia.</v>
      </c>
      <c r="F748" s="27" t="str">
        <f>VLOOKUP(A748,'BASE REGISTRO NOVIEMBRE'!$B$2:$V$890,6,FALSE)</f>
        <v>Certificado de Vigencia de persona jurídica sin fines de lucro folio N° 500396972685, de fecha 05 de julio de 2021, emitido por el Servicio de Registro Civil e Identificación.</v>
      </c>
      <c r="G748" s="27" t="str">
        <f>VLOOKUP(A748,'BASE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48" s="27" t="str">
        <f>VLOOKUP(A748,'BASE REGISTRO NOVIEMBRE'!$B$2:$V$890,8,FALSE)</f>
        <v>Presidente: 
Ermes Andrade Barría, 
Vice Presidenta: 
María Victoria Gyllen López
Tesorero: 
Iris Chávez Chaparro
-Renuncia de doña Mariana González Cabezas, con fecha 26 de octubre de 2020.</v>
      </c>
      <c r="I748" s="27" t="str">
        <f>VLOOKUP(A748,'BASE REGISTRO NOVIEMBRE'!$B$2:$V$890,9,FALSE)</f>
        <v>Dos años en sus cargos.</v>
      </c>
      <c r="J748" s="27" t="str">
        <f>VLOOKUP(A748,'BASE REGISTRO NOVIEMBRE'!$B$2:$V$890,10,FALSE)</f>
        <v>De 31 de octubre de 2018 a 31 de octubre de 2020.</v>
      </c>
      <c r="K748" s="27" t="str">
        <f>VLOOKUP(A748,'BASE REGISTRO NOVIEMBRE'!$B$2:$V$890,11,FALSE)</f>
        <v xml:space="preserve">Presidente: Ermes Andrade Barría,
</v>
      </c>
      <c r="L748" s="27" t="str">
        <f>VLOOKUP(A748,'BASE REGISTRO NOVIEMBRE'!$B$2:$V$890,12,FALSE)</f>
        <v xml:space="preserve">Arturo Prat N° 350, oficina 404, Ciudad de Temuco
</v>
      </c>
      <c r="M748" s="27" t="str">
        <f>VLOOKUP(A748,'BASE REGISTRO NOVIEMBRE'!$B$2:$V$890,13,FALSE)</f>
        <v>IX</v>
      </c>
      <c r="N748" s="27" t="str">
        <f>VLOOKUP(A748,'BASE REGISTRO NOVIEMBRE'!$B$2:$V$890,14,FALSE)</f>
        <v>Temuco</v>
      </c>
      <c r="O748" s="27" t="str">
        <f>VLOOKUP(A748,'BASE REGISTRO NOVIEMBRE'!$B$2:$V$890,15,FALSE)</f>
        <v>942645681 – 986042080</v>
      </c>
      <c r="P748" s="27" t="str">
        <f>VLOOKUP(A748,'BASE REGISTRO NOVIEMBRE'!$B$2:$V$890,16,FALSE)</f>
        <v xml:space="preserve">corprix@gmail.cl
</v>
      </c>
      <c r="Q748" s="27">
        <f>VLOOKUP(A748,'BASE REGISTRO NOVIEMBRE'!$B$2:$V$890,17,FALSE)</f>
        <v>0</v>
      </c>
      <c r="R748" s="27">
        <f>VLOOKUP(A748,'BASE REGISTRO NOVIEMBRE'!$B$2:$V$890,18,FALSE)</f>
        <v>93401</v>
      </c>
      <c r="S748" s="27" t="str">
        <f>VLOOKUP(A748,'BASE REGISTRO NOVIEMBRE'!$B$2:$V$890,19,FALSE)</f>
        <v>Se acompaña certificado financiero correspondiente al año 2020, aprobado por el Subdepartamento de Supervisión Financiera Nacional.</v>
      </c>
      <c r="T748" s="107">
        <f>VLOOKUP(A748,'BASE REGISTRO NOVIEMBRE'!$B$2:$V$890,20,FALSE)</f>
        <v>39476</v>
      </c>
      <c r="U748" s="41">
        <v>7388</v>
      </c>
      <c r="V748" s="44">
        <v>21894419</v>
      </c>
      <c r="W748" s="44">
        <v>43327741</v>
      </c>
      <c r="X748" s="45">
        <v>44561</v>
      </c>
      <c r="Y748" s="42" t="s">
        <v>40</v>
      </c>
      <c r="Z748" s="42" t="s">
        <v>9203</v>
      </c>
      <c r="AA748" s="42" t="s">
        <v>1836</v>
      </c>
    </row>
    <row r="749" spans="1:27" ht="15.75" customHeight="1" x14ac:dyDescent="0.2">
      <c r="A749" s="41">
        <v>7388</v>
      </c>
      <c r="B749" s="27" t="str">
        <f>VLOOKUP(A749,'BASE REGISTRO NOVIEMBRE'!$B$2:$V$890,2,FALSE)</f>
        <v>Corporación Privada de Desarrollo Social IX Región, CORPRIX</v>
      </c>
      <c r="C749" s="27" t="str">
        <f>VLOOKUP(A749,'BASE REGISTRO NOVIEMBRE'!$B$2:$V$890,3,FALSE)</f>
        <v>71339400-9</v>
      </c>
      <c r="D749" s="27" t="str">
        <f>VLOOKUP(A749,'BASE REGISTRO NOVIEMBRE'!$B$2:$V$890,4,FALSE)</f>
        <v>Corporación de Derecho Privado</v>
      </c>
      <c r="E749" s="27" t="str">
        <f>VLOOKUP(A749,'BASE REGISTRO NOVIEMBRE'!$B$2:$V$890,5,FALSE)</f>
        <v>Otorgada por Decreto Exento N° 1297, de 14 de octubre de 1977, modificado por Decreto Exento N° 199, ambos del Ministerio de Justicia.</v>
      </c>
      <c r="F749" s="27" t="str">
        <f>VLOOKUP(A749,'BASE REGISTRO NOVIEMBRE'!$B$2:$V$890,6,FALSE)</f>
        <v>Certificado de Vigencia de persona jurídica sin fines de lucro folio N° 500396972685, de fecha 05 de julio de 2021, emitido por el Servicio de Registro Civil e Identificación.</v>
      </c>
      <c r="G749" s="27" t="str">
        <f>VLOOKUP(A749,'BASE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49" s="27" t="str">
        <f>VLOOKUP(A749,'BASE REGISTRO NOVIEMBRE'!$B$2:$V$890,8,FALSE)</f>
        <v>Presidente: 
Ermes Andrade Barría, 
Vice Presidenta: 
María Victoria Gyllen López
Tesorero: 
Iris Chávez Chaparro
-Renuncia de doña Mariana González Cabezas, con fecha 26 de octubre de 2020.</v>
      </c>
      <c r="I749" s="27" t="str">
        <f>VLOOKUP(A749,'BASE REGISTRO NOVIEMBRE'!$B$2:$V$890,9,FALSE)</f>
        <v>Dos años en sus cargos.</v>
      </c>
      <c r="J749" s="27" t="str">
        <f>VLOOKUP(A749,'BASE REGISTRO NOVIEMBRE'!$B$2:$V$890,10,FALSE)</f>
        <v>De 31 de octubre de 2018 a 31 de octubre de 2020.</v>
      </c>
      <c r="K749" s="27" t="str">
        <f>VLOOKUP(A749,'BASE REGISTRO NOVIEMBRE'!$B$2:$V$890,11,FALSE)</f>
        <v xml:space="preserve">Presidente: Ermes Andrade Barría,
</v>
      </c>
      <c r="L749" s="27" t="str">
        <f>VLOOKUP(A749,'BASE REGISTRO NOVIEMBRE'!$B$2:$V$890,12,FALSE)</f>
        <v xml:space="preserve">Arturo Prat N° 350, oficina 404, Ciudad de Temuco
</v>
      </c>
      <c r="M749" s="27" t="str">
        <f>VLOOKUP(A749,'BASE REGISTRO NOVIEMBRE'!$B$2:$V$890,13,FALSE)</f>
        <v>IX</v>
      </c>
      <c r="N749" s="27" t="str">
        <f>VLOOKUP(A749,'BASE REGISTRO NOVIEMBRE'!$B$2:$V$890,14,FALSE)</f>
        <v>Temuco</v>
      </c>
      <c r="O749" s="27" t="str">
        <f>VLOOKUP(A749,'BASE REGISTRO NOVIEMBRE'!$B$2:$V$890,15,FALSE)</f>
        <v>942645681 – 986042080</v>
      </c>
      <c r="P749" s="27" t="str">
        <f>VLOOKUP(A749,'BASE REGISTRO NOVIEMBRE'!$B$2:$V$890,16,FALSE)</f>
        <v xml:space="preserve">corprix@gmail.cl
</v>
      </c>
      <c r="Q749" s="27">
        <f>VLOOKUP(A749,'BASE REGISTRO NOVIEMBRE'!$B$2:$V$890,17,FALSE)</f>
        <v>0</v>
      </c>
      <c r="R749" s="27">
        <f>VLOOKUP(A749,'BASE REGISTRO NOVIEMBRE'!$B$2:$V$890,18,FALSE)</f>
        <v>93401</v>
      </c>
      <c r="S749" s="27" t="str">
        <f>VLOOKUP(A749,'BASE REGISTRO NOVIEMBRE'!$B$2:$V$890,19,FALSE)</f>
        <v>Se acompaña certificado financiero correspondiente al año 2020, aprobado por el Subdepartamento de Supervisión Financiera Nacional.</v>
      </c>
      <c r="T749" s="107">
        <f>VLOOKUP(A749,'BASE REGISTRO NOVIEMBRE'!$B$2:$V$890,20,FALSE)</f>
        <v>39476</v>
      </c>
      <c r="U749" s="41">
        <v>7388</v>
      </c>
      <c r="V749" s="44">
        <v>46425709</v>
      </c>
      <c r="W749" s="44">
        <v>83361233</v>
      </c>
      <c r="X749" s="45">
        <v>44561</v>
      </c>
      <c r="Y749" s="42" t="s">
        <v>40</v>
      </c>
      <c r="Z749" s="42" t="s">
        <v>9203</v>
      </c>
      <c r="AA749" s="42" t="s">
        <v>219</v>
      </c>
    </row>
    <row r="750" spans="1:27" ht="15.75" customHeight="1" x14ac:dyDescent="0.2">
      <c r="A750" s="41">
        <v>7388</v>
      </c>
      <c r="B750" s="27" t="str">
        <f>VLOOKUP(A750,'BASE REGISTRO NOVIEMBRE'!$B$2:$V$890,2,FALSE)</f>
        <v>Corporación Privada de Desarrollo Social IX Región, CORPRIX</v>
      </c>
      <c r="C750" s="27" t="str">
        <f>VLOOKUP(A750,'BASE REGISTRO NOVIEMBRE'!$B$2:$V$890,3,FALSE)</f>
        <v>71339400-9</v>
      </c>
      <c r="D750" s="27" t="str">
        <f>VLOOKUP(A750,'BASE REGISTRO NOVIEMBRE'!$B$2:$V$890,4,FALSE)</f>
        <v>Corporación de Derecho Privado</v>
      </c>
      <c r="E750" s="27" t="str">
        <f>VLOOKUP(A750,'BASE REGISTRO NOVIEMBRE'!$B$2:$V$890,5,FALSE)</f>
        <v>Otorgada por Decreto Exento N° 1297, de 14 de octubre de 1977, modificado por Decreto Exento N° 199, ambos del Ministerio de Justicia.</v>
      </c>
      <c r="F750" s="27" t="str">
        <f>VLOOKUP(A750,'BASE REGISTRO NOVIEMBRE'!$B$2:$V$890,6,FALSE)</f>
        <v>Certificado de Vigencia de persona jurídica sin fines de lucro folio N° 500396972685, de fecha 05 de julio de 2021, emitido por el Servicio de Registro Civil e Identificación.</v>
      </c>
      <c r="G750" s="27" t="str">
        <f>VLOOKUP(A750,'BASE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50" s="27" t="str">
        <f>VLOOKUP(A750,'BASE REGISTRO NOVIEMBRE'!$B$2:$V$890,8,FALSE)</f>
        <v>Presidente: 
Ermes Andrade Barría, 
Vice Presidenta: 
María Victoria Gyllen López
Tesorero: 
Iris Chávez Chaparro
-Renuncia de doña Mariana González Cabezas, con fecha 26 de octubre de 2020.</v>
      </c>
      <c r="I750" s="27" t="str">
        <f>VLOOKUP(A750,'BASE REGISTRO NOVIEMBRE'!$B$2:$V$890,9,FALSE)</f>
        <v>Dos años en sus cargos.</v>
      </c>
      <c r="J750" s="27" t="str">
        <f>VLOOKUP(A750,'BASE REGISTRO NOVIEMBRE'!$B$2:$V$890,10,FALSE)</f>
        <v>De 31 de octubre de 2018 a 31 de octubre de 2020.</v>
      </c>
      <c r="K750" s="27" t="str">
        <f>VLOOKUP(A750,'BASE REGISTRO NOVIEMBRE'!$B$2:$V$890,11,FALSE)</f>
        <v xml:space="preserve">Presidente: Ermes Andrade Barría,
</v>
      </c>
      <c r="L750" s="27" t="str">
        <f>VLOOKUP(A750,'BASE REGISTRO NOVIEMBRE'!$B$2:$V$890,12,FALSE)</f>
        <v xml:space="preserve">Arturo Prat N° 350, oficina 404, Ciudad de Temuco
</v>
      </c>
      <c r="M750" s="27" t="str">
        <f>VLOOKUP(A750,'BASE REGISTRO NOVIEMBRE'!$B$2:$V$890,13,FALSE)</f>
        <v>IX</v>
      </c>
      <c r="N750" s="27" t="str">
        <f>VLOOKUP(A750,'BASE REGISTRO NOVIEMBRE'!$B$2:$V$890,14,FALSE)</f>
        <v>Temuco</v>
      </c>
      <c r="O750" s="27" t="str">
        <f>VLOOKUP(A750,'BASE REGISTRO NOVIEMBRE'!$B$2:$V$890,15,FALSE)</f>
        <v>942645681 – 986042080</v>
      </c>
      <c r="P750" s="27" t="str">
        <f>VLOOKUP(A750,'BASE REGISTRO NOVIEMBRE'!$B$2:$V$890,16,FALSE)</f>
        <v xml:space="preserve">corprix@gmail.cl
</v>
      </c>
      <c r="Q750" s="27">
        <f>VLOOKUP(A750,'BASE REGISTRO NOVIEMBRE'!$B$2:$V$890,17,FALSE)</f>
        <v>0</v>
      </c>
      <c r="R750" s="27">
        <f>VLOOKUP(A750,'BASE REGISTRO NOVIEMBRE'!$B$2:$V$890,18,FALSE)</f>
        <v>93401</v>
      </c>
      <c r="S750" s="27" t="str">
        <f>VLOOKUP(A750,'BASE REGISTRO NOVIEMBRE'!$B$2:$V$890,19,FALSE)</f>
        <v>Se acompaña certificado financiero correspondiente al año 2020, aprobado por el Subdepartamento de Supervisión Financiera Nacional.</v>
      </c>
      <c r="T750" s="107">
        <f>VLOOKUP(A750,'BASE REGISTRO NOVIEMBRE'!$B$2:$V$890,20,FALSE)</f>
        <v>39476</v>
      </c>
      <c r="U750" s="41">
        <v>7388</v>
      </c>
      <c r="V750" s="44">
        <v>37361290</v>
      </c>
      <c r="W750" s="44">
        <v>74668815</v>
      </c>
      <c r="X750" s="45">
        <v>44561</v>
      </c>
      <c r="Y750" s="42" t="s">
        <v>40</v>
      </c>
      <c r="Z750" s="42" t="s">
        <v>9203</v>
      </c>
      <c r="AA750" s="42" t="s">
        <v>9591</v>
      </c>
    </row>
    <row r="751" spans="1:27" ht="15.75" customHeight="1" x14ac:dyDescent="0.2">
      <c r="A751" s="41">
        <v>7388</v>
      </c>
      <c r="B751" s="27" t="str">
        <f>VLOOKUP(A751,'BASE REGISTRO NOVIEMBRE'!$B$2:$V$890,2,FALSE)</f>
        <v>Corporación Privada de Desarrollo Social IX Región, CORPRIX</v>
      </c>
      <c r="C751" s="27" t="str">
        <f>VLOOKUP(A751,'BASE REGISTRO NOVIEMBRE'!$B$2:$V$890,3,FALSE)</f>
        <v>71339400-9</v>
      </c>
      <c r="D751" s="27" t="str">
        <f>VLOOKUP(A751,'BASE REGISTRO NOVIEMBRE'!$B$2:$V$890,4,FALSE)</f>
        <v>Corporación de Derecho Privado</v>
      </c>
      <c r="E751" s="27" t="str">
        <f>VLOOKUP(A751,'BASE REGISTRO NOVIEMBRE'!$B$2:$V$890,5,FALSE)</f>
        <v>Otorgada por Decreto Exento N° 1297, de 14 de octubre de 1977, modificado por Decreto Exento N° 199, ambos del Ministerio de Justicia.</v>
      </c>
      <c r="F751" s="27" t="str">
        <f>VLOOKUP(A751,'BASE REGISTRO NOVIEMBRE'!$B$2:$V$890,6,FALSE)</f>
        <v>Certificado de Vigencia de persona jurídica sin fines de lucro folio N° 500396972685, de fecha 05 de julio de 2021, emitido por el Servicio de Registro Civil e Identificación.</v>
      </c>
      <c r="G751" s="27" t="str">
        <f>VLOOKUP(A751,'BASE REGISTRO NOVIEMBRE'!$B$2:$V$890,7,FALSE)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751" s="27" t="str">
        <f>VLOOKUP(A751,'BASE REGISTRO NOVIEMBRE'!$B$2:$V$890,8,FALSE)</f>
        <v>Presidente: 
Ermes Andrade Barría, 
Vice Presidenta: 
María Victoria Gyllen López
Tesorero: 
Iris Chávez Chaparro
-Renuncia de doña Mariana González Cabezas, con fecha 26 de octubre de 2020.</v>
      </c>
      <c r="I751" s="27" t="str">
        <f>VLOOKUP(A751,'BASE REGISTRO NOVIEMBRE'!$B$2:$V$890,9,FALSE)</f>
        <v>Dos años en sus cargos.</v>
      </c>
      <c r="J751" s="27" t="str">
        <f>VLOOKUP(A751,'BASE REGISTRO NOVIEMBRE'!$B$2:$V$890,10,FALSE)</f>
        <v>De 31 de octubre de 2018 a 31 de octubre de 2020.</v>
      </c>
      <c r="K751" s="27" t="str">
        <f>VLOOKUP(A751,'BASE REGISTRO NOVIEMBRE'!$B$2:$V$890,11,FALSE)</f>
        <v xml:space="preserve">Presidente: Ermes Andrade Barría,
</v>
      </c>
      <c r="L751" s="27" t="str">
        <f>VLOOKUP(A751,'BASE REGISTRO NOVIEMBRE'!$B$2:$V$890,12,FALSE)</f>
        <v xml:space="preserve">Arturo Prat N° 350, oficina 404, Ciudad de Temuco
</v>
      </c>
      <c r="M751" s="27" t="str">
        <f>VLOOKUP(A751,'BASE REGISTRO NOVIEMBRE'!$B$2:$V$890,13,FALSE)</f>
        <v>IX</v>
      </c>
      <c r="N751" s="27" t="str">
        <f>VLOOKUP(A751,'BASE REGISTRO NOVIEMBRE'!$B$2:$V$890,14,FALSE)</f>
        <v>Temuco</v>
      </c>
      <c r="O751" s="27" t="str">
        <f>VLOOKUP(A751,'BASE REGISTRO NOVIEMBRE'!$B$2:$V$890,15,FALSE)</f>
        <v>942645681 – 986042080</v>
      </c>
      <c r="P751" s="27" t="str">
        <f>VLOOKUP(A751,'BASE REGISTRO NOVIEMBRE'!$B$2:$V$890,16,FALSE)</f>
        <v xml:space="preserve">corprix@gmail.cl
</v>
      </c>
      <c r="Q751" s="27">
        <f>VLOOKUP(A751,'BASE REGISTRO NOVIEMBRE'!$B$2:$V$890,17,FALSE)</f>
        <v>0</v>
      </c>
      <c r="R751" s="27">
        <f>VLOOKUP(A751,'BASE REGISTRO NOVIEMBRE'!$B$2:$V$890,18,FALSE)</f>
        <v>93401</v>
      </c>
      <c r="S751" s="27" t="str">
        <f>VLOOKUP(A751,'BASE REGISTRO NOVIEMBRE'!$B$2:$V$890,19,FALSE)</f>
        <v>Se acompaña certificado financiero correspondiente al año 2020, aprobado por el Subdepartamento de Supervisión Financiera Nacional.</v>
      </c>
      <c r="T751" s="107">
        <f>VLOOKUP(A751,'BASE REGISTRO NOVIEMBRE'!$B$2:$V$890,20,FALSE)</f>
        <v>39476</v>
      </c>
      <c r="U751" s="41">
        <v>7388</v>
      </c>
      <c r="V751" s="44">
        <v>18467764</v>
      </c>
      <c r="W751" s="44">
        <v>37365012</v>
      </c>
      <c r="X751" s="45">
        <v>44561</v>
      </c>
      <c r="Y751" s="42" t="s">
        <v>40</v>
      </c>
      <c r="Z751" s="42" t="s">
        <v>9203</v>
      </c>
      <c r="AA751" s="42" t="s">
        <v>9594</v>
      </c>
    </row>
    <row r="752" spans="1:27" ht="15.75" customHeight="1" x14ac:dyDescent="0.2">
      <c r="A752" s="41">
        <v>7390</v>
      </c>
      <c r="B752" s="27" t="str">
        <f>VLOOKUP(A752,'BASE REGISTRO NOVIEMBRE'!$B$2:$V$890,2,FALSE)</f>
        <v xml:space="preserve">I. Municipalidad de Linares
</v>
      </c>
      <c r="C752" s="27" t="str">
        <f>VLOOKUP(A752,'BASE REGISTRO NOVIEMBRE'!$B$2:$V$890,3,FALSE)</f>
        <v>69130300-4</v>
      </c>
      <c r="D752" s="27" t="str">
        <f>VLOOKUP(A752,'BASE REGISTRO NOVIEMBRE'!$B$2:$V$890,4,FALSE)</f>
        <v>Municipalidad</v>
      </c>
      <c r="E752" s="27" t="str">
        <f>VLOOKUP(A752,'BASE REGISTRO NOVIEMBRE'!$B$2:$V$890,5,FALSE)</f>
        <v>Constitución Política de la República, artículo 107</v>
      </c>
      <c r="F752" s="27" t="str">
        <f>VLOOKUP(A752,'BASE REGISTRO NOVIEMBRE'!$B$2:$V$890,6,FALSE)</f>
        <v>Indefinida</v>
      </c>
      <c r="G752" s="27" t="str">
        <f>VLOOKUP(A752,'BASE REGISTRO NOVIEMBRE'!$B$2:$V$890,7,FALSE)</f>
        <v>Según Ley Orgánica Nº 18.695, artículos 1º al  4º</v>
      </c>
      <c r="H752" s="27" t="str">
        <f>VLOOKUP(A752,'BASE REGISTRO NOVIEMBRE'!$B$2:$V$890,8,FALSE)</f>
        <v>no tiene</v>
      </c>
      <c r="I752" s="27">
        <f>VLOOKUP(A752,'BASE REGISTRO NOVIEMBRE'!$B$2:$V$890,9,FALSE)</f>
        <v>0</v>
      </c>
      <c r="J752" s="27">
        <f>VLOOKUP(A752,'BASE REGISTRO NOVIEMBRE'!$B$2:$V$890,10,FALSE)</f>
        <v>0</v>
      </c>
      <c r="K752" s="27" t="str">
        <f>VLOOKUP(A752,'BASE REGISTRO NOVIEMBRE'!$B$2:$V$890,11,FALSE)</f>
        <v xml:space="preserve">Mario Alejandro Meza Vásquez  </v>
      </c>
      <c r="L752" s="27" t="str">
        <f>VLOOKUP(A752,'BASE REGISTRO NOVIEMBRE'!$B$2:$V$890,12,FALSE)</f>
        <v xml:space="preserve">Calle Kurt Moller Nº 391, comuna de Linares, Séptima Región.
</v>
      </c>
      <c r="M752" s="27" t="str">
        <f>VLOOKUP(A752,'BASE REGISTRO NOVIEMBRE'!$B$2:$V$890,13,FALSE)</f>
        <v>VII</v>
      </c>
      <c r="N752" s="27" t="str">
        <f>VLOOKUP(A752,'BASE REGISTRO NOVIEMBRE'!$B$2:$V$890,14,FALSE)</f>
        <v>Linares</v>
      </c>
      <c r="O752" s="27" t="str">
        <f>VLOOKUP(A752,'BASE REGISTRO NOVIEMBRE'!$B$2:$V$890,15,FALSE)</f>
        <v xml:space="preserve">Fono: (73) 634513 - </v>
      </c>
      <c r="P752" s="27">
        <f>VLOOKUP(A752,'BASE REGISTRO NOVIEMBRE'!$B$2:$V$890,16,FALSE)</f>
        <v>0</v>
      </c>
      <c r="Q752" s="27">
        <f>VLOOKUP(A752,'BASE REGISTRO NOVIEMBRE'!$B$2:$V$890,17,FALSE)</f>
        <v>0</v>
      </c>
      <c r="R752" s="27">
        <f>VLOOKUP(A752,'BASE REGISTRO NOVIEMBRE'!$B$2:$V$890,18,FALSE)</f>
        <v>91001</v>
      </c>
      <c r="S752" s="27" t="str">
        <f>VLOOKUP(A752,'BASE REGISTRO NOVIEMBRE'!$B$2:$V$890,19,FALSE)</f>
        <v xml:space="preserve">No se acompañan. Aplica Informe Jurídico Nº 09, de  fecha 14 de marzo de 2011 del Departamento Jurídico y Dictamen Nº 070791, de 2009, de la Contraloría General de la República.  
</v>
      </c>
      <c r="T752" s="107">
        <f>VLOOKUP(A752,'BASE REGISTRO NOVIEMBRE'!$B$2:$V$890,20,FALSE)</f>
        <v>39581</v>
      </c>
      <c r="U752" s="41">
        <v>7390</v>
      </c>
      <c r="V752" s="44">
        <v>6439140</v>
      </c>
      <c r="W752" s="44">
        <v>19317420</v>
      </c>
      <c r="X752" s="45">
        <v>44561</v>
      </c>
      <c r="Y752" s="42" t="s">
        <v>40</v>
      </c>
      <c r="Z752" s="42" t="s">
        <v>9203</v>
      </c>
      <c r="AA752" s="42" t="s">
        <v>484</v>
      </c>
    </row>
    <row r="753" spans="1:27" ht="15.75" customHeight="1" x14ac:dyDescent="0.2">
      <c r="A753" s="41">
        <v>7395</v>
      </c>
      <c r="B753" s="27" t="str">
        <f>VLOOKUP(A753,'BASE REGISTRO NOVIEMBRE'!$B$2:$V$890,2,FALSE)</f>
        <v xml:space="preserve">I. Municipalidad de Lo Espejo
</v>
      </c>
      <c r="C753" s="27" t="str">
        <f>VLOOKUP(A753,'BASE REGISTRO NOVIEMBRE'!$B$2:$V$890,3,FALSE)</f>
        <v>69255100-1</v>
      </c>
      <c r="D753" s="27" t="str">
        <f>VLOOKUP(A753,'BASE REGISTRO NOVIEMBRE'!$B$2:$V$890,4,FALSE)</f>
        <v>Municipalidad</v>
      </c>
      <c r="E753" s="27" t="str">
        <f>VLOOKUP(A753,'BASE REGISTRO NOVIEMBRE'!$B$2:$V$890,5,FALSE)</f>
        <v>Constitución Política de la República, art. 107.</v>
      </c>
      <c r="F753" s="27" t="str">
        <f>VLOOKUP(A753,'BASE REGISTRO NOVIEMBRE'!$B$2:$V$890,6,FALSE)</f>
        <v>Indefinida.</v>
      </c>
      <c r="G753" s="27" t="str">
        <f>VLOOKUP(A753,'BASE REGISTRO NOVIEMBRE'!$B$2:$V$890,7,FALSE)</f>
        <v>Según Ley Orgánica Nº 18.695, arts. 1º al 4º.</v>
      </c>
      <c r="H753" s="27" t="str">
        <f>VLOOKUP(A753,'BASE REGISTRO NOVIEMBRE'!$B$2:$V$890,8,FALSE)</f>
        <v>no tiene</v>
      </c>
      <c r="I753" s="27">
        <f>VLOOKUP(A753,'BASE REGISTRO NOVIEMBRE'!$B$2:$V$890,9,FALSE)</f>
        <v>0</v>
      </c>
      <c r="J753" s="27">
        <f>VLOOKUP(A753,'BASE REGISTRO NOVIEMBRE'!$B$2:$V$890,10,FALSE)</f>
        <v>0</v>
      </c>
      <c r="K753" s="27" t="str">
        <f>VLOOKUP(A753,'BASE REGISTRO NOVIEMBRE'!$B$2:$V$890,11,FALSE)</f>
        <v>Javiera Paz Reyes Jara,</v>
      </c>
      <c r="L753" s="27" t="str">
        <f>VLOOKUP(A753,'BASE REGISTRO NOVIEMBRE'!$B$2:$V$890,12,FALSE)</f>
        <v xml:space="preserve">Avenida Central Raúl Silva Henríquez N° 8321, Lo Espejo, Región Metropolitana.
</v>
      </c>
      <c r="M753" s="27" t="str">
        <f>VLOOKUP(A753,'BASE REGISTRO NOVIEMBRE'!$B$2:$V$890,13,FALSE)</f>
        <v>XIII</v>
      </c>
      <c r="N753" s="27" t="str">
        <f>VLOOKUP(A753,'BASE REGISTRO NOVIEMBRE'!$B$2:$V$890,14,FALSE)</f>
        <v>Lo Espejo</v>
      </c>
      <c r="O753" s="27" t="str">
        <f>VLOOKUP(A753,'BASE REGISTRO NOVIEMBRE'!$B$2:$V$890,15,FALSE)</f>
        <v>2248560 00 - Central telefónica.
22485 60 11 – Alcaldía
22485 6329 – Recepción OPD</v>
      </c>
      <c r="P753" s="27" t="str">
        <f>VLOOKUP(A753,'BASE REGISTRO NOVIEMBRE'!$B$2:$V$890,16,FALSE)</f>
        <v xml:space="preserve">alcaldía@loespejo.cl      
municipalidad@loespejo.cl
</v>
      </c>
      <c r="Q753" s="27">
        <f>VLOOKUP(A753,'BASE REGISTRO NOVIEMBRE'!$B$2:$V$890,17,FALSE)</f>
        <v>0</v>
      </c>
      <c r="R753" s="27">
        <f>VLOOKUP(A753,'BASE REGISTRO NOVIEMBRE'!$B$2:$V$890,18,FALSE)</f>
        <v>91001</v>
      </c>
      <c r="S753" s="27" t="str">
        <f>VLOOKUP(A753,'BASE REGISTRO NOVIEMBRE'!$B$2:$V$890,19,FALSE)</f>
        <v xml:space="preserve">No se acompañan. Aplica Informe Jurídico Nº 09, de  fecha 14 de marzo de 2011 del Departamento Jurídico y Dictamen Nº 070791, de 2009, de la Contraloría General de la República.  
.
</v>
      </c>
      <c r="T753" s="107">
        <f>VLOOKUP(A753,'BASE REGISTRO NOVIEMBRE'!$B$2:$V$890,20,FALSE)</f>
        <v>39612</v>
      </c>
      <c r="U753" s="41">
        <v>7395</v>
      </c>
      <c r="V753" s="44">
        <v>8108547</v>
      </c>
      <c r="W753" s="44">
        <v>16217094</v>
      </c>
      <c r="X753" s="45">
        <v>44561</v>
      </c>
      <c r="Y753" s="42" t="s">
        <v>40</v>
      </c>
      <c r="Z753" s="42" t="s">
        <v>9203</v>
      </c>
      <c r="AA753" s="42" t="s">
        <v>9515</v>
      </c>
    </row>
    <row r="754" spans="1:27" ht="15.75" customHeight="1" x14ac:dyDescent="0.2">
      <c r="A754" s="41">
        <v>7411</v>
      </c>
      <c r="B754" s="27" t="str">
        <f>VLOOKUP(A754,'BASE REGISTRO NOVIEMBRE'!$B$2:$V$890,2,FALSE)</f>
        <v xml:space="preserve">I. Municipalidad de San Fernando 
</v>
      </c>
      <c r="C754" s="27" t="str">
        <f>VLOOKUP(A754,'BASE REGISTRO NOVIEMBRE'!$B$2:$V$890,3,FALSE)</f>
        <v>69090100-5</v>
      </c>
      <c r="D754" s="27" t="str">
        <f>VLOOKUP(A754,'BASE REGISTRO NOVIEMBRE'!$B$2:$V$890,4,FALSE)</f>
        <v>Municipalidad</v>
      </c>
      <c r="E754" s="27" t="str">
        <f>VLOOKUP(A754,'BASE REGISTRO NOVIEMBRE'!$B$2:$V$890,5,FALSE)</f>
        <v>Constitución Política de la República, art. 107.</v>
      </c>
      <c r="F754" s="27" t="str">
        <f>VLOOKUP(A754,'BASE REGISTRO NOVIEMBRE'!$B$2:$V$890,6,FALSE)</f>
        <v>Indefinida.</v>
      </c>
      <c r="G754" s="27" t="str">
        <f>VLOOKUP(A754,'BASE REGISTRO NOVIEMBRE'!$B$2:$V$890,7,FALSE)</f>
        <v>Según Ley Orgánica Nº 18.695, arts. 1º al 4º.</v>
      </c>
      <c r="H754" s="27" t="str">
        <f>VLOOKUP(A754,'BASE REGISTRO NOVIEMBRE'!$B$2:$V$890,8,FALSE)</f>
        <v>no tiene</v>
      </c>
      <c r="I754" s="27">
        <f>VLOOKUP(A754,'BASE REGISTRO NOVIEMBRE'!$B$2:$V$890,9,FALSE)</f>
        <v>0</v>
      </c>
      <c r="J754" s="27">
        <f>VLOOKUP(A754,'BASE REGISTRO NOVIEMBRE'!$B$2:$V$890,10,FALSE)</f>
        <v>0</v>
      </c>
      <c r="K754" s="27" t="str">
        <f>VLOOKUP(A754,'BASE REGISTRO NOVIEMBRE'!$B$2:$V$890,11,FALSE)</f>
        <v xml:space="preserve">Pablo Silva Pérez
</v>
      </c>
      <c r="L754" s="27" t="str">
        <f>VLOOKUP(A754,'BASE REGISTRO NOVIEMBRE'!$B$2:$V$890,12,FALSE)</f>
        <v xml:space="preserve">Calle  Argomedo Nº 480, comuna de San Fernando, Región del Libertador Bernardo O`Higgins.
</v>
      </c>
      <c r="M754" s="27" t="str">
        <f>VLOOKUP(A754,'BASE REGISTRO NOVIEMBRE'!$B$2:$V$890,13,FALSE)</f>
        <v>VI</v>
      </c>
      <c r="N754" s="27" t="str">
        <f>VLOOKUP(A754,'BASE REGISTRO NOVIEMBRE'!$B$2:$V$890,14,FALSE)</f>
        <v>San Fernando</v>
      </c>
      <c r="O754" s="27">
        <f>VLOOKUP(A754,'BASE REGISTRO NOVIEMBRE'!$B$2:$V$890,15,FALSE)</f>
        <v>0</v>
      </c>
      <c r="P754" s="27">
        <f>VLOOKUP(A754,'BASE REGISTRO NOVIEMBRE'!$B$2:$V$890,16,FALSE)</f>
        <v>0</v>
      </c>
      <c r="Q754" s="27">
        <f>VLOOKUP(A754,'BASE REGISTRO NOVIEMBRE'!$B$2:$V$890,17,FALSE)</f>
        <v>0</v>
      </c>
      <c r="R754" s="27">
        <f>VLOOKUP(A754,'BASE REGISTRO NOVIEMBRE'!$B$2:$V$890,18,FALSE)</f>
        <v>91001</v>
      </c>
      <c r="S754" s="27" t="str">
        <f>VLOOKUP(A754,'BASE REGISTRO NOVIEMBRE'!$B$2:$V$890,19,FALSE)</f>
        <v xml:space="preserve">No se acompañan. Aplica Informe Jurídico Nº 09, de  fecha 14 de marzo de 2011 del Departamento Jurídico y Dictamen Nº 070791, de 2009, de la Contraloría General de la República.  
</v>
      </c>
      <c r="T754" s="107">
        <f>VLOOKUP(A754,'BASE REGISTRO NOVIEMBRE'!$B$2:$V$890,20,FALSE)</f>
        <v>39912</v>
      </c>
      <c r="U754" s="41">
        <v>7411</v>
      </c>
      <c r="V754" s="44">
        <v>5008220</v>
      </c>
      <c r="W754" s="44">
        <v>10016440</v>
      </c>
      <c r="X754" s="45">
        <v>44561</v>
      </c>
      <c r="Y754" s="42" t="s">
        <v>40</v>
      </c>
      <c r="Z754" s="42" t="s">
        <v>9203</v>
      </c>
      <c r="AA754" s="42" t="s">
        <v>9569</v>
      </c>
    </row>
    <row r="755" spans="1:27" ht="15.75" customHeight="1" x14ac:dyDescent="0.2">
      <c r="A755" s="41">
        <v>7412</v>
      </c>
      <c r="B755" s="27" t="str">
        <f>VLOOKUP(A755,'BASE REGISTRO NOVIEMBRE'!$B$2:$V$890,2,FALSE)</f>
        <v xml:space="preserve">Fundación Tabor.
</v>
      </c>
      <c r="C755" s="27" t="str">
        <f>VLOOKUP(A755,'BASE REGISTRO NOVIEMBRE'!$B$2:$V$890,3,FALSE)</f>
        <v>65766670-K</v>
      </c>
      <c r="D755" s="27" t="str">
        <f>VLOOKUP(A755,'BASE REGISTRO NOVIEMBRE'!$B$2:$V$890,4,FALSE)</f>
        <v>Fundación de Derecho Privado.</v>
      </c>
      <c r="E755" s="27" t="str">
        <f>VLOOKUP(A755,'BASE REGISTRO NOVIEMBRE'!$B$2:$V$890,5,FALSE)</f>
        <v>Otorgada mediante Decreto Supremo N°4924, de fecha 29 de diciembre de 2006.</v>
      </c>
      <c r="F755" s="27" t="str">
        <f>VLOOKUP(A755,'BASE REGISTRO NOVIEMBRE'!$B$2:$V$890,6,FALSE)</f>
        <v>Certificado de Vigencia, folio Nº 500370879168, emitido por el SRCeI con fecha 12 de febrero de 2021.</v>
      </c>
      <c r="G755" s="27" t="str">
        <f>VLOOKUP(A755,'BASE REGISTRO NOVIEMBRE'!$B$2:$V$890,7,FALSE)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755" s="27" t="str">
        <f>VLOOKUP(A755,'BASE REGISTRO NOVIEMBRE'!$B$2:$V$890,8,FALSE)</f>
        <v xml:space="preserve">Presidente y Representante Legal: 
Sergio Maureira Arzich, 
Vicepresidente: 
Jorge Lagos Munizaga, 
Secretaria:
Lucia Evanjelina Rojas Silva, 
Prosecretario:
Rodrigo Galleguillos Contreras, 
Tesorero:
Luis Martínez Martínez, 
Pro Tesorero:
Juan Carlos Alfaro Herrera, </v>
      </c>
      <c r="I755" s="27" t="str">
        <f>VLOOKUP(A755,'BASE REGISTRO NOVIEMBRE'!$B$2:$V$890,9,FALSE)</f>
        <v xml:space="preserve">2 años. 
</v>
      </c>
      <c r="J755" s="27" t="str">
        <f>VLOOKUP(A755,'BASE REGISTRO NOVIEMBRE'!$B$2:$V$890,10,FALSE)</f>
        <v>15 de marzo de 2021 al 15 de marzo del año 2023</v>
      </c>
      <c r="K755" s="27" t="str">
        <f>VLOOKUP(A755,'BASE REGISTRO NOVIEMBRE'!$B$2:$V$890,11,FALSE)</f>
        <v xml:space="preserve">Presidente y Representante Legal: 
 Sergio Maureira Arzich,          
El Presidente de la Fundación tendrá la representación judicial y extrajudicial de la institución.
</v>
      </c>
      <c r="L755" s="27" t="str">
        <f>VLOOKUP(A755,'BASE REGISTRO NOVIEMBRE'!$B$2:$V$890,12,FALSE)</f>
        <v xml:space="preserve">Domicilio: calle Bellavista N°3846, ciudad de Antofagasta, 
</v>
      </c>
      <c r="M755" s="27" t="str">
        <f>VLOOKUP(A755,'BASE REGISTRO NOVIEMBRE'!$B$2:$V$890,13,FALSE)</f>
        <v>III</v>
      </c>
      <c r="N755" s="27" t="str">
        <f>VLOOKUP(A755,'BASE REGISTRO NOVIEMBRE'!$B$2:$V$890,14,FALSE)</f>
        <v>Antofagasta</v>
      </c>
      <c r="O755" s="27" t="str">
        <f>VLOOKUP(A755,'BASE REGISTRO NOVIEMBRE'!$B$2:$V$890,15,FALSE)</f>
        <v>teléfono 798858</v>
      </c>
      <c r="P755" s="27" t="str">
        <f>VLOOKUP(A755,'BASE REGISTRO NOVIEMBRE'!$B$2:$V$890,16,FALSE)</f>
        <v>tabor@vtr.net</v>
      </c>
      <c r="Q755" s="27">
        <f>VLOOKUP(A755,'BASE REGISTRO NOVIEMBRE'!$B$2:$V$890,17,FALSE)</f>
        <v>0</v>
      </c>
      <c r="R755" s="27">
        <f>VLOOKUP(A755,'BASE REGISTRO NOVIEMBRE'!$B$2:$V$890,18,FALSE)</f>
        <v>93401</v>
      </c>
      <c r="S755" s="27" t="str">
        <f>VLOOKUP(A755,'BASE REGISTRO NOVIEMBRE'!$B$2:$V$890,19,FALSE)</f>
        <v>Antecedentes Financieros correspondientes al año 2020, aprobados por el Subdepartamento de Supervisión Financiera de la Dirección Nacional.</v>
      </c>
      <c r="T755" s="107">
        <f>VLOOKUP(A755,'BASE REGISTRO NOVIEMBRE'!$B$2:$V$890,20,FALSE)</f>
        <v>39938</v>
      </c>
      <c r="U755" s="41">
        <v>7412</v>
      </c>
      <c r="V755" s="44">
        <v>37044812</v>
      </c>
      <c r="W755" s="44">
        <v>72089107</v>
      </c>
      <c r="X755" s="45">
        <v>44561</v>
      </c>
      <c r="Y755" s="42" t="s">
        <v>40</v>
      </c>
      <c r="Z755" s="42" t="s">
        <v>9203</v>
      </c>
      <c r="AA755" s="42" t="s">
        <v>9453</v>
      </c>
    </row>
    <row r="756" spans="1:27" ht="15.75" customHeight="1" x14ac:dyDescent="0.2">
      <c r="A756" s="41">
        <v>7418</v>
      </c>
      <c r="B756" s="27" t="str">
        <f>VLOOKUP(A756,'BASE REGISTRO NOVIEMBRE'!$B$2:$V$890,2,FALSE)</f>
        <v xml:space="preserve">I. Municipalidad de Renca
</v>
      </c>
      <c r="C756" s="27" t="str">
        <f>VLOOKUP(A756,'BASE REGISTRO NOVIEMBRE'!$B$2:$V$890,3,FALSE)</f>
        <v>69071200-8</v>
      </c>
      <c r="D756" s="27" t="str">
        <f>VLOOKUP(A756,'BASE REGISTRO NOVIEMBRE'!$B$2:$V$890,4,FALSE)</f>
        <v xml:space="preserve">
Municipalidad
</v>
      </c>
      <c r="E756" s="27" t="str">
        <f>VLOOKUP(A756,'BASE REGISTRO NOVIEMBRE'!$B$2:$V$890,5,FALSE)</f>
        <v xml:space="preserve">
Constitución Política de la República, artículo 107
</v>
      </c>
      <c r="F756" s="27" t="str">
        <f>VLOOKUP(A756,'BASE REGISTRO NOVIEMBRE'!$B$2:$V$890,6,FALSE)</f>
        <v>Indefinida</v>
      </c>
      <c r="G756" s="27" t="str">
        <f>VLOOKUP(A756,'BASE REGISTRO NOVIEMBRE'!$B$2:$V$890,7,FALSE)</f>
        <v xml:space="preserve">
Según ley Orgánica N° 18.695, artículos 1° al 4°
</v>
      </c>
      <c r="H756" s="27" t="str">
        <f>VLOOKUP(A756,'BASE REGISTRO NOVIEMBRE'!$B$2:$V$890,8,FALSE)</f>
        <v>no tiene</v>
      </c>
      <c r="I756" s="27">
        <f>VLOOKUP(A756,'BASE REGISTRO NOVIEMBRE'!$B$2:$V$890,9,FALSE)</f>
        <v>0</v>
      </c>
      <c r="J756" s="27">
        <f>VLOOKUP(A756,'BASE REGISTRO NOVIEMBRE'!$B$2:$V$890,10,FALSE)</f>
        <v>0</v>
      </c>
      <c r="K756" s="27" t="str">
        <f>VLOOKUP(A756,'BASE REGISTRO NOVIEMBRE'!$B$2:$V$890,11,FALSE)</f>
        <v xml:space="preserve">CLAUDIO NICOLAS CASTRO SALAS,   </v>
      </c>
      <c r="L756" s="27" t="str">
        <f>VLOOKUP(A756,'BASE REGISTRO NOVIEMBRE'!$B$2:$V$890,12,FALSE)</f>
        <v xml:space="preserve">Avenida Blanco Encalada N°1335, comuna de Renca, Región Metropolitana.
</v>
      </c>
      <c r="M756" s="27" t="str">
        <f>VLOOKUP(A756,'BASE REGISTRO NOVIEMBRE'!$B$2:$V$890,13,FALSE)</f>
        <v>XIII</v>
      </c>
      <c r="N756" s="27" t="str">
        <f>VLOOKUP(A756,'BASE REGISTRO NOVIEMBRE'!$B$2:$V$890,14,FALSE)</f>
        <v>Renca</v>
      </c>
      <c r="O756" s="27" t="str">
        <f>VLOOKUP(A756,'BASE REGISTRO NOVIEMBRE'!$B$2:$V$890,15,FALSE)</f>
        <v>Fonos:  685 66 00 / 800-202-836</v>
      </c>
      <c r="P756" s="27" t="str">
        <f>VLOOKUP(A756,'BASE REGISTRO NOVIEMBRE'!$B$2:$V$890,16,FALSE)</f>
        <v>Página web: www.renca.cl</v>
      </c>
      <c r="Q756" s="27">
        <f>VLOOKUP(A756,'BASE REGISTRO NOVIEMBRE'!$B$2:$V$890,17,FALSE)</f>
        <v>0</v>
      </c>
      <c r="R756" s="27">
        <f>VLOOKUP(A756,'BASE REGISTRO NOVIEMBRE'!$B$2:$V$890,18,FALSE)</f>
        <v>91001</v>
      </c>
      <c r="S756" s="27" t="str">
        <f>VLOOKUP(A756,'BASE REGISTRO NOVIEMBRE'!$B$2:$V$890,19,FALSE)</f>
        <v xml:space="preserve">No se acompañan. Aplica Informe Jurídico Nº 09, de fecha 14 de marzo de 2011 del Departamento Jurídico y Dictamen Nº 070791, de 2009, de la Contraloría General de la República.  </v>
      </c>
      <c r="T756" s="107">
        <f>VLOOKUP(A756,'BASE REGISTRO NOVIEMBRE'!$B$2:$V$890,20,FALSE)</f>
        <v>40057</v>
      </c>
      <c r="U756" s="41">
        <v>7418</v>
      </c>
      <c r="V756" s="44">
        <v>21463800</v>
      </c>
      <c r="W756" s="44">
        <v>21463800</v>
      </c>
      <c r="X756" s="45">
        <v>44561</v>
      </c>
      <c r="Y756" s="42" t="s">
        <v>40</v>
      </c>
      <c r="Z756" s="42" t="s">
        <v>9203</v>
      </c>
      <c r="AA756" s="42" t="s">
        <v>216</v>
      </c>
    </row>
    <row r="757" spans="1:27" ht="15.75" customHeight="1" x14ac:dyDescent="0.2">
      <c r="A757" s="41">
        <v>7423</v>
      </c>
      <c r="B757" s="27" t="str">
        <f>VLOOKUP(A757,'BASE REGISTRO NOVIEMBRE'!$B$2:$V$890,2,FALSE)</f>
        <v xml:space="preserve">I. Municipalidad de Olmué
</v>
      </c>
      <c r="C757" s="27" t="str">
        <f>VLOOKUP(A757,'BASE REGISTRO NOVIEMBRE'!$B$2:$V$890,3,FALSE)</f>
        <v>69061200-3</v>
      </c>
      <c r="D757" s="27" t="str">
        <f>VLOOKUP(A757,'BASE REGISTRO NOVIEMBRE'!$B$2:$V$890,4,FALSE)</f>
        <v>Municipalidad</v>
      </c>
      <c r="E757" s="27" t="str">
        <f>VLOOKUP(A757,'BASE REGISTRO NOVIEMBRE'!$B$2:$V$890,5,FALSE)</f>
        <v>Constitución Política de la República, artículo 107.</v>
      </c>
      <c r="F757" s="27" t="str">
        <f>VLOOKUP(A757,'BASE REGISTRO NOVIEMBRE'!$B$2:$V$890,6,FALSE)</f>
        <v>Indefinida.</v>
      </c>
      <c r="G757" s="27" t="str">
        <f>VLOOKUP(A757,'BASE REGISTRO NOVIEMBRE'!$B$2:$V$890,7,FALSE)</f>
        <v>Según Ley Orgánica Nº 18.695, artículos 1º al 4º.</v>
      </c>
      <c r="H757" s="27" t="str">
        <f>VLOOKUP(A757,'BASE REGISTRO NOVIEMBRE'!$B$2:$V$890,8,FALSE)</f>
        <v>no tiene</v>
      </c>
      <c r="I757" s="27">
        <f>VLOOKUP(A757,'BASE REGISTRO NOVIEMBRE'!$B$2:$V$890,9,FALSE)</f>
        <v>0</v>
      </c>
      <c r="J757" s="27">
        <f>VLOOKUP(A757,'BASE REGISTRO NOVIEMBRE'!$B$2:$V$890,10,FALSE)</f>
        <v>0</v>
      </c>
      <c r="K757" s="27" t="str">
        <f>VLOOKUP(A757,'BASE REGISTRO NOVIEMBRE'!$B$2:$V$890,11,FALSE)</f>
        <v>Jorge Jil Herrera</v>
      </c>
      <c r="L757" s="27" t="str">
        <f>VLOOKUP(A757,'BASE REGISTRO NOVIEMBRE'!$B$2:$V$890,12,FALSE)</f>
        <v xml:space="preserve">Calle Prat N° 12, comuna de Olmué, Quinta Región.
</v>
      </c>
      <c r="M757" s="27" t="str">
        <f>VLOOKUP(A757,'BASE REGISTRO NOVIEMBRE'!$B$2:$V$890,13,FALSE)</f>
        <v>V</v>
      </c>
      <c r="N757" s="27">
        <f>VLOOKUP(A757,'BASE REGISTRO NOVIEMBRE'!$B$2:$V$890,14,FALSE)</f>
        <v>0</v>
      </c>
      <c r="O757" s="27" t="str">
        <f>VLOOKUP(A757,'BASE REGISTRO NOVIEMBRE'!$B$2:$V$890,15,FALSE)</f>
        <v>Fono: (56-33) 44 24 48</v>
      </c>
      <c r="P757" s="27" t="str">
        <f>VLOOKUP(A757,'BASE REGISTRO NOVIEMBRE'!$B$2:$V$890,16,FALSE)</f>
        <v xml:space="preserve"> dideco@olmue.cl
</v>
      </c>
      <c r="Q757" s="27">
        <f>VLOOKUP(A757,'BASE REGISTRO NOVIEMBRE'!$B$2:$V$890,17,FALSE)</f>
        <v>0</v>
      </c>
      <c r="R757" s="27">
        <f>VLOOKUP(A757,'BASE REGISTRO NOVIEMBRE'!$B$2:$V$890,18,FALSE)</f>
        <v>91001</v>
      </c>
      <c r="S757" s="27" t="str">
        <f>VLOOKUP(A757,'BASE REGISTRO NOVIEMBRE'!$B$2:$V$890,19,FALSE)</f>
        <v xml:space="preserve">No se acompañan. Aplica Informe Jurídico Nº 09, de  fecha 14 de marzo de 2011 del Departamento Jurídico y Dictamen Nº 070791, de 2009, de la Contraloría General de la República.  
</v>
      </c>
      <c r="T757" s="107">
        <f>VLOOKUP(A757,'BASE REGISTRO NOVIEMBRE'!$B$2:$V$890,20,FALSE)</f>
        <v>40190</v>
      </c>
      <c r="U757" s="41">
        <v>7423</v>
      </c>
      <c r="V757" s="44">
        <v>2861840</v>
      </c>
      <c r="W757" s="44">
        <v>8585520</v>
      </c>
      <c r="X757" s="45">
        <v>44561</v>
      </c>
      <c r="Y757" s="42" t="s">
        <v>40</v>
      </c>
      <c r="Z757" s="42" t="s">
        <v>9203</v>
      </c>
      <c r="AA757" s="42" t="s">
        <v>9536</v>
      </c>
    </row>
    <row r="758" spans="1:27" ht="15.75" customHeight="1" x14ac:dyDescent="0.2">
      <c r="A758" s="41">
        <v>7425</v>
      </c>
      <c r="B758" s="27" t="str">
        <f>VLOOKUP(A758,'BASE REGISTRO NOVIEMBRE'!$B$2:$V$890,2,FALSE)</f>
        <v xml:space="preserve">I. Municipalidad de Chillán Viejo
</v>
      </c>
      <c r="C758" s="27" t="str">
        <f>VLOOKUP(A758,'BASE REGISTRO NOVIEMBRE'!$B$2:$V$890,3,FALSE)</f>
        <v>69266500-7</v>
      </c>
      <c r="D758" s="27" t="str">
        <f>VLOOKUP(A758,'BASE REGISTRO NOVIEMBRE'!$B$2:$V$890,4,FALSE)</f>
        <v>Municipalidad</v>
      </c>
      <c r="E758" s="27" t="str">
        <f>VLOOKUP(A758,'BASE REGISTRO NOVIEMBRE'!$B$2:$V$890,5,FALSE)</f>
        <v>Constitución Política de la República, artículo 107.</v>
      </c>
      <c r="F758" s="27" t="str">
        <f>VLOOKUP(A758,'BASE REGISTRO NOVIEMBRE'!$B$2:$V$890,6,FALSE)</f>
        <v>Indefinida.</v>
      </c>
      <c r="G758" s="27" t="str">
        <f>VLOOKUP(A758,'BASE REGISTRO NOVIEMBRE'!$B$2:$V$890,7,FALSE)</f>
        <v>Según Ley Orgánica Nº 18.695, artículos 1º al 4º.</v>
      </c>
      <c r="H758" s="27" t="str">
        <f>VLOOKUP(A758,'BASE REGISTRO NOVIEMBRE'!$B$2:$V$890,8,FALSE)</f>
        <v>no tiene</v>
      </c>
      <c r="I758" s="27">
        <f>VLOOKUP(A758,'BASE REGISTRO NOVIEMBRE'!$B$2:$V$890,9,FALSE)</f>
        <v>0</v>
      </c>
      <c r="J758" s="27">
        <f>VLOOKUP(A758,'BASE REGISTRO NOVIEMBRE'!$B$2:$V$890,10,FALSE)</f>
        <v>0</v>
      </c>
      <c r="K758" s="27" t="str">
        <f>VLOOKUP(A758,'BASE REGISTRO NOVIEMBRE'!$B$2:$V$890,11,FALSE)</f>
        <v xml:space="preserve">Jorge Andres del Pozo Pastene, 
</v>
      </c>
      <c r="L758" s="27" t="str">
        <f>VLOOKUP(A758,'BASE REGISTRO NOVIEMBRE'!$B$2:$V$890,12,FALSE)</f>
        <v xml:space="preserve">Serrano Nº 300, comuna de Chillán Viejo
</v>
      </c>
      <c r="M758" s="27" t="str">
        <f>VLOOKUP(A758,'BASE REGISTRO NOVIEMBRE'!$B$2:$V$890,13,FALSE)</f>
        <v>XVI</v>
      </c>
      <c r="N758" s="27" t="str">
        <f>VLOOKUP(A758,'BASE REGISTRO NOVIEMBRE'!$B$2:$V$890,14,FALSE)</f>
        <v>Chillán Viejo</v>
      </c>
      <c r="O758" s="27" t="str">
        <f>VLOOKUP(A758,'BASE REGISTRO NOVIEMBRE'!$B$2:$V$890,15,FALSE)</f>
        <v>Fono: 42-2201502</v>
      </c>
      <c r="P758" s="27" t="str">
        <f>VLOOKUP(A758,'BASE REGISTRO NOVIEMBRE'!$B$2:$V$890,16,FALSE)</f>
        <v>alcaldia@chillanviejo.cl</v>
      </c>
      <c r="Q758" s="27">
        <f>VLOOKUP(A758,'BASE REGISTRO NOVIEMBRE'!$B$2:$V$890,17,FALSE)</f>
        <v>0</v>
      </c>
      <c r="R758" s="27">
        <f>VLOOKUP(A758,'BASE REGISTRO NOVIEMBRE'!$B$2:$V$890,18,FALSE)</f>
        <v>91001</v>
      </c>
      <c r="S758" s="27" t="str">
        <f>VLOOKUP(A758,'BASE REGISTRO NOVIEMBRE'!$B$2:$V$890,19,FALSE)</f>
        <v xml:space="preserve">No se acompañan. Aplica Informe Jurídico Nº 09, de  fecha 14 de marzo de 2011 del Departamento Jurídico y Dictamen Nº 070791, de 2009, de la Contraloría General de la República.  
</v>
      </c>
      <c r="T758" s="107">
        <f>VLOOKUP(A758,'BASE REGISTRO NOVIEMBRE'!$B$2:$V$890,20,FALSE)</f>
        <v>40249</v>
      </c>
      <c r="U758" s="41">
        <v>7425</v>
      </c>
      <c r="V758" s="44">
        <v>0</v>
      </c>
      <c r="W758" s="44">
        <v>3262498</v>
      </c>
      <c r="X758" s="45">
        <v>44561</v>
      </c>
      <c r="Y758" s="42" t="s">
        <v>40</v>
      </c>
      <c r="Z758" s="42" t="s">
        <v>9203</v>
      </c>
      <c r="AA758" s="42" t="s">
        <v>9470</v>
      </c>
    </row>
    <row r="759" spans="1:27" ht="15.75" customHeight="1" x14ac:dyDescent="0.2">
      <c r="A759" s="41">
        <v>7436</v>
      </c>
      <c r="B759" s="27" t="str">
        <f>VLOOKUP(A759,'BASE REGISTRO NOVIEMBRE'!$B$2:$V$890,2,FALSE)</f>
        <v xml:space="preserve">I. Municipalidad de Panguipulli
</v>
      </c>
      <c r="C759" s="27" t="str">
        <f>VLOOKUP(A759,'BASE REGISTRO NOVIEMBRE'!$B$2:$V$890,3,FALSE)</f>
        <v>69201200-3</v>
      </c>
      <c r="D759" s="27" t="str">
        <f>VLOOKUP(A759,'BASE REGISTRO NOVIEMBRE'!$B$2:$V$890,4,FALSE)</f>
        <v>Municipalidad</v>
      </c>
      <c r="E759" s="27" t="str">
        <f>VLOOKUP(A759,'BASE REGISTRO NOVIEMBRE'!$B$2:$V$890,5,FALSE)</f>
        <v>Constitución Política de la República, art. 107.</v>
      </c>
      <c r="F759" s="27" t="str">
        <f>VLOOKUP(A759,'BASE REGISTRO NOVIEMBRE'!$B$2:$V$890,6,FALSE)</f>
        <v>Indefinida.</v>
      </c>
      <c r="G759" s="27" t="str">
        <f>VLOOKUP(A759,'BASE REGISTRO NOVIEMBRE'!$B$2:$V$890,7,FALSE)</f>
        <v>Según Ley Orgánica Nº 18.695, arts. 1º al 4º.</v>
      </c>
      <c r="H759" s="27" t="str">
        <f>VLOOKUP(A759,'BASE REGISTRO NOVIEMBRE'!$B$2:$V$890,8,FALSE)</f>
        <v>no tiene</v>
      </c>
      <c r="I759" s="27">
        <f>VLOOKUP(A759,'BASE REGISTRO NOVIEMBRE'!$B$2:$V$890,9,FALSE)</f>
        <v>0</v>
      </c>
      <c r="J759" s="27">
        <f>VLOOKUP(A759,'BASE REGISTRO NOVIEMBRE'!$B$2:$V$890,10,FALSE)</f>
        <v>0</v>
      </c>
      <c r="K759" s="27" t="str">
        <f>VLOOKUP(A759,'BASE REGISTRO NOVIEMBRE'!$B$2:$V$890,11,FALSE)</f>
        <v xml:space="preserve">PEDRO JAVIER BURGOS VÁSQUEZ
</v>
      </c>
      <c r="L759" s="27" t="str">
        <f>VLOOKUP(A759,'BASE REGISTRO NOVIEMBRE'!$B$2:$V$890,12,FALSE)</f>
        <v>Calle Bernardo O¨Higgins Nº 793, comuna de Valdivia, Región de Los Ríos.</v>
      </c>
      <c r="M759" s="27" t="str">
        <f>VLOOKUP(A759,'BASE REGISTRO NOVIEMBRE'!$B$2:$V$890,13,FALSE)</f>
        <v>XIV</v>
      </c>
      <c r="N759" s="27" t="str">
        <f>VLOOKUP(A759,'BASE REGISTRO NOVIEMBRE'!$B$2:$V$890,14,FALSE)</f>
        <v xml:space="preserve"> Valdivia</v>
      </c>
      <c r="O759" s="27" t="str">
        <f>VLOOKUP(A759,'BASE REGISTRO NOVIEMBRE'!$B$2:$V$890,15,FALSE)</f>
        <v>Teléfono: 2232251-2232252</v>
      </c>
      <c r="P759" s="27">
        <f>VLOOKUP(A759,'BASE REGISTRO NOVIEMBRE'!$B$2:$V$890,16,FALSE)</f>
        <v>0</v>
      </c>
      <c r="Q759" s="27">
        <f>VLOOKUP(A759,'BASE REGISTRO NOVIEMBRE'!$B$2:$V$890,17,FALSE)</f>
        <v>0</v>
      </c>
      <c r="R759" s="27">
        <f>VLOOKUP(A759,'BASE REGISTRO NOVIEMBRE'!$B$2:$V$890,18,FALSE)</f>
        <v>91001</v>
      </c>
      <c r="S759" s="27" t="str">
        <f>VLOOKUP(A759,'BASE REGISTRO NOVIEMBRE'!$B$2:$V$890,19,FALSE)</f>
        <v xml:space="preserve">No se acompañan. Aplica Informe Jurídico Nº 09, de fecha 14 de marzo de 2011 del Departamento Jurídico y Dictamen Nº 070791, de 2009, de la Contraloría General de la República.
</v>
      </c>
      <c r="T759" s="107">
        <f>VLOOKUP(A759,'BASE REGISTRO NOVIEMBRE'!$B$2:$V$890,20,FALSE)</f>
        <v>40500</v>
      </c>
      <c r="U759" s="41">
        <v>7436</v>
      </c>
      <c r="V759" s="44">
        <v>4078122</v>
      </c>
      <c r="W759" s="44">
        <v>8156244</v>
      </c>
      <c r="X759" s="45">
        <v>44561</v>
      </c>
      <c r="Y759" s="42" t="s">
        <v>40</v>
      </c>
      <c r="Z759" s="42" t="s">
        <v>9203</v>
      </c>
      <c r="AA759" s="42" t="s">
        <v>220</v>
      </c>
    </row>
    <row r="760" spans="1:27" ht="15.75" customHeight="1" x14ac:dyDescent="0.2">
      <c r="A760" s="41">
        <v>7446</v>
      </c>
      <c r="B760" s="27" t="str">
        <f>VLOOKUP(A760,'BASE REGISTRO NOVIEMBRE'!$B$2:$V$890,2,FALSE)</f>
        <v>Corporación Municipal de Peñalolén Para el Desarrollo Social  CORMUP</v>
      </c>
      <c r="C760" s="27" t="str">
        <f>VLOOKUP(A760,'BASE REGISTRO NOVIEMBRE'!$B$2:$V$890,3,FALSE)</f>
        <v>71234100-9</v>
      </c>
      <c r="D760" s="27" t="str">
        <f>VLOOKUP(A760,'BASE REGISTRO NOVIEMBRE'!$B$2:$V$890,4,FALSE)</f>
        <v>Corporación de Derecho Privado.</v>
      </c>
      <c r="E760" s="27" t="str">
        <f>VLOOKUP(A760,'BASE REGISTRO NOVIEMBRE'!$B$2:$V$890,5,FALSE)</f>
        <v xml:space="preserve">Decreto Supremo Nº 639, de 16 de Julio de 1985, del Ministerio de Justicia. </v>
      </c>
      <c r="F760" s="27" t="str">
        <f>VLOOKUP(A760,'BASE REGISTRO NOVIEMBRE'!$B$2:$V$890,6,FALSE)</f>
        <v>Certificado de Vigencia Folio Nº 500355630326, 11 de noviembre de 2020, del Servicio de Registro Civil e Identificación.</v>
      </c>
      <c r="G760" s="27" t="str">
        <f>VLOOKUP(A760,'BASE REGISTRO NOVIEMBRE'!$B$2:$V$890,7,FALSE)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760" s="27" t="str">
        <f>VLOOKUP(A760,'BASE REGISTRO NOVIEMBRE'!$B$2:$V$890,8,FALSE)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760" s="27" t="str">
        <f>VLOOKUP(A760,'BASE REGISTRO NOVIEMBRE'!$B$2:$V$890,9,FALSE)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760" s="27" t="str">
        <f>VLOOKUP(A760,'BASE REGISTRO NOVIEMBRE'!$B$2:$V$890,10,FALSE)</f>
        <v>16 de diciembre de 2014</v>
      </c>
      <c r="K760" s="27" t="str">
        <f>VLOOKUP(A760,'BASE REGISTRO NOVIEMBRE'!$B$2:$V$890,11,FALSE)</f>
        <v xml:space="preserve">Secretario General y Representante Legal: Cristian Eduardo Olea Azar,
</v>
      </c>
      <c r="L760" s="27" t="str">
        <f>VLOOKUP(A760,'BASE REGISTRO NOVIEMBRE'!$B$2:$V$890,12,FALSE)</f>
        <v>Avenida Oriental  N°6958, comuna de Peñalolén, ciudad de Santiago.</v>
      </c>
      <c r="M760" s="27" t="str">
        <f>VLOOKUP(A760,'BASE REGISTRO NOVIEMBRE'!$B$2:$V$890,13,FALSE)</f>
        <v>XIII</v>
      </c>
      <c r="N760" s="27" t="str">
        <f>VLOOKUP(A760,'BASE REGISTRO NOVIEMBRE'!$B$2:$V$890,14,FALSE)</f>
        <v>Avenida Oriental  N°6958, comuna de Peñalolén, ciudad de Santiago.</v>
      </c>
      <c r="O760" s="27" t="str">
        <f>VLOOKUP(A760,'BASE REGISTRO NOVIEMBRE'!$B$2:$V$890,15,FALSE)</f>
        <v xml:space="preserve">29397000 - 222928745
</v>
      </c>
      <c r="P760" s="27" t="str">
        <f>VLOOKUP(A760,'BASE REGISTRO NOVIEMBRE'!$B$2:$V$890,16,FALSE)</f>
        <v>equipopdcpenalolen@gmail.com</v>
      </c>
      <c r="Q760" s="27">
        <f>VLOOKUP(A760,'BASE REGISTRO NOVIEMBRE'!$B$2:$V$890,17,FALSE)</f>
        <v>0</v>
      </c>
      <c r="R760" s="27">
        <f>VLOOKUP(A760,'BASE REGISTRO NOVIEMBRE'!$B$2:$V$890,18,FALSE)</f>
        <v>93401</v>
      </c>
      <c r="S760" s="27" t="str">
        <f>VLOOKUP(A760,'BASE REGISTRO NOVIEMBRE'!$B$2:$V$890,19,FALSE)</f>
        <v>Se acompaña Certificado de Antecedentes Financieros año  2019, aprobado por  el Subdepartamento de Supervisión Financiera Nacional.</v>
      </c>
      <c r="T760" s="107">
        <f>VLOOKUP(A760,'BASE REGISTRO NOVIEMBRE'!$B$2:$V$890,20,FALSE)</f>
        <v>40745</v>
      </c>
      <c r="U760" s="41">
        <v>7446</v>
      </c>
      <c r="V760" s="44">
        <v>84815628</v>
      </c>
      <c r="W760" s="44">
        <v>84815628</v>
      </c>
      <c r="X760" s="45">
        <v>44561</v>
      </c>
      <c r="Y760" s="42" t="s">
        <v>40</v>
      </c>
      <c r="Z760" s="42" t="s">
        <v>9203</v>
      </c>
      <c r="AA760" s="42" t="s">
        <v>323</v>
      </c>
    </row>
    <row r="761" spans="1:27" ht="15.75" customHeight="1" x14ac:dyDescent="0.2">
      <c r="A761" s="41">
        <v>7450</v>
      </c>
      <c r="B761" s="27" t="str">
        <f>VLOOKUP(A761,'BASE REGISTRO NOVIEMBRE'!$B$2:$V$890,2,FALSE)</f>
        <v xml:space="preserve">I. Municipalidad de Palena
</v>
      </c>
      <c r="C761" s="27" t="str">
        <f>VLOOKUP(A761,'BASE REGISTRO NOVIEMBRE'!$B$2:$V$890,3,FALSE)</f>
        <v>69231300-3</v>
      </c>
      <c r="D761" s="27" t="str">
        <f>VLOOKUP(A761,'BASE REGISTRO NOVIEMBRE'!$B$2:$V$890,4,FALSE)</f>
        <v>Municipalidad</v>
      </c>
      <c r="E761" s="27" t="str">
        <f>VLOOKUP(A761,'BASE REGISTRO NOVIEMBRE'!$B$2:$V$890,5,FALSE)</f>
        <v>Constitución Política de la República, art. 107.</v>
      </c>
      <c r="F761" s="27" t="str">
        <f>VLOOKUP(A761,'BASE REGISTRO NOVIEMBRE'!$B$2:$V$890,6,FALSE)</f>
        <v>Indefinida.</v>
      </c>
      <c r="G761" s="27" t="str">
        <f>VLOOKUP(A761,'BASE REGISTRO NOVIEMBRE'!$B$2:$V$890,7,FALSE)</f>
        <v>Según Ley Orgánica Nº 18.695, arts. 1º al 4º.</v>
      </c>
      <c r="H761" s="27" t="str">
        <f>VLOOKUP(A761,'BASE REGISTRO NOVIEMBRE'!$B$2:$V$890,8,FALSE)</f>
        <v>no tiene</v>
      </c>
      <c r="I761" s="27">
        <f>VLOOKUP(A761,'BASE REGISTRO NOVIEMBRE'!$B$2:$V$890,9,FALSE)</f>
        <v>0</v>
      </c>
      <c r="J761" s="27">
        <f>VLOOKUP(A761,'BASE REGISTRO NOVIEMBRE'!$B$2:$V$890,10,FALSE)</f>
        <v>0</v>
      </c>
      <c r="K761" s="27" t="str">
        <f>VLOOKUP(A761,'BASE REGISTRO NOVIEMBRE'!$B$2:$V$890,11,FALSE)</f>
        <v>Ricardo Soto Said</v>
      </c>
      <c r="L761" s="27" t="str">
        <f>VLOOKUP(A761,'BASE REGISTRO NOVIEMBRE'!$B$2:$V$890,12,FALSE)</f>
        <v xml:space="preserve">Bernardo O`Higgins Nº 740, comuna de Palena, Región de Los Lagos. </v>
      </c>
      <c r="M761" s="27" t="str">
        <f>VLOOKUP(A761,'BASE REGISTRO NOVIEMBRE'!$B$2:$V$890,13,FALSE)</f>
        <v>X</v>
      </c>
      <c r="N761" s="27" t="str">
        <f>VLOOKUP(A761,'BASE REGISTRO NOVIEMBRE'!$B$2:$V$890,14,FALSE)</f>
        <v>Palena</v>
      </c>
      <c r="O761" s="27" t="str">
        <f>VLOOKUP(A761,'BASE REGISTRO NOVIEMBRE'!$B$2:$V$890,15,FALSE)</f>
        <v xml:space="preserve">Fono: 652-741702
</v>
      </c>
      <c r="P761" s="27" t="str">
        <f>VLOOKUP(A761,'BASE REGISTRO NOVIEMBRE'!$B$2:$V$890,16,FALSE)</f>
        <v>Correo electrónico: alcalde@municipalidadpalena.cl</v>
      </c>
      <c r="Q761" s="27">
        <f>VLOOKUP(A761,'BASE REGISTRO NOVIEMBRE'!$B$2:$V$890,17,FALSE)</f>
        <v>0</v>
      </c>
      <c r="R761" s="27">
        <f>VLOOKUP(A761,'BASE REGISTRO NOVIEMBRE'!$B$2:$V$890,18,FALSE)</f>
        <v>91001</v>
      </c>
      <c r="S761" s="27" t="str">
        <f>VLOOKUP(A761,'BASE REGISTRO NOVIEMBRE'!$B$2:$V$890,19,FALSE)</f>
        <v xml:space="preserve">No se acompañan. Aplica Informe Jurídico Nº 09, de  fecha 14 de marzo de 2011 del Departamento Jurídico y Dictamen Nº 070791, de 2009, de la Contraloría General de la República.  
</v>
      </c>
      <c r="T761" s="107">
        <f>VLOOKUP(A761,'BASE REGISTRO NOVIEMBRE'!$B$2:$V$890,20,FALSE)</f>
        <v>40683</v>
      </c>
      <c r="U761" s="41">
        <v>7450</v>
      </c>
      <c r="V761" s="44">
        <v>23614731</v>
      </c>
      <c r="W761" s="44">
        <v>64556283</v>
      </c>
      <c r="X761" s="45">
        <v>44561</v>
      </c>
      <c r="Y761" s="42" t="s">
        <v>40</v>
      </c>
      <c r="Z761" s="42" t="s">
        <v>9203</v>
      </c>
      <c r="AA761" s="42" t="s">
        <v>2284</v>
      </c>
    </row>
    <row r="762" spans="1:27" ht="15.75" customHeight="1" x14ac:dyDescent="0.2">
      <c r="A762" s="41">
        <v>7451</v>
      </c>
      <c r="B762" s="27" t="str">
        <f>VLOOKUP(A762,'BASE REGISTRO NOVIEMBRE'!$B$2:$V$890,2,FALSE)</f>
        <v xml:space="preserve">I. Municipalidad de San Nicolás
</v>
      </c>
      <c r="C762" s="27" t="str">
        <f>VLOOKUP(A762,'BASE REGISTRO NOVIEMBRE'!$B$2:$V$890,3,FALSE)</f>
        <v>69140800-0</v>
      </c>
      <c r="D762" s="27" t="str">
        <f>VLOOKUP(A762,'BASE REGISTRO NOVIEMBRE'!$B$2:$V$890,4,FALSE)</f>
        <v>69.140.800-0</v>
      </c>
      <c r="E762" s="27" t="str">
        <f>VLOOKUP(A762,'BASE REGISTRO NOVIEMBRE'!$B$2:$V$890,5,FALSE)</f>
        <v>Municipalidad. Constitución Política de la República, art. 107.</v>
      </c>
      <c r="F762" s="27" t="str">
        <f>VLOOKUP(A762,'BASE REGISTRO NOVIEMBRE'!$B$2:$V$890,6,FALSE)</f>
        <v>Indefinida.</v>
      </c>
      <c r="G762" s="27" t="str">
        <f>VLOOKUP(A762,'BASE REGISTRO NOVIEMBRE'!$B$2:$V$890,7,FALSE)</f>
        <v>Según Ley Orgánica Nº 18.695, arts. 1º al 4º.</v>
      </c>
      <c r="H762" s="27" t="str">
        <f>VLOOKUP(A762,'BASE REGISTRO NOVIEMBRE'!$B$2:$V$890,8,FALSE)</f>
        <v>no tiene</v>
      </c>
      <c r="I762" s="27">
        <f>VLOOKUP(A762,'BASE REGISTRO NOVIEMBRE'!$B$2:$V$890,9,FALSE)</f>
        <v>0</v>
      </c>
      <c r="J762" s="27">
        <f>VLOOKUP(A762,'BASE REGISTRO NOVIEMBRE'!$B$2:$V$890,10,FALSE)</f>
        <v>0</v>
      </c>
      <c r="K762" s="27" t="str">
        <f>VLOOKUP(A762,'BASE REGISTRO NOVIEMBRE'!$B$2:$V$890,11,FALSE)</f>
        <v>Víctor Hugo Rice Sánchez</v>
      </c>
      <c r="L762" s="27" t="str">
        <f>VLOOKUP(A762,'BASE REGISTRO NOVIEMBRE'!$B$2:$V$890,12,FALSE)</f>
        <v xml:space="preserve">Arturo Prat N° 202,  comuna de San Nicolás
</v>
      </c>
      <c r="M762" s="27" t="str">
        <f>VLOOKUP(A762,'BASE REGISTRO NOVIEMBRE'!$B$2:$V$890,13,FALSE)</f>
        <v>XVI</v>
      </c>
      <c r="N762" s="27" t="str">
        <f>VLOOKUP(A762,'BASE REGISTRO NOVIEMBRE'!$B$2:$V$890,14,FALSE)</f>
        <v xml:space="preserve"> San Nicolás</v>
      </c>
      <c r="O762" s="27" t="str">
        <f>VLOOKUP(A762,'BASE REGISTRO NOVIEMBRE'!$B$2:$V$890,15,FALSE)</f>
        <v xml:space="preserve">Fonos:42-2-561416 / 42-2561443 / Celular Alcalde 95728771
</v>
      </c>
      <c r="P762" s="27" t="str">
        <f>VLOOKUP(A762,'BASE REGISTRO NOVIEMBRE'!$B$2:$V$890,16,FALSE)</f>
        <v xml:space="preserve"> Email: municipalidadsannicolas@hotmail.com
ALCALDERICESANNICOLAS@GMAIL.COM</v>
      </c>
      <c r="Q762" s="27">
        <f>VLOOKUP(A762,'BASE REGISTRO NOVIEMBRE'!$B$2:$V$890,17,FALSE)</f>
        <v>0</v>
      </c>
      <c r="R762" s="27">
        <f>VLOOKUP(A762,'BASE REGISTRO NOVIEMBRE'!$B$2:$V$890,18,FALSE)</f>
        <v>91001</v>
      </c>
      <c r="S762" s="27" t="str">
        <f>VLOOKUP(A762,'BASE REGISTRO NOVIEMBRE'!$B$2:$V$890,19,FALSE)</f>
        <v xml:space="preserve">No se acompañan. Aplica Informe Jurídico Nº 09, de  fecha 14 de marzo de 2011 del Departamento Jurídico y Dictamen Nº 070791, de 2009, de la Contraloría General de la República.  
</v>
      </c>
      <c r="T762" s="107">
        <f>VLOOKUP(A762,'BASE REGISTRO NOVIEMBRE'!$B$2:$V$890,20,FALSE)</f>
        <v>40764</v>
      </c>
      <c r="U762" s="41">
        <v>7451</v>
      </c>
      <c r="V762" s="44">
        <v>4893746</v>
      </c>
      <c r="W762" s="44">
        <v>9787492</v>
      </c>
      <c r="X762" s="45">
        <v>44561</v>
      </c>
      <c r="Y762" s="42" t="s">
        <v>40</v>
      </c>
      <c r="Z762" s="42" t="s">
        <v>9203</v>
      </c>
      <c r="AA762" s="42" t="s">
        <v>9574</v>
      </c>
    </row>
    <row r="763" spans="1:27" ht="15.75" customHeight="1" x14ac:dyDescent="0.2">
      <c r="A763" s="41">
        <v>7452</v>
      </c>
      <c r="B763" s="27" t="str">
        <f>VLOOKUP(A763,'BASE REGISTRO NOVIEMBRE'!$B$2:$V$890,2,FALSE)</f>
        <v xml:space="preserve">Organización no Gubernamental de Desarrollo Hogar Santa Catalina u ONG Santa Catalina
</v>
      </c>
      <c r="C763" s="27" t="str">
        <f>VLOOKUP(A763,'BASE REGISTRO NOVIEMBRE'!$B$2:$V$890,3,FALSE)</f>
        <v>65040138-7</v>
      </c>
      <c r="D763" s="27" t="str">
        <f>VLOOKUP(A763,'BASE REGISTRO NOVIEMBRE'!$B$2:$V$890,4,FALSE)</f>
        <v xml:space="preserve">Corporación de derecho privado.
</v>
      </c>
      <c r="E763" s="27" t="str">
        <f>VLOOKUP(A763,'BASE REGISTRO NOVIEMBRE'!$B$2:$V$890,5,FALSE)</f>
        <v xml:space="preserve">Otorgado por Decreto Supremo N° 1920, de 20 de abril de 2011, del Ministerio de Justicia.
</v>
      </c>
      <c r="F763" s="27" t="str">
        <f>VLOOKUP(A763,'BASE REGISTRO NOVIEMBRE'!$B$2:$V$890,6,FALSE)</f>
        <v xml:space="preserve">Certificado de Vigencia Folio Nº 500355985442, de 13 de noviembre de 2020, emitido por el Servicio de Registro Civil e Identificación.
</v>
      </c>
      <c r="G763" s="27" t="str">
        <f>VLOOKUP(A763,'BASE REGISTRO NOVIEMBRE'!$B$2:$V$890,7,FALSE)</f>
        <v xml:space="preserve">La promoción del desarrollo, especialmente de las personas, familias, grupos y comunidades que viven en condiciones de pobreza y/o marginalidad.
</v>
      </c>
      <c r="H763" s="27" t="str">
        <f>VLOOKUP(A763,'BASE REGISTRO NOVIEMBRE'!$B$2:$V$890,8,FALSE)</f>
        <v xml:space="preserve">Presidente: Alejandro Thomas Bas
Vicepdte: Luis Felipe Ovalle Valdés
Secretaria: Catalina Larraín Geisse
</v>
      </c>
      <c r="I763" s="27" t="str">
        <f>VLOOKUP(A763,'BASE REGISTRO NOVIEMBRE'!$B$2:$V$890,9,FALSE)</f>
        <v>Directorio dura dos años en su cargo</v>
      </c>
      <c r="J763" s="27" t="str">
        <f>VLOOKUP(A763,'BASE REGISTRO NOVIEMBRE'!$B$2:$V$890,10,FALSE)</f>
        <v xml:space="preserve">De 06 de junio de 2019 a 06 de junio de 2022.
</v>
      </c>
      <c r="K763" s="27" t="str">
        <f>VLOOKUP(A763,'BASE REGISTRO NOVIEMBRE'!$B$2:$V$890,11,FALSE)</f>
        <v>Presidente: Alejandro Thomas Bas; RUT N°                           Poderes especiales:
Alejandro Thomas Bas, Francisco Cerda Taverne, Gustavo Favre Domínguez, Felipe Ovalle Valdés, Catalina Larraín Geisse, Matías Catillo Izquierdo, Sebastián Covarrubias Besa, Claudia Scarella Ramírez, Rodrigo Abascal Murrie y Dominique Camino Mardones, (deben actuar conjuntamente 2 cualquiera de ellos, previo acuerdo del Directorio, excepto apoderados absolventes, que podrán actuar individualmente, que son Francisco Cerda Taverne, Rodrigo Abascal Murrie y Dominique Camino Mardones</v>
      </c>
      <c r="L763" s="27" t="str">
        <f>VLOOKUP(A763,'BASE REGISTRO NOVIEMBRE'!$B$2:$V$890,12,FALSE)</f>
        <v xml:space="preserve">Juan Castellón N° 4005, Quinta Normal, Santiago, Región Metropolitana. 
</v>
      </c>
      <c r="M763" s="27" t="str">
        <f>VLOOKUP(A763,'BASE REGISTRO NOVIEMBRE'!$B$2:$V$890,13,FALSE)</f>
        <v>XIII</v>
      </c>
      <c r="N763" s="27" t="str">
        <f>VLOOKUP(A763,'BASE REGISTRO NOVIEMBRE'!$B$2:$V$890,14,FALSE)</f>
        <v>Quinta Normal</v>
      </c>
      <c r="O763" s="27" t="str">
        <f>VLOOKUP(A763,'BASE REGISTRO NOVIEMBRE'!$B$2:$V$890,15,FALSE)</f>
        <v>Teléfono 8944614</v>
      </c>
      <c r="P763" s="27">
        <f>VLOOKUP(A763,'BASE REGISTRO NOVIEMBRE'!$B$2:$V$890,16,FALSE)</f>
        <v>0</v>
      </c>
      <c r="Q763" s="27">
        <f>VLOOKUP(A763,'BASE REGISTRO NOVIEMBRE'!$B$2:$V$890,17,FALSE)</f>
        <v>0</v>
      </c>
      <c r="R763" s="27" t="str">
        <f>VLOOKUP(A763,'BASE REGISTRO NOVIEMBRE'!$B$2:$V$890,18,FALSE)</f>
        <v>93401 Institución de Asistencia Social.</v>
      </c>
      <c r="S763" s="27" t="str">
        <f>VLOOKUP(A763,'BASE REGISTRO NOVIEMBRE'!$B$2:$V$890,19,FALSE)</f>
        <v xml:space="preserve">Certificado correspondiente al año 2020, aprobado por el Sub Departamento de Supervisión Financiera.
</v>
      </c>
      <c r="T763" s="107">
        <f>VLOOKUP(A763,'BASE REGISTRO NOVIEMBRE'!$B$2:$V$890,20,FALSE)</f>
        <v>40793</v>
      </c>
      <c r="U763" s="41">
        <v>7452</v>
      </c>
      <c r="V763" s="44">
        <v>26010988</v>
      </c>
      <c r="W763" s="44">
        <v>46627314</v>
      </c>
      <c r="X763" s="45">
        <v>44561</v>
      </c>
      <c r="Y763" s="42" t="s">
        <v>40</v>
      </c>
      <c r="Z763" s="42" t="s">
        <v>9203</v>
      </c>
      <c r="AA763" s="42" t="s">
        <v>9559</v>
      </c>
    </row>
    <row r="764" spans="1:27" ht="15.75" customHeight="1" x14ac:dyDescent="0.2">
      <c r="A764" s="41">
        <v>7458</v>
      </c>
      <c r="B764" s="27" t="str">
        <f>VLOOKUP(A764,'BASE REGISTRO NOVIEMBRE'!$B$2:$V$890,2,FALSE)</f>
        <v xml:space="preserve">I. Municipalidad de Peñaflor
</v>
      </c>
      <c r="C764" s="27" t="str">
        <f>VLOOKUP(A764,'BASE REGISTRO NOVIEMBRE'!$B$2:$V$890,3,FALSE)</f>
        <v>69071700-K</v>
      </c>
      <c r="D764" s="27" t="str">
        <f>VLOOKUP(A764,'BASE REGISTRO NOVIEMBRE'!$B$2:$V$890,4,FALSE)</f>
        <v>Municipalidad</v>
      </c>
      <c r="E764" s="27" t="str">
        <f>VLOOKUP(A764,'BASE REGISTRO NOVIEMBRE'!$B$2:$V$890,5,FALSE)</f>
        <v>Constitución Política de la República, art. 107.</v>
      </c>
      <c r="F764" s="27" t="str">
        <f>VLOOKUP(A764,'BASE REGISTRO NOVIEMBRE'!$B$2:$V$890,6,FALSE)</f>
        <v>Indefinida.</v>
      </c>
      <c r="G764" s="27" t="str">
        <f>VLOOKUP(A764,'BASE REGISTRO NOVIEMBRE'!$B$2:$V$890,7,FALSE)</f>
        <v>Según Ley Orgánica Nº 18.695, arts. 1º al 4º.</v>
      </c>
      <c r="H764" s="27" t="str">
        <f>VLOOKUP(A764,'BASE REGISTRO NOVIEMBRE'!$B$2:$V$890,8,FALSE)</f>
        <v>no tiene</v>
      </c>
      <c r="I764" s="27">
        <f>VLOOKUP(A764,'BASE REGISTRO NOVIEMBRE'!$B$2:$V$890,9,FALSE)</f>
        <v>0</v>
      </c>
      <c r="J764" s="27">
        <f>VLOOKUP(A764,'BASE REGISTRO NOVIEMBRE'!$B$2:$V$890,10,FALSE)</f>
        <v>0</v>
      </c>
      <c r="K764" s="27" t="str">
        <f>VLOOKUP(A764,'BASE REGISTRO NOVIEMBRE'!$B$2:$V$890,11,FALSE)</f>
        <v xml:space="preserve">Nibaldo Favio Meza Garfia.  </v>
      </c>
      <c r="L764" s="27" t="str">
        <f>VLOOKUP(A764,'BASE REGISTRO NOVIEMBRE'!$B$2:$V$890,12,FALSE)</f>
        <v xml:space="preserve">Calle Luis Araya Cereceda N°1215, comuna de Peñaflor, Región Metropolitana.
</v>
      </c>
      <c r="M764" s="27" t="str">
        <f>VLOOKUP(A764,'BASE REGISTRO NOVIEMBRE'!$B$2:$V$890,13,FALSE)</f>
        <v>XIII</v>
      </c>
      <c r="N764" s="27" t="str">
        <f>VLOOKUP(A764,'BASE REGISTRO NOVIEMBRE'!$B$2:$V$890,14,FALSE)</f>
        <v xml:space="preserve"> Peñaflor</v>
      </c>
      <c r="O764" s="27" t="str">
        <f>VLOOKUP(A764,'BASE REGISTRO NOVIEMBRE'!$B$2:$V$890,15,FALSE)</f>
        <v>Teléfono: 56-24327700</v>
      </c>
      <c r="P764" s="27">
        <f>VLOOKUP(A764,'BASE REGISTRO NOVIEMBRE'!$B$2:$V$890,16,FALSE)</f>
        <v>0</v>
      </c>
      <c r="Q764" s="27">
        <f>VLOOKUP(A764,'BASE REGISTRO NOVIEMBRE'!$B$2:$V$890,17,FALSE)</f>
        <v>0</v>
      </c>
      <c r="R764" s="27">
        <f>VLOOKUP(A764,'BASE REGISTRO NOVIEMBRE'!$B$2:$V$890,18,FALSE)</f>
        <v>91001</v>
      </c>
      <c r="S764" s="27" t="str">
        <f>VLOOKUP(A764,'BASE REGISTRO NOVIEMBRE'!$B$2:$V$890,19,FALSE)</f>
        <v>No corresponde.</v>
      </c>
      <c r="T764" s="107">
        <f>VLOOKUP(A764,'BASE REGISTRO NOVIEMBRE'!$B$2:$V$890,20,FALSE)</f>
        <v>40875</v>
      </c>
      <c r="U764" s="41">
        <v>7458</v>
      </c>
      <c r="V764" s="44">
        <v>5008220</v>
      </c>
      <c r="W764" s="44">
        <v>15024660</v>
      </c>
      <c r="X764" s="45">
        <v>44561</v>
      </c>
      <c r="Y764" s="42" t="s">
        <v>40</v>
      </c>
      <c r="Z764" s="42" t="s">
        <v>9203</v>
      </c>
      <c r="AA764" s="42" t="s">
        <v>223</v>
      </c>
    </row>
    <row r="765" spans="1:27" ht="15.75" customHeight="1" x14ac:dyDescent="0.2">
      <c r="A765" s="41">
        <v>7459</v>
      </c>
      <c r="B765" s="27" t="str">
        <f>VLOOKUP(A765,'BASE REGISTRO NOVIEMBRE'!$B$2:$V$890,2,FALSE)</f>
        <v>Corporación Comunidad Terapéutica Esperanza</v>
      </c>
      <c r="C765" s="27" t="str">
        <f>VLOOKUP(A765,'BASE REGISTRO NOVIEMBRE'!$B$2:$V$890,3,FALSE)</f>
        <v>65044717-4</v>
      </c>
      <c r="D765" s="27" t="str">
        <f>VLOOKUP(A765,'BASE REGISTRO NOVIEMBRE'!$B$2:$V$890,4,FALSE)</f>
        <v>Corporación de Derecho Privado</v>
      </c>
      <c r="E765" s="27" t="str">
        <f>VLOOKUP(A765,'BASE REGISTRO NOVIEMBRE'!$B$2:$V$890,5,FALSE)</f>
        <v>Otorgada por Decreto Exento  Nº 3782, de fecha 29 de Agosto de  2011, del Ministerio de Justicia.</v>
      </c>
      <c r="F765" s="27" t="str">
        <f>VLOOKUP(A765,'BASE REGISTRO NOVIEMBRE'!$B$2:$V$890,6,FALSE)</f>
        <v xml:space="preserve">Certificado de vigencia de persona jurídica sin fines de lucro, folio N° 85423095, emitido por el SRCeI con fecha 08 de julio de 2021. 
</v>
      </c>
      <c r="G765" s="27" t="str">
        <f>VLOOKUP(A765,'BASE REGISTRO NOVIEMBRE'!$B$2:$V$890,7,FALSE)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765" s="27" t="str">
        <f>VLOOKUP(A765,'BASE REGISTRO NOVIEMBRE'!$B$2:$V$890,8,FALSE)</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765" s="27" t="str">
        <f>VLOOKUP(A765,'BASE REGISTRO NOVIEMBRE'!$B$2:$V$890,9,FALSE)</f>
        <v xml:space="preserve">2 años. </v>
      </c>
      <c r="J765" s="27" t="str">
        <f>VLOOKUP(A765,'BASE REGISTRO NOVIEMBRE'!$B$2:$V$890,10,FALSE)</f>
        <v>Del 15 de junio de 2021 al 15 de junio de 2023</v>
      </c>
      <c r="K765" s="27" t="str">
        <f>VLOOKUP(A765,'BASE REGISTRO NOVIEMBRE'!$B$2:$V$890,11,FALSE)</f>
        <v xml:space="preserve">Presidente: Rodrigo  Escobar  Olmedo </v>
      </c>
      <c r="L765" s="27" t="str">
        <f>VLOOKUP(A765,'BASE REGISTRO NOVIEMBRE'!$B$2:$V$890,12,FALSE)</f>
        <v xml:space="preserve">Calle Merced N° 741, sector centro, ciudad y comuna de Vallenar, Provincia  de Huasco, Región de Atacama.
</v>
      </c>
      <c r="M765" s="27" t="str">
        <f>VLOOKUP(A765,'BASE REGISTRO NOVIEMBRE'!$B$2:$V$890,13,FALSE)</f>
        <v>III</v>
      </c>
      <c r="N765" s="27" t="str">
        <f>VLOOKUP(A765,'BASE REGISTRO NOVIEMBRE'!$B$2:$V$890,14,FALSE)</f>
        <v>huasco</v>
      </c>
      <c r="O765" s="27" t="str">
        <f>VLOOKUP(A765,'BASE REGISTRO NOVIEMBRE'!$B$2:$V$890,15,FALSE)</f>
        <v>Teléfono: 51 (2) 612617</v>
      </c>
      <c r="P765" s="27" t="str">
        <f>VLOOKUP(A765,'BASE REGISTRO NOVIEMBRE'!$B$2:$V$890,16,FALSE)</f>
        <v>Correo electrónico: piehusco@hotmail.com
                            comesperanza@gmail.com</v>
      </c>
      <c r="Q765" s="27">
        <f>VLOOKUP(A765,'BASE REGISTRO NOVIEMBRE'!$B$2:$V$890,17,FALSE)</f>
        <v>0</v>
      </c>
      <c r="R765" s="27" t="str">
        <f>VLOOKUP(A765,'BASE REGISTRO NOVIEMBRE'!$B$2:$V$890,18,FALSE)</f>
        <v>93401: Institución de Asistencia Social</v>
      </c>
      <c r="S765" s="27" t="str">
        <f>VLOOKUP(A765,'BASE REGISTRO NOVIEMBRE'!$B$2:$V$890,19,FALSE)</f>
        <v>Certificado Financiero, correspondiente al año 2020, aprobados por el Sub Departamento de Supervisión Fiannciera Nacional.</v>
      </c>
      <c r="T765" s="107">
        <f>VLOOKUP(A765,'BASE REGISTRO NOVIEMBRE'!$B$2:$V$890,20,FALSE)</f>
        <v>40882</v>
      </c>
      <c r="U765" s="41">
        <v>7459</v>
      </c>
      <c r="V765" s="44">
        <v>22328385</v>
      </c>
      <c r="W765" s="44">
        <v>40858048</v>
      </c>
      <c r="X765" s="45">
        <v>44561</v>
      </c>
      <c r="Y765" s="42" t="s">
        <v>40</v>
      </c>
      <c r="Z765" s="42" t="s">
        <v>9203</v>
      </c>
      <c r="AA765" s="42" t="s">
        <v>282</v>
      </c>
    </row>
    <row r="766" spans="1:27" ht="15.75" customHeight="1" x14ac:dyDescent="0.2">
      <c r="A766" s="41">
        <v>7459</v>
      </c>
      <c r="B766" s="27" t="str">
        <f>VLOOKUP(A766,'BASE REGISTRO NOVIEMBRE'!$B$2:$V$890,2,FALSE)</f>
        <v>Corporación Comunidad Terapéutica Esperanza</v>
      </c>
      <c r="C766" s="27" t="str">
        <f>VLOOKUP(A766,'BASE REGISTRO NOVIEMBRE'!$B$2:$V$890,3,FALSE)</f>
        <v>65044717-4</v>
      </c>
      <c r="D766" s="27" t="str">
        <f>VLOOKUP(A766,'BASE REGISTRO NOVIEMBRE'!$B$2:$V$890,4,FALSE)</f>
        <v>Corporación de Derecho Privado</v>
      </c>
      <c r="E766" s="27" t="str">
        <f>VLOOKUP(A766,'BASE REGISTRO NOVIEMBRE'!$B$2:$V$890,5,FALSE)</f>
        <v>Otorgada por Decreto Exento  Nº 3782, de fecha 29 de Agosto de  2011, del Ministerio de Justicia.</v>
      </c>
      <c r="F766" s="27" t="str">
        <f>VLOOKUP(A766,'BASE REGISTRO NOVIEMBRE'!$B$2:$V$890,6,FALSE)</f>
        <v xml:space="preserve">Certificado de vigencia de persona jurídica sin fines de lucro, folio N° 85423095, emitido por el SRCeI con fecha 08 de julio de 2021. 
</v>
      </c>
      <c r="G766" s="27" t="str">
        <f>VLOOKUP(A766,'BASE REGISTRO NOVIEMBRE'!$B$2:$V$890,7,FALSE)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766" s="27" t="str">
        <f>VLOOKUP(A766,'BASE REGISTRO NOVIEMBRE'!$B$2:$V$890,8,FALSE)</f>
        <v xml:space="preserve">Presidente: 
Rodrigo Escobar  Olmedo
Vicepresidenta: 
Romina Andrea Vial Olmedo 
Secretaria: 
Nolfa Alfaro Muñoz
Tesorera: 
Isabel Rojo Ahumada 
Primer Director: 
Eduardo Alcota González 
Segundo Director: 
Carlos Olmedo Alfaro
Tercer Director: 
Rodrigo Ardiles Zepeda
Designación de Directorio 2021, según consta en Acta 1° de la 1° Asamblea General Ordinaria de Socios del año 2021, realizada con fecha 15 de junio de 2021, en la ciudad de Vallenar. </v>
      </c>
      <c r="I766" s="27" t="str">
        <f>VLOOKUP(A766,'BASE REGISTRO NOVIEMBRE'!$B$2:$V$890,9,FALSE)</f>
        <v xml:space="preserve">2 años. </v>
      </c>
      <c r="J766" s="27" t="str">
        <f>VLOOKUP(A766,'BASE REGISTRO NOVIEMBRE'!$B$2:$V$890,10,FALSE)</f>
        <v>Del 15 de junio de 2021 al 15 de junio de 2023</v>
      </c>
      <c r="K766" s="27" t="str">
        <f>VLOOKUP(A766,'BASE REGISTRO NOVIEMBRE'!$B$2:$V$890,11,FALSE)</f>
        <v xml:space="preserve">Presidente: Rodrigo  Escobar  Olmedo </v>
      </c>
      <c r="L766" s="27" t="str">
        <f>VLOOKUP(A766,'BASE REGISTRO NOVIEMBRE'!$B$2:$V$890,12,FALSE)</f>
        <v xml:space="preserve">Calle Merced N° 741, sector centro, ciudad y comuna de Vallenar, Provincia  de Huasco, Región de Atacama.
</v>
      </c>
      <c r="M766" s="27" t="str">
        <f>VLOOKUP(A766,'BASE REGISTRO NOVIEMBRE'!$B$2:$V$890,13,FALSE)</f>
        <v>III</v>
      </c>
      <c r="N766" s="27" t="str">
        <f>VLOOKUP(A766,'BASE REGISTRO NOVIEMBRE'!$B$2:$V$890,14,FALSE)</f>
        <v>huasco</v>
      </c>
      <c r="O766" s="27" t="str">
        <f>VLOOKUP(A766,'BASE REGISTRO NOVIEMBRE'!$B$2:$V$890,15,FALSE)</f>
        <v>Teléfono: 51 (2) 612617</v>
      </c>
      <c r="P766" s="27" t="str">
        <f>VLOOKUP(A766,'BASE REGISTRO NOVIEMBRE'!$B$2:$V$890,16,FALSE)</f>
        <v>Correo electrónico: piehusco@hotmail.com
                            comesperanza@gmail.com</v>
      </c>
      <c r="Q766" s="27">
        <f>VLOOKUP(A766,'BASE REGISTRO NOVIEMBRE'!$B$2:$V$890,17,FALSE)</f>
        <v>0</v>
      </c>
      <c r="R766" s="27" t="str">
        <f>VLOOKUP(A766,'BASE REGISTRO NOVIEMBRE'!$B$2:$V$890,18,FALSE)</f>
        <v>93401: Institución de Asistencia Social</v>
      </c>
      <c r="S766" s="27" t="str">
        <f>VLOOKUP(A766,'BASE REGISTRO NOVIEMBRE'!$B$2:$V$890,19,FALSE)</f>
        <v>Certificado Financiero, correspondiente al año 2020, aprobados por el Sub Departamento de Supervisión Fiannciera Nacional.</v>
      </c>
      <c r="T766" s="107">
        <f>VLOOKUP(A766,'BASE REGISTRO NOVIEMBRE'!$B$2:$V$890,20,FALSE)</f>
        <v>40882</v>
      </c>
      <c r="U766" s="41">
        <v>7459</v>
      </c>
      <c r="V766" s="44">
        <v>10875320</v>
      </c>
      <c r="W766" s="44">
        <v>21933418</v>
      </c>
      <c r="X766" s="45">
        <v>44561</v>
      </c>
      <c r="Y766" s="42" t="s">
        <v>40</v>
      </c>
      <c r="Z766" s="42" t="s">
        <v>9203</v>
      </c>
      <c r="AA766" s="42" t="s">
        <v>9592</v>
      </c>
    </row>
    <row r="767" spans="1:27" ht="15.75" customHeight="1" x14ac:dyDescent="0.2">
      <c r="A767" s="41">
        <v>7460</v>
      </c>
      <c r="B767" s="27" t="str">
        <f>VLOOKUP(A767,'BASE REGISTRO NOVIEMBRE'!$B$2:$V$890,2,FALSE)</f>
        <v xml:space="preserve">I. Municipalidad de Zapallar
</v>
      </c>
      <c r="C767" s="27" t="str">
        <f>VLOOKUP(A767,'BASE REGISTRO NOVIEMBRE'!$B$2:$V$890,3,FALSE)</f>
        <v>69050400-6</v>
      </c>
      <c r="D767" s="27" t="str">
        <f>VLOOKUP(A767,'BASE REGISTRO NOVIEMBRE'!$B$2:$V$890,4,FALSE)</f>
        <v>Municipalidad</v>
      </c>
      <c r="E767" s="27" t="str">
        <f>VLOOKUP(A767,'BASE REGISTRO NOVIEMBRE'!$B$2:$V$890,5,FALSE)</f>
        <v>Constitución Política de la República, art. 107.</v>
      </c>
      <c r="F767" s="27" t="str">
        <f>VLOOKUP(A767,'BASE REGISTRO NOVIEMBRE'!$B$2:$V$890,6,FALSE)</f>
        <v>Indefinida.</v>
      </c>
      <c r="G767" s="27" t="str">
        <f>VLOOKUP(A767,'BASE REGISTRO NOVIEMBRE'!$B$2:$V$890,7,FALSE)</f>
        <v>Según Ley Orgánica Nº 18.695, arts. 1º al 4º.</v>
      </c>
      <c r="H767" s="27" t="str">
        <f>VLOOKUP(A767,'BASE REGISTRO NOVIEMBRE'!$B$2:$V$890,8,FALSE)</f>
        <v>no tiene</v>
      </c>
      <c r="I767" s="27">
        <f>VLOOKUP(A767,'BASE REGISTRO NOVIEMBRE'!$B$2:$V$890,9,FALSE)</f>
        <v>0</v>
      </c>
      <c r="J767" s="27">
        <f>VLOOKUP(A767,'BASE REGISTRO NOVIEMBRE'!$B$2:$V$890,10,FALSE)</f>
        <v>0</v>
      </c>
      <c r="K767" s="27" t="str">
        <f>VLOOKUP(A767,'BASE REGISTRO NOVIEMBRE'!$B$2:$V$890,11,FALSE)</f>
        <v>Nicolás Cox Urrejola</v>
      </c>
      <c r="L767" s="27" t="str">
        <f>VLOOKUP(A767,'BASE REGISTRO NOVIEMBRE'!$B$2:$V$890,12,FALSE)</f>
        <v xml:space="preserve">Germán Riesco Nº 399,  comuna de Zapallar, Región de Valparaíso.
</v>
      </c>
      <c r="M767" s="27" t="str">
        <f>VLOOKUP(A767,'BASE REGISTRO NOVIEMBRE'!$B$2:$V$890,13,FALSE)</f>
        <v>V</v>
      </c>
      <c r="N767" s="27" t="str">
        <f>VLOOKUP(A767,'BASE REGISTRO NOVIEMBRE'!$B$2:$V$890,14,FALSE)</f>
        <v xml:space="preserve"> Zapallar</v>
      </c>
      <c r="O767" s="27" t="str">
        <f>VLOOKUP(A767,'BASE REGISTRO NOVIEMBRE'!$B$2:$V$890,15,FALSE)</f>
        <v>Fono (33) 741040- 742000</v>
      </c>
      <c r="P767" s="27">
        <f>VLOOKUP(A767,'BASE REGISTRO NOVIEMBRE'!$B$2:$V$890,16,FALSE)</f>
        <v>0</v>
      </c>
      <c r="Q767" s="27">
        <f>VLOOKUP(A767,'BASE REGISTRO NOVIEMBRE'!$B$2:$V$890,17,FALSE)</f>
        <v>0</v>
      </c>
      <c r="R767" s="27">
        <f>VLOOKUP(A767,'BASE REGISTRO NOVIEMBRE'!$B$2:$V$890,18,FALSE)</f>
        <v>91001</v>
      </c>
      <c r="S767" s="27" t="str">
        <f>VLOOKUP(A767,'BASE REGISTRO NOVIEMBRE'!$B$2:$V$890,19,FALSE)</f>
        <v xml:space="preserve">No se acompañan. Aplica Informe Jurídico Nº 09, de  fecha 14 de marzo de 2011 del Departamento Jurídico y Dictamen Nº 070791, de 2009, de la Contraloría General de la República.  
</v>
      </c>
      <c r="T767" s="107">
        <f>VLOOKUP(A767,'BASE REGISTRO NOVIEMBRE'!$B$2:$V$890,20,FALSE)</f>
        <v>40884</v>
      </c>
      <c r="U767" s="41">
        <v>7460</v>
      </c>
      <c r="V767" s="44">
        <v>3577300</v>
      </c>
      <c r="W767" s="44">
        <v>10731900</v>
      </c>
      <c r="X767" s="45">
        <v>44561</v>
      </c>
      <c r="Y767" s="42" t="s">
        <v>40</v>
      </c>
      <c r="Z767" s="42" t="s">
        <v>9203</v>
      </c>
      <c r="AA767" s="42" t="s">
        <v>2322</v>
      </c>
    </row>
    <row r="768" spans="1:27" ht="15.75" customHeight="1" x14ac:dyDescent="0.2">
      <c r="A768" s="41">
        <v>7462</v>
      </c>
      <c r="B768" s="27" t="str">
        <f>VLOOKUP(A768,'BASE REGISTRO NOVIEMBRE'!$B$2:$V$890,2,FALSE)</f>
        <v>Corporación  de Ayuda a la Familia</v>
      </c>
      <c r="C768" s="27" t="str">
        <f>VLOOKUP(A768,'BASE REGISTRO NOVIEMBRE'!$B$2:$V$890,3,FALSE)</f>
        <v>65021320-3</v>
      </c>
      <c r="D768" s="27" t="str">
        <f>VLOOKUP(A768,'BASE REGISTRO NOVIEMBRE'!$B$2:$V$890,4,FALSE)</f>
        <v>Corporación de Derecho Privado.</v>
      </c>
      <c r="E768" s="27" t="str">
        <f>VLOOKUP(A768,'BASE REGISTRO NOVIEMBRE'!$B$2:$V$890,5,FALSE)</f>
        <v>Otorgada por Decreto Exento  Nº 314, de fecha 30  de marzo  de  2001, del Ministerio de Justicia.</v>
      </c>
      <c r="F768" s="27" t="str">
        <f>VLOOKUP(A768,'BASE REGISTRO NOVIEMBRE'!$B$2:$V$890,6,FALSE)</f>
        <v>Certificado de Vigencia de persona jurídica sin fines de lucro, folio N° 500395541683, de 25 de junio de 2021, emitido por el Servicio de Registro Civil e Identificación</v>
      </c>
      <c r="G768" s="27" t="str">
        <f>VLOOKUP(A768,'BASE REGISTRO NOVIEMBRE'!$B$2:$V$890,7,FALSE)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768" s="27" t="str">
        <f>VLOOKUP(A768,'BASE REGISTRO NOVIEMBRE'!$B$2:$V$890,8,FALSE)</f>
        <v xml:space="preserve">Presidente:
Gastón Francisco José Pinochet Donoso, 
Vice Presidenta:
Carmen Luz Vidal Molina,
Secretario:
Patricio Alexis Villarreal Guajardo, 
Tesorero: 
Ricardo Rivano Vera, 
Director:
Fidel Antonio Aravena Zamudio, </v>
      </c>
      <c r="I768" s="27" t="str">
        <f>VLOOKUP(A768,'BASE REGISTRO NOVIEMBRE'!$B$2:$V$890,9,FALSE)</f>
        <v>Dos años. Si, por cualquier causa no se efectúa oportunamente la elección de Directorio, se entenderá renovado el mandato de quienes se encuentran en funciones hasta que se realice la correspondiente elección.</v>
      </c>
      <c r="J768" s="27" t="str">
        <f>VLOOKUP(A768,'BASE REGISTRO NOVIEMBRE'!$B$2:$V$890,10,FALSE)</f>
        <v>De 04 de marzo de 2021 a 04 de marzo de 2023.</v>
      </c>
      <c r="K768" s="27" t="str">
        <f>VLOOKUP(A768,'BASE REGISTRO NOVIEMBRE'!$B$2:$V$890,11,FALSE)</f>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
      <c r="L768" s="27" t="str">
        <f>VLOOKUP(A768,'BASE REGISTRO NOVIEMBRE'!$B$2:$V$890,12,FALSE)</f>
        <v xml:space="preserve">Uno Oriente N°1550, comuna de Talca, Región del Maule. </v>
      </c>
      <c r="M768" s="27" t="str">
        <f>VLOOKUP(A768,'BASE REGISTRO NOVIEMBRE'!$B$2:$V$890,13,FALSE)</f>
        <v>VII</v>
      </c>
      <c r="N768" s="27" t="str">
        <f>VLOOKUP(A768,'BASE REGISTRO NOVIEMBRE'!$B$2:$V$890,14,FALSE)</f>
        <v>talca</v>
      </c>
      <c r="O768" s="27" t="str">
        <f>VLOOKUP(A768,'BASE REGISTRO NOVIEMBRE'!$B$2:$V$890,15,FALSE)</f>
        <v>71 2 235092</v>
      </c>
      <c r="P768" s="27" t="str">
        <f>VLOOKUP(A768,'BASE REGISTRO NOVIEMBRE'!$B$2:$V$890,16,FALSE)</f>
        <v>569 50000481</v>
      </c>
      <c r="Q768" s="27">
        <f>VLOOKUP(A768,'BASE REGISTRO NOVIEMBRE'!$B$2:$V$890,17,FALSE)</f>
        <v>0</v>
      </c>
      <c r="R768" s="27" t="str">
        <f>VLOOKUP(A768,'BASE REGISTRO NOVIEMBRE'!$B$2:$V$890,18,FALSE)</f>
        <v>93401: Institución de Asistencia Social</v>
      </c>
      <c r="S768" s="27" t="str">
        <f>VLOOKUP(A768,'BASE REGISTRO NOVIEMBRE'!$B$2:$V$890,19,FALSE)</f>
        <v xml:space="preserve">Certificado de antecedentes financieros, correspondientes al año 2020, APROBADOS POR El Subdepartamento de Supervisión Financiera Nacional. </v>
      </c>
      <c r="T768" s="107">
        <f>VLOOKUP(A768,'BASE REGISTRO NOVIEMBRE'!$B$2:$V$890,20,FALSE)</f>
        <v>43174</v>
      </c>
      <c r="U768" s="41">
        <v>7462</v>
      </c>
      <c r="V768" s="44">
        <v>37848868</v>
      </c>
      <c r="W768" s="44">
        <v>91755169</v>
      </c>
      <c r="X768" s="45">
        <v>44561</v>
      </c>
      <c r="Y768" s="42" t="s">
        <v>40</v>
      </c>
      <c r="Z768" s="42" t="s">
        <v>9203</v>
      </c>
      <c r="AA768" s="42" t="s">
        <v>207</v>
      </c>
    </row>
    <row r="769" spans="1:27" ht="15.75" customHeight="1" x14ac:dyDescent="0.2">
      <c r="A769" s="41">
        <v>7462</v>
      </c>
      <c r="B769" s="27" t="str">
        <f>VLOOKUP(A769,'BASE REGISTRO NOVIEMBRE'!$B$2:$V$890,2,FALSE)</f>
        <v>Corporación  de Ayuda a la Familia</v>
      </c>
      <c r="C769" s="27" t="str">
        <f>VLOOKUP(A769,'BASE REGISTRO NOVIEMBRE'!$B$2:$V$890,3,FALSE)</f>
        <v>65021320-3</v>
      </c>
      <c r="D769" s="27" t="str">
        <f>VLOOKUP(A769,'BASE REGISTRO NOVIEMBRE'!$B$2:$V$890,4,FALSE)</f>
        <v>Corporación de Derecho Privado.</v>
      </c>
      <c r="E769" s="27" t="str">
        <f>VLOOKUP(A769,'BASE REGISTRO NOVIEMBRE'!$B$2:$V$890,5,FALSE)</f>
        <v>Otorgada por Decreto Exento  Nº 314, de fecha 30  de marzo  de  2001, del Ministerio de Justicia.</v>
      </c>
      <c r="F769" s="27" t="str">
        <f>VLOOKUP(A769,'BASE REGISTRO NOVIEMBRE'!$B$2:$V$890,6,FALSE)</f>
        <v>Certificado de Vigencia de persona jurídica sin fines de lucro, folio N° 500395541683, de 25 de junio de 2021, emitido por el Servicio de Registro Civil e Identificación</v>
      </c>
      <c r="G769" s="27" t="str">
        <f>VLOOKUP(A769,'BASE REGISTRO NOVIEMBRE'!$B$2:$V$890,7,FALSE)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769" s="27" t="str">
        <f>VLOOKUP(A769,'BASE REGISTRO NOVIEMBRE'!$B$2:$V$890,8,FALSE)</f>
        <v xml:space="preserve">Presidente:
Gastón Francisco José Pinochet Donoso, 
Vice Presidenta:
Carmen Luz Vidal Molina,
Secretario:
Patricio Alexis Villarreal Guajardo, 
Tesorero: 
Ricardo Rivano Vera, 
Director:
Fidel Antonio Aravena Zamudio, </v>
      </c>
      <c r="I769" s="27" t="str">
        <f>VLOOKUP(A769,'BASE REGISTRO NOVIEMBRE'!$B$2:$V$890,9,FALSE)</f>
        <v>Dos años. Si, por cualquier causa no se efectúa oportunamente la elección de Directorio, se entenderá renovado el mandato de quienes se encuentran en funciones hasta que se realice la correspondiente elección.</v>
      </c>
      <c r="J769" s="27" t="str">
        <f>VLOOKUP(A769,'BASE REGISTRO NOVIEMBRE'!$B$2:$V$890,10,FALSE)</f>
        <v>De 04 de marzo de 2021 a 04 de marzo de 2023.</v>
      </c>
      <c r="K769" s="27" t="str">
        <f>VLOOKUP(A769,'BASE REGISTRO NOVIEMBRE'!$B$2:$V$890,11,FALSE)</f>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
      <c r="L769" s="27" t="str">
        <f>VLOOKUP(A769,'BASE REGISTRO NOVIEMBRE'!$B$2:$V$890,12,FALSE)</f>
        <v xml:space="preserve">Uno Oriente N°1550, comuna de Talca, Región del Maule. </v>
      </c>
      <c r="M769" s="27" t="str">
        <f>VLOOKUP(A769,'BASE REGISTRO NOVIEMBRE'!$B$2:$V$890,13,FALSE)</f>
        <v>VII</v>
      </c>
      <c r="N769" s="27" t="str">
        <f>VLOOKUP(A769,'BASE REGISTRO NOVIEMBRE'!$B$2:$V$890,14,FALSE)</f>
        <v>talca</v>
      </c>
      <c r="O769" s="27" t="str">
        <f>VLOOKUP(A769,'BASE REGISTRO NOVIEMBRE'!$B$2:$V$890,15,FALSE)</f>
        <v>71 2 235092</v>
      </c>
      <c r="P769" s="27" t="str">
        <f>VLOOKUP(A769,'BASE REGISTRO NOVIEMBRE'!$B$2:$V$890,16,FALSE)</f>
        <v>569 50000481</v>
      </c>
      <c r="Q769" s="27">
        <f>VLOOKUP(A769,'BASE REGISTRO NOVIEMBRE'!$B$2:$V$890,17,FALSE)</f>
        <v>0</v>
      </c>
      <c r="R769" s="27" t="str">
        <f>VLOOKUP(A769,'BASE REGISTRO NOVIEMBRE'!$B$2:$V$890,18,FALSE)</f>
        <v>93401: Institución de Asistencia Social</v>
      </c>
      <c r="S769" s="27" t="str">
        <f>VLOOKUP(A769,'BASE REGISTRO NOVIEMBRE'!$B$2:$V$890,19,FALSE)</f>
        <v xml:space="preserve">Certificado de antecedentes financieros, correspondientes al año 2020, APROBADOS POR El Subdepartamento de Supervisión Financiera Nacional. </v>
      </c>
      <c r="T769" s="107">
        <f>VLOOKUP(A769,'BASE REGISTRO NOVIEMBRE'!$B$2:$V$890,20,FALSE)</f>
        <v>43174</v>
      </c>
      <c r="U769" s="41">
        <v>7462</v>
      </c>
      <c r="V769" s="44">
        <v>15590132</v>
      </c>
      <c r="W769" s="44">
        <v>36633832</v>
      </c>
      <c r="X769" s="45">
        <v>44561</v>
      </c>
      <c r="Y769" s="42" t="s">
        <v>40</v>
      </c>
      <c r="Z769" s="42" t="s">
        <v>9203</v>
      </c>
      <c r="AA769" s="42" t="s">
        <v>484</v>
      </c>
    </row>
    <row r="770" spans="1:27" ht="15.75" customHeight="1" x14ac:dyDescent="0.2">
      <c r="A770" s="41">
        <v>7462</v>
      </c>
      <c r="B770" s="27" t="str">
        <f>VLOOKUP(A770,'BASE REGISTRO NOVIEMBRE'!$B$2:$V$890,2,FALSE)</f>
        <v>Corporación  de Ayuda a la Familia</v>
      </c>
      <c r="C770" s="27" t="str">
        <f>VLOOKUP(A770,'BASE REGISTRO NOVIEMBRE'!$B$2:$V$890,3,FALSE)</f>
        <v>65021320-3</v>
      </c>
      <c r="D770" s="27" t="str">
        <f>VLOOKUP(A770,'BASE REGISTRO NOVIEMBRE'!$B$2:$V$890,4,FALSE)</f>
        <v>Corporación de Derecho Privado.</v>
      </c>
      <c r="E770" s="27" t="str">
        <f>VLOOKUP(A770,'BASE REGISTRO NOVIEMBRE'!$B$2:$V$890,5,FALSE)</f>
        <v>Otorgada por Decreto Exento  Nº 314, de fecha 30  de marzo  de  2001, del Ministerio de Justicia.</v>
      </c>
      <c r="F770" s="27" t="str">
        <f>VLOOKUP(A770,'BASE REGISTRO NOVIEMBRE'!$B$2:$V$890,6,FALSE)</f>
        <v>Certificado de Vigencia de persona jurídica sin fines de lucro, folio N° 500395541683, de 25 de junio de 2021, emitido por el Servicio de Registro Civil e Identificación</v>
      </c>
      <c r="G770" s="27" t="str">
        <f>VLOOKUP(A770,'BASE REGISTRO NOVIEMBRE'!$B$2:$V$890,7,FALSE)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770" s="27" t="str">
        <f>VLOOKUP(A770,'BASE REGISTRO NOVIEMBRE'!$B$2:$V$890,8,FALSE)</f>
        <v xml:space="preserve">Presidente:
Gastón Francisco José Pinochet Donoso, 
Vice Presidenta:
Carmen Luz Vidal Molina,
Secretario:
Patricio Alexis Villarreal Guajardo, 
Tesorero: 
Ricardo Rivano Vera, 
Director:
Fidel Antonio Aravena Zamudio, </v>
      </c>
      <c r="I770" s="27" t="str">
        <f>VLOOKUP(A770,'BASE REGISTRO NOVIEMBRE'!$B$2:$V$890,9,FALSE)</f>
        <v>Dos años. Si, por cualquier causa no se efectúa oportunamente la elección de Directorio, se entenderá renovado el mandato de quienes se encuentran en funciones hasta que se realice la correspondiente elección.</v>
      </c>
      <c r="J770" s="27" t="str">
        <f>VLOOKUP(A770,'BASE REGISTRO NOVIEMBRE'!$B$2:$V$890,10,FALSE)</f>
        <v>De 04 de marzo de 2021 a 04 de marzo de 2023.</v>
      </c>
      <c r="K770" s="27" t="str">
        <f>VLOOKUP(A770,'BASE REGISTRO NOVIEMBRE'!$B$2:$V$890,11,FALSE)</f>
        <v xml:space="preserve">Presidente: 
Gastón Francisco José Pinochet Donoso, 
Poderes amplios (actuando separada e indistintamente): 
Gastón Francisco José Pinochet Donoso, 
Angélica Albornoz Loyola, 
Poderes especiales para actuar separada o indistintamente y representar a la institución:
Angélica Albornoz Loyola, 
Marco Antonio González Ramírez, 
Maritza Muñoz Castillo, 
Gonzalo Flores Hernández, 
Paulina López Sancho, 
Patricia Isabel Diamantino Medel, 
Jeanette Silva González, </v>
      </c>
      <c r="L770" s="27" t="str">
        <f>VLOOKUP(A770,'BASE REGISTRO NOVIEMBRE'!$B$2:$V$890,12,FALSE)</f>
        <v xml:space="preserve">Uno Oriente N°1550, comuna de Talca, Región del Maule. </v>
      </c>
      <c r="M770" s="27" t="str">
        <f>VLOOKUP(A770,'BASE REGISTRO NOVIEMBRE'!$B$2:$V$890,13,FALSE)</f>
        <v>VII</v>
      </c>
      <c r="N770" s="27" t="str">
        <f>VLOOKUP(A770,'BASE REGISTRO NOVIEMBRE'!$B$2:$V$890,14,FALSE)</f>
        <v>talca</v>
      </c>
      <c r="O770" s="27" t="str">
        <f>VLOOKUP(A770,'BASE REGISTRO NOVIEMBRE'!$B$2:$V$890,15,FALSE)</f>
        <v>71 2 235092</v>
      </c>
      <c r="P770" s="27" t="str">
        <f>VLOOKUP(A770,'BASE REGISTRO NOVIEMBRE'!$B$2:$V$890,16,FALSE)</f>
        <v>569 50000481</v>
      </c>
      <c r="Q770" s="27">
        <f>VLOOKUP(A770,'BASE REGISTRO NOVIEMBRE'!$B$2:$V$890,17,FALSE)</f>
        <v>0</v>
      </c>
      <c r="R770" s="27" t="str">
        <f>VLOOKUP(A770,'BASE REGISTRO NOVIEMBRE'!$B$2:$V$890,18,FALSE)</f>
        <v>93401: Institución de Asistencia Social</v>
      </c>
      <c r="S770" s="27" t="str">
        <f>VLOOKUP(A770,'BASE REGISTRO NOVIEMBRE'!$B$2:$V$890,19,FALSE)</f>
        <v xml:space="preserve">Certificado de antecedentes financieros, correspondientes al año 2020, APROBADOS POR El Subdepartamento de Supervisión Financiera Nacional. </v>
      </c>
      <c r="T770" s="107">
        <f>VLOOKUP(A770,'BASE REGISTRO NOVIEMBRE'!$B$2:$V$890,20,FALSE)</f>
        <v>43174</v>
      </c>
      <c r="U770" s="41">
        <v>7462</v>
      </c>
      <c r="V770" s="44">
        <v>79627000</v>
      </c>
      <c r="W770" s="44">
        <v>128503456</v>
      </c>
      <c r="X770" s="45">
        <v>44561</v>
      </c>
      <c r="Y770" s="42" t="s">
        <v>40</v>
      </c>
      <c r="Z770" s="42" t="s">
        <v>9203</v>
      </c>
      <c r="AA770" s="42" t="s">
        <v>160</v>
      </c>
    </row>
    <row r="771" spans="1:27" ht="15.75" customHeight="1" x14ac:dyDescent="0.2">
      <c r="A771" s="41">
        <v>7463</v>
      </c>
      <c r="B771" s="27" t="str">
        <f>VLOOKUP(A771,'BASE REGISTRO NOVIEMBRE'!$B$2:$V$890,2,FALSE)</f>
        <v xml:space="preserve">Corporación Municipal de Desarrollo Social de San Joaquín
</v>
      </c>
      <c r="C771" s="27" t="str">
        <f>VLOOKUP(A771,'BASE REGISTRO NOVIEMBRE'!$B$2:$V$890,3,FALSE)</f>
        <v>71455500-6</v>
      </c>
      <c r="D771" s="27" t="str">
        <f>VLOOKUP(A771,'BASE REGISTRO NOVIEMBRE'!$B$2:$V$890,4,FALSE)</f>
        <v>Corporación de Derecho Privado.</v>
      </c>
      <c r="E771" s="27" t="str">
        <f>VLOOKUP(A771,'BASE REGISTRO NOVIEMBRE'!$B$2:$V$890,5,FALSE)</f>
        <v xml:space="preserve">Decreto Supremo Nº 1312, de 23 de diciembre de 1987, del Ministerio de Justicia. </v>
      </c>
      <c r="F771" s="27" t="str">
        <f>VLOOKUP(A771,'BASE REGISTRO NOVIEMBRE'!$B$2:$V$890,6,FALSE)</f>
        <v>Certificado de Vigencia folio Nº 500409286314, de 20 de septiembre de 2021, del Servicio de Registro Civil e identificación.</v>
      </c>
      <c r="G771" s="27" t="str">
        <f>VLOOKUP(A771,'BASE REGISTRO NOVIEMBRE'!$B$2:$V$890,7,FALSE)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771" s="27" t="str">
        <f>VLOOKUP(A771,'BASE REGISTRO NOVIEMBRE'!$B$2:$V$890,8,FALSE)</f>
        <v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v>
      </c>
      <c r="I771" s="27" t="str">
        <f>VLOOKUP(A771,'BASE REGISTRO NOVIEMBRE'!$B$2:$V$890,9,FALSE)</f>
        <v>Dos años, pudiendo ser reelegidos.</v>
      </c>
      <c r="J771" s="27" t="str">
        <f>VLOOKUP(A771,'BASE REGISTRO NOVIEMBRE'!$B$2:$V$890,10,FALSE)</f>
        <v xml:space="preserve">22 de noviembre de 2019, Según acta de sesión ordinaria de socios de fecha 22 de noviembre de 2019, reducida a escritura pública con fecha 03 de diciembre de 2019, ante la Notario Público y Archivero Judicial Interino de San Miguel, doña Zaida Silva Arriagada
</v>
      </c>
      <c r="K771" s="27" t="str">
        <f>VLOOKUP(A771,'BASE REGISTRO NOVIEMBRE'!$B$2:$V$890,11,FALSE)</f>
        <v xml:space="preserve">Secretaria General: María Elisa Kaelin Tello
</v>
      </c>
      <c r="L771" s="27" t="str">
        <f>VLOOKUP(A771,'BASE REGISTRO NOVIEMBRE'!$B$2:$V$890,12,FALSE)</f>
        <v xml:space="preserve">Avenida Santa Rosa N° 2606, 3° piso, comuna de San Joaquín, Región Metropolitana
</v>
      </c>
      <c r="M771" s="27" t="str">
        <f>VLOOKUP(A771,'BASE REGISTRO NOVIEMBRE'!$B$2:$V$890,13,FALSE)</f>
        <v>XIII</v>
      </c>
      <c r="N771" s="27" t="str">
        <f>VLOOKUP(A771,'BASE REGISTRO NOVIEMBRE'!$B$2:$V$890,14,FALSE)</f>
        <v>San Joaquín</v>
      </c>
      <c r="O771" s="27" t="str">
        <f>VLOOKUP(A771,'BASE REGISTRO NOVIEMBRE'!$B$2:$V$890,15,FALSE)</f>
        <v>(56) 223604100</v>
      </c>
      <c r="P771" s="27" t="str">
        <f>VLOOKUP(A771,'BASE REGISTRO NOVIEMBRE'!$B$2:$V$890,16,FALSE)</f>
        <v>Correo Electrónico: alvaromedina@cormusanjoaquin.cl</v>
      </c>
      <c r="Q771" s="27">
        <f>VLOOKUP(A771,'BASE REGISTRO NOVIEMBRE'!$B$2:$V$890,17,FALSE)</f>
        <v>0</v>
      </c>
      <c r="R771" s="27">
        <f>VLOOKUP(A771,'BASE REGISTRO NOVIEMBRE'!$B$2:$V$890,18,FALSE)</f>
        <v>93401</v>
      </c>
      <c r="S771" s="27" t="str">
        <f>VLOOKUP(A771,'BASE REGISTRO NOVIEMBRE'!$B$2:$V$890,19,FALSE)</f>
        <v>Se acompaña Certificado financiero de la Institución año 2020, remitido a la Unidad de Supervisión Financiera y Administrativa.</v>
      </c>
      <c r="T771" s="107">
        <f>VLOOKUP(A771,'BASE REGISTRO NOVIEMBRE'!$B$2:$V$890,20,FALSE)</f>
        <v>41012</v>
      </c>
      <c r="U771" s="41">
        <v>7463</v>
      </c>
      <c r="V771" s="44">
        <v>10230799</v>
      </c>
      <c r="W771" s="44">
        <v>46505475</v>
      </c>
      <c r="X771" s="45">
        <v>44561</v>
      </c>
      <c r="Y771" s="42" t="s">
        <v>40</v>
      </c>
      <c r="Z771" s="42" t="s">
        <v>9203</v>
      </c>
      <c r="AA771" s="42" t="s">
        <v>253</v>
      </c>
    </row>
    <row r="772" spans="1:27" ht="15.75" customHeight="1" x14ac:dyDescent="0.2">
      <c r="A772" s="41">
        <v>7473</v>
      </c>
      <c r="B772" s="27" t="str">
        <f>VLOOKUP(A772,'BASE REGISTRO NOVIEMBRE'!$B$2:$V$890,2,FALSE)</f>
        <v>Fundación Creseres</v>
      </c>
      <c r="C772" s="27" t="str">
        <f>VLOOKUP(A772,'BASE REGISTRO NOVIEMBRE'!$B$2:$V$890,3,FALSE)</f>
        <v>65058734-0</v>
      </c>
      <c r="D772" s="27" t="str">
        <f>VLOOKUP(A772,'BASE REGISTRO NOVIEMBRE'!$B$2:$V$890,4,FALSE)</f>
        <v>Fundación de Derecho Privado.</v>
      </c>
      <c r="E772" s="27" t="str">
        <f>VLOOKUP(A772,'BASE REGISTRO NOVIEMBRE'!$B$2:$V$890,5,FALSE)</f>
        <v xml:space="preserve">Registro Nacional de Personas Jurídicas Nº860, del Servicio de Registro Civil e Identificación.
Fecha de concesión de Personalidad Jurídica: 19 de julio de 2012.
</v>
      </c>
      <c r="F772" s="27" t="str">
        <f>VLOOKUP(A772,'BASE REGISTRO NOVIEMBRE'!$B$2:$V$890,6,FALSE)</f>
        <v>Certificado de Vigencia Folio Nº 500402711821, de fecha 09 de agosto de 2020, del Servicio de Registro Civil e Identificación.</v>
      </c>
      <c r="G772" s="27" t="str">
        <f>VLOOKUP(A772,'BASE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2" s="27" t="str">
        <f>VLOOKUP(A772,'BASE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2" s="27" t="str">
        <f>VLOOKUP(A772,'BASE REGISTRO NOVIEMBRE'!$B$2:$V$890,9,FALSE)</f>
        <v xml:space="preserve">Dos años </v>
      </c>
      <c r="J772" s="27" t="str">
        <f>VLOOKUP(A772,'BASE REGISTRO NOVIEMBRE'!$B$2:$V$890,10,FALSE)</f>
        <v xml:space="preserve">                         Última Elección de Directorio: 31 de marzo de 2020.
Duración: agosto 2020 a agosto de 2022.
</v>
      </c>
      <c r="K772" s="27" t="str">
        <f>VLOOKUP(A772,'BASE REGISTRO NOVIEMBRE'!$B$2:$V$890,11,FALSE)</f>
        <v xml:space="preserve">Carmen Gloria Hidalgo Belmar 
</v>
      </c>
      <c r="L772" s="27" t="str">
        <f>VLOOKUP(A772,'BASE REGISTRO NOVIEMBRE'!$B$2:$V$890,12,FALSE)</f>
        <v>O'higgins 416A comuna de Temuco, región de La Araucanía.</v>
      </c>
      <c r="M772" s="27" t="str">
        <f>VLOOKUP(A772,'BASE REGISTRO NOVIEMBRE'!$B$2:$V$890,13,FALSE)</f>
        <v>IX</v>
      </c>
      <c r="N772" s="27" t="str">
        <f>VLOOKUP(A772,'BASE REGISTRO NOVIEMBRE'!$B$2:$V$890,14,FALSE)</f>
        <v>Temuco</v>
      </c>
      <c r="O772" s="27">
        <f>VLOOKUP(A772,'BASE REGISTRO NOVIEMBRE'!$B$2:$V$890,15,FALSE)</f>
        <v>0</v>
      </c>
      <c r="P772" s="27" t="str">
        <f>VLOOKUP(A772,'BASE REGISTRO NOVIEMBRE'!$B$2:$V$890,16,FALSE)</f>
        <v xml:space="preserve">: dirección@fundacioncreseres.cl </v>
      </c>
      <c r="Q772" s="27">
        <f>VLOOKUP(A772,'BASE REGISTRO NOVIEMBRE'!$B$2:$V$890,17,FALSE)</f>
        <v>0</v>
      </c>
      <c r="R772" s="27">
        <f>VLOOKUP(A772,'BASE REGISTRO NOVIEMBRE'!$B$2:$V$890,18,FALSE)</f>
        <v>93401</v>
      </c>
      <c r="S772" s="27" t="str">
        <f>VLOOKUP(A772,'BASE REGISTRO NOVIEMBRE'!$B$2:$V$890,19,FALSE)</f>
        <v>Se acompaña certificado de antecedentes financiares año 2020  aprobado por el Departamento de Supervisión financiera</v>
      </c>
      <c r="T772" s="107">
        <f>VLOOKUP(A772,'BASE REGISTRO NOVIEMBRE'!$B$2:$V$890,20,FALSE)</f>
        <v>41340</v>
      </c>
      <c r="U772" s="41">
        <v>7473</v>
      </c>
      <c r="V772" s="44">
        <v>7661732</v>
      </c>
      <c r="W772" s="44">
        <v>14502564</v>
      </c>
      <c r="X772" s="45">
        <v>44561</v>
      </c>
      <c r="Y772" s="42" t="s">
        <v>40</v>
      </c>
      <c r="Z772" s="42" t="s">
        <v>9203</v>
      </c>
      <c r="AA772" s="42" t="s">
        <v>658</v>
      </c>
    </row>
    <row r="773" spans="1:27" ht="15.75" customHeight="1" x14ac:dyDescent="0.2">
      <c r="A773" s="41">
        <v>7473</v>
      </c>
      <c r="B773" s="27" t="str">
        <f>VLOOKUP(A773,'BASE REGISTRO NOVIEMBRE'!$B$2:$V$890,2,FALSE)</f>
        <v>Fundación Creseres</v>
      </c>
      <c r="C773" s="27" t="str">
        <f>VLOOKUP(A773,'BASE REGISTRO NOVIEMBRE'!$B$2:$V$890,3,FALSE)</f>
        <v>65058734-0</v>
      </c>
      <c r="D773" s="27" t="str">
        <f>VLOOKUP(A773,'BASE REGISTRO NOVIEMBRE'!$B$2:$V$890,4,FALSE)</f>
        <v>Fundación de Derecho Privado.</v>
      </c>
      <c r="E773" s="27" t="str">
        <f>VLOOKUP(A773,'BASE REGISTRO NOVIEMBRE'!$B$2:$V$890,5,FALSE)</f>
        <v xml:space="preserve">Registro Nacional de Personas Jurídicas Nº860, del Servicio de Registro Civil e Identificación.
Fecha de concesión de Personalidad Jurídica: 19 de julio de 2012.
</v>
      </c>
      <c r="F773" s="27" t="str">
        <f>VLOOKUP(A773,'BASE REGISTRO NOVIEMBRE'!$B$2:$V$890,6,FALSE)</f>
        <v>Certificado de Vigencia Folio Nº 500402711821, de fecha 09 de agosto de 2020, del Servicio de Registro Civil e Identificación.</v>
      </c>
      <c r="G773" s="27" t="str">
        <f>VLOOKUP(A773,'BASE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3" s="27" t="str">
        <f>VLOOKUP(A773,'BASE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3" s="27" t="str">
        <f>VLOOKUP(A773,'BASE REGISTRO NOVIEMBRE'!$B$2:$V$890,9,FALSE)</f>
        <v xml:space="preserve">Dos años </v>
      </c>
      <c r="J773" s="27" t="str">
        <f>VLOOKUP(A773,'BASE REGISTRO NOVIEMBRE'!$B$2:$V$890,10,FALSE)</f>
        <v xml:space="preserve">                         Última Elección de Directorio: 31 de marzo de 2020.
Duración: agosto 2020 a agosto de 2022.
</v>
      </c>
      <c r="K773" s="27" t="str">
        <f>VLOOKUP(A773,'BASE REGISTRO NOVIEMBRE'!$B$2:$V$890,11,FALSE)</f>
        <v xml:space="preserve">Carmen Gloria Hidalgo Belmar 
</v>
      </c>
      <c r="L773" s="27" t="str">
        <f>VLOOKUP(A773,'BASE REGISTRO NOVIEMBRE'!$B$2:$V$890,12,FALSE)</f>
        <v>O'higgins 416A comuna de Temuco, región de La Araucanía.</v>
      </c>
      <c r="M773" s="27" t="str">
        <f>VLOOKUP(A773,'BASE REGISTRO NOVIEMBRE'!$B$2:$V$890,13,FALSE)</f>
        <v>IX</v>
      </c>
      <c r="N773" s="27" t="str">
        <f>VLOOKUP(A773,'BASE REGISTRO NOVIEMBRE'!$B$2:$V$890,14,FALSE)</f>
        <v>Temuco</v>
      </c>
      <c r="O773" s="27">
        <f>VLOOKUP(A773,'BASE REGISTRO NOVIEMBRE'!$B$2:$V$890,15,FALSE)</f>
        <v>0</v>
      </c>
      <c r="P773" s="27" t="str">
        <f>VLOOKUP(A773,'BASE REGISTRO NOVIEMBRE'!$B$2:$V$890,16,FALSE)</f>
        <v xml:space="preserve">: dirección@fundacioncreseres.cl </v>
      </c>
      <c r="Q773" s="27">
        <f>VLOOKUP(A773,'BASE REGISTRO NOVIEMBRE'!$B$2:$V$890,17,FALSE)</f>
        <v>0</v>
      </c>
      <c r="R773" s="27">
        <f>VLOOKUP(A773,'BASE REGISTRO NOVIEMBRE'!$B$2:$V$890,18,FALSE)</f>
        <v>93401</v>
      </c>
      <c r="S773" s="27" t="str">
        <f>VLOOKUP(A773,'BASE REGISTRO NOVIEMBRE'!$B$2:$V$890,19,FALSE)</f>
        <v>Se acompaña certificado de antecedentes financiares año 2020  aprobado por el Departamento de Supervisión financiera</v>
      </c>
      <c r="T773" s="107">
        <f>VLOOKUP(A773,'BASE REGISTRO NOVIEMBRE'!$B$2:$V$890,20,FALSE)</f>
        <v>41340</v>
      </c>
      <c r="U773" s="41">
        <v>7473</v>
      </c>
      <c r="V773" s="44">
        <v>16184085</v>
      </c>
      <c r="W773" s="44">
        <v>35009256</v>
      </c>
      <c r="X773" s="45">
        <v>44561</v>
      </c>
      <c r="Y773" s="42" t="s">
        <v>40</v>
      </c>
      <c r="Z773" s="42" t="s">
        <v>9203</v>
      </c>
      <c r="AA773" s="42" t="s">
        <v>203</v>
      </c>
    </row>
    <row r="774" spans="1:27" ht="15.75" customHeight="1" x14ac:dyDescent="0.2">
      <c r="A774" s="41">
        <v>7473</v>
      </c>
      <c r="B774" s="27" t="str">
        <f>VLOOKUP(A774,'BASE REGISTRO NOVIEMBRE'!$B$2:$V$890,2,FALSE)</f>
        <v>Fundación Creseres</v>
      </c>
      <c r="C774" s="27" t="str">
        <f>VLOOKUP(A774,'BASE REGISTRO NOVIEMBRE'!$B$2:$V$890,3,FALSE)</f>
        <v>65058734-0</v>
      </c>
      <c r="D774" s="27" t="str">
        <f>VLOOKUP(A774,'BASE REGISTRO NOVIEMBRE'!$B$2:$V$890,4,FALSE)</f>
        <v>Fundación de Derecho Privado.</v>
      </c>
      <c r="E774" s="27" t="str">
        <f>VLOOKUP(A774,'BASE REGISTRO NOVIEMBRE'!$B$2:$V$890,5,FALSE)</f>
        <v xml:space="preserve">Registro Nacional de Personas Jurídicas Nº860, del Servicio de Registro Civil e Identificación.
Fecha de concesión de Personalidad Jurídica: 19 de julio de 2012.
</v>
      </c>
      <c r="F774" s="27" t="str">
        <f>VLOOKUP(A774,'BASE REGISTRO NOVIEMBRE'!$B$2:$V$890,6,FALSE)</f>
        <v>Certificado de Vigencia Folio Nº 500402711821, de fecha 09 de agosto de 2020, del Servicio de Registro Civil e Identificación.</v>
      </c>
      <c r="G774" s="27" t="str">
        <f>VLOOKUP(A774,'BASE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4" s="27" t="str">
        <f>VLOOKUP(A774,'BASE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4" s="27" t="str">
        <f>VLOOKUP(A774,'BASE REGISTRO NOVIEMBRE'!$B$2:$V$890,9,FALSE)</f>
        <v xml:space="preserve">Dos años </v>
      </c>
      <c r="J774" s="27" t="str">
        <f>VLOOKUP(A774,'BASE REGISTRO NOVIEMBRE'!$B$2:$V$890,10,FALSE)</f>
        <v xml:space="preserve">                         Última Elección de Directorio: 31 de marzo de 2020.
Duración: agosto 2020 a agosto de 2022.
</v>
      </c>
      <c r="K774" s="27" t="str">
        <f>VLOOKUP(A774,'BASE REGISTRO NOVIEMBRE'!$B$2:$V$890,11,FALSE)</f>
        <v xml:space="preserve">Carmen Gloria Hidalgo Belmar 
</v>
      </c>
      <c r="L774" s="27" t="str">
        <f>VLOOKUP(A774,'BASE REGISTRO NOVIEMBRE'!$B$2:$V$890,12,FALSE)</f>
        <v>O'higgins 416A comuna de Temuco, región de La Araucanía.</v>
      </c>
      <c r="M774" s="27" t="str">
        <f>VLOOKUP(A774,'BASE REGISTRO NOVIEMBRE'!$B$2:$V$890,13,FALSE)</f>
        <v>IX</v>
      </c>
      <c r="N774" s="27" t="str">
        <f>VLOOKUP(A774,'BASE REGISTRO NOVIEMBRE'!$B$2:$V$890,14,FALSE)</f>
        <v>Temuco</v>
      </c>
      <c r="O774" s="27">
        <f>VLOOKUP(A774,'BASE REGISTRO NOVIEMBRE'!$B$2:$V$890,15,FALSE)</f>
        <v>0</v>
      </c>
      <c r="P774" s="27" t="str">
        <f>VLOOKUP(A774,'BASE REGISTRO NOVIEMBRE'!$B$2:$V$890,16,FALSE)</f>
        <v xml:space="preserve">: dirección@fundacioncreseres.cl </v>
      </c>
      <c r="Q774" s="27">
        <f>VLOOKUP(A774,'BASE REGISTRO NOVIEMBRE'!$B$2:$V$890,17,FALSE)</f>
        <v>0</v>
      </c>
      <c r="R774" s="27">
        <f>VLOOKUP(A774,'BASE REGISTRO NOVIEMBRE'!$B$2:$V$890,18,FALSE)</f>
        <v>93401</v>
      </c>
      <c r="S774" s="27" t="str">
        <f>VLOOKUP(A774,'BASE REGISTRO NOVIEMBRE'!$B$2:$V$890,19,FALSE)</f>
        <v>Se acompaña certificado de antecedentes financiares año 2020  aprobado por el Departamento de Supervisión financiera</v>
      </c>
      <c r="T774" s="107">
        <f>VLOOKUP(A774,'BASE REGISTRO NOVIEMBRE'!$B$2:$V$890,20,FALSE)</f>
        <v>41340</v>
      </c>
      <c r="U774" s="41">
        <v>7473</v>
      </c>
      <c r="V774" s="44">
        <v>7798547</v>
      </c>
      <c r="W774" s="44">
        <v>15414317</v>
      </c>
      <c r="X774" s="45">
        <v>44561</v>
      </c>
      <c r="Y774" s="42" t="s">
        <v>40</v>
      </c>
      <c r="Z774" s="42" t="s">
        <v>9203</v>
      </c>
      <c r="AA774" s="42" t="s">
        <v>204</v>
      </c>
    </row>
    <row r="775" spans="1:27" ht="15.75" customHeight="1" x14ac:dyDescent="0.2">
      <c r="A775" s="41">
        <v>7473</v>
      </c>
      <c r="B775" s="27" t="str">
        <f>VLOOKUP(A775,'BASE REGISTRO NOVIEMBRE'!$B$2:$V$890,2,FALSE)</f>
        <v>Fundación Creseres</v>
      </c>
      <c r="C775" s="27" t="str">
        <f>VLOOKUP(A775,'BASE REGISTRO NOVIEMBRE'!$B$2:$V$890,3,FALSE)</f>
        <v>65058734-0</v>
      </c>
      <c r="D775" s="27" t="str">
        <f>VLOOKUP(A775,'BASE REGISTRO NOVIEMBRE'!$B$2:$V$890,4,FALSE)</f>
        <v>Fundación de Derecho Privado.</v>
      </c>
      <c r="E775" s="27" t="str">
        <f>VLOOKUP(A775,'BASE REGISTRO NOVIEMBRE'!$B$2:$V$890,5,FALSE)</f>
        <v xml:space="preserve">Registro Nacional de Personas Jurídicas Nº860, del Servicio de Registro Civil e Identificación.
Fecha de concesión de Personalidad Jurídica: 19 de julio de 2012.
</v>
      </c>
      <c r="F775" s="27" t="str">
        <f>VLOOKUP(A775,'BASE REGISTRO NOVIEMBRE'!$B$2:$V$890,6,FALSE)</f>
        <v>Certificado de Vigencia Folio Nº 500402711821, de fecha 09 de agosto de 2020, del Servicio de Registro Civil e Identificación.</v>
      </c>
      <c r="G775" s="27" t="str">
        <f>VLOOKUP(A775,'BASE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5" s="27" t="str">
        <f>VLOOKUP(A775,'BASE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5" s="27" t="str">
        <f>VLOOKUP(A775,'BASE REGISTRO NOVIEMBRE'!$B$2:$V$890,9,FALSE)</f>
        <v xml:space="preserve">Dos años </v>
      </c>
      <c r="J775" s="27" t="str">
        <f>VLOOKUP(A775,'BASE REGISTRO NOVIEMBRE'!$B$2:$V$890,10,FALSE)</f>
        <v xml:space="preserve">                         Última Elección de Directorio: 31 de marzo de 2020.
Duración: agosto 2020 a agosto de 2022.
</v>
      </c>
      <c r="K775" s="27" t="str">
        <f>VLOOKUP(A775,'BASE REGISTRO NOVIEMBRE'!$B$2:$V$890,11,FALSE)</f>
        <v xml:space="preserve">Carmen Gloria Hidalgo Belmar 
</v>
      </c>
      <c r="L775" s="27" t="str">
        <f>VLOOKUP(A775,'BASE REGISTRO NOVIEMBRE'!$B$2:$V$890,12,FALSE)</f>
        <v>O'higgins 416A comuna de Temuco, región de La Araucanía.</v>
      </c>
      <c r="M775" s="27" t="str">
        <f>VLOOKUP(A775,'BASE REGISTRO NOVIEMBRE'!$B$2:$V$890,13,FALSE)</f>
        <v>IX</v>
      </c>
      <c r="N775" s="27" t="str">
        <f>VLOOKUP(A775,'BASE REGISTRO NOVIEMBRE'!$B$2:$V$890,14,FALSE)</f>
        <v>Temuco</v>
      </c>
      <c r="O775" s="27">
        <f>VLOOKUP(A775,'BASE REGISTRO NOVIEMBRE'!$B$2:$V$890,15,FALSE)</f>
        <v>0</v>
      </c>
      <c r="P775" s="27" t="str">
        <f>VLOOKUP(A775,'BASE REGISTRO NOVIEMBRE'!$B$2:$V$890,16,FALSE)</f>
        <v xml:space="preserve">: dirección@fundacioncreseres.cl </v>
      </c>
      <c r="Q775" s="27">
        <f>VLOOKUP(A775,'BASE REGISTRO NOVIEMBRE'!$B$2:$V$890,17,FALSE)</f>
        <v>0</v>
      </c>
      <c r="R775" s="27">
        <f>VLOOKUP(A775,'BASE REGISTRO NOVIEMBRE'!$B$2:$V$890,18,FALSE)</f>
        <v>93401</v>
      </c>
      <c r="S775" s="27" t="str">
        <f>VLOOKUP(A775,'BASE REGISTRO NOVIEMBRE'!$B$2:$V$890,19,FALSE)</f>
        <v>Se acompaña certificado de antecedentes financiares año 2020  aprobado por el Departamento de Supervisión financiera</v>
      </c>
      <c r="T775" s="107">
        <f>VLOOKUP(A775,'BASE REGISTRO NOVIEMBRE'!$B$2:$V$890,20,FALSE)</f>
        <v>41340</v>
      </c>
      <c r="U775" s="41">
        <v>7473</v>
      </c>
      <c r="V775" s="44">
        <v>21309192</v>
      </c>
      <c r="W775" s="44">
        <v>40976584</v>
      </c>
      <c r="X775" s="45">
        <v>44561</v>
      </c>
      <c r="Y775" s="42" t="s">
        <v>40</v>
      </c>
      <c r="Z775" s="42" t="s">
        <v>9203</v>
      </c>
      <c r="AA775" s="42" t="s">
        <v>184</v>
      </c>
    </row>
    <row r="776" spans="1:27" ht="15.75" customHeight="1" x14ac:dyDescent="0.2">
      <c r="A776" s="41">
        <v>7473</v>
      </c>
      <c r="B776" s="27" t="str">
        <f>VLOOKUP(A776,'BASE REGISTRO NOVIEMBRE'!$B$2:$V$890,2,FALSE)</f>
        <v>Fundación Creseres</v>
      </c>
      <c r="C776" s="27" t="str">
        <f>VLOOKUP(A776,'BASE REGISTRO NOVIEMBRE'!$B$2:$V$890,3,FALSE)</f>
        <v>65058734-0</v>
      </c>
      <c r="D776" s="27" t="str">
        <f>VLOOKUP(A776,'BASE REGISTRO NOVIEMBRE'!$B$2:$V$890,4,FALSE)</f>
        <v>Fundación de Derecho Privado.</v>
      </c>
      <c r="E776" s="27" t="str">
        <f>VLOOKUP(A776,'BASE REGISTRO NOVIEMBRE'!$B$2:$V$890,5,FALSE)</f>
        <v xml:space="preserve">Registro Nacional de Personas Jurídicas Nº860, del Servicio de Registro Civil e Identificación.
Fecha de concesión de Personalidad Jurídica: 19 de julio de 2012.
</v>
      </c>
      <c r="F776" s="27" t="str">
        <f>VLOOKUP(A776,'BASE REGISTRO NOVIEMBRE'!$B$2:$V$890,6,FALSE)</f>
        <v>Certificado de Vigencia Folio Nº 500402711821, de fecha 09 de agosto de 2020, del Servicio de Registro Civil e Identificación.</v>
      </c>
      <c r="G776" s="27" t="str">
        <f>VLOOKUP(A776,'BASE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6" s="27" t="str">
        <f>VLOOKUP(A776,'BASE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6" s="27" t="str">
        <f>VLOOKUP(A776,'BASE REGISTRO NOVIEMBRE'!$B$2:$V$890,9,FALSE)</f>
        <v xml:space="preserve">Dos años </v>
      </c>
      <c r="J776" s="27" t="str">
        <f>VLOOKUP(A776,'BASE REGISTRO NOVIEMBRE'!$B$2:$V$890,10,FALSE)</f>
        <v xml:space="preserve">                         Última Elección de Directorio: 31 de marzo de 2020.
Duración: agosto 2020 a agosto de 2022.
</v>
      </c>
      <c r="K776" s="27" t="str">
        <f>VLOOKUP(A776,'BASE REGISTRO NOVIEMBRE'!$B$2:$V$890,11,FALSE)</f>
        <v xml:space="preserve">Carmen Gloria Hidalgo Belmar 
</v>
      </c>
      <c r="L776" s="27" t="str">
        <f>VLOOKUP(A776,'BASE REGISTRO NOVIEMBRE'!$B$2:$V$890,12,FALSE)</f>
        <v>O'higgins 416A comuna de Temuco, región de La Araucanía.</v>
      </c>
      <c r="M776" s="27" t="str">
        <f>VLOOKUP(A776,'BASE REGISTRO NOVIEMBRE'!$B$2:$V$890,13,FALSE)</f>
        <v>IX</v>
      </c>
      <c r="N776" s="27" t="str">
        <f>VLOOKUP(A776,'BASE REGISTRO NOVIEMBRE'!$B$2:$V$890,14,FALSE)</f>
        <v>Temuco</v>
      </c>
      <c r="O776" s="27">
        <f>VLOOKUP(A776,'BASE REGISTRO NOVIEMBRE'!$B$2:$V$890,15,FALSE)</f>
        <v>0</v>
      </c>
      <c r="P776" s="27" t="str">
        <f>VLOOKUP(A776,'BASE REGISTRO NOVIEMBRE'!$B$2:$V$890,16,FALSE)</f>
        <v xml:space="preserve">: dirección@fundacioncreseres.cl </v>
      </c>
      <c r="Q776" s="27">
        <f>VLOOKUP(A776,'BASE REGISTRO NOVIEMBRE'!$B$2:$V$890,17,FALSE)</f>
        <v>0</v>
      </c>
      <c r="R776" s="27">
        <f>VLOOKUP(A776,'BASE REGISTRO NOVIEMBRE'!$B$2:$V$890,18,FALSE)</f>
        <v>93401</v>
      </c>
      <c r="S776" s="27" t="str">
        <f>VLOOKUP(A776,'BASE REGISTRO NOVIEMBRE'!$B$2:$V$890,19,FALSE)</f>
        <v>Se acompaña certificado de antecedentes financiares año 2020  aprobado por el Departamento de Supervisión financiera</v>
      </c>
      <c r="T776" s="107">
        <f>VLOOKUP(A776,'BASE REGISTRO NOVIEMBRE'!$B$2:$V$890,20,FALSE)</f>
        <v>41340</v>
      </c>
      <c r="U776" s="41">
        <v>7473</v>
      </c>
      <c r="V776" s="44">
        <v>19740075</v>
      </c>
      <c r="W776" s="44">
        <v>36190138</v>
      </c>
      <c r="X776" s="45">
        <v>44561</v>
      </c>
      <c r="Y776" s="42" t="s">
        <v>40</v>
      </c>
      <c r="Z776" s="42" t="s">
        <v>9203</v>
      </c>
      <c r="AA776" s="42" t="s">
        <v>111</v>
      </c>
    </row>
    <row r="777" spans="1:27" ht="15.75" customHeight="1" x14ac:dyDescent="0.2">
      <c r="A777" s="41">
        <v>7473</v>
      </c>
      <c r="B777" s="27" t="str">
        <f>VLOOKUP(A777,'BASE REGISTRO NOVIEMBRE'!$B$2:$V$890,2,FALSE)</f>
        <v>Fundación Creseres</v>
      </c>
      <c r="C777" s="27" t="str">
        <f>VLOOKUP(A777,'BASE REGISTRO NOVIEMBRE'!$B$2:$V$890,3,FALSE)</f>
        <v>65058734-0</v>
      </c>
      <c r="D777" s="27" t="str">
        <f>VLOOKUP(A777,'BASE REGISTRO NOVIEMBRE'!$B$2:$V$890,4,FALSE)</f>
        <v>Fundación de Derecho Privado.</v>
      </c>
      <c r="E777" s="27" t="str">
        <f>VLOOKUP(A777,'BASE REGISTRO NOVIEMBRE'!$B$2:$V$890,5,FALSE)</f>
        <v xml:space="preserve">Registro Nacional de Personas Jurídicas Nº860, del Servicio de Registro Civil e Identificación.
Fecha de concesión de Personalidad Jurídica: 19 de julio de 2012.
</v>
      </c>
      <c r="F777" s="27" t="str">
        <f>VLOOKUP(A777,'BASE REGISTRO NOVIEMBRE'!$B$2:$V$890,6,FALSE)</f>
        <v>Certificado de Vigencia Folio Nº 500402711821, de fecha 09 de agosto de 2020, del Servicio de Registro Civil e Identificación.</v>
      </c>
      <c r="G777" s="27" t="str">
        <f>VLOOKUP(A777,'BASE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7" s="27" t="str">
        <f>VLOOKUP(A777,'BASE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7" s="27" t="str">
        <f>VLOOKUP(A777,'BASE REGISTRO NOVIEMBRE'!$B$2:$V$890,9,FALSE)</f>
        <v xml:space="preserve">Dos años </v>
      </c>
      <c r="J777" s="27" t="str">
        <f>VLOOKUP(A777,'BASE REGISTRO NOVIEMBRE'!$B$2:$V$890,10,FALSE)</f>
        <v xml:space="preserve">                         Última Elección de Directorio: 31 de marzo de 2020.
Duración: agosto 2020 a agosto de 2022.
</v>
      </c>
      <c r="K777" s="27" t="str">
        <f>VLOOKUP(A777,'BASE REGISTRO NOVIEMBRE'!$B$2:$V$890,11,FALSE)</f>
        <v xml:space="preserve">Carmen Gloria Hidalgo Belmar 
</v>
      </c>
      <c r="L777" s="27" t="str">
        <f>VLOOKUP(A777,'BASE REGISTRO NOVIEMBRE'!$B$2:$V$890,12,FALSE)</f>
        <v>O'higgins 416A comuna de Temuco, región de La Araucanía.</v>
      </c>
      <c r="M777" s="27" t="str">
        <f>VLOOKUP(A777,'BASE REGISTRO NOVIEMBRE'!$B$2:$V$890,13,FALSE)</f>
        <v>IX</v>
      </c>
      <c r="N777" s="27" t="str">
        <f>VLOOKUP(A777,'BASE REGISTRO NOVIEMBRE'!$B$2:$V$890,14,FALSE)</f>
        <v>Temuco</v>
      </c>
      <c r="O777" s="27">
        <f>VLOOKUP(A777,'BASE REGISTRO NOVIEMBRE'!$B$2:$V$890,15,FALSE)</f>
        <v>0</v>
      </c>
      <c r="P777" s="27" t="str">
        <f>VLOOKUP(A777,'BASE REGISTRO NOVIEMBRE'!$B$2:$V$890,16,FALSE)</f>
        <v xml:space="preserve">: dirección@fundacioncreseres.cl </v>
      </c>
      <c r="Q777" s="27">
        <f>VLOOKUP(A777,'BASE REGISTRO NOVIEMBRE'!$B$2:$V$890,17,FALSE)</f>
        <v>0</v>
      </c>
      <c r="R777" s="27">
        <f>VLOOKUP(A777,'BASE REGISTRO NOVIEMBRE'!$B$2:$V$890,18,FALSE)</f>
        <v>93401</v>
      </c>
      <c r="S777" s="27" t="str">
        <f>VLOOKUP(A777,'BASE REGISTRO NOVIEMBRE'!$B$2:$V$890,19,FALSE)</f>
        <v>Se acompaña certificado de antecedentes financiares año 2020  aprobado por el Departamento de Supervisión financiera</v>
      </c>
      <c r="T777" s="107">
        <f>VLOOKUP(A777,'BASE REGISTRO NOVIEMBRE'!$B$2:$V$890,20,FALSE)</f>
        <v>41340</v>
      </c>
      <c r="U777" s="41">
        <v>7473</v>
      </c>
      <c r="V777" s="44">
        <v>24216546</v>
      </c>
      <c r="W777" s="44">
        <v>44739042</v>
      </c>
      <c r="X777" s="45">
        <v>44561</v>
      </c>
      <c r="Y777" s="42" t="s">
        <v>40</v>
      </c>
      <c r="Z777" s="42" t="s">
        <v>9203</v>
      </c>
      <c r="AA777" s="42" t="s">
        <v>186</v>
      </c>
    </row>
    <row r="778" spans="1:27" ht="15.75" customHeight="1" x14ac:dyDescent="0.2">
      <c r="A778" s="41">
        <v>7473</v>
      </c>
      <c r="B778" s="27" t="str">
        <f>VLOOKUP(A778,'BASE REGISTRO NOVIEMBRE'!$B$2:$V$890,2,FALSE)</f>
        <v>Fundación Creseres</v>
      </c>
      <c r="C778" s="27" t="str">
        <f>VLOOKUP(A778,'BASE REGISTRO NOVIEMBRE'!$B$2:$V$890,3,FALSE)</f>
        <v>65058734-0</v>
      </c>
      <c r="D778" s="27" t="str">
        <f>VLOOKUP(A778,'BASE REGISTRO NOVIEMBRE'!$B$2:$V$890,4,FALSE)</f>
        <v>Fundación de Derecho Privado.</v>
      </c>
      <c r="E778" s="27" t="str">
        <f>VLOOKUP(A778,'BASE REGISTRO NOVIEMBRE'!$B$2:$V$890,5,FALSE)</f>
        <v xml:space="preserve">Registro Nacional de Personas Jurídicas Nº860, del Servicio de Registro Civil e Identificación.
Fecha de concesión de Personalidad Jurídica: 19 de julio de 2012.
</v>
      </c>
      <c r="F778" s="27" t="str">
        <f>VLOOKUP(A778,'BASE REGISTRO NOVIEMBRE'!$B$2:$V$890,6,FALSE)</f>
        <v>Certificado de Vigencia Folio Nº 500402711821, de fecha 09 de agosto de 2020, del Servicio de Registro Civil e Identificación.</v>
      </c>
      <c r="G778" s="27" t="str">
        <f>VLOOKUP(A778,'BASE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8" s="27" t="str">
        <f>VLOOKUP(A778,'BASE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8" s="27" t="str">
        <f>VLOOKUP(A778,'BASE REGISTRO NOVIEMBRE'!$B$2:$V$890,9,FALSE)</f>
        <v xml:space="preserve">Dos años </v>
      </c>
      <c r="J778" s="27" t="str">
        <f>VLOOKUP(A778,'BASE REGISTRO NOVIEMBRE'!$B$2:$V$890,10,FALSE)</f>
        <v xml:space="preserve">                         Última Elección de Directorio: 31 de marzo de 2020.
Duración: agosto 2020 a agosto de 2022.
</v>
      </c>
      <c r="K778" s="27" t="str">
        <f>VLOOKUP(A778,'BASE REGISTRO NOVIEMBRE'!$B$2:$V$890,11,FALSE)</f>
        <v xml:space="preserve">Carmen Gloria Hidalgo Belmar 
</v>
      </c>
      <c r="L778" s="27" t="str">
        <f>VLOOKUP(A778,'BASE REGISTRO NOVIEMBRE'!$B$2:$V$890,12,FALSE)</f>
        <v>O'higgins 416A comuna de Temuco, región de La Araucanía.</v>
      </c>
      <c r="M778" s="27" t="str">
        <f>VLOOKUP(A778,'BASE REGISTRO NOVIEMBRE'!$B$2:$V$890,13,FALSE)</f>
        <v>IX</v>
      </c>
      <c r="N778" s="27" t="str">
        <f>VLOOKUP(A778,'BASE REGISTRO NOVIEMBRE'!$B$2:$V$890,14,FALSE)</f>
        <v>Temuco</v>
      </c>
      <c r="O778" s="27">
        <f>VLOOKUP(A778,'BASE REGISTRO NOVIEMBRE'!$B$2:$V$890,15,FALSE)</f>
        <v>0</v>
      </c>
      <c r="P778" s="27" t="str">
        <f>VLOOKUP(A778,'BASE REGISTRO NOVIEMBRE'!$B$2:$V$890,16,FALSE)</f>
        <v xml:space="preserve">: dirección@fundacioncreseres.cl </v>
      </c>
      <c r="Q778" s="27">
        <f>VLOOKUP(A778,'BASE REGISTRO NOVIEMBRE'!$B$2:$V$890,17,FALSE)</f>
        <v>0</v>
      </c>
      <c r="R778" s="27">
        <f>VLOOKUP(A778,'BASE REGISTRO NOVIEMBRE'!$B$2:$V$890,18,FALSE)</f>
        <v>93401</v>
      </c>
      <c r="S778" s="27" t="str">
        <f>VLOOKUP(A778,'BASE REGISTRO NOVIEMBRE'!$B$2:$V$890,19,FALSE)</f>
        <v>Se acompaña certificado de antecedentes financiares año 2020  aprobado por el Departamento de Supervisión financiera</v>
      </c>
      <c r="T778" s="107">
        <f>VLOOKUP(A778,'BASE REGISTRO NOVIEMBRE'!$B$2:$V$890,20,FALSE)</f>
        <v>41340</v>
      </c>
      <c r="U778" s="41">
        <v>7473</v>
      </c>
      <c r="V778" s="44">
        <v>19507060</v>
      </c>
      <c r="W778" s="44">
        <v>28325320</v>
      </c>
      <c r="X778" s="45">
        <v>44561</v>
      </c>
      <c r="Y778" s="42" t="s">
        <v>40</v>
      </c>
      <c r="Z778" s="42" t="s">
        <v>9203</v>
      </c>
      <c r="AA778" s="42" t="s">
        <v>234</v>
      </c>
    </row>
    <row r="779" spans="1:27" ht="15.75" customHeight="1" x14ac:dyDescent="0.2">
      <c r="A779" s="41">
        <v>7473</v>
      </c>
      <c r="B779" s="27" t="str">
        <f>VLOOKUP(A779,'BASE REGISTRO NOVIEMBRE'!$B$2:$V$890,2,FALSE)</f>
        <v>Fundación Creseres</v>
      </c>
      <c r="C779" s="27" t="str">
        <f>VLOOKUP(A779,'BASE REGISTRO NOVIEMBRE'!$B$2:$V$890,3,FALSE)</f>
        <v>65058734-0</v>
      </c>
      <c r="D779" s="27" t="str">
        <f>VLOOKUP(A779,'BASE REGISTRO NOVIEMBRE'!$B$2:$V$890,4,FALSE)</f>
        <v>Fundación de Derecho Privado.</v>
      </c>
      <c r="E779" s="27" t="str">
        <f>VLOOKUP(A779,'BASE REGISTRO NOVIEMBRE'!$B$2:$V$890,5,FALSE)</f>
        <v xml:space="preserve">Registro Nacional de Personas Jurídicas Nº860, del Servicio de Registro Civil e Identificación.
Fecha de concesión de Personalidad Jurídica: 19 de julio de 2012.
</v>
      </c>
      <c r="F779" s="27" t="str">
        <f>VLOOKUP(A779,'BASE REGISTRO NOVIEMBRE'!$B$2:$V$890,6,FALSE)</f>
        <v>Certificado de Vigencia Folio Nº 500402711821, de fecha 09 de agosto de 2020, del Servicio de Registro Civil e Identificación.</v>
      </c>
      <c r="G779" s="27" t="str">
        <f>VLOOKUP(A779,'BASE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79" s="27" t="str">
        <f>VLOOKUP(A779,'BASE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79" s="27" t="str">
        <f>VLOOKUP(A779,'BASE REGISTRO NOVIEMBRE'!$B$2:$V$890,9,FALSE)</f>
        <v xml:space="preserve">Dos años </v>
      </c>
      <c r="J779" s="27" t="str">
        <f>VLOOKUP(A779,'BASE REGISTRO NOVIEMBRE'!$B$2:$V$890,10,FALSE)</f>
        <v xml:space="preserve">                         Última Elección de Directorio: 31 de marzo de 2020.
Duración: agosto 2020 a agosto de 2022.
</v>
      </c>
      <c r="K779" s="27" t="str">
        <f>VLOOKUP(A779,'BASE REGISTRO NOVIEMBRE'!$B$2:$V$890,11,FALSE)</f>
        <v xml:space="preserve">Carmen Gloria Hidalgo Belmar 
</v>
      </c>
      <c r="L779" s="27" t="str">
        <f>VLOOKUP(A779,'BASE REGISTRO NOVIEMBRE'!$B$2:$V$890,12,FALSE)</f>
        <v>O'higgins 416A comuna de Temuco, región de La Araucanía.</v>
      </c>
      <c r="M779" s="27" t="str">
        <f>VLOOKUP(A779,'BASE REGISTRO NOVIEMBRE'!$B$2:$V$890,13,FALSE)</f>
        <v>IX</v>
      </c>
      <c r="N779" s="27" t="str">
        <f>VLOOKUP(A779,'BASE REGISTRO NOVIEMBRE'!$B$2:$V$890,14,FALSE)</f>
        <v>Temuco</v>
      </c>
      <c r="O779" s="27">
        <f>VLOOKUP(A779,'BASE REGISTRO NOVIEMBRE'!$B$2:$V$890,15,FALSE)</f>
        <v>0</v>
      </c>
      <c r="P779" s="27" t="str">
        <f>VLOOKUP(A779,'BASE REGISTRO NOVIEMBRE'!$B$2:$V$890,16,FALSE)</f>
        <v xml:space="preserve">: dirección@fundacioncreseres.cl </v>
      </c>
      <c r="Q779" s="27">
        <f>VLOOKUP(A779,'BASE REGISTRO NOVIEMBRE'!$B$2:$V$890,17,FALSE)</f>
        <v>0</v>
      </c>
      <c r="R779" s="27">
        <f>VLOOKUP(A779,'BASE REGISTRO NOVIEMBRE'!$B$2:$V$890,18,FALSE)</f>
        <v>93401</v>
      </c>
      <c r="S779" s="27" t="str">
        <f>VLOOKUP(A779,'BASE REGISTRO NOVIEMBRE'!$B$2:$V$890,19,FALSE)</f>
        <v>Se acompaña certificado de antecedentes financiares año 2020  aprobado por el Departamento de Supervisión financiera</v>
      </c>
      <c r="T779" s="107">
        <f>VLOOKUP(A779,'BASE REGISTRO NOVIEMBRE'!$B$2:$V$890,20,FALSE)</f>
        <v>41340</v>
      </c>
      <c r="U779" s="41">
        <v>7473</v>
      </c>
      <c r="V779" s="44">
        <v>7370100</v>
      </c>
      <c r="W779" s="44">
        <v>13855788</v>
      </c>
      <c r="X779" s="45">
        <v>44561</v>
      </c>
      <c r="Y779" s="42" t="s">
        <v>40</v>
      </c>
      <c r="Z779" s="42" t="s">
        <v>9203</v>
      </c>
      <c r="AA779" s="42" t="s">
        <v>1113</v>
      </c>
    </row>
    <row r="780" spans="1:27" ht="15.75" customHeight="1" x14ac:dyDescent="0.2">
      <c r="A780" s="41">
        <v>7473</v>
      </c>
      <c r="B780" s="27" t="str">
        <f>VLOOKUP(A780,'BASE REGISTRO NOVIEMBRE'!$B$2:$V$890,2,FALSE)</f>
        <v>Fundación Creseres</v>
      </c>
      <c r="C780" s="27" t="str">
        <f>VLOOKUP(A780,'BASE REGISTRO NOVIEMBRE'!$B$2:$V$890,3,FALSE)</f>
        <v>65058734-0</v>
      </c>
      <c r="D780" s="27" t="str">
        <f>VLOOKUP(A780,'BASE REGISTRO NOVIEMBRE'!$B$2:$V$890,4,FALSE)</f>
        <v>Fundación de Derecho Privado.</v>
      </c>
      <c r="E780" s="27" t="str">
        <f>VLOOKUP(A780,'BASE REGISTRO NOVIEMBRE'!$B$2:$V$890,5,FALSE)</f>
        <v xml:space="preserve">Registro Nacional de Personas Jurídicas Nº860, del Servicio de Registro Civil e Identificación.
Fecha de concesión de Personalidad Jurídica: 19 de julio de 2012.
</v>
      </c>
      <c r="F780" s="27" t="str">
        <f>VLOOKUP(A780,'BASE REGISTRO NOVIEMBRE'!$B$2:$V$890,6,FALSE)</f>
        <v>Certificado de Vigencia Folio Nº 500402711821, de fecha 09 de agosto de 2020, del Servicio de Registro Civil e Identificación.</v>
      </c>
      <c r="G780" s="27" t="str">
        <f>VLOOKUP(A780,'BASE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0" s="27" t="str">
        <f>VLOOKUP(A780,'BASE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0" s="27" t="str">
        <f>VLOOKUP(A780,'BASE REGISTRO NOVIEMBRE'!$B$2:$V$890,9,FALSE)</f>
        <v xml:space="preserve">Dos años </v>
      </c>
      <c r="J780" s="27" t="str">
        <f>VLOOKUP(A780,'BASE REGISTRO NOVIEMBRE'!$B$2:$V$890,10,FALSE)</f>
        <v xml:space="preserve">                         Última Elección de Directorio: 31 de marzo de 2020.
Duración: agosto 2020 a agosto de 2022.
</v>
      </c>
      <c r="K780" s="27" t="str">
        <f>VLOOKUP(A780,'BASE REGISTRO NOVIEMBRE'!$B$2:$V$890,11,FALSE)</f>
        <v xml:space="preserve">Carmen Gloria Hidalgo Belmar 
</v>
      </c>
      <c r="L780" s="27" t="str">
        <f>VLOOKUP(A780,'BASE REGISTRO NOVIEMBRE'!$B$2:$V$890,12,FALSE)</f>
        <v>O'higgins 416A comuna de Temuco, región de La Araucanía.</v>
      </c>
      <c r="M780" s="27" t="str">
        <f>VLOOKUP(A780,'BASE REGISTRO NOVIEMBRE'!$B$2:$V$890,13,FALSE)</f>
        <v>IX</v>
      </c>
      <c r="N780" s="27" t="str">
        <f>VLOOKUP(A780,'BASE REGISTRO NOVIEMBRE'!$B$2:$V$890,14,FALSE)</f>
        <v>Temuco</v>
      </c>
      <c r="O780" s="27">
        <f>VLOOKUP(A780,'BASE REGISTRO NOVIEMBRE'!$B$2:$V$890,15,FALSE)</f>
        <v>0</v>
      </c>
      <c r="P780" s="27" t="str">
        <f>VLOOKUP(A780,'BASE REGISTRO NOVIEMBRE'!$B$2:$V$890,16,FALSE)</f>
        <v xml:space="preserve">: dirección@fundacioncreseres.cl </v>
      </c>
      <c r="Q780" s="27">
        <f>VLOOKUP(A780,'BASE REGISTRO NOVIEMBRE'!$B$2:$V$890,17,FALSE)</f>
        <v>0</v>
      </c>
      <c r="R780" s="27">
        <f>VLOOKUP(A780,'BASE REGISTRO NOVIEMBRE'!$B$2:$V$890,18,FALSE)</f>
        <v>93401</v>
      </c>
      <c r="S780" s="27" t="str">
        <f>VLOOKUP(A780,'BASE REGISTRO NOVIEMBRE'!$B$2:$V$890,19,FALSE)</f>
        <v>Se acompaña certificado de antecedentes financiares año 2020  aprobado por el Departamento de Supervisión financiera</v>
      </c>
      <c r="T780" s="107">
        <f>VLOOKUP(A780,'BASE REGISTRO NOVIEMBRE'!$B$2:$V$890,20,FALSE)</f>
        <v>41340</v>
      </c>
      <c r="U780" s="41">
        <v>7473</v>
      </c>
      <c r="V780" s="44">
        <v>6780492</v>
      </c>
      <c r="W780" s="44">
        <v>12499690</v>
      </c>
      <c r="X780" s="45">
        <v>44561</v>
      </c>
      <c r="Y780" s="42" t="s">
        <v>40</v>
      </c>
      <c r="Z780" s="42" t="s">
        <v>9203</v>
      </c>
      <c r="AA780" s="42" t="s">
        <v>1053</v>
      </c>
    </row>
    <row r="781" spans="1:27" ht="15.75" customHeight="1" x14ac:dyDescent="0.2">
      <c r="A781" s="41">
        <v>7473</v>
      </c>
      <c r="B781" s="27" t="str">
        <f>VLOOKUP(A781,'BASE REGISTRO NOVIEMBRE'!$B$2:$V$890,2,FALSE)</f>
        <v>Fundación Creseres</v>
      </c>
      <c r="C781" s="27" t="str">
        <f>VLOOKUP(A781,'BASE REGISTRO NOVIEMBRE'!$B$2:$V$890,3,FALSE)</f>
        <v>65058734-0</v>
      </c>
      <c r="D781" s="27" t="str">
        <f>VLOOKUP(A781,'BASE REGISTRO NOVIEMBRE'!$B$2:$V$890,4,FALSE)</f>
        <v>Fundación de Derecho Privado.</v>
      </c>
      <c r="E781" s="27" t="str">
        <f>VLOOKUP(A781,'BASE REGISTRO NOVIEMBRE'!$B$2:$V$890,5,FALSE)</f>
        <v xml:space="preserve">Registro Nacional de Personas Jurídicas Nº860, del Servicio de Registro Civil e Identificación.
Fecha de concesión de Personalidad Jurídica: 19 de julio de 2012.
</v>
      </c>
      <c r="F781" s="27" t="str">
        <f>VLOOKUP(A781,'BASE REGISTRO NOVIEMBRE'!$B$2:$V$890,6,FALSE)</f>
        <v>Certificado de Vigencia Folio Nº 500402711821, de fecha 09 de agosto de 2020, del Servicio de Registro Civil e Identificación.</v>
      </c>
      <c r="G781" s="27" t="str">
        <f>VLOOKUP(A781,'BASE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1" s="27" t="str">
        <f>VLOOKUP(A781,'BASE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1" s="27" t="str">
        <f>VLOOKUP(A781,'BASE REGISTRO NOVIEMBRE'!$B$2:$V$890,9,FALSE)</f>
        <v xml:space="preserve">Dos años </v>
      </c>
      <c r="J781" s="27" t="str">
        <f>VLOOKUP(A781,'BASE REGISTRO NOVIEMBRE'!$B$2:$V$890,10,FALSE)</f>
        <v xml:space="preserve">                         Última Elección de Directorio: 31 de marzo de 2020.
Duración: agosto 2020 a agosto de 2022.
</v>
      </c>
      <c r="K781" s="27" t="str">
        <f>VLOOKUP(A781,'BASE REGISTRO NOVIEMBRE'!$B$2:$V$890,11,FALSE)</f>
        <v xml:space="preserve">Carmen Gloria Hidalgo Belmar 
</v>
      </c>
      <c r="L781" s="27" t="str">
        <f>VLOOKUP(A781,'BASE REGISTRO NOVIEMBRE'!$B$2:$V$890,12,FALSE)</f>
        <v>O'higgins 416A comuna de Temuco, región de La Araucanía.</v>
      </c>
      <c r="M781" s="27" t="str">
        <f>VLOOKUP(A781,'BASE REGISTRO NOVIEMBRE'!$B$2:$V$890,13,FALSE)</f>
        <v>IX</v>
      </c>
      <c r="N781" s="27" t="str">
        <f>VLOOKUP(A781,'BASE REGISTRO NOVIEMBRE'!$B$2:$V$890,14,FALSE)</f>
        <v>Temuco</v>
      </c>
      <c r="O781" s="27">
        <f>VLOOKUP(A781,'BASE REGISTRO NOVIEMBRE'!$B$2:$V$890,15,FALSE)</f>
        <v>0</v>
      </c>
      <c r="P781" s="27" t="str">
        <f>VLOOKUP(A781,'BASE REGISTRO NOVIEMBRE'!$B$2:$V$890,16,FALSE)</f>
        <v xml:space="preserve">: dirección@fundacioncreseres.cl </v>
      </c>
      <c r="Q781" s="27">
        <f>VLOOKUP(A781,'BASE REGISTRO NOVIEMBRE'!$B$2:$V$890,17,FALSE)</f>
        <v>0</v>
      </c>
      <c r="R781" s="27">
        <f>VLOOKUP(A781,'BASE REGISTRO NOVIEMBRE'!$B$2:$V$890,18,FALSE)</f>
        <v>93401</v>
      </c>
      <c r="S781" s="27" t="str">
        <f>VLOOKUP(A781,'BASE REGISTRO NOVIEMBRE'!$B$2:$V$890,19,FALSE)</f>
        <v>Se acompaña certificado de antecedentes financiares año 2020  aprobado por el Departamento de Supervisión financiera</v>
      </c>
      <c r="T781" s="107">
        <f>VLOOKUP(A781,'BASE REGISTRO NOVIEMBRE'!$B$2:$V$890,20,FALSE)</f>
        <v>41340</v>
      </c>
      <c r="U781" s="41">
        <v>7473</v>
      </c>
      <c r="V781" s="44">
        <v>15294430</v>
      </c>
      <c r="W781" s="44">
        <v>29680865</v>
      </c>
      <c r="X781" s="45">
        <v>44561</v>
      </c>
      <c r="Y781" s="42" t="s">
        <v>40</v>
      </c>
      <c r="Z781" s="42" t="s">
        <v>9203</v>
      </c>
      <c r="AA781" s="42" t="s">
        <v>9549</v>
      </c>
    </row>
    <row r="782" spans="1:27" ht="15.75" customHeight="1" x14ac:dyDescent="0.2">
      <c r="A782" s="41">
        <v>7473</v>
      </c>
      <c r="B782" s="27" t="str">
        <f>VLOOKUP(A782,'BASE REGISTRO NOVIEMBRE'!$B$2:$V$890,2,FALSE)</f>
        <v>Fundación Creseres</v>
      </c>
      <c r="C782" s="27" t="str">
        <f>VLOOKUP(A782,'BASE REGISTRO NOVIEMBRE'!$B$2:$V$890,3,FALSE)</f>
        <v>65058734-0</v>
      </c>
      <c r="D782" s="27" t="str">
        <f>VLOOKUP(A782,'BASE REGISTRO NOVIEMBRE'!$B$2:$V$890,4,FALSE)</f>
        <v>Fundación de Derecho Privado.</v>
      </c>
      <c r="E782" s="27" t="str">
        <f>VLOOKUP(A782,'BASE REGISTRO NOVIEMBRE'!$B$2:$V$890,5,FALSE)</f>
        <v xml:space="preserve">Registro Nacional de Personas Jurídicas Nº860, del Servicio de Registro Civil e Identificación.
Fecha de concesión de Personalidad Jurídica: 19 de julio de 2012.
</v>
      </c>
      <c r="F782" s="27" t="str">
        <f>VLOOKUP(A782,'BASE REGISTRO NOVIEMBRE'!$B$2:$V$890,6,FALSE)</f>
        <v>Certificado de Vigencia Folio Nº 500402711821, de fecha 09 de agosto de 2020, del Servicio de Registro Civil e Identificación.</v>
      </c>
      <c r="G782" s="27" t="str">
        <f>VLOOKUP(A782,'BASE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2" s="27" t="str">
        <f>VLOOKUP(A782,'BASE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2" s="27" t="str">
        <f>VLOOKUP(A782,'BASE REGISTRO NOVIEMBRE'!$B$2:$V$890,9,FALSE)</f>
        <v xml:space="preserve">Dos años </v>
      </c>
      <c r="J782" s="27" t="str">
        <f>VLOOKUP(A782,'BASE REGISTRO NOVIEMBRE'!$B$2:$V$890,10,FALSE)</f>
        <v xml:space="preserve">                         Última Elección de Directorio: 31 de marzo de 2020.
Duración: agosto 2020 a agosto de 2022.
</v>
      </c>
      <c r="K782" s="27" t="str">
        <f>VLOOKUP(A782,'BASE REGISTRO NOVIEMBRE'!$B$2:$V$890,11,FALSE)</f>
        <v xml:space="preserve">Carmen Gloria Hidalgo Belmar 
</v>
      </c>
      <c r="L782" s="27" t="str">
        <f>VLOOKUP(A782,'BASE REGISTRO NOVIEMBRE'!$B$2:$V$890,12,FALSE)</f>
        <v>O'higgins 416A comuna de Temuco, región de La Araucanía.</v>
      </c>
      <c r="M782" s="27" t="str">
        <f>VLOOKUP(A782,'BASE REGISTRO NOVIEMBRE'!$B$2:$V$890,13,FALSE)</f>
        <v>IX</v>
      </c>
      <c r="N782" s="27" t="str">
        <f>VLOOKUP(A782,'BASE REGISTRO NOVIEMBRE'!$B$2:$V$890,14,FALSE)</f>
        <v>Temuco</v>
      </c>
      <c r="O782" s="27">
        <f>VLOOKUP(A782,'BASE REGISTRO NOVIEMBRE'!$B$2:$V$890,15,FALSE)</f>
        <v>0</v>
      </c>
      <c r="P782" s="27" t="str">
        <f>VLOOKUP(A782,'BASE REGISTRO NOVIEMBRE'!$B$2:$V$890,16,FALSE)</f>
        <v xml:space="preserve">: dirección@fundacioncreseres.cl </v>
      </c>
      <c r="Q782" s="27">
        <f>VLOOKUP(A782,'BASE REGISTRO NOVIEMBRE'!$B$2:$V$890,17,FALSE)</f>
        <v>0</v>
      </c>
      <c r="R782" s="27">
        <f>VLOOKUP(A782,'BASE REGISTRO NOVIEMBRE'!$B$2:$V$890,18,FALSE)</f>
        <v>93401</v>
      </c>
      <c r="S782" s="27" t="str">
        <f>VLOOKUP(A782,'BASE REGISTRO NOVIEMBRE'!$B$2:$V$890,19,FALSE)</f>
        <v>Se acompaña certificado de antecedentes financiares año 2020  aprobado por el Departamento de Supervisión financiera</v>
      </c>
      <c r="T782" s="107">
        <f>VLOOKUP(A782,'BASE REGISTRO NOVIEMBRE'!$B$2:$V$890,20,FALSE)</f>
        <v>41340</v>
      </c>
      <c r="U782" s="41">
        <v>7473</v>
      </c>
      <c r="V782" s="44">
        <v>17476188</v>
      </c>
      <c r="W782" s="44">
        <v>25492788</v>
      </c>
      <c r="X782" s="45">
        <v>44561</v>
      </c>
      <c r="Y782" s="42" t="s">
        <v>40</v>
      </c>
      <c r="Z782" s="42" t="s">
        <v>9203</v>
      </c>
      <c r="AA782" s="42" t="s">
        <v>216</v>
      </c>
    </row>
    <row r="783" spans="1:27" ht="15.75" customHeight="1" x14ac:dyDescent="0.2">
      <c r="A783" s="41">
        <v>7473</v>
      </c>
      <c r="B783" s="27" t="str">
        <f>VLOOKUP(A783,'BASE REGISTRO NOVIEMBRE'!$B$2:$V$890,2,FALSE)</f>
        <v>Fundación Creseres</v>
      </c>
      <c r="C783" s="27" t="str">
        <f>VLOOKUP(A783,'BASE REGISTRO NOVIEMBRE'!$B$2:$V$890,3,FALSE)</f>
        <v>65058734-0</v>
      </c>
      <c r="D783" s="27" t="str">
        <f>VLOOKUP(A783,'BASE REGISTRO NOVIEMBRE'!$B$2:$V$890,4,FALSE)</f>
        <v>Fundación de Derecho Privado.</v>
      </c>
      <c r="E783" s="27" t="str">
        <f>VLOOKUP(A783,'BASE REGISTRO NOVIEMBRE'!$B$2:$V$890,5,FALSE)</f>
        <v xml:space="preserve">Registro Nacional de Personas Jurídicas Nº860, del Servicio de Registro Civil e Identificación.
Fecha de concesión de Personalidad Jurídica: 19 de julio de 2012.
</v>
      </c>
      <c r="F783" s="27" t="str">
        <f>VLOOKUP(A783,'BASE REGISTRO NOVIEMBRE'!$B$2:$V$890,6,FALSE)</f>
        <v>Certificado de Vigencia Folio Nº 500402711821, de fecha 09 de agosto de 2020, del Servicio de Registro Civil e Identificación.</v>
      </c>
      <c r="G783" s="27" t="str">
        <f>VLOOKUP(A783,'BASE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3" s="27" t="str">
        <f>VLOOKUP(A783,'BASE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3" s="27" t="str">
        <f>VLOOKUP(A783,'BASE REGISTRO NOVIEMBRE'!$B$2:$V$890,9,FALSE)</f>
        <v xml:space="preserve">Dos años </v>
      </c>
      <c r="J783" s="27" t="str">
        <f>VLOOKUP(A783,'BASE REGISTRO NOVIEMBRE'!$B$2:$V$890,10,FALSE)</f>
        <v xml:space="preserve">                         Última Elección de Directorio: 31 de marzo de 2020.
Duración: agosto 2020 a agosto de 2022.
</v>
      </c>
      <c r="K783" s="27" t="str">
        <f>VLOOKUP(A783,'BASE REGISTRO NOVIEMBRE'!$B$2:$V$890,11,FALSE)</f>
        <v xml:space="preserve">Carmen Gloria Hidalgo Belmar 
</v>
      </c>
      <c r="L783" s="27" t="str">
        <f>VLOOKUP(A783,'BASE REGISTRO NOVIEMBRE'!$B$2:$V$890,12,FALSE)</f>
        <v>O'higgins 416A comuna de Temuco, región de La Araucanía.</v>
      </c>
      <c r="M783" s="27" t="str">
        <f>VLOOKUP(A783,'BASE REGISTRO NOVIEMBRE'!$B$2:$V$890,13,FALSE)</f>
        <v>IX</v>
      </c>
      <c r="N783" s="27" t="str">
        <f>VLOOKUP(A783,'BASE REGISTRO NOVIEMBRE'!$B$2:$V$890,14,FALSE)</f>
        <v>Temuco</v>
      </c>
      <c r="O783" s="27">
        <f>VLOOKUP(A783,'BASE REGISTRO NOVIEMBRE'!$B$2:$V$890,15,FALSE)</f>
        <v>0</v>
      </c>
      <c r="P783" s="27" t="str">
        <f>VLOOKUP(A783,'BASE REGISTRO NOVIEMBRE'!$B$2:$V$890,16,FALSE)</f>
        <v xml:space="preserve">: dirección@fundacioncreseres.cl </v>
      </c>
      <c r="Q783" s="27">
        <f>VLOOKUP(A783,'BASE REGISTRO NOVIEMBRE'!$B$2:$V$890,17,FALSE)</f>
        <v>0</v>
      </c>
      <c r="R783" s="27">
        <f>VLOOKUP(A783,'BASE REGISTRO NOVIEMBRE'!$B$2:$V$890,18,FALSE)</f>
        <v>93401</v>
      </c>
      <c r="S783" s="27" t="str">
        <f>VLOOKUP(A783,'BASE REGISTRO NOVIEMBRE'!$B$2:$V$890,19,FALSE)</f>
        <v>Se acompaña certificado de antecedentes financiares año 2020  aprobado por el Departamento de Supervisión financiera</v>
      </c>
      <c r="T783" s="107">
        <f>VLOOKUP(A783,'BASE REGISTRO NOVIEMBRE'!$B$2:$V$890,20,FALSE)</f>
        <v>41340</v>
      </c>
      <c r="U783" s="41">
        <v>7473</v>
      </c>
      <c r="V783" s="44">
        <v>6413280</v>
      </c>
      <c r="W783" s="44">
        <v>12826560</v>
      </c>
      <c r="X783" s="45">
        <v>44561</v>
      </c>
      <c r="Y783" s="42" t="s">
        <v>40</v>
      </c>
      <c r="Z783" s="42" t="s">
        <v>9203</v>
      </c>
      <c r="AA783" s="42" t="s">
        <v>160</v>
      </c>
    </row>
    <row r="784" spans="1:27" ht="15.75" customHeight="1" x14ac:dyDescent="0.2">
      <c r="A784" s="41">
        <v>7473</v>
      </c>
      <c r="B784" s="27" t="str">
        <f>VLOOKUP(A784,'BASE REGISTRO NOVIEMBRE'!$B$2:$V$890,2,FALSE)</f>
        <v>Fundación Creseres</v>
      </c>
      <c r="C784" s="27" t="str">
        <f>VLOOKUP(A784,'BASE REGISTRO NOVIEMBRE'!$B$2:$V$890,3,FALSE)</f>
        <v>65058734-0</v>
      </c>
      <c r="D784" s="27" t="str">
        <f>VLOOKUP(A784,'BASE REGISTRO NOVIEMBRE'!$B$2:$V$890,4,FALSE)</f>
        <v>Fundación de Derecho Privado.</v>
      </c>
      <c r="E784" s="27" t="str">
        <f>VLOOKUP(A784,'BASE REGISTRO NOVIEMBRE'!$B$2:$V$890,5,FALSE)</f>
        <v xml:space="preserve">Registro Nacional de Personas Jurídicas Nº860, del Servicio de Registro Civil e Identificación.
Fecha de concesión de Personalidad Jurídica: 19 de julio de 2012.
</v>
      </c>
      <c r="F784" s="27" t="str">
        <f>VLOOKUP(A784,'BASE REGISTRO NOVIEMBRE'!$B$2:$V$890,6,FALSE)</f>
        <v>Certificado de Vigencia Folio Nº 500402711821, de fecha 09 de agosto de 2020, del Servicio de Registro Civil e Identificación.</v>
      </c>
      <c r="G784" s="27" t="str">
        <f>VLOOKUP(A784,'BASE REGISTRO NOVIEMBRE'!$B$2:$V$890,7,FALSE)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784" s="27" t="str">
        <f>VLOOKUP(A784,'BASE REGISTRO NOVIEMBRE'!$B$2:$V$890,8,FALSE)</f>
        <v>Presidente: Carmen Gloria Hidalgo Belmar,x
Vicepresidente: Eric Eugenio Aburto Jiménez
Secretario: 
Freddy Nelson Badilla Hidalgo, RUT N° 20.557.391-7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Vigencia Folio Nº 500402711821, de fecha 09 de agosto de 2020, del Servicio de Registro Civil e Identificación.</v>
      </c>
      <c r="I784" s="27" t="str">
        <f>VLOOKUP(A784,'BASE REGISTRO NOVIEMBRE'!$B$2:$V$890,9,FALSE)</f>
        <v xml:space="preserve">Dos años </v>
      </c>
      <c r="J784" s="27" t="str">
        <f>VLOOKUP(A784,'BASE REGISTRO NOVIEMBRE'!$B$2:$V$890,10,FALSE)</f>
        <v xml:space="preserve">                         Última Elección de Directorio: 31 de marzo de 2020.
Duración: agosto 2020 a agosto de 2022.
</v>
      </c>
      <c r="K784" s="27" t="str">
        <f>VLOOKUP(A784,'BASE REGISTRO NOVIEMBRE'!$B$2:$V$890,11,FALSE)</f>
        <v xml:space="preserve">Carmen Gloria Hidalgo Belmar 
</v>
      </c>
      <c r="L784" s="27" t="str">
        <f>VLOOKUP(A784,'BASE REGISTRO NOVIEMBRE'!$B$2:$V$890,12,FALSE)</f>
        <v>O'higgins 416A comuna de Temuco, región de La Araucanía.</v>
      </c>
      <c r="M784" s="27" t="str">
        <f>VLOOKUP(A784,'BASE REGISTRO NOVIEMBRE'!$B$2:$V$890,13,FALSE)</f>
        <v>IX</v>
      </c>
      <c r="N784" s="27" t="str">
        <f>VLOOKUP(A784,'BASE REGISTRO NOVIEMBRE'!$B$2:$V$890,14,FALSE)</f>
        <v>Temuco</v>
      </c>
      <c r="O784" s="27">
        <f>VLOOKUP(A784,'BASE REGISTRO NOVIEMBRE'!$B$2:$V$890,15,FALSE)</f>
        <v>0</v>
      </c>
      <c r="P784" s="27" t="str">
        <f>VLOOKUP(A784,'BASE REGISTRO NOVIEMBRE'!$B$2:$V$890,16,FALSE)</f>
        <v xml:space="preserve">: dirección@fundacioncreseres.cl </v>
      </c>
      <c r="Q784" s="27">
        <f>VLOOKUP(A784,'BASE REGISTRO NOVIEMBRE'!$B$2:$V$890,17,FALSE)</f>
        <v>0</v>
      </c>
      <c r="R784" s="27">
        <f>VLOOKUP(A784,'BASE REGISTRO NOVIEMBRE'!$B$2:$V$890,18,FALSE)</f>
        <v>93401</v>
      </c>
      <c r="S784" s="27" t="str">
        <f>VLOOKUP(A784,'BASE REGISTRO NOVIEMBRE'!$B$2:$V$890,19,FALSE)</f>
        <v>Se acompaña certificado de antecedentes financiares año 2020  aprobado por el Departamento de Supervisión financiera</v>
      </c>
      <c r="T784" s="107">
        <f>VLOOKUP(A784,'BASE REGISTRO NOVIEMBRE'!$B$2:$V$890,20,FALSE)</f>
        <v>41340</v>
      </c>
      <c r="U784" s="41">
        <v>7473</v>
      </c>
      <c r="V784" s="44">
        <v>26942500</v>
      </c>
      <c r="W784" s="44">
        <v>51125325</v>
      </c>
      <c r="X784" s="45">
        <v>44561</v>
      </c>
      <c r="Y784" s="42" t="s">
        <v>40</v>
      </c>
      <c r="Z784" s="42" t="s">
        <v>9203</v>
      </c>
      <c r="AA784" s="42" t="s">
        <v>219</v>
      </c>
    </row>
    <row r="785" spans="1:27" ht="15.75" customHeight="1" x14ac:dyDescent="0.2">
      <c r="A785" s="41">
        <v>7475</v>
      </c>
      <c r="B785" s="27" t="str">
        <f>VLOOKUP(A785,'BASE REGISTRO NOVIEMBRE'!$B$2:$V$890,2,FALSE)</f>
        <v xml:space="preserve">I. Municipalidad de Santiago
</v>
      </c>
      <c r="C785" s="27" t="str">
        <f>VLOOKUP(A785,'BASE REGISTRO NOVIEMBRE'!$B$2:$V$890,3,FALSE)</f>
        <v>69070100-6</v>
      </c>
      <c r="D785" s="27" t="str">
        <f>VLOOKUP(A785,'BASE REGISTRO NOVIEMBRE'!$B$2:$V$890,4,FALSE)</f>
        <v>Municipalidad</v>
      </c>
      <c r="E785" s="27" t="str">
        <f>VLOOKUP(A785,'BASE REGISTRO NOVIEMBRE'!$B$2:$V$890,5,FALSE)</f>
        <v>Constitución Política de la República, art. 107.</v>
      </c>
      <c r="F785" s="27" t="str">
        <f>VLOOKUP(A785,'BASE REGISTRO NOVIEMBRE'!$B$2:$V$890,6,FALSE)</f>
        <v>Indefinida.</v>
      </c>
      <c r="G785" s="27" t="str">
        <f>VLOOKUP(A785,'BASE REGISTRO NOVIEMBRE'!$B$2:$V$890,7,FALSE)</f>
        <v>Según Ley Orgánica Nº 18.695, arts. 1º al 4º.</v>
      </c>
      <c r="H785" s="27" t="str">
        <f>VLOOKUP(A785,'BASE REGISTRO NOVIEMBRE'!$B$2:$V$890,8,FALSE)</f>
        <v>no tiene</v>
      </c>
      <c r="I785" s="27">
        <f>VLOOKUP(A785,'BASE REGISTRO NOVIEMBRE'!$B$2:$V$890,9,FALSE)</f>
        <v>0</v>
      </c>
      <c r="J785" s="27">
        <f>VLOOKUP(A785,'BASE REGISTRO NOVIEMBRE'!$B$2:$V$890,10,FALSE)</f>
        <v>0</v>
      </c>
      <c r="K785" s="27" t="str">
        <f>VLOOKUP(A785,'BASE REGISTRO NOVIEMBRE'!$B$2:$V$890,11,FALSE)</f>
        <v xml:space="preserve">Iraci Luiza Hassler Jacob
</v>
      </c>
      <c r="L785" s="27" t="str">
        <f>VLOOKUP(A785,'BASE REGISTRO NOVIEMBRE'!$B$2:$V$890,12,FALSE)</f>
        <v xml:space="preserve">Plaza de Armas s/n, Casilla 52/D, comuna de Santiago, Región Metropolitana.
</v>
      </c>
      <c r="M785" s="27" t="str">
        <f>VLOOKUP(A785,'BASE REGISTRO NOVIEMBRE'!$B$2:$V$890,13,FALSE)</f>
        <v>XIII</v>
      </c>
      <c r="N785" s="27" t="str">
        <f>VLOOKUP(A785,'BASE REGISTRO NOVIEMBRE'!$B$2:$V$890,14,FALSE)</f>
        <v>Santiago</v>
      </c>
      <c r="O785" s="27" t="str">
        <f>VLOOKUP(A785,'BASE REGISTRO NOVIEMBRE'!$B$2:$V$890,15,FALSE)</f>
        <v xml:space="preserve">Fono (02) 27136602-228271161
</v>
      </c>
      <c r="P785" s="27" t="str">
        <f>VLOOKUP(A785,'BASE REGISTRO NOVIEMBRE'!$B$2:$V$890,16,FALSE)</f>
        <v>santiago@munstgo.cl, santiago@munistgo.cl</v>
      </c>
      <c r="Q785" s="27">
        <f>VLOOKUP(A785,'BASE REGISTRO NOVIEMBRE'!$B$2:$V$890,17,FALSE)</f>
        <v>0</v>
      </c>
      <c r="R785" s="27">
        <f>VLOOKUP(A785,'BASE REGISTRO NOVIEMBRE'!$B$2:$V$890,18,FALSE)</f>
        <v>91001</v>
      </c>
      <c r="S785" s="27" t="str">
        <f>VLOOKUP(A785,'BASE REGISTRO NOVIEMBRE'!$B$2:$V$890,19,FALSE)</f>
        <v xml:space="preserve">No se acompañan. Aplica Informe Jurídico Nº 09, de fecha 14 de marzo de 2011 del Departamento Jurídico y Dictamen Nº 070791, de 2009, de la Contraloría General de la República.  
</v>
      </c>
      <c r="T785" s="107">
        <f>VLOOKUP(A785,'BASE REGISTRO NOVIEMBRE'!$B$2:$V$890,20,FALSE)</f>
        <v>41361</v>
      </c>
      <c r="U785" s="41">
        <v>7475</v>
      </c>
      <c r="V785" s="44">
        <v>5723680</v>
      </c>
      <c r="W785" s="44">
        <v>11447360</v>
      </c>
      <c r="X785" s="45">
        <v>44561</v>
      </c>
      <c r="Y785" s="42" t="s">
        <v>40</v>
      </c>
      <c r="Z785" s="42" t="s">
        <v>9203</v>
      </c>
      <c r="AA785" s="42" t="s">
        <v>94</v>
      </c>
    </row>
    <row r="786" spans="1:27" ht="15.75" customHeight="1" x14ac:dyDescent="0.2">
      <c r="A786" s="41">
        <v>7476</v>
      </c>
      <c r="B786" s="27" t="str">
        <f>VLOOKUP(A786,'BASE REGISTRO NOVIEMBRE'!$B$2:$V$890,2,FALSE)</f>
        <v xml:space="preserve">I. Municipalidad de Combarbalá
</v>
      </c>
      <c r="C786" s="27" t="str">
        <f>VLOOKUP(A786,'BASE REGISTRO NOVIEMBRE'!$B$2:$V$890,3,FALSE)</f>
        <v>69041100-8</v>
      </c>
      <c r="D786" s="27" t="str">
        <f>VLOOKUP(A786,'BASE REGISTRO NOVIEMBRE'!$B$2:$V$890,4,FALSE)</f>
        <v>Municipalidad</v>
      </c>
      <c r="E786" s="27" t="str">
        <f>VLOOKUP(A786,'BASE REGISTRO NOVIEMBRE'!$B$2:$V$890,5,FALSE)</f>
        <v>Constitución Política de la República, art. 107.</v>
      </c>
      <c r="F786" s="27" t="str">
        <f>VLOOKUP(A786,'BASE REGISTRO NOVIEMBRE'!$B$2:$V$890,6,FALSE)</f>
        <v>Indefinida.</v>
      </c>
      <c r="G786" s="27" t="str">
        <f>VLOOKUP(A786,'BASE REGISTRO NOVIEMBRE'!$B$2:$V$890,7,FALSE)</f>
        <v>Según Ley Orgánica Nº 18.695, arts. 1º al 4º.</v>
      </c>
      <c r="H786" s="27" t="str">
        <f>VLOOKUP(A786,'BASE REGISTRO NOVIEMBRE'!$B$2:$V$890,8,FALSE)</f>
        <v>no tiene</v>
      </c>
      <c r="I786" s="27">
        <f>VLOOKUP(A786,'BASE REGISTRO NOVIEMBRE'!$B$2:$V$890,9,FALSE)</f>
        <v>0</v>
      </c>
      <c r="J786" s="27">
        <f>VLOOKUP(A786,'BASE REGISTRO NOVIEMBRE'!$B$2:$V$890,10,FALSE)</f>
        <v>0</v>
      </c>
      <c r="K786" s="27" t="str">
        <f>VLOOKUP(A786,'BASE REGISTRO NOVIEMBRE'!$B$2:$V$890,11,FALSE)</f>
        <v xml:space="preserve">Pedro Miguel Angel Castillo </v>
      </c>
      <c r="L786" s="27" t="str">
        <f>VLOOKUP(A786,'BASE REGISTRO NOVIEMBRE'!$B$2:$V$890,12,FALSE)</f>
        <v xml:space="preserve">Plaza de Armas Nº 438, provincia de Limarí, comuna de Combarbalá, Región de Coquimbo.
</v>
      </c>
      <c r="M786" s="27" t="str">
        <f>VLOOKUP(A786,'BASE REGISTRO NOVIEMBRE'!$B$2:$V$890,13,FALSE)</f>
        <v>IV</v>
      </c>
      <c r="N786" s="27" t="str">
        <f>VLOOKUP(A786,'BASE REGISTRO NOVIEMBRE'!$B$2:$V$890,14,FALSE)</f>
        <v>Combarbalá</v>
      </c>
      <c r="O786" s="27" t="str">
        <f>VLOOKUP(A786,'BASE REGISTRO NOVIEMBRE'!$B$2:$V$890,15,FALSE)</f>
        <v>Fono (53) 741033
        (53) 741133
        (53) 741007</v>
      </c>
      <c r="P786" s="27">
        <f>VLOOKUP(A786,'BASE REGISTRO NOVIEMBRE'!$B$2:$V$890,16,FALSE)</f>
        <v>0</v>
      </c>
      <c r="Q786" s="27">
        <f>VLOOKUP(A786,'BASE REGISTRO NOVIEMBRE'!$B$2:$V$890,17,FALSE)</f>
        <v>0</v>
      </c>
      <c r="R786" s="27">
        <f>VLOOKUP(A786,'BASE REGISTRO NOVIEMBRE'!$B$2:$V$890,18,FALSE)</f>
        <v>91001</v>
      </c>
      <c r="S786" s="27" t="str">
        <f>VLOOKUP(A786,'BASE REGISTRO NOVIEMBRE'!$B$2:$V$890,19,FALSE)</f>
        <v xml:space="preserve">No se acompañan. Aplica Informe Jurídico Nº 09, de fecha 14 de marzo de 2011 del Departamento Jurídico y Dictamen Nº 070791, de 2009, de la Contraloría General de la República.  
</v>
      </c>
      <c r="T786" s="107">
        <f>VLOOKUP(A786,'BASE REGISTRO NOVIEMBRE'!$B$2:$V$890,20,FALSE)</f>
        <v>41394</v>
      </c>
      <c r="U786" s="41">
        <v>7476</v>
      </c>
      <c r="V786" s="44">
        <v>8175570</v>
      </c>
      <c r="W786" s="44">
        <v>15612492</v>
      </c>
      <c r="X786" s="45">
        <v>44561</v>
      </c>
      <c r="Y786" s="42" t="s">
        <v>40</v>
      </c>
      <c r="Z786" s="42" t="s">
        <v>9203</v>
      </c>
      <c r="AA786" s="42" t="s">
        <v>2362</v>
      </c>
    </row>
    <row r="787" spans="1:27" ht="15.75" customHeight="1" x14ac:dyDescent="0.2">
      <c r="A787" s="41">
        <v>7480</v>
      </c>
      <c r="B787" s="27" t="str">
        <f>VLOOKUP(A787,'BASE REGISTRO NOVIEMBRE'!$B$2:$V$890,2,FALSE)</f>
        <v xml:space="preserve">I. Municipalidad de Curanilahue
</v>
      </c>
      <c r="C787" s="27" t="str">
        <f>VLOOKUP(A787,'BASE REGISTRO NOVIEMBRE'!$B$2:$V$890,3,FALSE)</f>
        <v>69160200-1</v>
      </c>
      <c r="D787" s="27" t="str">
        <f>VLOOKUP(A787,'BASE REGISTRO NOVIEMBRE'!$B$2:$V$890,4,FALSE)</f>
        <v>Municipalidad</v>
      </c>
      <c r="E787" s="27" t="str">
        <f>VLOOKUP(A787,'BASE REGISTRO NOVIEMBRE'!$B$2:$V$890,5,FALSE)</f>
        <v>Constitución Política de la República, art. 107.</v>
      </c>
      <c r="F787" s="27" t="str">
        <f>VLOOKUP(A787,'BASE REGISTRO NOVIEMBRE'!$B$2:$V$890,6,FALSE)</f>
        <v>Indefinida.</v>
      </c>
      <c r="G787" s="27" t="str">
        <f>VLOOKUP(A787,'BASE REGISTRO NOVIEMBRE'!$B$2:$V$890,7,FALSE)</f>
        <v>Según Ley Orgánica Nº 18.695, arts. 1º al 4º.</v>
      </c>
      <c r="H787" s="27" t="str">
        <f>VLOOKUP(A787,'BASE REGISTRO NOVIEMBRE'!$B$2:$V$890,8,FALSE)</f>
        <v>no tiene</v>
      </c>
      <c r="I787" s="27">
        <f>VLOOKUP(A787,'BASE REGISTRO NOVIEMBRE'!$B$2:$V$890,9,FALSE)</f>
        <v>0</v>
      </c>
      <c r="J787" s="27">
        <f>VLOOKUP(A787,'BASE REGISTRO NOVIEMBRE'!$B$2:$V$890,10,FALSE)</f>
        <v>0</v>
      </c>
      <c r="K787" s="27" t="str">
        <f>VLOOKUP(A787,'BASE REGISTRO NOVIEMBRE'!$B$2:$V$890,11,FALSE)</f>
        <v xml:space="preserve">Alejandra Burgos Bizama
</v>
      </c>
      <c r="L787" s="27" t="str">
        <f>VLOOKUP(A787,'BASE REGISTRO NOVIEMBRE'!$B$2:$V$890,12,FALSE)</f>
        <v xml:space="preserve">Ernesto Riquelme Nº701, comuna de Curanilahue
</v>
      </c>
      <c r="M787" s="27" t="str">
        <f>VLOOKUP(A787,'BASE REGISTRO NOVIEMBRE'!$B$2:$V$890,13,FALSE)</f>
        <v>VIII</v>
      </c>
      <c r="N787" s="27" t="str">
        <f>VLOOKUP(A787,'BASE REGISTRO NOVIEMBRE'!$B$2:$V$890,14,FALSE)</f>
        <v>Curanilahue</v>
      </c>
      <c r="O787" s="27" t="str">
        <f>VLOOKUP(A787,'BASE REGISTRO NOVIEMBRE'!$B$2:$V$890,15,FALSE)</f>
        <v>Fono (41) - 2405900</v>
      </c>
      <c r="P787" s="27" t="str">
        <f>VLOOKUP(A787,'BASE REGISTRO NOVIEMBRE'!$B$2:$V$890,16,FALSE)</f>
        <v xml:space="preserve">curanil@munichue.cl
alcalde@minichue.cl, Beatriz.arnado@munichue.cl, secretaria.alcaldia@munichue.cl.
</v>
      </c>
      <c r="Q787" s="27">
        <f>VLOOKUP(A787,'BASE REGISTRO NOVIEMBRE'!$B$2:$V$890,17,FALSE)</f>
        <v>0</v>
      </c>
      <c r="R787" s="27">
        <f>VLOOKUP(A787,'BASE REGISTRO NOVIEMBRE'!$B$2:$V$890,18,FALSE)</f>
        <v>91001</v>
      </c>
      <c r="S787" s="27" t="str">
        <f>VLOOKUP(A787,'BASE REGISTRO NOVIEMBRE'!$B$2:$V$890,19,FALSE)</f>
        <v xml:space="preserve">No se acompañan. Aplica Informe Jurídico Nº 09, de  fecha 14 de marzo de 2011 del Departamento Jurídico y Dictamen Nº 070791, de 2009, de la Contraloría General de la República.  
</v>
      </c>
      <c r="T787" s="107">
        <f>VLOOKUP(A787,'BASE REGISTRO NOVIEMBRE'!$B$2:$V$890,20,FALSE)</f>
        <v>41443</v>
      </c>
      <c r="U787" s="41">
        <v>7480</v>
      </c>
      <c r="V787" s="44">
        <v>4078122</v>
      </c>
      <c r="W787" s="44">
        <v>8156244</v>
      </c>
      <c r="X787" s="45">
        <v>44561</v>
      </c>
      <c r="Y787" s="42" t="s">
        <v>40</v>
      </c>
      <c r="Z787" s="42" t="s">
        <v>9203</v>
      </c>
      <c r="AA787" s="42" t="s">
        <v>185</v>
      </c>
    </row>
    <row r="788" spans="1:27" ht="15.75" customHeight="1" x14ac:dyDescent="0.2">
      <c r="A788" s="41">
        <v>7481</v>
      </c>
      <c r="B788" s="27" t="str">
        <f>VLOOKUP(A788,'BASE REGISTRO NOVIEMBRE'!$B$2:$V$890,2,FALSE)</f>
        <v>Organización No Gubernamental de Desarrollo - Corporación de Apoyo y Promoción de la Equidad e Inclusión Social, (O.N.G. COORPORACIÓN CAPREIS)</v>
      </c>
      <c r="C788" s="27" t="str">
        <f>VLOOKUP(A788,'BASE REGISTRO NOVIEMBRE'!$B$2:$V$890,3,FALSE)</f>
        <v>65069960-2</v>
      </c>
      <c r="D788" s="27" t="str">
        <f>VLOOKUP(A788,'BASE REGISTRO NOVIEMBRE'!$B$2:$V$890,4,FALSE)</f>
        <v>Corporación de Derecho Privado.</v>
      </c>
      <c r="E788" s="27" t="str">
        <f>VLOOKUP(A788,'BASE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788" s="27" t="str">
        <f>VLOOKUP(A788,'BASE REGISTRO NOVIEMBRE'!$B$2:$V$890,6,FALSE)</f>
        <v>Certificado de Vigencia Folio Nº 500404055248, de 17 de agosto de 2021, emitido por el Servicio de Registro Civil e Identificación.</v>
      </c>
      <c r="G788" s="27" t="str">
        <f>VLOOKUP(A788,'BASE REGISTRO NOVIEMBRE'!$B$2:$V$890,7,FALSE)</f>
        <v xml:space="preserve"> La Corporación tendrá por finalidad u objetivo: la promoción del desarrollo, especialmente de las personas, familias, grupos y comunidades que viven en condiciones de pobreza y/o marginalidad.
</v>
      </c>
      <c r="H788" s="27" t="str">
        <f>VLOOKUP(A788,'BASE REGISTRO NOVIEMBRE'!$B$2:$V$890,8,FALSE)</f>
        <v xml:space="preserve">Presidente: Denisse Vanessa Araya Gallardo, 
Tesorera: Viviana Andrea Morales Aranda
Secretaria: María Fernanda Codina Cáceres
Director Ejecutivo: Ramiro Rodrigo González Figueroa,
</v>
      </c>
      <c r="I788" s="27" t="str">
        <f>VLOOKUP(A788,'BASE REGISTRO NOVIEMBRE'!$B$2:$V$890,9,FALSE)</f>
        <v>3 años.</v>
      </c>
      <c r="J788" s="27" t="str">
        <f>VLOOKUP(A788,'BASE REGISTRO NOVIEMBRE'!$B$2:$V$890,10,FALSE)</f>
        <v>De 06 de junio de 2019 a 06 de junio de 2022.</v>
      </c>
      <c r="K788" s="27" t="str">
        <f>VLOOKUP(A788,'BASE REGISTRO NOVIEMBRE'!$B$2:$V$890,11,FALSE)</f>
        <v xml:space="preserve">Presidente: Denisse Vanessa Araya Gallardo
Director Ejecutivo: Ramiro Rodrigo González Figueroa
</v>
      </c>
      <c r="L788" s="27" t="str">
        <f>VLOOKUP(A788,'BASE REGISTRO NOVIEMBRE'!$B$2:$V$890,12,FALSE)</f>
        <v xml:space="preserve">General Velásquez Nº 1516, Villa Carmen y Dolores, San Felipe, Región de Valparaíso. 
</v>
      </c>
      <c r="M788" s="27" t="str">
        <f>VLOOKUP(A788,'BASE REGISTRO NOVIEMBRE'!$B$2:$V$890,13,FALSE)</f>
        <v>XIII</v>
      </c>
      <c r="N788" s="27" t="str">
        <f>VLOOKUP(A788,'BASE REGISTRO NOVIEMBRE'!$B$2:$V$890,14,FALSE)</f>
        <v>San Felipe</v>
      </c>
      <c r="O788" s="27" t="str">
        <f>VLOOKUP(A788,'BASE REGISTRO NOVIEMBRE'!$B$2:$V$890,15,FALSE)</f>
        <v>Teléfonos: (34) 2359956
Celular: 56 (9) 81498358</v>
      </c>
      <c r="P788" s="27" t="str">
        <f>VLOOKUP(A788,'BASE REGISTRO NOVIEMBRE'!$B$2:$V$890,16,FALSE)</f>
        <v>: capreis@capreis.cl</v>
      </c>
      <c r="Q788" s="27">
        <f>VLOOKUP(A788,'BASE REGISTRO NOVIEMBRE'!$B$2:$V$890,17,FALSE)</f>
        <v>0</v>
      </c>
      <c r="R788" s="27" t="str">
        <f>VLOOKUP(A788,'BASE REGISTRO NOVIEMBRE'!$B$2:$V$890,18,FALSE)</f>
        <v>93401: Institución de Asistencia Social</v>
      </c>
      <c r="S788" s="27" t="str">
        <f>VLOOKUP(A788,'BASE REGISTRO NOVIEMBRE'!$B$2:$V$890,19,FALSE)</f>
        <v xml:space="preserve">Certificado correspondiente al año 2020 aprobados por el Sub Departamento de Supervisión Financiera.
</v>
      </c>
      <c r="T788" s="107">
        <f>VLOOKUP(A788,'BASE REGISTRO NOVIEMBRE'!$B$2:$V$890,20,FALSE)</f>
        <v>41463</v>
      </c>
      <c r="U788" s="41">
        <v>7481</v>
      </c>
      <c r="V788" s="44">
        <v>13841996</v>
      </c>
      <c r="W788" s="44">
        <v>27202996</v>
      </c>
      <c r="X788" s="45">
        <v>44561</v>
      </c>
      <c r="Y788" s="42" t="s">
        <v>40</v>
      </c>
      <c r="Z788" s="42" t="s">
        <v>9203</v>
      </c>
      <c r="AA788" s="42" t="s">
        <v>9509</v>
      </c>
    </row>
    <row r="789" spans="1:27" ht="15.75" customHeight="1" x14ac:dyDescent="0.2">
      <c r="A789" s="41">
        <v>7481</v>
      </c>
      <c r="B789" s="27" t="str">
        <f>VLOOKUP(A789,'BASE REGISTRO NOVIEMBRE'!$B$2:$V$890,2,FALSE)</f>
        <v>Organización No Gubernamental de Desarrollo - Corporación de Apoyo y Promoción de la Equidad e Inclusión Social, (O.N.G. COORPORACIÓN CAPREIS)</v>
      </c>
      <c r="C789" s="27" t="str">
        <f>VLOOKUP(A789,'BASE REGISTRO NOVIEMBRE'!$B$2:$V$890,3,FALSE)</f>
        <v>65069960-2</v>
      </c>
      <c r="D789" s="27" t="str">
        <f>VLOOKUP(A789,'BASE REGISTRO NOVIEMBRE'!$B$2:$V$890,4,FALSE)</f>
        <v>Corporación de Derecho Privado.</v>
      </c>
      <c r="E789" s="27" t="str">
        <f>VLOOKUP(A789,'BASE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789" s="27" t="str">
        <f>VLOOKUP(A789,'BASE REGISTRO NOVIEMBRE'!$B$2:$V$890,6,FALSE)</f>
        <v>Certificado de Vigencia Folio Nº 500404055248, de 17 de agosto de 2021, emitido por el Servicio de Registro Civil e Identificación.</v>
      </c>
      <c r="G789" s="27" t="str">
        <f>VLOOKUP(A789,'BASE REGISTRO NOVIEMBRE'!$B$2:$V$890,7,FALSE)</f>
        <v xml:space="preserve"> La Corporación tendrá por finalidad u objetivo: la promoción del desarrollo, especialmente de las personas, familias, grupos y comunidades que viven en condiciones de pobreza y/o marginalidad.
</v>
      </c>
      <c r="H789" s="27" t="str">
        <f>VLOOKUP(A789,'BASE REGISTRO NOVIEMBRE'!$B$2:$V$890,8,FALSE)</f>
        <v xml:space="preserve">Presidente: Denisse Vanessa Araya Gallardo, 
Tesorera: Viviana Andrea Morales Aranda
Secretaria: María Fernanda Codina Cáceres
Director Ejecutivo: Ramiro Rodrigo González Figueroa,
</v>
      </c>
      <c r="I789" s="27" t="str">
        <f>VLOOKUP(A789,'BASE REGISTRO NOVIEMBRE'!$B$2:$V$890,9,FALSE)</f>
        <v>3 años.</v>
      </c>
      <c r="J789" s="27" t="str">
        <f>VLOOKUP(A789,'BASE REGISTRO NOVIEMBRE'!$B$2:$V$890,10,FALSE)</f>
        <v>De 06 de junio de 2019 a 06 de junio de 2022.</v>
      </c>
      <c r="K789" s="27" t="str">
        <f>VLOOKUP(A789,'BASE REGISTRO NOVIEMBRE'!$B$2:$V$890,11,FALSE)</f>
        <v xml:space="preserve">Presidente: Denisse Vanessa Araya Gallardo
Director Ejecutivo: Ramiro Rodrigo González Figueroa
</v>
      </c>
      <c r="L789" s="27" t="str">
        <f>VLOOKUP(A789,'BASE REGISTRO NOVIEMBRE'!$B$2:$V$890,12,FALSE)</f>
        <v xml:space="preserve">General Velásquez Nº 1516, Villa Carmen y Dolores, San Felipe, Región de Valparaíso. 
</v>
      </c>
      <c r="M789" s="27" t="str">
        <f>VLOOKUP(A789,'BASE REGISTRO NOVIEMBRE'!$B$2:$V$890,13,FALSE)</f>
        <v>XIII</v>
      </c>
      <c r="N789" s="27" t="str">
        <f>VLOOKUP(A789,'BASE REGISTRO NOVIEMBRE'!$B$2:$V$890,14,FALSE)</f>
        <v>San Felipe</v>
      </c>
      <c r="O789" s="27" t="str">
        <f>VLOOKUP(A789,'BASE REGISTRO NOVIEMBRE'!$B$2:$V$890,15,FALSE)</f>
        <v>Teléfonos: (34) 2359956
Celular: 56 (9) 81498358</v>
      </c>
      <c r="P789" s="27" t="str">
        <f>VLOOKUP(A789,'BASE REGISTRO NOVIEMBRE'!$B$2:$V$890,16,FALSE)</f>
        <v>: capreis@capreis.cl</v>
      </c>
      <c r="Q789" s="27">
        <f>VLOOKUP(A789,'BASE REGISTRO NOVIEMBRE'!$B$2:$V$890,17,FALSE)</f>
        <v>0</v>
      </c>
      <c r="R789" s="27" t="str">
        <f>VLOOKUP(A789,'BASE REGISTRO NOVIEMBRE'!$B$2:$V$890,18,FALSE)</f>
        <v>93401: Institución de Asistencia Social</v>
      </c>
      <c r="S789" s="27" t="str">
        <f>VLOOKUP(A789,'BASE REGISTRO NOVIEMBRE'!$B$2:$V$890,19,FALSE)</f>
        <v xml:space="preserve">Certificado correspondiente al año 2020 aprobados por el Sub Departamento de Supervisión Financiera.
</v>
      </c>
      <c r="T789" s="107">
        <f>VLOOKUP(A789,'BASE REGISTRO NOVIEMBRE'!$B$2:$V$890,20,FALSE)</f>
        <v>41463</v>
      </c>
      <c r="U789" s="41">
        <v>7481</v>
      </c>
      <c r="V789" s="44">
        <v>24985070</v>
      </c>
      <c r="W789" s="44">
        <v>47725492</v>
      </c>
      <c r="X789" s="45">
        <v>44561</v>
      </c>
      <c r="Y789" s="42" t="s">
        <v>40</v>
      </c>
      <c r="Z789" s="42" t="s">
        <v>9203</v>
      </c>
      <c r="AA789" s="42" t="s">
        <v>623</v>
      </c>
    </row>
    <row r="790" spans="1:27" ht="15.75" customHeight="1" x14ac:dyDescent="0.2">
      <c r="A790" s="41">
        <v>7481</v>
      </c>
      <c r="B790" s="27" t="str">
        <f>VLOOKUP(A790,'BASE REGISTRO NOVIEMBRE'!$B$2:$V$890,2,FALSE)</f>
        <v>Organización No Gubernamental de Desarrollo - Corporación de Apoyo y Promoción de la Equidad e Inclusión Social, (O.N.G. COORPORACIÓN CAPREIS)</v>
      </c>
      <c r="C790" s="27" t="str">
        <f>VLOOKUP(A790,'BASE REGISTRO NOVIEMBRE'!$B$2:$V$890,3,FALSE)</f>
        <v>65069960-2</v>
      </c>
      <c r="D790" s="27" t="str">
        <f>VLOOKUP(A790,'BASE REGISTRO NOVIEMBRE'!$B$2:$V$890,4,FALSE)</f>
        <v>Corporación de Derecho Privado.</v>
      </c>
      <c r="E790" s="27" t="str">
        <f>VLOOKUP(A790,'BASE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790" s="27" t="str">
        <f>VLOOKUP(A790,'BASE REGISTRO NOVIEMBRE'!$B$2:$V$890,6,FALSE)</f>
        <v>Certificado de Vigencia Folio Nº 500404055248, de 17 de agosto de 2021, emitido por el Servicio de Registro Civil e Identificación.</v>
      </c>
      <c r="G790" s="27" t="str">
        <f>VLOOKUP(A790,'BASE REGISTRO NOVIEMBRE'!$B$2:$V$890,7,FALSE)</f>
        <v xml:space="preserve"> La Corporación tendrá por finalidad u objetivo: la promoción del desarrollo, especialmente de las personas, familias, grupos y comunidades que viven en condiciones de pobreza y/o marginalidad.
</v>
      </c>
      <c r="H790" s="27" t="str">
        <f>VLOOKUP(A790,'BASE REGISTRO NOVIEMBRE'!$B$2:$V$890,8,FALSE)</f>
        <v xml:space="preserve">Presidente: Denisse Vanessa Araya Gallardo, 
Tesorera: Viviana Andrea Morales Aranda
Secretaria: María Fernanda Codina Cáceres
Director Ejecutivo: Ramiro Rodrigo González Figueroa,
</v>
      </c>
      <c r="I790" s="27" t="str">
        <f>VLOOKUP(A790,'BASE REGISTRO NOVIEMBRE'!$B$2:$V$890,9,FALSE)</f>
        <v>3 años.</v>
      </c>
      <c r="J790" s="27" t="str">
        <f>VLOOKUP(A790,'BASE REGISTRO NOVIEMBRE'!$B$2:$V$890,10,FALSE)</f>
        <v>De 06 de junio de 2019 a 06 de junio de 2022.</v>
      </c>
      <c r="K790" s="27" t="str">
        <f>VLOOKUP(A790,'BASE REGISTRO NOVIEMBRE'!$B$2:$V$890,11,FALSE)</f>
        <v xml:space="preserve">Presidente: Denisse Vanessa Araya Gallardo
Director Ejecutivo: Ramiro Rodrigo González Figueroa
</v>
      </c>
      <c r="L790" s="27" t="str">
        <f>VLOOKUP(A790,'BASE REGISTRO NOVIEMBRE'!$B$2:$V$890,12,FALSE)</f>
        <v xml:space="preserve">General Velásquez Nº 1516, Villa Carmen y Dolores, San Felipe, Región de Valparaíso. 
</v>
      </c>
      <c r="M790" s="27" t="str">
        <f>VLOOKUP(A790,'BASE REGISTRO NOVIEMBRE'!$B$2:$V$890,13,FALSE)</f>
        <v>XIII</v>
      </c>
      <c r="N790" s="27" t="str">
        <f>VLOOKUP(A790,'BASE REGISTRO NOVIEMBRE'!$B$2:$V$890,14,FALSE)</f>
        <v>San Felipe</v>
      </c>
      <c r="O790" s="27" t="str">
        <f>VLOOKUP(A790,'BASE REGISTRO NOVIEMBRE'!$B$2:$V$890,15,FALSE)</f>
        <v>Teléfonos: (34) 2359956
Celular: 56 (9) 81498358</v>
      </c>
      <c r="P790" s="27" t="str">
        <f>VLOOKUP(A790,'BASE REGISTRO NOVIEMBRE'!$B$2:$V$890,16,FALSE)</f>
        <v>: capreis@capreis.cl</v>
      </c>
      <c r="Q790" s="27">
        <f>VLOOKUP(A790,'BASE REGISTRO NOVIEMBRE'!$B$2:$V$890,17,FALSE)</f>
        <v>0</v>
      </c>
      <c r="R790" s="27" t="str">
        <f>VLOOKUP(A790,'BASE REGISTRO NOVIEMBRE'!$B$2:$V$890,18,FALSE)</f>
        <v>93401: Institución de Asistencia Social</v>
      </c>
      <c r="S790" s="27" t="str">
        <f>VLOOKUP(A790,'BASE REGISTRO NOVIEMBRE'!$B$2:$V$890,19,FALSE)</f>
        <v xml:space="preserve">Certificado correspondiente al año 2020 aprobados por el Sub Departamento de Supervisión Financiera.
</v>
      </c>
      <c r="T790" s="107">
        <f>VLOOKUP(A790,'BASE REGISTRO NOVIEMBRE'!$B$2:$V$890,20,FALSE)</f>
        <v>41463</v>
      </c>
      <c r="U790" s="41">
        <v>7481</v>
      </c>
      <c r="V790" s="44">
        <v>31692292</v>
      </c>
      <c r="W790" s="44">
        <v>58414292</v>
      </c>
      <c r="X790" s="45">
        <v>44561</v>
      </c>
      <c r="Y790" s="42" t="s">
        <v>40</v>
      </c>
      <c r="Z790" s="42" t="s">
        <v>9203</v>
      </c>
      <c r="AA790" s="42" t="s">
        <v>70</v>
      </c>
    </row>
    <row r="791" spans="1:27" ht="15.75" customHeight="1" x14ac:dyDescent="0.2">
      <c r="A791" s="41">
        <v>7482</v>
      </c>
      <c r="B791" s="27" t="str">
        <f>VLOOKUP(A791,'BASE REGISTRO NOVIEMBRE'!$B$2:$V$890,2,FALSE)</f>
        <v xml:space="preserve">I. Municipalidad de San Ignacio
</v>
      </c>
      <c r="C791" s="27" t="str">
        <f>VLOOKUP(A791,'BASE REGISTRO NOVIEMBRE'!$B$2:$V$890,3,FALSE)</f>
        <v>69141300-4</v>
      </c>
      <c r="D791" s="27" t="str">
        <f>VLOOKUP(A791,'BASE REGISTRO NOVIEMBRE'!$B$2:$V$890,4,FALSE)</f>
        <v>Municipalidad</v>
      </c>
      <c r="E791" s="27" t="str">
        <f>VLOOKUP(A791,'BASE REGISTRO NOVIEMBRE'!$B$2:$V$890,5,FALSE)</f>
        <v>Constitución Política de la República, art. 107.</v>
      </c>
      <c r="F791" s="27" t="str">
        <f>VLOOKUP(A791,'BASE REGISTRO NOVIEMBRE'!$B$2:$V$890,6,FALSE)</f>
        <v>Indefinida.</v>
      </c>
      <c r="G791" s="27" t="str">
        <f>VLOOKUP(A791,'BASE REGISTRO NOVIEMBRE'!$B$2:$V$890,7,FALSE)</f>
        <v>Según Ley Orgánica Nº 18.695, arts. 1º al 4º.</v>
      </c>
      <c r="H791" s="27" t="str">
        <f>VLOOKUP(A791,'BASE REGISTRO NOVIEMBRE'!$B$2:$V$890,8,FALSE)</f>
        <v>no tiene</v>
      </c>
      <c r="I791" s="27">
        <f>VLOOKUP(A791,'BASE REGISTRO NOVIEMBRE'!$B$2:$V$890,9,FALSE)</f>
        <v>0</v>
      </c>
      <c r="J791" s="27">
        <f>VLOOKUP(A791,'BASE REGISTRO NOVIEMBRE'!$B$2:$V$890,10,FALSE)</f>
        <v>0</v>
      </c>
      <c r="K791" s="27" t="str">
        <f>VLOOKUP(A791,'BASE REGISTRO NOVIEMBRE'!$B$2:$V$890,11,FALSE)</f>
        <v xml:space="preserve">César Alberto Figueroa Betancourt.
</v>
      </c>
      <c r="L791" s="27" t="str">
        <f>VLOOKUP(A791,'BASE REGISTRO NOVIEMBRE'!$B$2:$V$890,12,FALSE)</f>
        <v xml:space="preserve">Avenida Manuel Jesús Ortíz N° 599, San Ignacio, Provincia de Ñuble
</v>
      </c>
      <c r="M791" s="27" t="str">
        <f>VLOOKUP(A791,'BASE REGISTRO NOVIEMBRE'!$B$2:$V$890,13,FALSE)</f>
        <v>XVI</v>
      </c>
      <c r="N791" s="27" t="str">
        <f>VLOOKUP(A791,'BASE REGISTRO NOVIEMBRE'!$B$2:$V$890,14,FALSE)</f>
        <v>San Ignacio</v>
      </c>
      <c r="O791" s="27" t="str">
        <f>VLOOKUP(A791,'BASE REGISTRO NOVIEMBRE'!$B$2:$V$890,15,FALSE)</f>
        <v xml:space="preserve">Fono: (042) 651006/651032/651007/651014. </v>
      </c>
      <c r="P791" s="27" t="str">
        <f>VLOOKUP(A791,'BASE REGISTRO NOVIEMBRE'!$B$2:$V$890,16,FALSE)</f>
        <v xml:space="preserve">alcaldia@munisanignacio.cl
 www.municipalidadsanignacio.cl
</v>
      </c>
      <c r="Q791" s="27">
        <f>VLOOKUP(A791,'BASE REGISTRO NOVIEMBRE'!$B$2:$V$890,17,FALSE)</f>
        <v>0</v>
      </c>
      <c r="R791" s="27">
        <f>VLOOKUP(A791,'BASE REGISTRO NOVIEMBRE'!$B$2:$V$890,18,FALSE)</f>
        <v>91001</v>
      </c>
      <c r="S791" s="27" t="str">
        <f>VLOOKUP(A791,'BASE REGISTRO NOVIEMBRE'!$B$2:$V$890,19,FALSE)</f>
        <v xml:space="preserve">No se acompañan. Aplica Informe Jurídico Nº 09, de  fecha 14 de marzo de 2011 del Departamento Jurídico y Dictamen Nº 070791, de 2009, de la Contraloría General de la República.  
</v>
      </c>
      <c r="T791" s="107">
        <f>VLOOKUP(A791,'BASE REGISTRO NOVIEMBRE'!$B$2:$V$890,20,FALSE)</f>
        <v>41495</v>
      </c>
      <c r="U791" s="41">
        <v>7482</v>
      </c>
      <c r="V791" s="44">
        <v>4893746</v>
      </c>
      <c r="W791" s="44">
        <v>14681238</v>
      </c>
      <c r="X791" s="45">
        <v>44561</v>
      </c>
      <c r="Y791" s="42" t="s">
        <v>40</v>
      </c>
      <c r="Z791" s="42" t="s">
        <v>9203</v>
      </c>
      <c r="AA791" s="42" t="s">
        <v>9570</v>
      </c>
    </row>
    <row r="792" spans="1:27" ht="15.75" customHeight="1" x14ac:dyDescent="0.2">
      <c r="A792" s="41">
        <v>7487</v>
      </c>
      <c r="B792" s="27" t="str">
        <f>VLOOKUP(A792,'BASE REGISTRO NOVIEMBRE'!$B$2:$V$890,2,FALSE)</f>
        <v xml:space="preserve">I. Municipalidad de Fresia </v>
      </c>
      <c r="C792" s="27" t="str">
        <f>VLOOKUP(A792,'BASE REGISTRO NOVIEMBRE'!$B$2:$V$890,3,FALSE)</f>
        <v>69220400-K</v>
      </c>
      <c r="D792" s="27" t="str">
        <f>VLOOKUP(A792,'BASE REGISTRO NOVIEMBRE'!$B$2:$V$890,4,FALSE)</f>
        <v>Municipalidad</v>
      </c>
      <c r="E792" s="27" t="str">
        <f>VLOOKUP(A792,'BASE REGISTRO NOVIEMBRE'!$B$2:$V$890,5,FALSE)</f>
        <v>Constitución Política de la República, artículo 107.</v>
      </c>
      <c r="F792" s="27" t="str">
        <f>VLOOKUP(A792,'BASE REGISTRO NOVIEMBRE'!$B$2:$V$890,6,FALSE)</f>
        <v>Indefinida.</v>
      </c>
      <c r="G792" s="27" t="str">
        <f>VLOOKUP(A792,'BASE REGISTRO NOVIEMBRE'!$B$2:$V$890,7,FALSE)</f>
        <v>Según Ley Orgánica Nº 18.695, artículos 1º al 4º.</v>
      </c>
      <c r="H792" s="27" t="str">
        <f>VLOOKUP(A792,'BASE REGISTRO NOVIEMBRE'!$B$2:$V$890,8,FALSE)</f>
        <v>no tiene</v>
      </c>
      <c r="I792" s="27">
        <f>VLOOKUP(A792,'BASE REGISTRO NOVIEMBRE'!$B$2:$V$890,9,FALSE)</f>
        <v>0</v>
      </c>
      <c r="J792" s="27">
        <f>VLOOKUP(A792,'BASE REGISTRO NOVIEMBRE'!$B$2:$V$890,10,FALSE)</f>
        <v>0</v>
      </c>
      <c r="K792" s="27" t="str">
        <f>VLOOKUP(A792,'BASE REGISTRO NOVIEMBRE'!$B$2:$V$890,11,FALSE)</f>
        <v xml:space="preserve">José Miguel Cárdenas Barría
</v>
      </c>
      <c r="L792" s="27" t="str">
        <f>VLOOKUP(A792,'BASE REGISTRO NOVIEMBRE'!$B$2:$V$890,12,FALSE)</f>
        <v xml:space="preserve">San Francisco Nº 124, comuna de Fresia, Región de Los Lagos.
</v>
      </c>
      <c r="M792" s="27" t="str">
        <f>VLOOKUP(A792,'BASE REGISTRO NOVIEMBRE'!$B$2:$V$890,13,FALSE)</f>
        <v>X</v>
      </c>
      <c r="N792" s="27" t="str">
        <f>VLOOKUP(A792,'BASE REGISTRO NOVIEMBRE'!$B$2:$V$890,14,FALSE)</f>
        <v>Fresia</v>
      </c>
      <c r="O792" s="27" t="str">
        <f>VLOOKUP(A792,'BASE REGISTRO NOVIEMBRE'!$B$2:$V$890,15,FALSE)</f>
        <v xml:space="preserve">Alcaldía: 652772701 
 Oficina de partes: 652772700 
DIDECO: 652772680 
OPD Fresia: +569 66186472 </v>
      </c>
      <c r="P792" s="27" t="str">
        <f>VLOOKUP(A792,'BASE REGISTRO NOVIEMBRE'!$B$2:$V$890,16,FALSE)</f>
        <v>Alcaldía: mcardenas@munifresia.cl 
Oficina de partes: alcaldemunifresia@gmail.com  DIDECO: didecofresia@gmail.com 
OPD Fresia:  opdfresia@hotmail.com</v>
      </c>
      <c r="Q792" s="27">
        <f>VLOOKUP(A792,'BASE REGISTRO NOVIEMBRE'!$B$2:$V$890,17,FALSE)</f>
        <v>0</v>
      </c>
      <c r="R792" s="27">
        <f>VLOOKUP(A792,'BASE REGISTRO NOVIEMBRE'!$B$2:$V$890,18,FALSE)</f>
        <v>91001</v>
      </c>
      <c r="S792" s="27" t="str">
        <f>VLOOKUP(A792,'BASE REGISTRO NOVIEMBRE'!$B$2:$V$890,19,FALSE)</f>
        <v>No se acompañan. Aplica Informe Jurídico Nº 09, de  fecha 14 de marzo de 2011 del Departamento Jurídico y Dictamen Nº 070791, de 2009, de la Contraloría General de la República</v>
      </c>
      <c r="T792" s="107">
        <f>VLOOKUP(A792,'BASE REGISTRO NOVIEMBRE'!$B$2:$V$890,20,FALSE)</f>
        <v>41547</v>
      </c>
      <c r="U792" s="41">
        <v>7487</v>
      </c>
      <c r="V792" s="44">
        <v>4078122</v>
      </c>
      <c r="W792" s="44">
        <v>8156244</v>
      </c>
      <c r="X792" s="45">
        <v>44561</v>
      </c>
      <c r="Y792" s="42" t="s">
        <v>40</v>
      </c>
      <c r="Z792" s="42" t="s">
        <v>9203</v>
      </c>
      <c r="AA792" s="42" t="s">
        <v>9492</v>
      </c>
    </row>
    <row r="793" spans="1:27" ht="15.75" customHeight="1" x14ac:dyDescent="0.2">
      <c r="A793" s="41">
        <v>7488</v>
      </c>
      <c r="B793" s="27" t="str">
        <f>VLOOKUP(A793,'BASE REGISTRO NOVIEMBRE'!$B$2:$V$890,2,FALSE)</f>
        <v xml:space="preserve">I. Municipalidad de Limache
</v>
      </c>
      <c r="C793" s="27" t="str">
        <f>VLOOKUP(A793,'BASE REGISTRO NOVIEMBRE'!$B$2:$V$890,3,FALSE)</f>
        <v>69061100-7</v>
      </c>
      <c r="D793" s="27" t="str">
        <f>VLOOKUP(A793,'BASE REGISTRO NOVIEMBRE'!$B$2:$V$890,4,FALSE)</f>
        <v>Municipalidad</v>
      </c>
      <c r="E793" s="27" t="str">
        <f>VLOOKUP(A793,'BASE REGISTRO NOVIEMBRE'!$B$2:$V$890,5,FALSE)</f>
        <v>Constitución Política de la República, artículo 107.</v>
      </c>
      <c r="F793" s="27" t="str">
        <f>VLOOKUP(A793,'BASE REGISTRO NOVIEMBRE'!$B$2:$V$890,6,FALSE)</f>
        <v>Indefinida.</v>
      </c>
      <c r="G793" s="27" t="str">
        <f>VLOOKUP(A793,'BASE REGISTRO NOVIEMBRE'!$B$2:$V$890,7,FALSE)</f>
        <v>Según Ley Orgánica Nº 18.695, artículos 1º al 4º.</v>
      </c>
      <c r="H793" s="27" t="str">
        <f>VLOOKUP(A793,'BASE REGISTRO NOVIEMBRE'!$B$2:$V$890,8,FALSE)</f>
        <v>no tiene</v>
      </c>
      <c r="I793" s="27">
        <f>VLOOKUP(A793,'BASE REGISTRO NOVIEMBRE'!$B$2:$V$890,9,FALSE)</f>
        <v>0</v>
      </c>
      <c r="J793" s="27">
        <f>VLOOKUP(A793,'BASE REGISTRO NOVIEMBRE'!$B$2:$V$890,10,FALSE)</f>
        <v>0</v>
      </c>
      <c r="K793" s="27" t="str">
        <f>VLOOKUP(A793,'BASE REGISTRO NOVIEMBRE'!$B$2:$V$890,11,FALSE)</f>
        <v xml:space="preserve">Daniel Morales Espíndola, </v>
      </c>
      <c r="L793" s="27" t="str">
        <f>VLOOKUP(A793,'BASE REGISTRO NOVIEMBRE'!$B$2:$V$890,12,FALSE)</f>
        <v xml:space="preserve">Avenida Palmira Romano N° 340. Limache
</v>
      </c>
      <c r="M793" s="27" t="str">
        <f>VLOOKUP(A793,'BASE REGISTRO NOVIEMBRE'!$B$2:$V$890,13,FALSE)</f>
        <v>V</v>
      </c>
      <c r="N793" s="27" t="str">
        <f>VLOOKUP(A793,'BASE REGISTRO NOVIEMBRE'!$B$2:$V$890,14,FALSE)</f>
        <v xml:space="preserve"> Limache</v>
      </c>
      <c r="O793" s="27" t="str">
        <f>VLOOKUP(A793,'BASE REGISTRO NOVIEMBRE'!$B$2:$V$890,15,FALSE)</f>
        <v xml:space="preserve">Fono: 03-297200
</v>
      </c>
      <c r="P793" s="27">
        <f>VLOOKUP(A793,'BASE REGISTRO NOVIEMBRE'!$B$2:$V$890,16,FALSE)</f>
        <v>0</v>
      </c>
      <c r="Q793" s="27">
        <f>VLOOKUP(A793,'BASE REGISTRO NOVIEMBRE'!$B$2:$V$890,17,FALSE)</f>
        <v>0</v>
      </c>
      <c r="R793" s="27">
        <f>VLOOKUP(A793,'BASE REGISTRO NOVIEMBRE'!$B$2:$V$890,18,FALSE)</f>
        <v>91001</v>
      </c>
      <c r="S793" s="27" t="str">
        <f>VLOOKUP(A793,'BASE REGISTRO NOVIEMBRE'!$B$2:$V$890,19,FALSE)</f>
        <v xml:space="preserve">No se acompañan. Aplica Informe Jurídico Nº 09, de  fecha 14 de marzo de 2011 del Departamento Jurídico y Dictamen Nº 070791, de 2009, de la Contraloría General de la República.  
</v>
      </c>
      <c r="T793" s="107">
        <f>VLOOKUP(A793,'BASE REGISTRO NOVIEMBRE'!$B$2:$V$890,20,FALSE)</f>
        <v>41563</v>
      </c>
      <c r="U793" s="41">
        <v>7488</v>
      </c>
      <c r="V793" s="44">
        <v>6582232</v>
      </c>
      <c r="W793" s="44">
        <v>9873348</v>
      </c>
      <c r="X793" s="45">
        <v>44561</v>
      </c>
      <c r="Y793" s="42" t="s">
        <v>40</v>
      </c>
      <c r="Z793" s="42" t="s">
        <v>9203</v>
      </c>
      <c r="AA793" s="42" t="s">
        <v>501</v>
      </c>
    </row>
    <row r="794" spans="1:27" ht="15.75" customHeight="1" x14ac:dyDescent="0.2">
      <c r="A794" s="41">
        <v>7491</v>
      </c>
      <c r="B794" s="27" t="str">
        <f>VLOOKUP(A794,'BASE REGISTRO NOVIEMBRE'!$B$2:$V$890,2,FALSE)</f>
        <v xml:space="preserve">I. Municipalidad de Chiguayante
</v>
      </c>
      <c r="C794" s="27" t="str">
        <f>VLOOKUP(A794,'BASE REGISTRO NOVIEMBRE'!$B$2:$V$890,3,FALSE)</f>
        <v>69264700-9</v>
      </c>
      <c r="D794" s="27" t="str">
        <f>VLOOKUP(A794,'BASE REGISTRO NOVIEMBRE'!$B$2:$V$890,4,FALSE)</f>
        <v>Municipalidad</v>
      </c>
      <c r="E794" s="27" t="str">
        <f>VLOOKUP(A794,'BASE REGISTRO NOVIEMBRE'!$B$2:$V$890,5,FALSE)</f>
        <v>Constitución Política de la República, artículo 107.</v>
      </c>
      <c r="F794" s="27" t="str">
        <f>VLOOKUP(A794,'BASE REGISTRO NOVIEMBRE'!$B$2:$V$890,6,FALSE)</f>
        <v>Indefinida.</v>
      </c>
      <c r="G794" s="27" t="str">
        <f>VLOOKUP(A794,'BASE REGISTRO NOVIEMBRE'!$B$2:$V$890,7,FALSE)</f>
        <v>Según Ley Orgánica Nº 18.695, artículos 1º al 4º.</v>
      </c>
      <c r="H794" s="27" t="str">
        <f>VLOOKUP(A794,'BASE REGISTRO NOVIEMBRE'!$B$2:$V$890,8,FALSE)</f>
        <v>no tiene</v>
      </c>
      <c r="I794" s="27">
        <f>VLOOKUP(A794,'BASE REGISTRO NOVIEMBRE'!$B$2:$V$890,9,FALSE)</f>
        <v>0</v>
      </c>
      <c r="J794" s="27">
        <f>VLOOKUP(A794,'BASE REGISTRO NOVIEMBRE'!$B$2:$V$890,10,FALSE)</f>
        <v>0</v>
      </c>
      <c r="K794" s="27" t="str">
        <f>VLOOKUP(A794,'BASE REGISTRO NOVIEMBRE'!$B$2:$V$890,11,FALSE)</f>
        <v xml:space="preserve">José Antonio Rivas Villalobos. </v>
      </c>
      <c r="L794" s="27" t="str">
        <f>VLOOKUP(A794,'BASE REGISTRO NOVIEMBRE'!$B$2:$V$890,12,FALSE)</f>
        <v xml:space="preserve">Orozimbo Barbosa Nº 104, comuna de Chiguayante, Región del Biobío.
</v>
      </c>
      <c r="M794" s="27" t="str">
        <f>VLOOKUP(A794,'BASE REGISTRO NOVIEMBRE'!$B$2:$V$890,13,FALSE)</f>
        <v>VIII</v>
      </c>
      <c r="N794" s="27" t="str">
        <f>VLOOKUP(A794,'BASE REGISTRO NOVIEMBRE'!$B$2:$V$890,14,FALSE)</f>
        <v>Chiguayante</v>
      </c>
      <c r="O794" s="27" t="str">
        <f>VLOOKUP(A794,'BASE REGISTRO NOVIEMBRE'!$B$2:$V$890,15,FALSE)</f>
        <v xml:space="preserve">Fono: 41-2508100
         41-2508123
</v>
      </c>
      <c r="P794" s="27">
        <f>VLOOKUP(A794,'BASE REGISTRO NOVIEMBRE'!$B$2:$V$890,16,FALSE)</f>
        <v>0</v>
      </c>
      <c r="Q794" s="27">
        <f>VLOOKUP(A794,'BASE REGISTRO NOVIEMBRE'!$B$2:$V$890,17,FALSE)</f>
        <v>0</v>
      </c>
      <c r="R794" s="27">
        <f>VLOOKUP(A794,'BASE REGISTRO NOVIEMBRE'!$B$2:$V$890,18,FALSE)</f>
        <v>91001</v>
      </c>
      <c r="S794" s="27" t="str">
        <f>VLOOKUP(A794,'BASE REGISTRO NOVIEMBRE'!$B$2:$V$890,19,FALSE)</f>
        <v>No se acompañan. Aplica Informe Jurídico Nº 09, de  fecha 14 de marzo de 2011 del Departamento Jurídico y Dictamen Nº 070791, de 2009, de la Contraloría General de la República</v>
      </c>
      <c r="T794" s="107">
        <f>VLOOKUP(A794,'BASE REGISTRO NOVIEMBRE'!$B$2:$V$890,20,FALSE)</f>
        <v>41596</v>
      </c>
      <c r="U794" s="41">
        <v>7491</v>
      </c>
      <c r="V794" s="44">
        <v>13049990</v>
      </c>
      <c r="W794" s="44">
        <v>19574985</v>
      </c>
      <c r="X794" s="45">
        <v>44561</v>
      </c>
      <c r="Y794" s="42" t="s">
        <v>40</v>
      </c>
      <c r="Z794" s="42" t="s">
        <v>9203</v>
      </c>
      <c r="AA794" s="42" t="s">
        <v>205</v>
      </c>
    </row>
    <row r="795" spans="1:27" ht="15.75" customHeight="1" x14ac:dyDescent="0.2">
      <c r="A795" s="41">
        <v>7495</v>
      </c>
      <c r="B795" s="27" t="str">
        <f>VLOOKUP(A795,'BASE REGISTRO NOVIEMBRE'!$B$2:$V$890,2,FALSE)</f>
        <v xml:space="preserve">I. Municipalidad de Padre Las Casas
</v>
      </c>
      <c r="C795" s="27" t="str">
        <f>VLOOKUP(A795,'BASE REGISTRO NOVIEMBRE'!$B$2:$V$890,3,FALSE)</f>
        <v>61955000-5</v>
      </c>
      <c r="D795" s="27" t="str">
        <f>VLOOKUP(A795,'BASE REGISTRO NOVIEMBRE'!$B$2:$V$890,4,FALSE)</f>
        <v>Municipalidad</v>
      </c>
      <c r="E795" s="27" t="str">
        <f>VLOOKUP(A795,'BASE REGISTRO NOVIEMBRE'!$B$2:$V$890,5,FALSE)</f>
        <v>Constitución Política de la República, artículo 107.</v>
      </c>
      <c r="F795" s="27" t="str">
        <f>VLOOKUP(A795,'BASE REGISTRO NOVIEMBRE'!$B$2:$V$890,6,FALSE)</f>
        <v>Indefinida.</v>
      </c>
      <c r="G795" s="27" t="str">
        <f>VLOOKUP(A795,'BASE REGISTRO NOVIEMBRE'!$B$2:$V$890,7,FALSE)</f>
        <v>Según Ley Orgánica Nº 18.695, artículos 1º al 4º.</v>
      </c>
      <c r="H795" s="27" t="str">
        <f>VLOOKUP(A795,'BASE REGISTRO NOVIEMBRE'!$B$2:$V$890,8,FALSE)</f>
        <v>no tiene</v>
      </c>
      <c r="I795" s="27">
        <f>VLOOKUP(A795,'BASE REGISTRO NOVIEMBRE'!$B$2:$V$890,9,FALSE)</f>
        <v>0</v>
      </c>
      <c r="J795" s="27">
        <f>VLOOKUP(A795,'BASE REGISTRO NOVIEMBRE'!$B$2:$V$890,10,FALSE)</f>
        <v>0</v>
      </c>
      <c r="K795" s="27" t="str">
        <f>VLOOKUP(A795,'BASE REGISTRO NOVIEMBRE'!$B$2:$V$890,11,FALSE)</f>
        <v xml:space="preserve">Mario Hernán González Rebolledo
</v>
      </c>
      <c r="L795" s="27" t="str">
        <f>VLOOKUP(A795,'BASE REGISTRO NOVIEMBRE'!$B$2:$V$890,12,FALSE)</f>
        <v xml:space="preserve">Maquehue Nº1441, comuna de Padre Las Casas, Región de La Araucanía.
</v>
      </c>
      <c r="M795" s="27" t="str">
        <f>VLOOKUP(A795,'BASE REGISTRO NOVIEMBRE'!$B$2:$V$890,13,FALSE)</f>
        <v>IX</v>
      </c>
      <c r="N795" s="27" t="str">
        <f>VLOOKUP(A795,'BASE REGISTRO NOVIEMBRE'!$B$2:$V$890,14,FALSE)</f>
        <v xml:space="preserve"> Padre Las Casas</v>
      </c>
      <c r="O795" s="27" t="str">
        <f>VLOOKUP(A795,'BASE REGISTRO NOVIEMBRE'!$B$2:$V$890,15,FALSE)</f>
        <v>Fono: 45-2- 590000</v>
      </c>
      <c r="P795" s="27" t="str">
        <f>VLOOKUP(A795,'BASE REGISTRO NOVIEMBRE'!$B$2:$V$890,16,FALSE)</f>
        <v xml:space="preserve"> alcaldía@padrelascasas.cl</v>
      </c>
      <c r="Q795" s="27">
        <f>VLOOKUP(A795,'BASE REGISTRO NOVIEMBRE'!$B$2:$V$890,17,FALSE)</f>
        <v>0</v>
      </c>
      <c r="R795" s="27">
        <f>VLOOKUP(A795,'BASE REGISTRO NOVIEMBRE'!$B$2:$V$890,18,FALSE)</f>
        <v>91001</v>
      </c>
      <c r="S795" s="27" t="str">
        <f>VLOOKUP(A795,'BASE REGISTRO NOVIEMBRE'!$B$2:$V$890,19,FALSE)</f>
        <v>No corresponde</v>
      </c>
      <c r="T795" s="107">
        <f>VLOOKUP(A795,'BASE REGISTRO NOVIEMBRE'!$B$2:$V$890,20,FALSE)</f>
        <v>41614</v>
      </c>
      <c r="U795" s="41">
        <v>7495</v>
      </c>
      <c r="V795" s="44">
        <v>0</v>
      </c>
      <c r="W795" s="44">
        <v>13049990</v>
      </c>
      <c r="X795" s="45">
        <v>44561</v>
      </c>
      <c r="Y795" s="42" t="s">
        <v>40</v>
      </c>
      <c r="Z795" s="42" t="s">
        <v>9203</v>
      </c>
      <c r="AA795" s="42" t="s">
        <v>1113</v>
      </c>
    </row>
    <row r="796" spans="1:27" ht="15.75" customHeight="1" x14ac:dyDescent="0.2">
      <c r="A796" s="41">
        <v>7498</v>
      </c>
      <c r="B796" s="27" t="str">
        <f>VLOOKUP(A796,'BASE REGISTRO NOVIEMBRE'!$B$2:$V$890,2,FALSE)</f>
        <v>Organización No Gubernamental de Desarrollo - COVACHA</v>
      </c>
      <c r="C796" s="27" t="str">
        <f>VLOOKUP(A796,'BASE REGISTRO NOVIEMBRE'!$B$2:$V$890,3,FALSE)</f>
        <v>65078977-6</v>
      </c>
      <c r="D796" s="27" t="str">
        <f>VLOOKUP(A796,'BASE REGISTRO NOVIEMBRE'!$B$2:$V$890,4,FALSE)</f>
        <v>Asociación de Derecho Privado.</v>
      </c>
      <c r="E796" s="27" t="str">
        <f>VLOOKUP(A796,'BASE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796" s="27" t="str">
        <f>VLOOKUP(A796,'BASE REGISTRO NOVIEMBRE'!$B$2:$V$890,6,FALSE)</f>
        <v>Certificado de Vigencia Folio Nº 500404069377, de 17 de agosto de 2021, del Servicio de Registro Civil e Identificación.</v>
      </c>
      <c r="G796" s="27" t="str">
        <f>VLOOKUP(A796,'BASE REGISTRO NOVIEMBRE'!$B$2:$V$890,7,FALSE)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796" s="27" t="str">
        <f>VLOOKUP(A796,'BASE REGISTRO NOVIEMBRE'!$B$2:$V$890,8,FALSE)</f>
        <v xml:space="preserve">Presidente: Alejandro Renato Tapia Cerda  
Secretaria: Marlyn Jacqueline Cortés Barraza
Tesorera: Loreto Monserrat Espinoza Aguirre </v>
      </c>
      <c r="I796" s="27" t="str">
        <f>VLOOKUP(A796,'BASE REGISTRO NOVIEMBRE'!$B$2:$V$890,9,FALSE)</f>
        <v>5 años.</v>
      </c>
      <c r="J796" s="27" t="str">
        <f>VLOOKUP(A796,'BASE REGISTRO NOVIEMBRE'!$B$2:$V$890,10,FALSE)</f>
        <v>Ultimo Directorio: 04 de noviembre de 2015 al 04 de noviembre de 2020.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796" s="27" t="str">
        <f>VLOOKUP(A796,'BASE REGISTRO NOVIEMBRE'!$B$2:$V$890,11,FALSE)</f>
        <v xml:space="preserve">Presidente: Alejandro Renato Tapia Cerda  
</v>
      </c>
      <c r="L796" s="27" t="str">
        <f>VLOOKUP(A796,'BASE REGISTRO NOVIEMBRE'!$B$2:$V$890,12,FALSE)</f>
        <v xml:space="preserve">Rucapedrera Nº 287, comuna de El Quisco, Región de Valparaíso.
</v>
      </c>
      <c r="M796" s="27" t="str">
        <f>VLOOKUP(A796,'BASE REGISTRO NOVIEMBRE'!$B$2:$V$890,13,FALSE)</f>
        <v>V</v>
      </c>
      <c r="N796" s="27" t="str">
        <f>VLOOKUP(A796,'BASE REGISTRO NOVIEMBRE'!$B$2:$V$890,14,FALSE)</f>
        <v xml:space="preserve"> El Quisco</v>
      </c>
      <c r="O796" s="27" t="str">
        <f>VLOOKUP(A796,'BASE REGISTRO NOVIEMBRE'!$B$2:$V$890,15,FALSE)</f>
        <v xml:space="preserve">Teléfonos: 35-2474371- 56-98412553 </v>
      </c>
      <c r="P796" s="27" t="str">
        <f>VLOOKUP(A796,'BASE REGISTRO NOVIEMBRE'!$B$2:$V$890,16,FALSE)</f>
        <v xml:space="preserve"> alejandro@covacha.cl</v>
      </c>
      <c r="Q796" s="27">
        <f>VLOOKUP(A796,'BASE REGISTRO NOVIEMBRE'!$B$2:$V$890,17,FALSE)</f>
        <v>0</v>
      </c>
      <c r="R796" s="27" t="str">
        <f>VLOOKUP(A796,'BASE REGISTRO NOVIEMBRE'!$B$2:$V$890,18,FALSE)</f>
        <v>93401: Institución de Asistencia Social</v>
      </c>
      <c r="S796" s="27" t="str">
        <f>VLOOKUP(A796,'BASE REGISTRO NOVIEMBRE'!$B$2:$V$890,19,FALSE)</f>
        <v>Certificado Antecedentes financieros año 2019, aprobados por el Sub Departamento de Supervisión Financiera Nacional</v>
      </c>
      <c r="T796" s="107">
        <f>VLOOKUP(A796,'BASE REGISTRO NOVIEMBRE'!$B$2:$V$890,20,FALSE)</f>
        <v>41717</v>
      </c>
      <c r="U796" s="41">
        <v>7498</v>
      </c>
      <c r="V796" s="44">
        <v>9542340</v>
      </c>
      <c r="W796" s="44">
        <v>26609940</v>
      </c>
      <c r="X796" s="45">
        <v>44561</v>
      </c>
      <c r="Y796" s="42" t="s">
        <v>40</v>
      </c>
      <c r="Z796" s="42" t="s">
        <v>9203</v>
      </c>
      <c r="AA796" s="42" t="s">
        <v>348</v>
      </c>
    </row>
    <row r="797" spans="1:27" ht="15.75" customHeight="1" x14ac:dyDescent="0.2">
      <c r="A797" s="41">
        <v>7499</v>
      </c>
      <c r="B797" s="27" t="str">
        <f>VLOOKUP(A797,'BASE REGISTRO NOVIEMBRE'!$B$2:$V$890,2,FALSE)</f>
        <v>Corporación Social y Educacional Renasci</v>
      </c>
      <c r="C797" s="27" t="str">
        <f>VLOOKUP(A797,'BASE REGISTRO NOVIEMBRE'!$B$2:$V$890,3,FALSE)</f>
        <v>65079482-6</v>
      </c>
      <c r="D797" s="27" t="str">
        <f>VLOOKUP(A797,'BASE REGISTRO NOVIEMBRE'!$B$2:$V$890,4,FALSE)</f>
        <v xml:space="preserve">Corporación </v>
      </c>
      <c r="E797" s="27" t="str">
        <f>VLOOKUP(A797,'BASE REGISTRO NOVIEMBRE'!$B$2:$V$890,5,FALSE)</f>
        <v>Otorgado mediante Certificado Nº 012/2013, de la Ilustre Municipalidad de Copiapó.</v>
      </c>
      <c r="F797" s="27" t="str">
        <f>VLOOKUP(A797,'BASE REGISTRO NOVIEMBRE'!$B$2:$V$890,6,FALSE)</f>
        <v>Certificado Folio Nº 500402578038, emitido por SRCeI con fecha 09 de agosto de 2021.</v>
      </c>
      <c r="G797" s="27" t="str">
        <f>VLOOKUP(A797,'BASE REGISTRO NOVIEMBRE'!$B$2:$V$890,7,FALSE)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797" s="27" t="str">
        <f>VLOOKUP(A797,'BASE REGISTRO NOVIEMBRE'!$B$2:$V$890,8,FALSE)</f>
        <v>Presidente: 
Carlos Mauricio Gacitúa Godoy, 
Vicepresidente: 
Sofia Macarena Baez Herrera, 
Secretario:
Rodolfo Osses Baez, 
Tesorero:
Paola Agley Pérez Zamora, 
Certificado de Directorio de fecha 24 de julio de 2021, Folio N° 500400061563, del SRCI.</v>
      </c>
      <c r="I797" s="27" t="str">
        <f>VLOOKUP(A797,'BASE REGISTRO NOVIEMBRE'!$B$2:$V$890,9,FALSE)</f>
        <v xml:space="preserve">Durarán 5 años* en sus cargos, pudiendo ser reelegidos.
(*hay reforma de estatutos)
</v>
      </c>
      <c r="J797" s="27" t="str">
        <f>VLOOKUP(A797,'BASE REGISTRO NOVIEMBRE'!$B$2:$V$890,10,FALSE)</f>
        <v>04-03-2021 al 04-03-2024.</v>
      </c>
      <c r="K797" s="27" t="str">
        <f>VLOOKUP(A797,'BASE REGISTRO NOVIEMBRE'!$B$2:$V$890,11,FALSE)</f>
        <v xml:space="preserve">Presidente: Carlos Mauricio Gacitua Godoy.
Presidente Suplente: Natalia Donoso Pérez. Actuará con las mismas funciones y facultades que el presidente Titular en caso de ausencia de este. 
</v>
      </c>
      <c r="L797" s="27" t="str">
        <f>VLOOKUP(A797,'BASE REGISTRO NOVIEMBRE'!$B$2:$V$890,12,FALSE)</f>
        <v>Los Carrera N° 401. Oficina N° 508, edificio San Martín. Copiapó</v>
      </c>
      <c r="M797" s="27" t="str">
        <f>VLOOKUP(A797,'BASE REGISTRO NOVIEMBRE'!$B$2:$V$890,13,FALSE)</f>
        <v>III</v>
      </c>
      <c r="N797" s="27" t="str">
        <f>VLOOKUP(A797,'BASE REGISTRO NOVIEMBRE'!$B$2:$V$890,14,FALSE)</f>
        <v>Copiapo</v>
      </c>
      <c r="O797" s="27" t="str">
        <f>VLOOKUP(A797,'BASE REGISTRO NOVIEMBRE'!$B$2:$V$890,15,FALSE)</f>
        <v>967036066, 982748395, 522-240385, 522231057</v>
      </c>
      <c r="P797" s="27" t="str">
        <f>VLOOKUP(A797,'BASE REGISTRO NOVIEMBRE'!$B$2:$V$890,16,FALSE)</f>
        <v>corporacionrenasci@gmail.com
 supervisoratecnicarenasci@gmail.com</v>
      </c>
      <c r="Q797" s="27">
        <f>VLOOKUP(A797,'BASE REGISTRO NOVIEMBRE'!$B$2:$V$890,17,FALSE)</f>
        <v>0</v>
      </c>
      <c r="R797" s="27" t="str">
        <f>VLOOKUP(A797,'BASE REGISTRO NOVIEMBRE'!$B$2:$V$890,18,FALSE)</f>
        <v>93401: Institución de Asistencia Social</v>
      </c>
      <c r="S797" s="27" t="str">
        <f>VLOOKUP(A797,'BASE REGISTRO NOVIEMBRE'!$B$2:$V$890,19,FALSE)</f>
        <v xml:space="preserve">
Se acompaña Certificado Financiero de los antecedentes financieros del año 2020, aprobados por el Subdepartamento de Supervisión Financiera Nacional. 
</v>
      </c>
      <c r="T797" s="107">
        <f>VLOOKUP(A797,'BASE REGISTRO NOVIEMBRE'!$B$2:$V$890,20,FALSE)</f>
        <v>41739</v>
      </c>
      <c r="U797" s="41">
        <v>7499</v>
      </c>
      <c r="V797" s="44">
        <v>55260128</v>
      </c>
      <c r="W797" s="44">
        <v>129990150</v>
      </c>
      <c r="X797" s="45">
        <v>44561</v>
      </c>
      <c r="Y797" s="42" t="s">
        <v>40</v>
      </c>
      <c r="Z797" s="42" t="s">
        <v>9203</v>
      </c>
      <c r="AA797" s="42" t="s">
        <v>282</v>
      </c>
    </row>
    <row r="798" spans="1:27" ht="15.75" customHeight="1" x14ac:dyDescent="0.2">
      <c r="A798" s="41">
        <v>7502</v>
      </c>
      <c r="B798" s="27" t="str">
        <f>VLOOKUP(A798,'BASE REGISTRO NOVIEMBRE'!$B$2:$V$890,2,FALSE)</f>
        <v xml:space="preserve">I. Municipalidad de La Reina
</v>
      </c>
      <c r="C798" s="27" t="str">
        <f>VLOOKUP(A798,'BASE REGISTRO NOVIEMBRE'!$B$2:$V$890,3,FALSE)</f>
        <v>69070600-8</v>
      </c>
      <c r="D798" s="27" t="str">
        <f>VLOOKUP(A798,'BASE REGISTRO NOVIEMBRE'!$B$2:$V$890,4,FALSE)</f>
        <v>Municipalidad</v>
      </c>
      <c r="E798" s="27" t="str">
        <f>VLOOKUP(A798,'BASE REGISTRO NOVIEMBRE'!$B$2:$V$890,5,FALSE)</f>
        <v>Constitución Política de la República, artículo 107.</v>
      </c>
      <c r="F798" s="27" t="str">
        <f>VLOOKUP(A798,'BASE REGISTRO NOVIEMBRE'!$B$2:$V$890,6,FALSE)</f>
        <v>Indefinida.</v>
      </c>
      <c r="G798" s="27" t="str">
        <f>VLOOKUP(A798,'BASE REGISTRO NOVIEMBRE'!$B$2:$V$890,7,FALSE)</f>
        <v>Según Ley Orgánica Nº 18.695, artículos 1º al 4º.</v>
      </c>
      <c r="H798" s="27" t="str">
        <f>VLOOKUP(A798,'BASE REGISTRO NOVIEMBRE'!$B$2:$V$890,8,FALSE)</f>
        <v>no tiene</v>
      </c>
      <c r="I798" s="27">
        <f>VLOOKUP(A798,'BASE REGISTRO NOVIEMBRE'!$B$2:$V$890,9,FALSE)</f>
        <v>0</v>
      </c>
      <c r="J798" s="27">
        <f>VLOOKUP(A798,'BASE REGISTRO NOVIEMBRE'!$B$2:$V$890,10,FALSE)</f>
        <v>0</v>
      </c>
      <c r="K798" s="27" t="str">
        <f>VLOOKUP(A798,'BASE REGISTRO NOVIEMBRE'!$B$2:$V$890,11,FALSE)</f>
        <v>José Manuel Palacios Parra ,</v>
      </c>
      <c r="L798" s="27" t="str">
        <f>VLOOKUP(A798,'BASE REGISTRO NOVIEMBRE'!$B$2:$V$890,12,FALSE)</f>
        <v xml:space="preserve">Avenida Alcalde Fernando Castillo Velasco N° 9925, La Reina.
</v>
      </c>
      <c r="M798" s="27" t="str">
        <f>VLOOKUP(A798,'BASE REGISTRO NOVIEMBRE'!$B$2:$V$890,13,FALSE)</f>
        <v>XIII</v>
      </c>
      <c r="N798" s="27" t="str">
        <f>VLOOKUP(A798,'BASE REGISTRO NOVIEMBRE'!$B$2:$V$890,14,FALSE)</f>
        <v>La Reina.</v>
      </c>
      <c r="O798" s="27" t="str">
        <f>VLOOKUP(A798,'BASE REGISTRO NOVIEMBRE'!$B$2:$V$890,15,FALSE)</f>
        <v xml:space="preserve">Fono: 25927211/ 225927277
</v>
      </c>
      <c r="P798" s="27" t="str">
        <f>VLOOKUP(A798,'BASE REGISTRO NOVIEMBRE'!$B$2:$V$890,16,FALSE)</f>
        <v>Correo Electrónico: jpalacios@mlareina.cl</v>
      </c>
      <c r="Q798" s="27">
        <f>VLOOKUP(A798,'BASE REGISTRO NOVIEMBRE'!$B$2:$V$890,17,FALSE)</f>
        <v>0</v>
      </c>
      <c r="R798" s="27">
        <f>VLOOKUP(A798,'BASE REGISTRO NOVIEMBRE'!$B$2:$V$890,18,FALSE)</f>
        <v>91001</v>
      </c>
      <c r="S798" s="27" t="str">
        <f>VLOOKUP(A798,'BASE REGISTRO NOVIEMBRE'!$B$2:$V$890,19,FALSE)</f>
        <v xml:space="preserve"> No se acompañan. Aplica Informe Jurídico Nº 09, de  fecha 14 de marzo de 2011 del Departamento Jurídico y Dictamen Nº 070791, de 2009, de la Contraloría General de la República.  
</v>
      </c>
      <c r="T798" s="107">
        <f>VLOOKUP(A798,'BASE REGISTRO NOVIEMBRE'!$B$2:$V$890,20,FALSE)</f>
        <v>41848</v>
      </c>
      <c r="U798" s="41">
        <v>7502</v>
      </c>
      <c r="V798" s="44">
        <v>2384867</v>
      </c>
      <c r="W798" s="44">
        <v>10493414</v>
      </c>
      <c r="X798" s="45">
        <v>44561</v>
      </c>
      <c r="Y798" s="42" t="s">
        <v>40</v>
      </c>
      <c r="Z798" s="42" t="s">
        <v>9203</v>
      </c>
      <c r="AA798" s="42" t="s">
        <v>250</v>
      </c>
    </row>
    <row r="799" spans="1:27" ht="15.75" customHeight="1" x14ac:dyDescent="0.2">
      <c r="A799" s="41">
        <v>7504</v>
      </c>
      <c r="B799" s="27" t="str">
        <f>VLOOKUP(A799,'BASE REGISTRO NOVIEMBRE'!$B$2:$V$890,2,FALSE)</f>
        <v xml:space="preserve">Ilustre Municipalidad de Paillaco
</v>
      </c>
      <c r="C799" s="27" t="str">
        <f>VLOOKUP(A799,'BASE REGISTRO NOVIEMBRE'!$B$2:$V$890,3,FALSE)</f>
        <v>69200900-2</v>
      </c>
      <c r="D799" s="27" t="str">
        <f>VLOOKUP(A799,'BASE REGISTRO NOVIEMBRE'!$B$2:$V$890,4,FALSE)</f>
        <v>Municipalidad</v>
      </c>
      <c r="E799" s="27" t="str">
        <f>VLOOKUP(A799,'BASE REGISTRO NOVIEMBRE'!$B$2:$V$890,5,FALSE)</f>
        <v>Constitución Política de la República, artículo 107.</v>
      </c>
      <c r="F799" s="27" t="str">
        <f>VLOOKUP(A799,'BASE REGISTRO NOVIEMBRE'!$B$2:$V$890,6,FALSE)</f>
        <v>Indefinida.</v>
      </c>
      <c r="G799" s="27" t="str">
        <f>VLOOKUP(A799,'BASE REGISTRO NOVIEMBRE'!$B$2:$V$890,7,FALSE)</f>
        <v>Según Ley Orgánica Nº 18.695, artículos 1º al 4º.</v>
      </c>
      <c r="H799" s="27" t="str">
        <f>VLOOKUP(A799,'BASE REGISTRO NOVIEMBRE'!$B$2:$V$890,8,FALSE)</f>
        <v>no tiene</v>
      </c>
      <c r="I799" s="27">
        <f>VLOOKUP(A799,'BASE REGISTRO NOVIEMBRE'!$B$2:$V$890,9,FALSE)</f>
        <v>0</v>
      </c>
      <c r="J799" s="27">
        <f>VLOOKUP(A799,'BASE REGISTRO NOVIEMBRE'!$B$2:$V$890,10,FALSE)</f>
        <v>0</v>
      </c>
      <c r="K799" s="27" t="str">
        <f>VLOOKUP(A799,'BASE REGISTRO NOVIEMBRE'!$B$2:$V$890,11,FALSE)</f>
        <v>Ramona Reyes Painequeo,</v>
      </c>
      <c r="L799" s="27" t="str">
        <f>VLOOKUP(A799,'BASE REGISTRO NOVIEMBRE'!$B$2:$V$890,12,FALSE)</f>
        <v xml:space="preserve">Vicuña Mackenna N° 340, Comuna de Paillaco.
</v>
      </c>
      <c r="M799" s="27" t="str">
        <f>VLOOKUP(A799,'BASE REGISTRO NOVIEMBRE'!$B$2:$V$890,13,FALSE)</f>
        <v>XIV</v>
      </c>
      <c r="N799" s="27" t="str">
        <f>VLOOKUP(A799,'BASE REGISTRO NOVIEMBRE'!$B$2:$V$890,14,FALSE)</f>
        <v>Paillaco.</v>
      </c>
      <c r="O799" s="27" t="str">
        <f>VLOOKUP(A799,'BASE REGISTRO NOVIEMBRE'!$B$2:$V$890,15,FALSE)</f>
        <v xml:space="preserve">Fonos: 63-2426700 / 670101.
</v>
      </c>
      <c r="P799" s="27" t="str">
        <f>VLOOKUP(A799,'BASE REGISTRO NOVIEMBRE'!$B$2:$V$890,16,FALSE)</f>
        <v xml:space="preserve"> web@munipaillaco.cl</v>
      </c>
      <c r="Q799" s="27">
        <f>VLOOKUP(A799,'BASE REGISTRO NOVIEMBRE'!$B$2:$V$890,17,FALSE)</f>
        <v>0</v>
      </c>
      <c r="R799" s="27">
        <f>VLOOKUP(A799,'BASE REGISTRO NOVIEMBRE'!$B$2:$V$890,18,FALSE)</f>
        <v>91001</v>
      </c>
      <c r="S799" s="27" t="str">
        <f>VLOOKUP(A799,'BASE REGISTRO NOVIEMBRE'!$B$2:$V$890,19,FALSE)</f>
        <v>No corresponde</v>
      </c>
      <c r="T799" s="107">
        <f>VLOOKUP(A799,'BASE REGISTRO NOVIEMBRE'!$B$2:$V$890,20,FALSE)</f>
        <v>41872</v>
      </c>
      <c r="U799" s="41">
        <v>7504</v>
      </c>
      <c r="V799" s="44">
        <v>4730622</v>
      </c>
      <c r="W799" s="44">
        <v>9461244</v>
      </c>
      <c r="X799" s="45">
        <v>44561</v>
      </c>
      <c r="Y799" s="42" t="s">
        <v>40</v>
      </c>
      <c r="Z799" s="42" t="s">
        <v>9203</v>
      </c>
      <c r="AA799" s="42" t="s">
        <v>212</v>
      </c>
    </row>
    <row r="800" spans="1:27" ht="15.75" customHeight="1" x14ac:dyDescent="0.2">
      <c r="A800" s="41">
        <v>7508</v>
      </c>
      <c r="B800" s="27" t="str">
        <f>VLOOKUP(A800,'BASE REGISTRO NOVIEMBRE'!$B$2:$V$890,2,FALSE)</f>
        <v xml:space="preserve">I. Municipalidad de Malloa
</v>
      </c>
      <c r="C800" s="27" t="str">
        <f>VLOOKUP(A800,'BASE REGISTRO NOVIEMBRE'!$B$2:$V$890,3,FALSE)</f>
        <v>69081500-1</v>
      </c>
      <c r="D800" s="27" t="str">
        <f>VLOOKUP(A800,'BASE REGISTRO NOVIEMBRE'!$B$2:$V$890,4,FALSE)</f>
        <v>Municipalidad</v>
      </c>
      <c r="E800" s="27" t="str">
        <f>VLOOKUP(A800,'BASE REGISTRO NOVIEMBRE'!$B$2:$V$890,5,FALSE)</f>
        <v>Constitución Política de la República, artículo 107.</v>
      </c>
      <c r="F800" s="27" t="str">
        <f>VLOOKUP(A800,'BASE REGISTRO NOVIEMBRE'!$B$2:$V$890,6,FALSE)</f>
        <v>Indefinida.</v>
      </c>
      <c r="G800" s="27" t="str">
        <f>VLOOKUP(A800,'BASE REGISTRO NOVIEMBRE'!$B$2:$V$890,7,FALSE)</f>
        <v>Según Ley Orgánica Nº 18.695, artículos 1º al 4º.</v>
      </c>
      <c r="H800" s="27" t="str">
        <f>VLOOKUP(A800,'BASE REGISTRO NOVIEMBRE'!$B$2:$V$890,8,FALSE)</f>
        <v>no tiene</v>
      </c>
      <c r="I800" s="27">
        <f>VLOOKUP(A800,'BASE REGISTRO NOVIEMBRE'!$B$2:$V$890,9,FALSE)</f>
        <v>0</v>
      </c>
      <c r="J800" s="27">
        <f>VLOOKUP(A800,'BASE REGISTRO NOVIEMBRE'!$B$2:$V$890,10,FALSE)</f>
        <v>0</v>
      </c>
      <c r="K800" s="27" t="str">
        <f>VLOOKUP(A800,'BASE REGISTRO NOVIEMBRE'!$B$2:$V$890,11,FALSE)</f>
        <v xml:space="preserve">Luis Manuel Barra Villanueva
RUN: 7.956.842-2  </v>
      </c>
      <c r="L800" s="27" t="str">
        <f>VLOOKUP(A800,'BASE REGISTRO NOVIEMBRE'!$B$2:$V$890,12,FALSE)</f>
        <v xml:space="preserve">Avenida Bernardo O´Higgins N° 525, Malloa.
</v>
      </c>
      <c r="M800" s="27" t="str">
        <f>VLOOKUP(A800,'BASE REGISTRO NOVIEMBRE'!$B$2:$V$890,13,FALSE)</f>
        <v>VI</v>
      </c>
      <c r="N800" s="27" t="str">
        <f>VLOOKUP(A800,'BASE REGISTRO NOVIEMBRE'!$B$2:$V$890,14,FALSE)</f>
        <v>Malloa</v>
      </c>
      <c r="O800" s="27" t="str">
        <f>VLOOKUP(A800,'BASE REGISTRO NOVIEMBRE'!$B$2:$V$890,15,FALSE)</f>
        <v xml:space="preserve">
Fono: 72 2 38 7078 
</v>
      </c>
      <c r="P800" s="27" t="str">
        <f>VLOOKUP(A800,'BASE REGISTRO NOVIEMBRE'!$B$2:$V$890,16,FALSE)</f>
        <v>Correo electrónico: contacto@comunamalloa.cl</v>
      </c>
      <c r="Q800" s="27">
        <f>VLOOKUP(A800,'BASE REGISTRO NOVIEMBRE'!$B$2:$V$890,17,FALSE)</f>
        <v>0</v>
      </c>
      <c r="R800" s="27">
        <f>VLOOKUP(A800,'BASE REGISTRO NOVIEMBRE'!$B$2:$V$890,18,FALSE)</f>
        <v>91001</v>
      </c>
      <c r="S800" s="27" t="str">
        <f>VLOOKUP(A800,'BASE REGISTRO NOVIEMBRE'!$B$2:$V$890,19,FALSE)</f>
        <v>No corresponde</v>
      </c>
      <c r="T800" s="107">
        <f>VLOOKUP(A800,'BASE REGISTRO NOVIEMBRE'!$B$2:$V$890,20,FALSE)</f>
        <v>41906</v>
      </c>
      <c r="U800" s="41">
        <v>7508</v>
      </c>
      <c r="V800" s="44">
        <v>3577300</v>
      </c>
      <c r="W800" s="44">
        <v>7154600</v>
      </c>
      <c r="X800" s="45">
        <v>44561</v>
      </c>
      <c r="Y800" s="42" t="s">
        <v>40</v>
      </c>
      <c r="Z800" s="42" t="s">
        <v>9203</v>
      </c>
      <c r="AA800" s="42" t="s">
        <v>9525</v>
      </c>
    </row>
    <row r="801" spans="1:27" ht="15.75" customHeight="1" x14ac:dyDescent="0.2">
      <c r="A801" s="41">
        <v>7510</v>
      </c>
      <c r="B801" s="27" t="str">
        <f>VLOOKUP(A801,'BASE REGISTRO NOVIEMBRE'!$B$2:$V$890,2,FALSE)</f>
        <v>Fundación CREA EQUIDAD</v>
      </c>
      <c r="C801" s="27" t="str">
        <f>VLOOKUP(A801,'BASE REGISTRO NOVIEMBRE'!$B$2:$V$890,3,FALSE)</f>
        <v>65087837-K</v>
      </c>
      <c r="D801" s="27" t="str">
        <f>VLOOKUP(A801,'BASE REGISTRO NOVIEMBRE'!$B$2:$V$890,4,FALSE)</f>
        <v>Fundación de Derecho Privado.</v>
      </c>
      <c r="E801" s="27" t="str">
        <f>VLOOKUP(A801,'BASE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1" s="27" t="str">
        <f>VLOOKUP(A801,'BASE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1" s="27" t="str">
        <f>VLOOKUP(A801,'BASE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1" s="27" t="str">
        <f>VLOOKUP(A801,'BASE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1" s="27" t="str">
        <f>VLOOKUP(A801,'BASE REGISTRO NOVIEMBRE'!$B$2:$V$890,9,FALSE)</f>
        <v xml:space="preserve">Durarán tres años en sus cargos por estatutos.  </v>
      </c>
      <c r="J801" s="27" t="str">
        <f>VLOOKUP(A801,'BASE REGISTRO NOVIEMBRE'!$B$2:$V$890,10,FALSE)</f>
        <v xml:space="preserve">De 30.05.2019 a 30.05.2022.
</v>
      </c>
      <c r="K801" s="27" t="str">
        <f>VLOOKUP(A801,'BASE REGISTRO NOVIEMBRE'!$B$2:$V$890,11,FALSE)</f>
        <v xml:space="preserve">Presidente: 
Ignacio Andres Celedón Bulnes,
Secretario:  
Roberto Manuel Celedón Bulnes, 
</v>
      </c>
      <c r="L801" s="27" t="str">
        <f>VLOOKUP(A801,'BASE REGISTRO NOVIEMBRE'!$B$2:$V$890,12,FALSE)</f>
        <v xml:space="preserve">Paseo Phillips Nº 16, piso 4, oficina X, comuna de Santiago, Región Metropolitana.
</v>
      </c>
      <c r="M801" s="27" t="str">
        <f>VLOOKUP(A801,'BASE REGISTRO NOVIEMBRE'!$B$2:$V$890,13,FALSE)</f>
        <v>XIII</v>
      </c>
      <c r="N801" s="27" t="str">
        <f>VLOOKUP(A801,'BASE REGISTRO NOVIEMBRE'!$B$2:$V$890,14,FALSE)</f>
        <v>Santiago</v>
      </c>
      <c r="O801" s="27" t="str">
        <f>VLOOKUP(A801,'BASE REGISTRO NOVIEMBRE'!$B$2:$V$890,15,FALSE)</f>
        <v xml:space="preserve">Teléfono: 232780640
</v>
      </c>
      <c r="P801" s="27" t="str">
        <f>VLOOKUP(A801,'BASE REGISTRO NOVIEMBRE'!$B$2:$V$890,16,FALSE)</f>
        <v xml:space="preserve">E-Mail: roberto.celedon@creaequidad.cl
           claudio.tobar@creaequidad.cl
</v>
      </c>
      <c r="Q801" s="27">
        <f>VLOOKUP(A801,'BASE REGISTRO NOVIEMBRE'!$B$2:$V$890,17,FALSE)</f>
        <v>0</v>
      </c>
      <c r="R801" s="27" t="str">
        <f>VLOOKUP(A801,'BASE REGISTRO NOVIEMBRE'!$B$2:$V$890,18,FALSE)</f>
        <v>93401: Instituciones de Asistencia Social.</v>
      </c>
      <c r="S801" s="27" t="str">
        <f>VLOOKUP(A801,'BASE REGISTRO NOVIEMBRE'!$B$2:$V$890,19,FALSE)</f>
        <v>Se acompaña certificado financiero, correspondiente al año 2020, aprobados por el Sub Departamento de Supervisión Financiera Nacional.</v>
      </c>
      <c r="T801" s="107">
        <f>VLOOKUP(A801,'BASE REGISTRO NOVIEMBRE'!$B$2:$V$890,20,FALSE)</f>
        <v>41908</v>
      </c>
      <c r="U801" s="41">
        <v>7510</v>
      </c>
      <c r="V801" s="44">
        <v>19934612</v>
      </c>
      <c r="W801" s="44">
        <v>33295612</v>
      </c>
      <c r="X801" s="45">
        <v>44561</v>
      </c>
      <c r="Y801" s="42" t="s">
        <v>40</v>
      </c>
      <c r="Z801" s="42" t="s">
        <v>9203</v>
      </c>
      <c r="AA801" s="42" t="s">
        <v>138</v>
      </c>
    </row>
    <row r="802" spans="1:27" ht="15.75" customHeight="1" x14ac:dyDescent="0.2">
      <c r="A802" s="41">
        <v>7510</v>
      </c>
      <c r="B802" s="27" t="str">
        <f>VLOOKUP(A802,'BASE REGISTRO NOVIEMBRE'!$B$2:$V$890,2,FALSE)</f>
        <v>Fundación CREA EQUIDAD</v>
      </c>
      <c r="C802" s="27" t="str">
        <f>VLOOKUP(A802,'BASE REGISTRO NOVIEMBRE'!$B$2:$V$890,3,FALSE)</f>
        <v>65087837-K</v>
      </c>
      <c r="D802" s="27" t="str">
        <f>VLOOKUP(A802,'BASE REGISTRO NOVIEMBRE'!$B$2:$V$890,4,FALSE)</f>
        <v>Fundación de Derecho Privado.</v>
      </c>
      <c r="E802" s="27" t="str">
        <f>VLOOKUP(A802,'BASE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2" s="27" t="str">
        <f>VLOOKUP(A802,'BASE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2" s="27" t="str">
        <f>VLOOKUP(A802,'BASE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2" s="27" t="str">
        <f>VLOOKUP(A802,'BASE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2" s="27" t="str">
        <f>VLOOKUP(A802,'BASE REGISTRO NOVIEMBRE'!$B$2:$V$890,9,FALSE)</f>
        <v xml:space="preserve">Durarán tres años en sus cargos por estatutos.  </v>
      </c>
      <c r="J802" s="27" t="str">
        <f>VLOOKUP(A802,'BASE REGISTRO NOVIEMBRE'!$B$2:$V$890,10,FALSE)</f>
        <v xml:space="preserve">De 30.05.2019 a 30.05.2022.
</v>
      </c>
      <c r="K802" s="27" t="str">
        <f>VLOOKUP(A802,'BASE REGISTRO NOVIEMBRE'!$B$2:$V$890,11,FALSE)</f>
        <v xml:space="preserve">Presidente: 
Ignacio Andres Celedón Bulnes,
Secretario:  
Roberto Manuel Celedón Bulnes, 
</v>
      </c>
      <c r="L802" s="27" t="str">
        <f>VLOOKUP(A802,'BASE REGISTRO NOVIEMBRE'!$B$2:$V$890,12,FALSE)</f>
        <v xml:space="preserve">Paseo Phillips Nº 16, piso 4, oficina X, comuna de Santiago, Región Metropolitana.
</v>
      </c>
      <c r="M802" s="27" t="str">
        <f>VLOOKUP(A802,'BASE REGISTRO NOVIEMBRE'!$B$2:$V$890,13,FALSE)</f>
        <v>XIII</v>
      </c>
      <c r="N802" s="27" t="str">
        <f>VLOOKUP(A802,'BASE REGISTRO NOVIEMBRE'!$B$2:$V$890,14,FALSE)</f>
        <v>Santiago</v>
      </c>
      <c r="O802" s="27" t="str">
        <f>VLOOKUP(A802,'BASE REGISTRO NOVIEMBRE'!$B$2:$V$890,15,FALSE)</f>
        <v xml:space="preserve">Teléfono: 232780640
</v>
      </c>
      <c r="P802" s="27" t="str">
        <f>VLOOKUP(A802,'BASE REGISTRO NOVIEMBRE'!$B$2:$V$890,16,FALSE)</f>
        <v xml:space="preserve">E-Mail: roberto.celedon@creaequidad.cl
           claudio.tobar@creaequidad.cl
</v>
      </c>
      <c r="Q802" s="27">
        <f>VLOOKUP(A802,'BASE REGISTRO NOVIEMBRE'!$B$2:$V$890,17,FALSE)</f>
        <v>0</v>
      </c>
      <c r="R802" s="27" t="str">
        <f>VLOOKUP(A802,'BASE REGISTRO NOVIEMBRE'!$B$2:$V$890,18,FALSE)</f>
        <v>93401: Instituciones de Asistencia Social.</v>
      </c>
      <c r="S802" s="27" t="str">
        <f>VLOOKUP(A802,'BASE REGISTRO NOVIEMBRE'!$B$2:$V$890,19,FALSE)</f>
        <v>Se acompaña certificado financiero, correspondiente al año 2020, aprobados por el Sub Departamento de Supervisión Financiera Nacional.</v>
      </c>
      <c r="T802" s="107">
        <f>VLOOKUP(A802,'BASE REGISTRO NOVIEMBRE'!$B$2:$V$890,20,FALSE)</f>
        <v>41908</v>
      </c>
      <c r="U802" s="41">
        <v>7510</v>
      </c>
      <c r="V802" s="44">
        <v>42459534</v>
      </c>
      <c r="W802" s="44">
        <v>81391764</v>
      </c>
      <c r="X802" s="45">
        <v>44561</v>
      </c>
      <c r="Y802" s="42" t="s">
        <v>40</v>
      </c>
      <c r="Z802" s="42" t="s">
        <v>9203</v>
      </c>
      <c r="AA802" s="42" t="s">
        <v>659</v>
      </c>
    </row>
    <row r="803" spans="1:27" ht="15.75" customHeight="1" x14ac:dyDescent="0.2">
      <c r="A803" s="41">
        <v>7510</v>
      </c>
      <c r="B803" s="27" t="str">
        <f>VLOOKUP(A803,'BASE REGISTRO NOVIEMBRE'!$B$2:$V$890,2,FALSE)</f>
        <v>Fundación CREA EQUIDAD</v>
      </c>
      <c r="C803" s="27" t="str">
        <f>VLOOKUP(A803,'BASE REGISTRO NOVIEMBRE'!$B$2:$V$890,3,FALSE)</f>
        <v>65087837-K</v>
      </c>
      <c r="D803" s="27" t="str">
        <f>VLOOKUP(A803,'BASE REGISTRO NOVIEMBRE'!$B$2:$V$890,4,FALSE)</f>
        <v>Fundación de Derecho Privado.</v>
      </c>
      <c r="E803" s="27" t="str">
        <f>VLOOKUP(A803,'BASE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3" s="27" t="str">
        <f>VLOOKUP(A803,'BASE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3" s="27" t="str">
        <f>VLOOKUP(A803,'BASE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3" s="27" t="str">
        <f>VLOOKUP(A803,'BASE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3" s="27" t="str">
        <f>VLOOKUP(A803,'BASE REGISTRO NOVIEMBRE'!$B$2:$V$890,9,FALSE)</f>
        <v xml:space="preserve">Durarán tres años en sus cargos por estatutos.  </v>
      </c>
      <c r="J803" s="27" t="str">
        <f>VLOOKUP(A803,'BASE REGISTRO NOVIEMBRE'!$B$2:$V$890,10,FALSE)</f>
        <v xml:space="preserve">De 30.05.2019 a 30.05.2022.
</v>
      </c>
      <c r="K803" s="27" t="str">
        <f>VLOOKUP(A803,'BASE REGISTRO NOVIEMBRE'!$B$2:$V$890,11,FALSE)</f>
        <v xml:space="preserve">Presidente: 
Ignacio Andres Celedón Bulnes,
Secretario:  
Roberto Manuel Celedón Bulnes, 
</v>
      </c>
      <c r="L803" s="27" t="str">
        <f>VLOOKUP(A803,'BASE REGISTRO NOVIEMBRE'!$B$2:$V$890,12,FALSE)</f>
        <v xml:space="preserve">Paseo Phillips Nº 16, piso 4, oficina X, comuna de Santiago, Región Metropolitana.
</v>
      </c>
      <c r="M803" s="27" t="str">
        <f>VLOOKUP(A803,'BASE REGISTRO NOVIEMBRE'!$B$2:$V$890,13,FALSE)</f>
        <v>XIII</v>
      </c>
      <c r="N803" s="27" t="str">
        <f>VLOOKUP(A803,'BASE REGISTRO NOVIEMBRE'!$B$2:$V$890,14,FALSE)</f>
        <v>Santiago</v>
      </c>
      <c r="O803" s="27" t="str">
        <f>VLOOKUP(A803,'BASE REGISTRO NOVIEMBRE'!$B$2:$V$890,15,FALSE)</f>
        <v xml:space="preserve">Teléfono: 232780640
</v>
      </c>
      <c r="P803" s="27" t="str">
        <f>VLOOKUP(A803,'BASE REGISTRO NOVIEMBRE'!$B$2:$V$890,16,FALSE)</f>
        <v xml:space="preserve">E-Mail: roberto.celedon@creaequidad.cl
           claudio.tobar@creaequidad.cl
</v>
      </c>
      <c r="Q803" s="27">
        <f>VLOOKUP(A803,'BASE REGISTRO NOVIEMBRE'!$B$2:$V$890,17,FALSE)</f>
        <v>0</v>
      </c>
      <c r="R803" s="27" t="str">
        <f>VLOOKUP(A803,'BASE REGISTRO NOVIEMBRE'!$B$2:$V$890,18,FALSE)</f>
        <v>93401: Instituciones de Asistencia Social.</v>
      </c>
      <c r="S803" s="27" t="str">
        <f>VLOOKUP(A803,'BASE REGISTRO NOVIEMBRE'!$B$2:$V$890,19,FALSE)</f>
        <v>Se acompaña certificado financiero, correspondiente al año 2020, aprobados por el Sub Departamento de Supervisión Financiera Nacional.</v>
      </c>
      <c r="T803" s="107">
        <f>VLOOKUP(A803,'BASE REGISTRO NOVIEMBRE'!$B$2:$V$890,20,FALSE)</f>
        <v>41908</v>
      </c>
      <c r="U803" s="41">
        <v>7510</v>
      </c>
      <c r="V803" s="44">
        <v>10581912</v>
      </c>
      <c r="W803" s="44">
        <v>20201832</v>
      </c>
      <c r="X803" s="45">
        <v>44561</v>
      </c>
      <c r="Y803" s="42" t="s">
        <v>40</v>
      </c>
      <c r="Z803" s="42" t="s">
        <v>9203</v>
      </c>
      <c r="AA803" s="42" t="s">
        <v>9478</v>
      </c>
    </row>
    <row r="804" spans="1:27" ht="15.75" customHeight="1" x14ac:dyDescent="0.2">
      <c r="A804" s="41">
        <v>7510</v>
      </c>
      <c r="B804" s="27" t="str">
        <f>VLOOKUP(A804,'BASE REGISTRO NOVIEMBRE'!$B$2:$V$890,2,FALSE)</f>
        <v>Fundación CREA EQUIDAD</v>
      </c>
      <c r="C804" s="27" t="str">
        <f>VLOOKUP(A804,'BASE REGISTRO NOVIEMBRE'!$B$2:$V$890,3,FALSE)</f>
        <v>65087837-K</v>
      </c>
      <c r="D804" s="27" t="str">
        <f>VLOOKUP(A804,'BASE REGISTRO NOVIEMBRE'!$B$2:$V$890,4,FALSE)</f>
        <v>Fundación de Derecho Privado.</v>
      </c>
      <c r="E804" s="27" t="str">
        <f>VLOOKUP(A804,'BASE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4" s="27" t="str">
        <f>VLOOKUP(A804,'BASE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4" s="27" t="str">
        <f>VLOOKUP(A804,'BASE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4" s="27" t="str">
        <f>VLOOKUP(A804,'BASE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4" s="27" t="str">
        <f>VLOOKUP(A804,'BASE REGISTRO NOVIEMBRE'!$B$2:$V$890,9,FALSE)</f>
        <v xml:space="preserve">Durarán tres años en sus cargos por estatutos.  </v>
      </c>
      <c r="J804" s="27" t="str">
        <f>VLOOKUP(A804,'BASE REGISTRO NOVIEMBRE'!$B$2:$V$890,10,FALSE)</f>
        <v xml:space="preserve">De 30.05.2019 a 30.05.2022.
</v>
      </c>
      <c r="K804" s="27" t="str">
        <f>VLOOKUP(A804,'BASE REGISTRO NOVIEMBRE'!$B$2:$V$890,11,FALSE)</f>
        <v xml:space="preserve">Presidente: 
Ignacio Andres Celedón Bulnes,
Secretario:  
Roberto Manuel Celedón Bulnes, 
</v>
      </c>
      <c r="L804" s="27" t="str">
        <f>VLOOKUP(A804,'BASE REGISTRO NOVIEMBRE'!$B$2:$V$890,12,FALSE)</f>
        <v xml:space="preserve">Paseo Phillips Nº 16, piso 4, oficina X, comuna de Santiago, Región Metropolitana.
</v>
      </c>
      <c r="M804" s="27" t="str">
        <f>VLOOKUP(A804,'BASE REGISTRO NOVIEMBRE'!$B$2:$V$890,13,FALSE)</f>
        <v>XIII</v>
      </c>
      <c r="N804" s="27" t="str">
        <f>VLOOKUP(A804,'BASE REGISTRO NOVIEMBRE'!$B$2:$V$890,14,FALSE)</f>
        <v>Santiago</v>
      </c>
      <c r="O804" s="27" t="str">
        <f>VLOOKUP(A804,'BASE REGISTRO NOVIEMBRE'!$B$2:$V$890,15,FALSE)</f>
        <v xml:space="preserve">Teléfono: 232780640
</v>
      </c>
      <c r="P804" s="27" t="str">
        <f>VLOOKUP(A804,'BASE REGISTRO NOVIEMBRE'!$B$2:$V$890,16,FALSE)</f>
        <v xml:space="preserve">E-Mail: roberto.celedon@creaequidad.cl
           claudio.tobar@creaequidad.cl
</v>
      </c>
      <c r="Q804" s="27">
        <f>VLOOKUP(A804,'BASE REGISTRO NOVIEMBRE'!$B$2:$V$890,17,FALSE)</f>
        <v>0</v>
      </c>
      <c r="R804" s="27" t="str">
        <f>VLOOKUP(A804,'BASE REGISTRO NOVIEMBRE'!$B$2:$V$890,18,FALSE)</f>
        <v>93401: Instituciones de Asistencia Social.</v>
      </c>
      <c r="S804" s="27" t="str">
        <f>VLOOKUP(A804,'BASE REGISTRO NOVIEMBRE'!$B$2:$V$890,19,FALSE)</f>
        <v>Se acompaña certificado financiero, correspondiente al año 2020, aprobados por el Sub Departamento de Supervisión Financiera Nacional.</v>
      </c>
      <c r="T804" s="107">
        <f>VLOOKUP(A804,'BASE REGISTRO NOVIEMBRE'!$B$2:$V$890,20,FALSE)</f>
        <v>41908</v>
      </c>
      <c r="U804" s="41">
        <v>7510</v>
      </c>
      <c r="V804" s="44">
        <v>34971062</v>
      </c>
      <c r="W804" s="44">
        <v>42729062</v>
      </c>
      <c r="X804" s="45">
        <v>44561</v>
      </c>
      <c r="Y804" s="42" t="s">
        <v>40</v>
      </c>
      <c r="Z804" s="42" t="s">
        <v>9203</v>
      </c>
      <c r="AA804" s="42" t="s">
        <v>9487</v>
      </c>
    </row>
    <row r="805" spans="1:27" ht="15.75" customHeight="1" x14ac:dyDescent="0.2">
      <c r="A805" s="41">
        <v>7510</v>
      </c>
      <c r="B805" s="27" t="str">
        <f>VLOOKUP(A805,'BASE REGISTRO NOVIEMBRE'!$B$2:$V$890,2,FALSE)</f>
        <v>Fundación CREA EQUIDAD</v>
      </c>
      <c r="C805" s="27" t="str">
        <f>VLOOKUP(A805,'BASE REGISTRO NOVIEMBRE'!$B$2:$V$890,3,FALSE)</f>
        <v>65087837-K</v>
      </c>
      <c r="D805" s="27" t="str">
        <f>VLOOKUP(A805,'BASE REGISTRO NOVIEMBRE'!$B$2:$V$890,4,FALSE)</f>
        <v>Fundación de Derecho Privado.</v>
      </c>
      <c r="E805" s="27" t="str">
        <f>VLOOKUP(A805,'BASE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5" s="27" t="str">
        <f>VLOOKUP(A805,'BASE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5" s="27" t="str">
        <f>VLOOKUP(A805,'BASE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5" s="27" t="str">
        <f>VLOOKUP(A805,'BASE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5" s="27" t="str">
        <f>VLOOKUP(A805,'BASE REGISTRO NOVIEMBRE'!$B$2:$V$890,9,FALSE)</f>
        <v xml:space="preserve">Durarán tres años en sus cargos por estatutos.  </v>
      </c>
      <c r="J805" s="27" t="str">
        <f>VLOOKUP(A805,'BASE REGISTRO NOVIEMBRE'!$B$2:$V$890,10,FALSE)</f>
        <v xml:space="preserve">De 30.05.2019 a 30.05.2022.
</v>
      </c>
      <c r="K805" s="27" t="str">
        <f>VLOOKUP(A805,'BASE REGISTRO NOVIEMBRE'!$B$2:$V$890,11,FALSE)</f>
        <v xml:space="preserve">Presidente: 
Ignacio Andres Celedón Bulnes,
Secretario:  
Roberto Manuel Celedón Bulnes, 
</v>
      </c>
      <c r="L805" s="27" t="str">
        <f>VLOOKUP(A805,'BASE REGISTRO NOVIEMBRE'!$B$2:$V$890,12,FALSE)</f>
        <v xml:space="preserve">Paseo Phillips Nº 16, piso 4, oficina X, comuna de Santiago, Región Metropolitana.
</v>
      </c>
      <c r="M805" s="27" t="str">
        <f>VLOOKUP(A805,'BASE REGISTRO NOVIEMBRE'!$B$2:$V$890,13,FALSE)</f>
        <v>XIII</v>
      </c>
      <c r="N805" s="27" t="str">
        <f>VLOOKUP(A805,'BASE REGISTRO NOVIEMBRE'!$B$2:$V$890,14,FALSE)</f>
        <v>Santiago</v>
      </c>
      <c r="O805" s="27" t="str">
        <f>VLOOKUP(A805,'BASE REGISTRO NOVIEMBRE'!$B$2:$V$890,15,FALSE)</f>
        <v xml:space="preserve">Teléfono: 232780640
</v>
      </c>
      <c r="P805" s="27" t="str">
        <f>VLOOKUP(A805,'BASE REGISTRO NOVIEMBRE'!$B$2:$V$890,16,FALSE)</f>
        <v xml:space="preserve">E-Mail: roberto.celedon@creaequidad.cl
           claudio.tobar@creaequidad.cl
</v>
      </c>
      <c r="Q805" s="27">
        <f>VLOOKUP(A805,'BASE REGISTRO NOVIEMBRE'!$B$2:$V$890,17,FALSE)</f>
        <v>0</v>
      </c>
      <c r="R805" s="27" t="str">
        <f>VLOOKUP(A805,'BASE REGISTRO NOVIEMBRE'!$B$2:$V$890,18,FALSE)</f>
        <v>93401: Instituciones de Asistencia Social.</v>
      </c>
      <c r="S805" s="27" t="str">
        <f>VLOOKUP(A805,'BASE REGISTRO NOVIEMBRE'!$B$2:$V$890,19,FALSE)</f>
        <v>Se acompaña certificado financiero, correspondiente al año 2020, aprobados por el Sub Departamento de Supervisión Financiera Nacional.</v>
      </c>
      <c r="T805" s="107">
        <f>VLOOKUP(A805,'BASE REGISTRO NOVIEMBRE'!$B$2:$V$890,20,FALSE)</f>
        <v>41908</v>
      </c>
      <c r="U805" s="41">
        <v>7510</v>
      </c>
      <c r="V805" s="44">
        <v>17158110</v>
      </c>
      <c r="W805" s="44">
        <v>25239360</v>
      </c>
      <c r="X805" s="45">
        <v>44561</v>
      </c>
      <c r="Y805" s="42" t="s">
        <v>40</v>
      </c>
      <c r="Z805" s="42" t="s">
        <v>9203</v>
      </c>
      <c r="AA805" s="42" t="s">
        <v>9488</v>
      </c>
    </row>
    <row r="806" spans="1:27" ht="15.75" customHeight="1" x14ac:dyDescent="0.2">
      <c r="A806" s="41">
        <v>7510</v>
      </c>
      <c r="B806" s="27" t="str">
        <f>VLOOKUP(A806,'BASE REGISTRO NOVIEMBRE'!$B$2:$V$890,2,FALSE)</f>
        <v>Fundación CREA EQUIDAD</v>
      </c>
      <c r="C806" s="27" t="str">
        <f>VLOOKUP(A806,'BASE REGISTRO NOVIEMBRE'!$B$2:$V$890,3,FALSE)</f>
        <v>65087837-K</v>
      </c>
      <c r="D806" s="27" t="str">
        <f>VLOOKUP(A806,'BASE REGISTRO NOVIEMBRE'!$B$2:$V$890,4,FALSE)</f>
        <v>Fundación de Derecho Privado.</v>
      </c>
      <c r="E806" s="27" t="str">
        <f>VLOOKUP(A806,'BASE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6" s="27" t="str">
        <f>VLOOKUP(A806,'BASE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6" s="27" t="str">
        <f>VLOOKUP(A806,'BASE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6" s="27" t="str">
        <f>VLOOKUP(A806,'BASE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6" s="27" t="str">
        <f>VLOOKUP(A806,'BASE REGISTRO NOVIEMBRE'!$B$2:$V$890,9,FALSE)</f>
        <v xml:space="preserve">Durarán tres años en sus cargos por estatutos.  </v>
      </c>
      <c r="J806" s="27" t="str">
        <f>VLOOKUP(A806,'BASE REGISTRO NOVIEMBRE'!$B$2:$V$890,10,FALSE)</f>
        <v xml:space="preserve">De 30.05.2019 a 30.05.2022.
</v>
      </c>
      <c r="K806" s="27" t="str">
        <f>VLOOKUP(A806,'BASE REGISTRO NOVIEMBRE'!$B$2:$V$890,11,FALSE)</f>
        <v xml:space="preserve">Presidente: 
Ignacio Andres Celedón Bulnes,
Secretario:  
Roberto Manuel Celedón Bulnes, 
</v>
      </c>
      <c r="L806" s="27" t="str">
        <f>VLOOKUP(A806,'BASE REGISTRO NOVIEMBRE'!$B$2:$V$890,12,FALSE)</f>
        <v xml:space="preserve">Paseo Phillips Nº 16, piso 4, oficina X, comuna de Santiago, Región Metropolitana.
</v>
      </c>
      <c r="M806" s="27" t="str">
        <f>VLOOKUP(A806,'BASE REGISTRO NOVIEMBRE'!$B$2:$V$890,13,FALSE)</f>
        <v>XIII</v>
      </c>
      <c r="N806" s="27" t="str">
        <f>VLOOKUP(A806,'BASE REGISTRO NOVIEMBRE'!$B$2:$V$890,14,FALSE)</f>
        <v>Santiago</v>
      </c>
      <c r="O806" s="27" t="str">
        <f>VLOOKUP(A806,'BASE REGISTRO NOVIEMBRE'!$B$2:$V$890,15,FALSE)</f>
        <v xml:space="preserve">Teléfono: 232780640
</v>
      </c>
      <c r="P806" s="27" t="str">
        <f>VLOOKUP(A806,'BASE REGISTRO NOVIEMBRE'!$B$2:$V$890,16,FALSE)</f>
        <v xml:space="preserve">E-Mail: roberto.celedon@creaequidad.cl
           claudio.tobar@creaequidad.cl
</v>
      </c>
      <c r="Q806" s="27">
        <f>VLOOKUP(A806,'BASE REGISTRO NOVIEMBRE'!$B$2:$V$890,17,FALSE)</f>
        <v>0</v>
      </c>
      <c r="R806" s="27" t="str">
        <f>VLOOKUP(A806,'BASE REGISTRO NOVIEMBRE'!$B$2:$V$890,18,FALSE)</f>
        <v>93401: Instituciones de Asistencia Social.</v>
      </c>
      <c r="S806" s="27" t="str">
        <f>VLOOKUP(A806,'BASE REGISTRO NOVIEMBRE'!$B$2:$V$890,19,FALSE)</f>
        <v>Se acompaña certificado financiero, correspondiente al año 2020, aprobados por el Sub Departamento de Supervisión Financiera Nacional.</v>
      </c>
      <c r="T806" s="107">
        <f>VLOOKUP(A806,'BASE REGISTRO NOVIEMBRE'!$B$2:$V$890,20,FALSE)</f>
        <v>41908</v>
      </c>
      <c r="U806" s="41">
        <v>7510</v>
      </c>
      <c r="V806" s="44">
        <v>17636520</v>
      </c>
      <c r="W806" s="44">
        <v>32066400</v>
      </c>
      <c r="X806" s="45">
        <v>44561</v>
      </c>
      <c r="Y806" s="42" t="s">
        <v>40</v>
      </c>
      <c r="Z806" s="42" t="s">
        <v>9203</v>
      </c>
      <c r="AA806" s="42" t="s">
        <v>9490</v>
      </c>
    </row>
    <row r="807" spans="1:27" ht="15.75" customHeight="1" x14ac:dyDescent="0.2">
      <c r="A807" s="41">
        <v>7510</v>
      </c>
      <c r="B807" s="27" t="str">
        <f>VLOOKUP(A807,'BASE REGISTRO NOVIEMBRE'!$B$2:$V$890,2,FALSE)</f>
        <v>Fundación CREA EQUIDAD</v>
      </c>
      <c r="C807" s="27" t="str">
        <f>VLOOKUP(A807,'BASE REGISTRO NOVIEMBRE'!$B$2:$V$890,3,FALSE)</f>
        <v>65087837-K</v>
      </c>
      <c r="D807" s="27" t="str">
        <f>VLOOKUP(A807,'BASE REGISTRO NOVIEMBRE'!$B$2:$V$890,4,FALSE)</f>
        <v>Fundación de Derecho Privado.</v>
      </c>
      <c r="E807" s="27" t="str">
        <f>VLOOKUP(A807,'BASE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7" s="27" t="str">
        <f>VLOOKUP(A807,'BASE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7" s="27" t="str">
        <f>VLOOKUP(A807,'BASE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7" s="27" t="str">
        <f>VLOOKUP(A807,'BASE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7" s="27" t="str">
        <f>VLOOKUP(A807,'BASE REGISTRO NOVIEMBRE'!$B$2:$V$890,9,FALSE)</f>
        <v xml:space="preserve">Durarán tres años en sus cargos por estatutos.  </v>
      </c>
      <c r="J807" s="27" t="str">
        <f>VLOOKUP(A807,'BASE REGISTRO NOVIEMBRE'!$B$2:$V$890,10,FALSE)</f>
        <v xml:space="preserve">De 30.05.2019 a 30.05.2022.
</v>
      </c>
      <c r="K807" s="27" t="str">
        <f>VLOOKUP(A807,'BASE REGISTRO NOVIEMBRE'!$B$2:$V$890,11,FALSE)</f>
        <v xml:space="preserve">Presidente: 
Ignacio Andres Celedón Bulnes,
Secretario:  
Roberto Manuel Celedón Bulnes, 
</v>
      </c>
      <c r="L807" s="27" t="str">
        <f>VLOOKUP(A807,'BASE REGISTRO NOVIEMBRE'!$B$2:$V$890,12,FALSE)</f>
        <v xml:space="preserve">Paseo Phillips Nº 16, piso 4, oficina X, comuna de Santiago, Región Metropolitana.
</v>
      </c>
      <c r="M807" s="27" t="str">
        <f>VLOOKUP(A807,'BASE REGISTRO NOVIEMBRE'!$B$2:$V$890,13,FALSE)</f>
        <v>XIII</v>
      </c>
      <c r="N807" s="27" t="str">
        <f>VLOOKUP(A807,'BASE REGISTRO NOVIEMBRE'!$B$2:$V$890,14,FALSE)</f>
        <v>Santiago</v>
      </c>
      <c r="O807" s="27" t="str">
        <f>VLOOKUP(A807,'BASE REGISTRO NOVIEMBRE'!$B$2:$V$890,15,FALSE)</f>
        <v xml:space="preserve">Teléfono: 232780640
</v>
      </c>
      <c r="P807" s="27" t="str">
        <f>VLOOKUP(A807,'BASE REGISTRO NOVIEMBRE'!$B$2:$V$890,16,FALSE)</f>
        <v xml:space="preserve">E-Mail: roberto.celedon@creaequidad.cl
           claudio.tobar@creaequidad.cl
</v>
      </c>
      <c r="Q807" s="27">
        <f>VLOOKUP(A807,'BASE REGISTRO NOVIEMBRE'!$B$2:$V$890,17,FALSE)</f>
        <v>0</v>
      </c>
      <c r="R807" s="27" t="str">
        <f>VLOOKUP(A807,'BASE REGISTRO NOVIEMBRE'!$B$2:$V$890,18,FALSE)</f>
        <v>93401: Instituciones de Asistencia Social.</v>
      </c>
      <c r="S807" s="27" t="str">
        <f>VLOOKUP(A807,'BASE REGISTRO NOVIEMBRE'!$B$2:$V$890,19,FALSE)</f>
        <v>Se acompaña certificado financiero, correspondiente al año 2020, aprobados por el Sub Departamento de Supervisión Financiera Nacional.</v>
      </c>
      <c r="T807" s="107">
        <f>VLOOKUP(A807,'BASE REGISTRO NOVIEMBRE'!$B$2:$V$890,20,FALSE)</f>
        <v>41908</v>
      </c>
      <c r="U807" s="41">
        <v>7510</v>
      </c>
      <c r="V807" s="44">
        <v>17155524</v>
      </c>
      <c r="W807" s="44">
        <v>26775444</v>
      </c>
      <c r="X807" s="45">
        <v>44561</v>
      </c>
      <c r="Y807" s="42" t="s">
        <v>40</v>
      </c>
      <c r="Z807" s="42" t="s">
        <v>9203</v>
      </c>
      <c r="AA807" s="42" t="s">
        <v>9516</v>
      </c>
    </row>
    <row r="808" spans="1:27" ht="15.75" customHeight="1" x14ac:dyDescent="0.2">
      <c r="A808" s="41">
        <v>7510</v>
      </c>
      <c r="B808" s="27" t="str">
        <f>VLOOKUP(A808,'BASE REGISTRO NOVIEMBRE'!$B$2:$V$890,2,FALSE)</f>
        <v>Fundación CREA EQUIDAD</v>
      </c>
      <c r="C808" s="27" t="str">
        <f>VLOOKUP(A808,'BASE REGISTRO NOVIEMBRE'!$B$2:$V$890,3,FALSE)</f>
        <v>65087837-K</v>
      </c>
      <c r="D808" s="27" t="str">
        <f>VLOOKUP(A808,'BASE REGISTRO NOVIEMBRE'!$B$2:$V$890,4,FALSE)</f>
        <v>Fundación de Derecho Privado.</v>
      </c>
      <c r="E808" s="27" t="str">
        <f>VLOOKUP(A808,'BASE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8" s="27" t="str">
        <f>VLOOKUP(A808,'BASE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8" s="27" t="str">
        <f>VLOOKUP(A808,'BASE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8" s="27" t="str">
        <f>VLOOKUP(A808,'BASE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8" s="27" t="str">
        <f>VLOOKUP(A808,'BASE REGISTRO NOVIEMBRE'!$B$2:$V$890,9,FALSE)</f>
        <v xml:space="preserve">Durarán tres años en sus cargos por estatutos.  </v>
      </c>
      <c r="J808" s="27" t="str">
        <f>VLOOKUP(A808,'BASE REGISTRO NOVIEMBRE'!$B$2:$V$890,10,FALSE)</f>
        <v xml:space="preserve">De 30.05.2019 a 30.05.2022.
</v>
      </c>
      <c r="K808" s="27" t="str">
        <f>VLOOKUP(A808,'BASE REGISTRO NOVIEMBRE'!$B$2:$V$890,11,FALSE)</f>
        <v xml:space="preserve">Presidente: 
Ignacio Andres Celedón Bulnes,
Secretario:  
Roberto Manuel Celedón Bulnes, 
</v>
      </c>
      <c r="L808" s="27" t="str">
        <f>VLOOKUP(A808,'BASE REGISTRO NOVIEMBRE'!$B$2:$V$890,12,FALSE)</f>
        <v xml:space="preserve">Paseo Phillips Nº 16, piso 4, oficina X, comuna de Santiago, Región Metropolitana.
</v>
      </c>
      <c r="M808" s="27" t="str">
        <f>VLOOKUP(A808,'BASE REGISTRO NOVIEMBRE'!$B$2:$V$890,13,FALSE)</f>
        <v>XIII</v>
      </c>
      <c r="N808" s="27" t="str">
        <f>VLOOKUP(A808,'BASE REGISTRO NOVIEMBRE'!$B$2:$V$890,14,FALSE)</f>
        <v>Santiago</v>
      </c>
      <c r="O808" s="27" t="str">
        <f>VLOOKUP(A808,'BASE REGISTRO NOVIEMBRE'!$B$2:$V$890,15,FALSE)</f>
        <v xml:space="preserve">Teléfono: 232780640
</v>
      </c>
      <c r="P808" s="27" t="str">
        <f>VLOOKUP(A808,'BASE REGISTRO NOVIEMBRE'!$B$2:$V$890,16,FALSE)</f>
        <v xml:space="preserve">E-Mail: roberto.celedon@creaequidad.cl
           claudio.tobar@creaequidad.cl
</v>
      </c>
      <c r="Q808" s="27">
        <f>VLOOKUP(A808,'BASE REGISTRO NOVIEMBRE'!$B$2:$V$890,17,FALSE)</f>
        <v>0</v>
      </c>
      <c r="R808" s="27" t="str">
        <f>VLOOKUP(A808,'BASE REGISTRO NOVIEMBRE'!$B$2:$V$890,18,FALSE)</f>
        <v>93401: Instituciones de Asistencia Social.</v>
      </c>
      <c r="S808" s="27" t="str">
        <f>VLOOKUP(A808,'BASE REGISTRO NOVIEMBRE'!$B$2:$V$890,19,FALSE)</f>
        <v>Se acompaña certificado financiero, correspondiente al año 2020, aprobados por el Sub Departamento de Supervisión Financiera Nacional.</v>
      </c>
      <c r="T808" s="107">
        <f>VLOOKUP(A808,'BASE REGISTRO NOVIEMBRE'!$B$2:$V$890,20,FALSE)</f>
        <v>41908</v>
      </c>
      <c r="U808" s="41">
        <v>7510</v>
      </c>
      <c r="V808" s="44">
        <v>19301904</v>
      </c>
      <c r="W808" s="44">
        <v>27318504</v>
      </c>
      <c r="X808" s="45">
        <v>44561</v>
      </c>
      <c r="Y808" s="42" t="s">
        <v>40</v>
      </c>
      <c r="Z808" s="42" t="s">
        <v>9203</v>
      </c>
      <c r="AA808" s="42" t="s">
        <v>9531</v>
      </c>
    </row>
    <row r="809" spans="1:27" ht="15.75" customHeight="1" x14ac:dyDescent="0.2">
      <c r="A809" s="41">
        <v>7510</v>
      </c>
      <c r="B809" s="27" t="str">
        <f>VLOOKUP(A809,'BASE REGISTRO NOVIEMBRE'!$B$2:$V$890,2,FALSE)</f>
        <v>Fundación CREA EQUIDAD</v>
      </c>
      <c r="C809" s="27" t="str">
        <f>VLOOKUP(A809,'BASE REGISTRO NOVIEMBRE'!$B$2:$V$890,3,FALSE)</f>
        <v>65087837-K</v>
      </c>
      <c r="D809" s="27" t="str">
        <f>VLOOKUP(A809,'BASE REGISTRO NOVIEMBRE'!$B$2:$V$890,4,FALSE)</f>
        <v>Fundación de Derecho Privado.</v>
      </c>
      <c r="E809" s="27" t="str">
        <f>VLOOKUP(A809,'BASE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09" s="27" t="str">
        <f>VLOOKUP(A809,'BASE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09" s="27" t="str">
        <f>VLOOKUP(A809,'BASE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09" s="27" t="str">
        <f>VLOOKUP(A809,'BASE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09" s="27" t="str">
        <f>VLOOKUP(A809,'BASE REGISTRO NOVIEMBRE'!$B$2:$V$890,9,FALSE)</f>
        <v xml:space="preserve">Durarán tres años en sus cargos por estatutos.  </v>
      </c>
      <c r="J809" s="27" t="str">
        <f>VLOOKUP(A809,'BASE REGISTRO NOVIEMBRE'!$B$2:$V$890,10,FALSE)</f>
        <v xml:space="preserve">De 30.05.2019 a 30.05.2022.
</v>
      </c>
      <c r="K809" s="27" t="str">
        <f>VLOOKUP(A809,'BASE REGISTRO NOVIEMBRE'!$B$2:$V$890,11,FALSE)</f>
        <v xml:space="preserve">Presidente: 
Ignacio Andres Celedón Bulnes,
Secretario:  
Roberto Manuel Celedón Bulnes, 
</v>
      </c>
      <c r="L809" s="27" t="str">
        <f>VLOOKUP(A809,'BASE REGISTRO NOVIEMBRE'!$B$2:$V$890,12,FALSE)</f>
        <v xml:space="preserve">Paseo Phillips Nº 16, piso 4, oficina X, comuna de Santiago, Región Metropolitana.
</v>
      </c>
      <c r="M809" s="27" t="str">
        <f>VLOOKUP(A809,'BASE REGISTRO NOVIEMBRE'!$B$2:$V$890,13,FALSE)</f>
        <v>XIII</v>
      </c>
      <c r="N809" s="27" t="str">
        <f>VLOOKUP(A809,'BASE REGISTRO NOVIEMBRE'!$B$2:$V$890,14,FALSE)</f>
        <v>Santiago</v>
      </c>
      <c r="O809" s="27" t="str">
        <f>VLOOKUP(A809,'BASE REGISTRO NOVIEMBRE'!$B$2:$V$890,15,FALSE)</f>
        <v xml:space="preserve">Teléfono: 232780640
</v>
      </c>
      <c r="P809" s="27" t="str">
        <f>VLOOKUP(A809,'BASE REGISTRO NOVIEMBRE'!$B$2:$V$890,16,FALSE)</f>
        <v xml:space="preserve">E-Mail: roberto.celedon@creaequidad.cl
           claudio.tobar@creaequidad.cl
</v>
      </c>
      <c r="Q809" s="27">
        <f>VLOOKUP(A809,'BASE REGISTRO NOVIEMBRE'!$B$2:$V$890,17,FALSE)</f>
        <v>0</v>
      </c>
      <c r="R809" s="27" t="str">
        <f>VLOOKUP(A809,'BASE REGISTRO NOVIEMBRE'!$B$2:$V$890,18,FALSE)</f>
        <v>93401: Instituciones de Asistencia Social.</v>
      </c>
      <c r="S809" s="27" t="str">
        <f>VLOOKUP(A809,'BASE REGISTRO NOVIEMBRE'!$B$2:$V$890,19,FALSE)</f>
        <v>Se acompaña certificado financiero, correspondiente al año 2020, aprobados por el Sub Departamento de Supervisión Financiera Nacional.</v>
      </c>
      <c r="T809" s="107">
        <f>VLOOKUP(A809,'BASE REGISTRO NOVIEMBRE'!$B$2:$V$890,20,FALSE)</f>
        <v>41908</v>
      </c>
      <c r="U809" s="41">
        <v>7510</v>
      </c>
      <c r="V809" s="44">
        <v>11423655</v>
      </c>
      <c r="W809" s="44">
        <v>22847310</v>
      </c>
      <c r="X809" s="45">
        <v>44561</v>
      </c>
      <c r="Y809" s="42" t="s">
        <v>40</v>
      </c>
      <c r="Z809" s="42" t="s">
        <v>9203</v>
      </c>
      <c r="AA809" s="42" t="s">
        <v>284</v>
      </c>
    </row>
    <row r="810" spans="1:27" ht="15.75" customHeight="1" x14ac:dyDescent="0.2">
      <c r="A810" s="41">
        <v>7510</v>
      </c>
      <c r="B810" s="27" t="str">
        <f>VLOOKUP(A810,'BASE REGISTRO NOVIEMBRE'!$B$2:$V$890,2,FALSE)</f>
        <v>Fundación CREA EQUIDAD</v>
      </c>
      <c r="C810" s="27" t="str">
        <f>VLOOKUP(A810,'BASE REGISTRO NOVIEMBRE'!$B$2:$V$890,3,FALSE)</f>
        <v>65087837-K</v>
      </c>
      <c r="D810" s="27" t="str">
        <f>VLOOKUP(A810,'BASE REGISTRO NOVIEMBRE'!$B$2:$V$890,4,FALSE)</f>
        <v>Fundación de Derecho Privado.</v>
      </c>
      <c r="E810" s="27" t="str">
        <f>VLOOKUP(A810,'BASE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0" s="27" t="str">
        <f>VLOOKUP(A810,'BASE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0" s="27" t="str">
        <f>VLOOKUP(A810,'BASE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0" s="27" t="str">
        <f>VLOOKUP(A810,'BASE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0" s="27" t="str">
        <f>VLOOKUP(A810,'BASE REGISTRO NOVIEMBRE'!$B$2:$V$890,9,FALSE)</f>
        <v xml:space="preserve">Durarán tres años en sus cargos por estatutos.  </v>
      </c>
      <c r="J810" s="27" t="str">
        <f>VLOOKUP(A810,'BASE REGISTRO NOVIEMBRE'!$B$2:$V$890,10,FALSE)</f>
        <v xml:space="preserve">De 30.05.2019 a 30.05.2022.
</v>
      </c>
      <c r="K810" s="27" t="str">
        <f>VLOOKUP(A810,'BASE REGISTRO NOVIEMBRE'!$B$2:$V$890,11,FALSE)</f>
        <v xml:space="preserve">Presidente: 
Ignacio Andres Celedón Bulnes,
Secretario:  
Roberto Manuel Celedón Bulnes, 
</v>
      </c>
      <c r="L810" s="27" t="str">
        <f>VLOOKUP(A810,'BASE REGISTRO NOVIEMBRE'!$B$2:$V$890,12,FALSE)</f>
        <v xml:space="preserve">Paseo Phillips Nº 16, piso 4, oficina X, comuna de Santiago, Región Metropolitana.
</v>
      </c>
      <c r="M810" s="27" t="str">
        <f>VLOOKUP(A810,'BASE REGISTRO NOVIEMBRE'!$B$2:$V$890,13,FALSE)</f>
        <v>XIII</v>
      </c>
      <c r="N810" s="27" t="str">
        <f>VLOOKUP(A810,'BASE REGISTRO NOVIEMBRE'!$B$2:$V$890,14,FALSE)</f>
        <v>Santiago</v>
      </c>
      <c r="O810" s="27" t="str">
        <f>VLOOKUP(A810,'BASE REGISTRO NOVIEMBRE'!$B$2:$V$890,15,FALSE)</f>
        <v xml:space="preserve">Teléfono: 232780640
</v>
      </c>
      <c r="P810" s="27" t="str">
        <f>VLOOKUP(A810,'BASE REGISTRO NOVIEMBRE'!$B$2:$V$890,16,FALSE)</f>
        <v xml:space="preserve">E-Mail: roberto.celedon@creaequidad.cl
           claudio.tobar@creaequidad.cl
</v>
      </c>
      <c r="Q810" s="27">
        <f>VLOOKUP(A810,'BASE REGISTRO NOVIEMBRE'!$B$2:$V$890,17,FALSE)</f>
        <v>0</v>
      </c>
      <c r="R810" s="27" t="str">
        <f>VLOOKUP(A810,'BASE REGISTRO NOVIEMBRE'!$B$2:$V$890,18,FALSE)</f>
        <v>93401: Instituciones de Asistencia Social.</v>
      </c>
      <c r="S810" s="27" t="str">
        <f>VLOOKUP(A810,'BASE REGISTRO NOVIEMBRE'!$B$2:$V$890,19,FALSE)</f>
        <v>Se acompaña certificado financiero, correspondiente al año 2020, aprobados por el Sub Departamento de Supervisión Financiera Nacional.</v>
      </c>
      <c r="T810" s="107">
        <f>VLOOKUP(A810,'BASE REGISTRO NOVIEMBRE'!$B$2:$V$890,20,FALSE)</f>
        <v>41908</v>
      </c>
      <c r="U810" s="41">
        <v>7510</v>
      </c>
      <c r="V810" s="44">
        <v>8657928</v>
      </c>
      <c r="W810" s="44">
        <v>16674528</v>
      </c>
      <c r="X810" s="45">
        <v>44561</v>
      </c>
      <c r="Y810" s="42" t="s">
        <v>40</v>
      </c>
      <c r="Z810" s="42" t="s">
        <v>9203</v>
      </c>
      <c r="AA810" s="42" t="s">
        <v>266</v>
      </c>
    </row>
    <row r="811" spans="1:27" ht="15.75" customHeight="1" x14ac:dyDescent="0.2">
      <c r="A811" s="41">
        <v>7510</v>
      </c>
      <c r="B811" s="27" t="str">
        <f>VLOOKUP(A811,'BASE REGISTRO NOVIEMBRE'!$B$2:$V$890,2,FALSE)</f>
        <v>Fundación CREA EQUIDAD</v>
      </c>
      <c r="C811" s="27" t="str">
        <f>VLOOKUP(A811,'BASE REGISTRO NOVIEMBRE'!$B$2:$V$890,3,FALSE)</f>
        <v>65087837-K</v>
      </c>
      <c r="D811" s="27" t="str">
        <f>VLOOKUP(A811,'BASE REGISTRO NOVIEMBRE'!$B$2:$V$890,4,FALSE)</f>
        <v>Fundación de Derecho Privado.</v>
      </c>
      <c r="E811" s="27" t="str">
        <f>VLOOKUP(A811,'BASE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1" s="27" t="str">
        <f>VLOOKUP(A811,'BASE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1" s="27" t="str">
        <f>VLOOKUP(A811,'BASE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1" s="27" t="str">
        <f>VLOOKUP(A811,'BASE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1" s="27" t="str">
        <f>VLOOKUP(A811,'BASE REGISTRO NOVIEMBRE'!$B$2:$V$890,9,FALSE)</f>
        <v xml:space="preserve">Durarán tres años en sus cargos por estatutos.  </v>
      </c>
      <c r="J811" s="27" t="str">
        <f>VLOOKUP(A811,'BASE REGISTRO NOVIEMBRE'!$B$2:$V$890,10,FALSE)</f>
        <v xml:space="preserve">De 30.05.2019 a 30.05.2022.
</v>
      </c>
      <c r="K811" s="27" t="str">
        <f>VLOOKUP(A811,'BASE REGISTRO NOVIEMBRE'!$B$2:$V$890,11,FALSE)</f>
        <v xml:space="preserve">Presidente: 
Ignacio Andres Celedón Bulnes,
Secretario:  
Roberto Manuel Celedón Bulnes, 
</v>
      </c>
      <c r="L811" s="27" t="str">
        <f>VLOOKUP(A811,'BASE REGISTRO NOVIEMBRE'!$B$2:$V$890,12,FALSE)</f>
        <v xml:space="preserve">Paseo Phillips Nº 16, piso 4, oficina X, comuna de Santiago, Región Metropolitana.
</v>
      </c>
      <c r="M811" s="27" t="str">
        <f>VLOOKUP(A811,'BASE REGISTRO NOVIEMBRE'!$B$2:$V$890,13,FALSE)</f>
        <v>XIII</v>
      </c>
      <c r="N811" s="27" t="str">
        <f>VLOOKUP(A811,'BASE REGISTRO NOVIEMBRE'!$B$2:$V$890,14,FALSE)</f>
        <v>Santiago</v>
      </c>
      <c r="O811" s="27" t="str">
        <f>VLOOKUP(A811,'BASE REGISTRO NOVIEMBRE'!$B$2:$V$890,15,FALSE)</f>
        <v xml:space="preserve">Teléfono: 232780640
</v>
      </c>
      <c r="P811" s="27" t="str">
        <f>VLOOKUP(A811,'BASE REGISTRO NOVIEMBRE'!$B$2:$V$890,16,FALSE)</f>
        <v xml:space="preserve">E-Mail: roberto.celedon@creaequidad.cl
           claudio.tobar@creaequidad.cl
</v>
      </c>
      <c r="Q811" s="27">
        <f>VLOOKUP(A811,'BASE REGISTRO NOVIEMBRE'!$B$2:$V$890,17,FALSE)</f>
        <v>0</v>
      </c>
      <c r="R811" s="27" t="str">
        <f>VLOOKUP(A811,'BASE REGISTRO NOVIEMBRE'!$B$2:$V$890,18,FALSE)</f>
        <v>93401: Instituciones de Asistencia Social.</v>
      </c>
      <c r="S811" s="27" t="str">
        <f>VLOOKUP(A811,'BASE REGISTRO NOVIEMBRE'!$B$2:$V$890,19,FALSE)</f>
        <v>Se acompaña certificado financiero, correspondiente al año 2020, aprobados por el Sub Departamento de Supervisión Financiera Nacional.</v>
      </c>
      <c r="T811" s="107">
        <f>VLOOKUP(A811,'BASE REGISTRO NOVIEMBRE'!$B$2:$V$890,20,FALSE)</f>
        <v>41908</v>
      </c>
      <c r="U811" s="41">
        <v>7510</v>
      </c>
      <c r="V811" s="44">
        <v>27897768</v>
      </c>
      <c r="W811" s="44">
        <v>47939268</v>
      </c>
      <c r="X811" s="45">
        <v>44561</v>
      </c>
      <c r="Y811" s="42" t="s">
        <v>40</v>
      </c>
      <c r="Z811" s="42" t="s">
        <v>9203</v>
      </c>
      <c r="AA811" s="42" t="s">
        <v>323</v>
      </c>
    </row>
    <row r="812" spans="1:27" ht="15.75" customHeight="1" x14ac:dyDescent="0.2">
      <c r="A812" s="41">
        <v>7510</v>
      </c>
      <c r="B812" s="27" t="str">
        <f>VLOOKUP(A812,'BASE REGISTRO NOVIEMBRE'!$B$2:$V$890,2,FALSE)</f>
        <v>Fundación CREA EQUIDAD</v>
      </c>
      <c r="C812" s="27" t="str">
        <f>VLOOKUP(A812,'BASE REGISTRO NOVIEMBRE'!$B$2:$V$890,3,FALSE)</f>
        <v>65087837-K</v>
      </c>
      <c r="D812" s="27" t="str">
        <f>VLOOKUP(A812,'BASE REGISTRO NOVIEMBRE'!$B$2:$V$890,4,FALSE)</f>
        <v>Fundación de Derecho Privado.</v>
      </c>
      <c r="E812" s="27" t="str">
        <f>VLOOKUP(A812,'BASE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2" s="27" t="str">
        <f>VLOOKUP(A812,'BASE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2" s="27" t="str">
        <f>VLOOKUP(A812,'BASE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2" s="27" t="str">
        <f>VLOOKUP(A812,'BASE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2" s="27" t="str">
        <f>VLOOKUP(A812,'BASE REGISTRO NOVIEMBRE'!$B$2:$V$890,9,FALSE)</f>
        <v xml:space="preserve">Durarán tres años en sus cargos por estatutos.  </v>
      </c>
      <c r="J812" s="27" t="str">
        <f>VLOOKUP(A812,'BASE REGISTRO NOVIEMBRE'!$B$2:$V$890,10,FALSE)</f>
        <v xml:space="preserve">De 30.05.2019 a 30.05.2022.
</v>
      </c>
      <c r="K812" s="27" t="str">
        <f>VLOOKUP(A812,'BASE REGISTRO NOVIEMBRE'!$B$2:$V$890,11,FALSE)</f>
        <v xml:space="preserve">Presidente: 
Ignacio Andres Celedón Bulnes,
Secretario:  
Roberto Manuel Celedón Bulnes, 
</v>
      </c>
      <c r="L812" s="27" t="str">
        <f>VLOOKUP(A812,'BASE REGISTRO NOVIEMBRE'!$B$2:$V$890,12,FALSE)</f>
        <v xml:space="preserve">Paseo Phillips Nº 16, piso 4, oficina X, comuna de Santiago, Región Metropolitana.
</v>
      </c>
      <c r="M812" s="27" t="str">
        <f>VLOOKUP(A812,'BASE REGISTRO NOVIEMBRE'!$B$2:$V$890,13,FALSE)</f>
        <v>XIII</v>
      </c>
      <c r="N812" s="27" t="str">
        <f>VLOOKUP(A812,'BASE REGISTRO NOVIEMBRE'!$B$2:$V$890,14,FALSE)</f>
        <v>Santiago</v>
      </c>
      <c r="O812" s="27" t="str">
        <f>VLOOKUP(A812,'BASE REGISTRO NOVIEMBRE'!$B$2:$V$890,15,FALSE)</f>
        <v xml:space="preserve">Teléfono: 232780640
</v>
      </c>
      <c r="P812" s="27" t="str">
        <f>VLOOKUP(A812,'BASE REGISTRO NOVIEMBRE'!$B$2:$V$890,16,FALSE)</f>
        <v xml:space="preserve">E-Mail: roberto.celedon@creaequidad.cl
           claudio.tobar@creaequidad.cl
</v>
      </c>
      <c r="Q812" s="27">
        <f>VLOOKUP(A812,'BASE REGISTRO NOVIEMBRE'!$B$2:$V$890,17,FALSE)</f>
        <v>0</v>
      </c>
      <c r="R812" s="27" t="str">
        <f>VLOOKUP(A812,'BASE REGISTRO NOVIEMBRE'!$B$2:$V$890,18,FALSE)</f>
        <v>93401: Instituciones de Asistencia Social.</v>
      </c>
      <c r="S812" s="27" t="str">
        <f>VLOOKUP(A812,'BASE REGISTRO NOVIEMBRE'!$B$2:$V$890,19,FALSE)</f>
        <v>Se acompaña certificado financiero, correspondiente al año 2020, aprobados por el Sub Departamento de Supervisión Financiera Nacional.</v>
      </c>
      <c r="T812" s="107">
        <f>VLOOKUP(A812,'BASE REGISTRO NOVIEMBRE'!$B$2:$V$890,20,FALSE)</f>
        <v>41908</v>
      </c>
      <c r="U812" s="41">
        <v>7510</v>
      </c>
      <c r="V812" s="44">
        <v>7080261</v>
      </c>
      <c r="W812" s="44">
        <v>14160522</v>
      </c>
      <c r="X812" s="45">
        <v>44561</v>
      </c>
      <c r="Y812" s="42" t="s">
        <v>40</v>
      </c>
      <c r="Z812" s="42" t="s">
        <v>9203</v>
      </c>
      <c r="AA812" s="42" t="s">
        <v>746</v>
      </c>
    </row>
    <row r="813" spans="1:27" ht="15.75" customHeight="1" x14ac:dyDescent="0.2">
      <c r="A813" s="41">
        <v>7510</v>
      </c>
      <c r="B813" s="27" t="str">
        <f>VLOOKUP(A813,'BASE REGISTRO NOVIEMBRE'!$B$2:$V$890,2,FALSE)</f>
        <v>Fundación CREA EQUIDAD</v>
      </c>
      <c r="C813" s="27" t="str">
        <f>VLOOKUP(A813,'BASE REGISTRO NOVIEMBRE'!$B$2:$V$890,3,FALSE)</f>
        <v>65087837-K</v>
      </c>
      <c r="D813" s="27" t="str">
        <f>VLOOKUP(A813,'BASE REGISTRO NOVIEMBRE'!$B$2:$V$890,4,FALSE)</f>
        <v>Fundación de Derecho Privado.</v>
      </c>
      <c r="E813" s="27" t="str">
        <f>VLOOKUP(A813,'BASE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3" s="27" t="str">
        <f>VLOOKUP(A813,'BASE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3" s="27" t="str">
        <f>VLOOKUP(A813,'BASE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3" s="27" t="str">
        <f>VLOOKUP(A813,'BASE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3" s="27" t="str">
        <f>VLOOKUP(A813,'BASE REGISTRO NOVIEMBRE'!$B$2:$V$890,9,FALSE)</f>
        <v xml:space="preserve">Durarán tres años en sus cargos por estatutos.  </v>
      </c>
      <c r="J813" s="27" t="str">
        <f>VLOOKUP(A813,'BASE REGISTRO NOVIEMBRE'!$B$2:$V$890,10,FALSE)</f>
        <v xml:space="preserve">De 30.05.2019 a 30.05.2022.
</v>
      </c>
      <c r="K813" s="27" t="str">
        <f>VLOOKUP(A813,'BASE REGISTRO NOVIEMBRE'!$B$2:$V$890,11,FALSE)</f>
        <v xml:space="preserve">Presidente: 
Ignacio Andres Celedón Bulnes,
Secretario:  
Roberto Manuel Celedón Bulnes, 
</v>
      </c>
      <c r="L813" s="27" t="str">
        <f>VLOOKUP(A813,'BASE REGISTRO NOVIEMBRE'!$B$2:$V$890,12,FALSE)</f>
        <v xml:space="preserve">Paseo Phillips Nº 16, piso 4, oficina X, comuna de Santiago, Región Metropolitana.
</v>
      </c>
      <c r="M813" s="27" t="str">
        <f>VLOOKUP(A813,'BASE REGISTRO NOVIEMBRE'!$B$2:$V$890,13,FALSE)</f>
        <v>XIII</v>
      </c>
      <c r="N813" s="27" t="str">
        <f>VLOOKUP(A813,'BASE REGISTRO NOVIEMBRE'!$B$2:$V$890,14,FALSE)</f>
        <v>Santiago</v>
      </c>
      <c r="O813" s="27" t="str">
        <f>VLOOKUP(A813,'BASE REGISTRO NOVIEMBRE'!$B$2:$V$890,15,FALSE)</f>
        <v xml:space="preserve">Teléfono: 232780640
</v>
      </c>
      <c r="P813" s="27" t="str">
        <f>VLOOKUP(A813,'BASE REGISTRO NOVIEMBRE'!$B$2:$V$890,16,FALSE)</f>
        <v xml:space="preserve">E-Mail: roberto.celedon@creaequidad.cl
           claudio.tobar@creaequidad.cl
</v>
      </c>
      <c r="Q813" s="27">
        <f>VLOOKUP(A813,'BASE REGISTRO NOVIEMBRE'!$B$2:$V$890,17,FALSE)</f>
        <v>0</v>
      </c>
      <c r="R813" s="27" t="str">
        <f>VLOOKUP(A813,'BASE REGISTRO NOVIEMBRE'!$B$2:$V$890,18,FALSE)</f>
        <v>93401: Instituciones de Asistencia Social.</v>
      </c>
      <c r="S813" s="27" t="str">
        <f>VLOOKUP(A813,'BASE REGISTRO NOVIEMBRE'!$B$2:$V$890,19,FALSE)</f>
        <v>Se acompaña certificado financiero, correspondiente al año 2020, aprobados por el Sub Departamento de Supervisión Financiera Nacional.</v>
      </c>
      <c r="T813" s="107">
        <f>VLOOKUP(A813,'BASE REGISTRO NOVIEMBRE'!$B$2:$V$890,20,FALSE)</f>
        <v>41908</v>
      </c>
      <c r="U813" s="41">
        <v>7510</v>
      </c>
      <c r="V813" s="44">
        <v>9762667</v>
      </c>
      <c r="W813" s="44">
        <v>19525334</v>
      </c>
      <c r="X813" s="45">
        <v>44561</v>
      </c>
      <c r="Y813" s="42" t="s">
        <v>40</v>
      </c>
      <c r="Z813" s="42" t="s">
        <v>9203</v>
      </c>
      <c r="AA813" s="42" t="s">
        <v>298</v>
      </c>
    </row>
    <row r="814" spans="1:27" ht="15.75" customHeight="1" x14ac:dyDescent="0.2">
      <c r="A814" s="41">
        <v>7510</v>
      </c>
      <c r="B814" s="27" t="str">
        <f>VLOOKUP(A814,'BASE REGISTRO NOVIEMBRE'!$B$2:$V$890,2,FALSE)</f>
        <v>Fundación CREA EQUIDAD</v>
      </c>
      <c r="C814" s="27" t="str">
        <f>VLOOKUP(A814,'BASE REGISTRO NOVIEMBRE'!$B$2:$V$890,3,FALSE)</f>
        <v>65087837-K</v>
      </c>
      <c r="D814" s="27" t="str">
        <f>VLOOKUP(A814,'BASE REGISTRO NOVIEMBRE'!$B$2:$V$890,4,FALSE)</f>
        <v>Fundación de Derecho Privado.</v>
      </c>
      <c r="E814" s="27" t="str">
        <f>VLOOKUP(A814,'BASE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4" s="27" t="str">
        <f>VLOOKUP(A814,'BASE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4" s="27" t="str">
        <f>VLOOKUP(A814,'BASE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4" s="27" t="str">
        <f>VLOOKUP(A814,'BASE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4" s="27" t="str">
        <f>VLOOKUP(A814,'BASE REGISTRO NOVIEMBRE'!$B$2:$V$890,9,FALSE)</f>
        <v xml:space="preserve">Durarán tres años en sus cargos por estatutos.  </v>
      </c>
      <c r="J814" s="27" t="str">
        <f>VLOOKUP(A814,'BASE REGISTRO NOVIEMBRE'!$B$2:$V$890,10,FALSE)</f>
        <v xml:space="preserve">De 30.05.2019 a 30.05.2022.
</v>
      </c>
      <c r="K814" s="27" t="str">
        <f>VLOOKUP(A814,'BASE REGISTRO NOVIEMBRE'!$B$2:$V$890,11,FALSE)</f>
        <v xml:space="preserve">Presidente: 
Ignacio Andres Celedón Bulnes,
Secretario:  
Roberto Manuel Celedón Bulnes, 
</v>
      </c>
      <c r="L814" s="27" t="str">
        <f>VLOOKUP(A814,'BASE REGISTRO NOVIEMBRE'!$B$2:$V$890,12,FALSE)</f>
        <v xml:space="preserve">Paseo Phillips Nº 16, piso 4, oficina X, comuna de Santiago, Región Metropolitana.
</v>
      </c>
      <c r="M814" s="27" t="str">
        <f>VLOOKUP(A814,'BASE REGISTRO NOVIEMBRE'!$B$2:$V$890,13,FALSE)</f>
        <v>XIII</v>
      </c>
      <c r="N814" s="27" t="str">
        <f>VLOOKUP(A814,'BASE REGISTRO NOVIEMBRE'!$B$2:$V$890,14,FALSE)</f>
        <v>Santiago</v>
      </c>
      <c r="O814" s="27" t="str">
        <f>VLOOKUP(A814,'BASE REGISTRO NOVIEMBRE'!$B$2:$V$890,15,FALSE)</f>
        <v xml:space="preserve">Teléfono: 232780640
</v>
      </c>
      <c r="P814" s="27" t="str">
        <f>VLOOKUP(A814,'BASE REGISTRO NOVIEMBRE'!$B$2:$V$890,16,FALSE)</f>
        <v xml:space="preserve">E-Mail: roberto.celedon@creaequidad.cl
           claudio.tobar@creaequidad.cl
</v>
      </c>
      <c r="Q814" s="27">
        <f>VLOOKUP(A814,'BASE REGISTRO NOVIEMBRE'!$B$2:$V$890,17,FALSE)</f>
        <v>0</v>
      </c>
      <c r="R814" s="27" t="str">
        <f>VLOOKUP(A814,'BASE REGISTRO NOVIEMBRE'!$B$2:$V$890,18,FALSE)</f>
        <v>93401: Instituciones de Asistencia Social.</v>
      </c>
      <c r="S814" s="27" t="str">
        <f>VLOOKUP(A814,'BASE REGISTRO NOVIEMBRE'!$B$2:$V$890,19,FALSE)</f>
        <v>Se acompaña certificado financiero, correspondiente al año 2020, aprobados por el Sub Departamento de Supervisión Financiera Nacional.</v>
      </c>
      <c r="T814" s="107">
        <f>VLOOKUP(A814,'BASE REGISTRO NOVIEMBRE'!$B$2:$V$890,20,FALSE)</f>
        <v>41908</v>
      </c>
      <c r="U814" s="41">
        <v>7510</v>
      </c>
      <c r="V814" s="44">
        <v>21350878</v>
      </c>
      <c r="W814" s="44">
        <v>38052128</v>
      </c>
      <c r="X814" s="45">
        <v>44561</v>
      </c>
      <c r="Y814" s="42" t="s">
        <v>40</v>
      </c>
      <c r="Z814" s="42" t="s">
        <v>9203</v>
      </c>
      <c r="AA814" s="42" t="s">
        <v>9559</v>
      </c>
    </row>
    <row r="815" spans="1:27" ht="15.75" customHeight="1" x14ac:dyDescent="0.2">
      <c r="A815" s="41">
        <v>7510</v>
      </c>
      <c r="B815" s="27" t="str">
        <f>VLOOKUP(A815,'BASE REGISTRO NOVIEMBRE'!$B$2:$V$890,2,FALSE)</f>
        <v>Fundación CREA EQUIDAD</v>
      </c>
      <c r="C815" s="27" t="str">
        <f>VLOOKUP(A815,'BASE REGISTRO NOVIEMBRE'!$B$2:$V$890,3,FALSE)</f>
        <v>65087837-K</v>
      </c>
      <c r="D815" s="27" t="str">
        <f>VLOOKUP(A815,'BASE REGISTRO NOVIEMBRE'!$B$2:$V$890,4,FALSE)</f>
        <v>Fundación de Derecho Privado.</v>
      </c>
      <c r="E815" s="27" t="str">
        <f>VLOOKUP(A815,'BASE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5" s="27" t="str">
        <f>VLOOKUP(A815,'BASE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5" s="27" t="str">
        <f>VLOOKUP(A815,'BASE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5" s="27" t="str">
        <f>VLOOKUP(A815,'BASE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5" s="27" t="str">
        <f>VLOOKUP(A815,'BASE REGISTRO NOVIEMBRE'!$B$2:$V$890,9,FALSE)</f>
        <v xml:space="preserve">Durarán tres años en sus cargos por estatutos.  </v>
      </c>
      <c r="J815" s="27" t="str">
        <f>VLOOKUP(A815,'BASE REGISTRO NOVIEMBRE'!$B$2:$V$890,10,FALSE)</f>
        <v xml:space="preserve">De 30.05.2019 a 30.05.2022.
</v>
      </c>
      <c r="K815" s="27" t="str">
        <f>VLOOKUP(A815,'BASE REGISTRO NOVIEMBRE'!$B$2:$V$890,11,FALSE)</f>
        <v xml:space="preserve">Presidente: 
Ignacio Andres Celedón Bulnes,
Secretario:  
Roberto Manuel Celedón Bulnes, 
</v>
      </c>
      <c r="L815" s="27" t="str">
        <f>VLOOKUP(A815,'BASE REGISTRO NOVIEMBRE'!$B$2:$V$890,12,FALSE)</f>
        <v xml:space="preserve">Paseo Phillips Nº 16, piso 4, oficina X, comuna de Santiago, Región Metropolitana.
</v>
      </c>
      <c r="M815" s="27" t="str">
        <f>VLOOKUP(A815,'BASE REGISTRO NOVIEMBRE'!$B$2:$V$890,13,FALSE)</f>
        <v>XIII</v>
      </c>
      <c r="N815" s="27" t="str">
        <f>VLOOKUP(A815,'BASE REGISTRO NOVIEMBRE'!$B$2:$V$890,14,FALSE)</f>
        <v>Santiago</v>
      </c>
      <c r="O815" s="27" t="str">
        <f>VLOOKUP(A815,'BASE REGISTRO NOVIEMBRE'!$B$2:$V$890,15,FALSE)</f>
        <v xml:space="preserve">Teléfono: 232780640
</v>
      </c>
      <c r="P815" s="27" t="str">
        <f>VLOOKUP(A815,'BASE REGISTRO NOVIEMBRE'!$B$2:$V$890,16,FALSE)</f>
        <v xml:space="preserve">E-Mail: roberto.celedon@creaequidad.cl
           claudio.tobar@creaequidad.cl
</v>
      </c>
      <c r="Q815" s="27">
        <f>VLOOKUP(A815,'BASE REGISTRO NOVIEMBRE'!$B$2:$V$890,17,FALSE)</f>
        <v>0</v>
      </c>
      <c r="R815" s="27" t="str">
        <f>VLOOKUP(A815,'BASE REGISTRO NOVIEMBRE'!$B$2:$V$890,18,FALSE)</f>
        <v>93401: Instituciones de Asistencia Social.</v>
      </c>
      <c r="S815" s="27" t="str">
        <f>VLOOKUP(A815,'BASE REGISTRO NOVIEMBRE'!$B$2:$V$890,19,FALSE)</f>
        <v>Se acompaña certificado financiero, correspondiente al año 2020, aprobados por el Sub Departamento de Supervisión Financiera Nacional.</v>
      </c>
      <c r="T815" s="107">
        <f>VLOOKUP(A815,'BASE REGISTRO NOVIEMBRE'!$B$2:$V$890,20,FALSE)</f>
        <v>41908</v>
      </c>
      <c r="U815" s="41">
        <v>7510</v>
      </c>
      <c r="V815" s="44">
        <v>42423330</v>
      </c>
      <c r="W815" s="44">
        <v>85751760</v>
      </c>
      <c r="X815" s="45">
        <v>44561</v>
      </c>
      <c r="Y815" s="42" t="s">
        <v>40</v>
      </c>
      <c r="Z815" s="42" t="s">
        <v>9203</v>
      </c>
      <c r="AA815" s="42" t="s">
        <v>216</v>
      </c>
    </row>
    <row r="816" spans="1:27" ht="15.75" customHeight="1" x14ac:dyDescent="0.2">
      <c r="A816" s="41">
        <v>7510</v>
      </c>
      <c r="B816" s="27" t="str">
        <f>VLOOKUP(A816,'BASE REGISTRO NOVIEMBRE'!$B$2:$V$890,2,FALSE)</f>
        <v>Fundación CREA EQUIDAD</v>
      </c>
      <c r="C816" s="27" t="str">
        <f>VLOOKUP(A816,'BASE REGISTRO NOVIEMBRE'!$B$2:$V$890,3,FALSE)</f>
        <v>65087837-K</v>
      </c>
      <c r="D816" s="27" t="str">
        <f>VLOOKUP(A816,'BASE REGISTRO NOVIEMBRE'!$B$2:$V$890,4,FALSE)</f>
        <v>Fundación de Derecho Privado.</v>
      </c>
      <c r="E816" s="27" t="str">
        <f>VLOOKUP(A816,'BASE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6" s="27" t="str">
        <f>VLOOKUP(A816,'BASE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6" s="27" t="str">
        <f>VLOOKUP(A816,'BASE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6" s="27" t="str">
        <f>VLOOKUP(A816,'BASE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6" s="27" t="str">
        <f>VLOOKUP(A816,'BASE REGISTRO NOVIEMBRE'!$B$2:$V$890,9,FALSE)</f>
        <v xml:space="preserve">Durarán tres años en sus cargos por estatutos.  </v>
      </c>
      <c r="J816" s="27" t="str">
        <f>VLOOKUP(A816,'BASE REGISTRO NOVIEMBRE'!$B$2:$V$890,10,FALSE)</f>
        <v xml:space="preserve">De 30.05.2019 a 30.05.2022.
</v>
      </c>
      <c r="K816" s="27" t="str">
        <f>VLOOKUP(A816,'BASE REGISTRO NOVIEMBRE'!$B$2:$V$890,11,FALSE)</f>
        <v xml:space="preserve">Presidente: 
Ignacio Andres Celedón Bulnes,
Secretario:  
Roberto Manuel Celedón Bulnes, 
</v>
      </c>
      <c r="L816" s="27" t="str">
        <f>VLOOKUP(A816,'BASE REGISTRO NOVIEMBRE'!$B$2:$V$890,12,FALSE)</f>
        <v xml:space="preserve">Paseo Phillips Nº 16, piso 4, oficina X, comuna de Santiago, Región Metropolitana.
</v>
      </c>
      <c r="M816" s="27" t="str">
        <f>VLOOKUP(A816,'BASE REGISTRO NOVIEMBRE'!$B$2:$V$890,13,FALSE)</f>
        <v>XIII</v>
      </c>
      <c r="N816" s="27" t="str">
        <f>VLOOKUP(A816,'BASE REGISTRO NOVIEMBRE'!$B$2:$V$890,14,FALSE)</f>
        <v>Santiago</v>
      </c>
      <c r="O816" s="27" t="str">
        <f>VLOOKUP(A816,'BASE REGISTRO NOVIEMBRE'!$B$2:$V$890,15,FALSE)</f>
        <v xml:space="preserve">Teléfono: 232780640
</v>
      </c>
      <c r="P816" s="27" t="str">
        <f>VLOOKUP(A816,'BASE REGISTRO NOVIEMBRE'!$B$2:$V$890,16,FALSE)</f>
        <v xml:space="preserve">E-Mail: roberto.celedon@creaequidad.cl
           claudio.tobar@creaequidad.cl
</v>
      </c>
      <c r="Q816" s="27">
        <f>VLOOKUP(A816,'BASE REGISTRO NOVIEMBRE'!$B$2:$V$890,17,FALSE)</f>
        <v>0</v>
      </c>
      <c r="R816" s="27" t="str">
        <f>VLOOKUP(A816,'BASE REGISTRO NOVIEMBRE'!$B$2:$V$890,18,FALSE)</f>
        <v>93401: Instituciones de Asistencia Social.</v>
      </c>
      <c r="S816" s="27" t="str">
        <f>VLOOKUP(A816,'BASE REGISTRO NOVIEMBRE'!$B$2:$V$890,19,FALSE)</f>
        <v>Se acompaña certificado financiero, correspondiente al año 2020, aprobados por el Sub Departamento de Supervisión Financiera Nacional.</v>
      </c>
      <c r="T816" s="107">
        <f>VLOOKUP(A816,'BASE REGISTRO NOVIEMBRE'!$B$2:$V$890,20,FALSE)</f>
        <v>41908</v>
      </c>
      <c r="U816" s="41">
        <v>7510</v>
      </c>
      <c r="V816" s="44">
        <v>17155524</v>
      </c>
      <c r="W816" s="44">
        <v>25172124</v>
      </c>
      <c r="X816" s="45">
        <v>44561</v>
      </c>
      <c r="Y816" s="42" t="s">
        <v>40</v>
      </c>
      <c r="Z816" s="42" t="s">
        <v>9203</v>
      </c>
      <c r="AA816" s="42" t="s">
        <v>375</v>
      </c>
    </row>
    <row r="817" spans="1:27" ht="15.75" customHeight="1" x14ac:dyDescent="0.2">
      <c r="A817" s="41">
        <v>7510</v>
      </c>
      <c r="B817" s="27" t="str">
        <f>VLOOKUP(A817,'BASE REGISTRO NOVIEMBRE'!$B$2:$V$890,2,FALSE)</f>
        <v>Fundación CREA EQUIDAD</v>
      </c>
      <c r="C817" s="27" t="str">
        <f>VLOOKUP(A817,'BASE REGISTRO NOVIEMBRE'!$B$2:$V$890,3,FALSE)</f>
        <v>65087837-K</v>
      </c>
      <c r="D817" s="27" t="str">
        <f>VLOOKUP(A817,'BASE REGISTRO NOVIEMBRE'!$B$2:$V$890,4,FALSE)</f>
        <v>Fundación de Derecho Privado.</v>
      </c>
      <c r="E817" s="27" t="str">
        <f>VLOOKUP(A817,'BASE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17" s="27" t="str">
        <f>VLOOKUP(A817,'BASE REGISTRO NOVIEMBRE'!$B$2:$V$890,6,FALSE)</f>
        <v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v>
      </c>
      <c r="G817" s="27" t="str">
        <f>VLOOKUP(A817,'BASE REGISTRO NOVIEMBRE'!$B$2:$V$890,7,FALSE)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17" s="27" t="str">
        <f>VLOOKUP(A817,'BASE REGISTRO NOVIEMBRE'!$B$2:$V$890,8,FALSE)</f>
        <v>Presidente: 
Ignacio Andres Celedón Bulnes
Secretario: 
Roberto Manuel Celedón Bulnes, 
Tesorero:
Álvaro Rodrigo Henríquez Aguirre, 
De acuerdo a Certificado de vigencia de Directorio de Persona Jurídica sin fines de lucro, folio Nº 500394309845, de fecha 17 de junio de 2021, del  Servicio del Registro Civil e Identificación.</v>
      </c>
      <c r="I817" s="27" t="str">
        <f>VLOOKUP(A817,'BASE REGISTRO NOVIEMBRE'!$B$2:$V$890,9,FALSE)</f>
        <v xml:space="preserve">Durarán tres años en sus cargos por estatutos.  </v>
      </c>
      <c r="J817" s="27" t="str">
        <f>VLOOKUP(A817,'BASE REGISTRO NOVIEMBRE'!$B$2:$V$890,10,FALSE)</f>
        <v xml:space="preserve">De 30.05.2019 a 30.05.2022.
</v>
      </c>
      <c r="K817" s="27" t="str">
        <f>VLOOKUP(A817,'BASE REGISTRO NOVIEMBRE'!$B$2:$V$890,11,FALSE)</f>
        <v xml:space="preserve">Presidente: 
Ignacio Andres Celedón Bulnes,
Secretario:  
Roberto Manuel Celedón Bulnes, 
</v>
      </c>
      <c r="L817" s="27" t="str">
        <f>VLOOKUP(A817,'BASE REGISTRO NOVIEMBRE'!$B$2:$V$890,12,FALSE)</f>
        <v xml:space="preserve">Paseo Phillips Nº 16, piso 4, oficina X, comuna de Santiago, Región Metropolitana.
</v>
      </c>
      <c r="M817" s="27" t="str">
        <f>VLOOKUP(A817,'BASE REGISTRO NOVIEMBRE'!$B$2:$V$890,13,FALSE)</f>
        <v>XIII</v>
      </c>
      <c r="N817" s="27" t="str">
        <f>VLOOKUP(A817,'BASE REGISTRO NOVIEMBRE'!$B$2:$V$890,14,FALSE)</f>
        <v>Santiago</v>
      </c>
      <c r="O817" s="27" t="str">
        <f>VLOOKUP(A817,'BASE REGISTRO NOVIEMBRE'!$B$2:$V$890,15,FALSE)</f>
        <v xml:space="preserve">Teléfono: 232780640
</v>
      </c>
      <c r="P817" s="27" t="str">
        <f>VLOOKUP(A817,'BASE REGISTRO NOVIEMBRE'!$B$2:$V$890,16,FALSE)</f>
        <v xml:space="preserve">E-Mail: roberto.celedon@creaequidad.cl
           claudio.tobar@creaequidad.cl
</v>
      </c>
      <c r="Q817" s="27">
        <f>VLOOKUP(A817,'BASE REGISTRO NOVIEMBRE'!$B$2:$V$890,17,FALSE)</f>
        <v>0</v>
      </c>
      <c r="R817" s="27" t="str">
        <f>VLOOKUP(A817,'BASE REGISTRO NOVIEMBRE'!$B$2:$V$890,18,FALSE)</f>
        <v>93401: Instituciones de Asistencia Social.</v>
      </c>
      <c r="S817" s="27" t="str">
        <f>VLOOKUP(A817,'BASE REGISTRO NOVIEMBRE'!$B$2:$V$890,19,FALSE)</f>
        <v>Se acompaña certificado financiero, correspondiente al año 2020, aprobados por el Sub Departamento de Supervisión Financiera Nacional.</v>
      </c>
      <c r="T817" s="107">
        <f>VLOOKUP(A817,'BASE REGISTRO NOVIEMBRE'!$B$2:$V$890,20,FALSE)</f>
        <v>41908</v>
      </c>
      <c r="U817" s="41">
        <v>7510</v>
      </c>
      <c r="V817" s="44">
        <v>6490860</v>
      </c>
      <c r="W817" s="44">
        <v>24075660</v>
      </c>
      <c r="X817" s="45">
        <v>44561</v>
      </c>
      <c r="Y817" s="42" t="s">
        <v>40</v>
      </c>
      <c r="Z817" s="42" t="s">
        <v>9203</v>
      </c>
      <c r="AA817" s="42" t="s">
        <v>253</v>
      </c>
    </row>
    <row r="818" spans="1:27" ht="15.75" customHeight="1" x14ac:dyDescent="0.2">
      <c r="A818" s="41">
        <v>7512</v>
      </c>
      <c r="B818" s="27" t="str">
        <f>VLOOKUP(A818,'BASE REGISTRO NOVIEMBRE'!$B$2:$V$890,2,FALSE)</f>
        <v xml:space="preserve">I. Municipalidad de Rio Ibáñez
</v>
      </c>
      <c r="C818" s="27" t="str">
        <f>VLOOKUP(A818,'BASE REGISTRO NOVIEMBRE'!$B$2:$V$890,3,FALSE)</f>
        <v>69253100-0</v>
      </c>
      <c r="D818" s="27" t="str">
        <f>VLOOKUP(A818,'BASE REGISTRO NOVIEMBRE'!$B$2:$V$890,4,FALSE)</f>
        <v>Municipalidad</v>
      </c>
      <c r="E818" s="27" t="str">
        <f>VLOOKUP(A818,'BASE REGISTRO NOVIEMBRE'!$B$2:$V$890,5,FALSE)</f>
        <v>Constitución Política de la República, artículo 107</v>
      </c>
      <c r="F818" s="27" t="str">
        <f>VLOOKUP(A818,'BASE REGISTRO NOVIEMBRE'!$B$2:$V$890,6,FALSE)</f>
        <v>Indefinida</v>
      </c>
      <c r="G818" s="27" t="str">
        <f>VLOOKUP(A818,'BASE REGISTRO NOVIEMBRE'!$B$2:$V$890,7,FALSE)</f>
        <v>Según Ley Orgánica Nº 18.695, artículos 1º al  4º</v>
      </c>
      <c r="H818" s="27" t="str">
        <f>VLOOKUP(A818,'BASE REGISTRO NOVIEMBRE'!$B$2:$V$890,8,FALSE)</f>
        <v>no tiene</v>
      </c>
      <c r="I818" s="27">
        <f>VLOOKUP(A818,'BASE REGISTRO NOVIEMBRE'!$B$2:$V$890,9,FALSE)</f>
        <v>0</v>
      </c>
      <c r="J818" s="27">
        <f>VLOOKUP(A818,'BASE REGISTRO NOVIEMBRE'!$B$2:$V$890,10,FALSE)</f>
        <v>0</v>
      </c>
      <c r="K818" s="27" t="str">
        <f>VLOOKUP(A818,'BASE REGISTRO NOVIEMBRE'!$B$2:$V$890,11,FALSE)</f>
        <v xml:space="preserve">Marcelo Orlando Santana Vargas
</v>
      </c>
      <c r="L818" s="27" t="str">
        <f>VLOOKUP(A818,'BASE REGISTRO NOVIEMBRE'!$B$2:$V$890,12,FALSE)</f>
        <v xml:space="preserve">Carlos Soza Nº161 Puerto Ibáñez, Comuna de rio Ibáñez, Región de Aysén, </v>
      </c>
      <c r="M818" s="27" t="str">
        <f>VLOOKUP(A818,'BASE REGISTRO NOVIEMBRE'!$B$2:$V$890,13,FALSE)</f>
        <v>XI</v>
      </c>
      <c r="N818" s="27" t="str">
        <f>VLOOKUP(A818,'BASE REGISTRO NOVIEMBRE'!$B$2:$V$890,14,FALSE)</f>
        <v>rio Ibáñez</v>
      </c>
      <c r="O818" s="27" t="str">
        <f>VLOOKUP(A818,'BASE REGISTRO NOVIEMBRE'!$B$2:$V$890,15,FALSE)</f>
        <v>672-423369                        56979590865</v>
      </c>
      <c r="P818" s="27" t="str">
        <f>VLOOKUP(A818,'BASE REGISTRO NOVIEMBRE'!$B$2:$V$890,16,FALSE)</f>
        <v>alcaldía@rioibanez.cl           marcelo.santana@rioibanez.cl</v>
      </c>
      <c r="Q818" s="27">
        <f>VLOOKUP(A818,'BASE REGISTRO NOVIEMBRE'!$B$2:$V$890,17,FALSE)</f>
        <v>0</v>
      </c>
      <c r="R818" s="27">
        <f>VLOOKUP(A818,'BASE REGISTRO NOVIEMBRE'!$B$2:$V$890,18,FALSE)</f>
        <v>91001</v>
      </c>
      <c r="S818" s="27" t="str">
        <f>VLOOKUP(A818,'BASE REGISTRO NOVIEMBRE'!$B$2:$V$890,19,FALSE)</f>
        <v xml:space="preserve">No se acompañan. Aplica Informe Jurídico Nº 09, de  fecha 14 de marzo de 2011 del Departamento Jurídico y Dictamen Nº 070791, de 2009, de la Contraloría General de la República.  
</v>
      </c>
      <c r="T818" s="107">
        <f>VLOOKUP(A818,'BASE REGISTRO NOVIEMBRE'!$B$2:$V$890,20,FALSE)</f>
        <v>41925</v>
      </c>
      <c r="U818" s="41">
        <v>7512</v>
      </c>
      <c r="V818" s="44">
        <v>5265786</v>
      </c>
      <c r="W818" s="44">
        <v>10531572</v>
      </c>
      <c r="X818" s="45">
        <v>44561</v>
      </c>
      <c r="Y818" s="42" t="s">
        <v>40</v>
      </c>
      <c r="Z818" s="42" t="s">
        <v>9203</v>
      </c>
      <c r="AA818" s="42" t="s">
        <v>9638</v>
      </c>
    </row>
    <row r="819" spans="1:27" ht="15.75" customHeight="1" x14ac:dyDescent="0.2">
      <c r="A819" s="41">
        <v>7513</v>
      </c>
      <c r="B819" s="27" t="str">
        <f>VLOOKUP(A819,'BASE REGISTRO NOVIEMBRE'!$B$2:$V$890,2,FALSE)</f>
        <v xml:space="preserve">I. Municipalidad de Huara
</v>
      </c>
      <c r="C819" s="27" t="str">
        <f>VLOOKUP(A819,'BASE REGISTRO NOVIEMBRE'!$B$2:$V$890,3,FALSE)</f>
        <v>69010200-5</v>
      </c>
      <c r="D819" s="27" t="str">
        <f>VLOOKUP(A819,'BASE REGISTRO NOVIEMBRE'!$B$2:$V$890,4,FALSE)</f>
        <v>Municipalidad</v>
      </c>
      <c r="E819" s="27" t="str">
        <f>VLOOKUP(A819,'BASE REGISTRO NOVIEMBRE'!$B$2:$V$890,5,FALSE)</f>
        <v>Constitución Política de la República, artículo 107.</v>
      </c>
      <c r="F819" s="27" t="str">
        <f>VLOOKUP(A819,'BASE REGISTRO NOVIEMBRE'!$B$2:$V$890,6,FALSE)</f>
        <v>Indefinida.</v>
      </c>
      <c r="G819" s="27" t="str">
        <f>VLOOKUP(A819,'BASE REGISTRO NOVIEMBRE'!$B$2:$V$890,7,FALSE)</f>
        <v>Según Ley Orgánica Nº 18.695, artículos 1º al 4º.</v>
      </c>
      <c r="H819" s="27" t="str">
        <f>VLOOKUP(A819,'BASE REGISTRO NOVIEMBRE'!$B$2:$V$890,8,FALSE)</f>
        <v>no tiene</v>
      </c>
      <c r="I819" s="27">
        <f>VLOOKUP(A819,'BASE REGISTRO NOVIEMBRE'!$B$2:$V$890,9,FALSE)</f>
        <v>0</v>
      </c>
      <c r="J819" s="27">
        <f>VLOOKUP(A819,'BASE REGISTRO NOVIEMBRE'!$B$2:$V$890,10,FALSE)</f>
        <v>0</v>
      </c>
      <c r="K819" s="27" t="str">
        <f>VLOOKUP(A819,'BASE REGISTRO NOVIEMBRE'!$B$2:$V$890,11,FALSE)</f>
        <v xml:space="preserve">José Andrés Bartolo Vinaya, </v>
      </c>
      <c r="L819" s="27" t="str">
        <f>VLOOKUP(A819,'BASE REGISTRO NOVIEMBRE'!$B$2:$V$890,12,FALSE)</f>
        <v xml:space="preserve">Vicuña Mackenna S/N°, Comuna de Huara, Provincia de Tamarugal, Región de Tarapacá.
</v>
      </c>
      <c r="M819" s="27" t="str">
        <f>VLOOKUP(A819,'BASE REGISTRO NOVIEMBRE'!$B$2:$V$890,13,FALSE)</f>
        <v>I</v>
      </c>
      <c r="N819" s="27" t="str">
        <f>VLOOKUP(A819,'BASE REGISTRO NOVIEMBRE'!$B$2:$V$890,14,FALSE)</f>
        <v>Tamarugal</v>
      </c>
      <c r="O819" s="27" t="str">
        <f>VLOOKUP(A819,'BASE REGISTRO NOVIEMBRE'!$B$2:$V$890,15,FALSE)</f>
        <v>Fono: 2463200</v>
      </c>
      <c r="P819" s="27">
        <f>VLOOKUP(A819,'BASE REGISTRO NOVIEMBRE'!$B$2:$V$890,16,FALSE)</f>
        <v>0</v>
      </c>
      <c r="Q819" s="27">
        <f>VLOOKUP(A819,'BASE REGISTRO NOVIEMBRE'!$B$2:$V$890,17,FALSE)</f>
        <v>0</v>
      </c>
      <c r="R819" s="27">
        <f>VLOOKUP(A819,'BASE REGISTRO NOVIEMBRE'!$B$2:$V$890,18,FALSE)</f>
        <v>91001</v>
      </c>
      <c r="S819" s="27" t="str">
        <f>VLOOKUP(A819,'BASE REGISTRO NOVIEMBRE'!$B$2:$V$890,19,FALSE)</f>
        <v>No corresponde</v>
      </c>
      <c r="T819" s="107">
        <f>VLOOKUP(A819,'BASE REGISTRO NOVIEMBRE'!$B$2:$V$890,20,FALSE)</f>
        <v>41927</v>
      </c>
      <c r="U819" s="41">
        <v>7513</v>
      </c>
      <c r="V819" s="44">
        <v>2289472</v>
      </c>
      <c r="W819" s="44">
        <v>9615782</v>
      </c>
      <c r="X819" s="45">
        <v>44561</v>
      </c>
      <c r="Y819" s="42" t="s">
        <v>40</v>
      </c>
      <c r="Z819" s="42" t="s">
        <v>9203</v>
      </c>
      <c r="AA819" s="42" t="s">
        <v>658</v>
      </c>
    </row>
    <row r="820" spans="1:27" ht="15.75" customHeight="1" x14ac:dyDescent="0.2">
      <c r="A820" s="41">
        <v>7514</v>
      </c>
      <c r="B820" s="27" t="str">
        <f>VLOOKUP(A820,'BASE REGISTRO NOVIEMBRE'!$B$2:$V$890,2,FALSE)</f>
        <v xml:space="preserve">I. Municipalidad de Lago Ranco
</v>
      </c>
      <c r="C820" s="27" t="str">
        <f>VLOOKUP(A820,'BASE REGISTRO NOVIEMBRE'!$B$2:$V$890,3,FALSE)</f>
        <v>69201100-7</v>
      </c>
      <c r="D820" s="27" t="str">
        <f>VLOOKUP(A820,'BASE REGISTRO NOVIEMBRE'!$B$2:$V$890,4,FALSE)</f>
        <v>Municipalidad</v>
      </c>
      <c r="E820" s="27" t="str">
        <f>VLOOKUP(A820,'BASE REGISTRO NOVIEMBRE'!$B$2:$V$890,5,FALSE)</f>
        <v>Constitución Política de la República, artículo 107.</v>
      </c>
      <c r="F820" s="27" t="str">
        <f>VLOOKUP(A820,'BASE REGISTRO NOVIEMBRE'!$B$2:$V$890,6,FALSE)</f>
        <v>Indefinida.</v>
      </c>
      <c r="G820" s="27" t="str">
        <f>VLOOKUP(A820,'BASE REGISTRO NOVIEMBRE'!$B$2:$V$890,7,FALSE)</f>
        <v>Según Ley Orgánica Nº 18.695, artículos 1º al 4º.</v>
      </c>
      <c r="H820" s="27" t="str">
        <f>VLOOKUP(A820,'BASE REGISTRO NOVIEMBRE'!$B$2:$V$890,8,FALSE)</f>
        <v>no tiene</v>
      </c>
      <c r="I820" s="27">
        <f>VLOOKUP(A820,'BASE REGISTRO NOVIEMBRE'!$B$2:$V$890,9,FALSE)</f>
        <v>0</v>
      </c>
      <c r="J820" s="27">
        <f>VLOOKUP(A820,'BASE REGISTRO NOVIEMBRE'!$B$2:$V$890,10,FALSE)</f>
        <v>0</v>
      </c>
      <c r="K820" s="27" t="str">
        <f>VLOOKUP(A820,'BASE REGISTRO NOVIEMBRE'!$B$2:$V$890,11,FALSE)</f>
        <v xml:space="preserve">Miguel Meza Shwenke, </v>
      </c>
      <c r="L820" s="27" t="str">
        <f>VLOOKUP(A820,'BASE REGISTRO NOVIEMBRE'!$B$2:$V$890,12,FALSE)</f>
        <v xml:space="preserve">Calle Viña del Mar Nº 345, Lago Ranco.
</v>
      </c>
      <c r="M820" s="27" t="str">
        <f>VLOOKUP(A820,'BASE REGISTRO NOVIEMBRE'!$B$2:$V$890,13,FALSE)</f>
        <v>X</v>
      </c>
      <c r="N820" s="27" t="str">
        <f>VLOOKUP(A820,'BASE REGISTRO NOVIEMBRE'!$B$2:$V$890,14,FALSE)</f>
        <v>Lago Ranco</v>
      </c>
      <c r="O820" s="27">
        <f>VLOOKUP(A820,'BASE REGISTRO NOVIEMBRE'!$B$2:$V$890,15,FALSE)</f>
        <v>0</v>
      </c>
      <c r="P820" s="27">
        <f>VLOOKUP(A820,'BASE REGISTRO NOVIEMBRE'!$B$2:$V$890,16,FALSE)</f>
        <v>0</v>
      </c>
      <c r="Q820" s="27">
        <f>VLOOKUP(A820,'BASE REGISTRO NOVIEMBRE'!$B$2:$V$890,17,FALSE)</f>
        <v>0</v>
      </c>
      <c r="R820" s="27">
        <f>VLOOKUP(A820,'BASE REGISTRO NOVIEMBRE'!$B$2:$V$890,18,FALSE)</f>
        <v>91001</v>
      </c>
      <c r="S820" s="27" t="str">
        <f>VLOOKUP(A820,'BASE REGISTRO NOVIEMBRE'!$B$2:$V$890,19,FALSE)</f>
        <v>No se acompañan. Aplica Informe Jurídico Nº 09, de  fecha 14 de marzo de 2011 del Departamento Jurídico y Dictamen Nº 070791, de 2009, de la Contraloría General de la República</v>
      </c>
      <c r="T820" s="107">
        <f>VLOOKUP(A820,'BASE REGISTRO NOVIEMBRE'!$B$2:$V$890,20,FALSE)</f>
        <v>41939</v>
      </c>
      <c r="U820" s="41">
        <v>7514</v>
      </c>
      <c r="V820" s="44">
        <v>3262498</v>
      </c>
      <c r="W820" s="44">
        <v>6524996</v>
      </c>
      <c r="X820" s="45">
        <v>44561</v>
      </c>
      <c r="Y820" s="42" t="s">
        <v>40</v>
      </c>
      <c r="Z820" s="42" t="s">
        <v>9203</v>
      </c>
      <c r="AA820" s="42" t="s">
        <v>9511</v>
      </c>
    </row>
    <row r="821" spans="1:27" ht="15.75" customHeight="1" x14ac:dyDescent="0.2">
      <c r="A821" s="41">
        <v>7517</v>
      </c>
      <c r="B821" s="27" t="str">
        <f>VLOOKUP(A821,'BASE REGISTRO NOVIEMBRE'!$B$2:$V$890,2,FALSE)</f>
        <v xml:space="preserve">Fundación de Beneficencia Sentidos
</v>
      </c>
      <c r="C821" s="27" t="str">
        <f>VLOOKUP(A821,'BASE REGISTRO NOVIEMBRE'!$B$2:$V$890,3,FALSE)</f>
        <v>65084669-9</v>
      </c>
      <c r="D821" s="27" t="str">
        <f>VLOOKUP(A821,'BASE REGISTRO NOVIEMBRE'!$B$2:$V$890,4,FALSE)</f>
        <v>Fundación de Derecho Privado.</v>
      </c>
      <c r="E821" s="27" t="str">
        <f>VLOOKUP(A821,'BASE REGISTRO NOVIEMBRE'!$B$2:$V$890,5,FALSE)</f>
        <v>Inscripción N° 169989, de fecha 21 de Abril de 2014, del Registro de Personas Jurídicas, del Servicio de Registro Civil e Identificación.</v>
      </c>
      <c r="F821" s="27" t="str">
        <f>VLOOKUP(A821,'BASE REGISTRO NOVIEMBRE'!$B$2:$V$890,6,FALSE)</f>
        <v>Certificado de Vigencia folio Nº 500398003125, de fecha 11 de julio de 2021, del Servicio de Registro Civil e Identificación.</v>
      </c>
      <c r="G821" s="27" t="str">
        <f>VLOOKUP(A821,'BASE REGISTRO NOVIEMBRE'!$B$2:$V$890,7,FALSE)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821" s="27" t="str">
        <f>VLOOKUP(A821,'BASE REGISTRO NOVIEMBRE'!$B$2:$V$890,8,FALSE)</f>
        <v xml:space="preserve">Presidente: 
Marcela Araya Martínez                      
-Vicepresidente 
Mariann Alejandra Davila Coggiola
-Secretario:
Richard Jesús Ron Farías
-Tesorero:
Amaru Andrés Ugaz Ayala
Certificado de Directorio del SRCI, de fecha 11-07-2021, Folio N° 500398003118.F242
</v>
      </c>
      <c r="I821" s="27" t="str">
        <f>VLOOKUP(A821,'BASE REGISTRO NOVIEMBRE'!$B$2:$V$890,9,FALSE)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821" s="27" t="str">
        <f>VLOOKUP(A821,'BASE REGISTRO NOVIEMBRE'!$B$2:$V$890,10,FALSE)</f>
        <v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v>
      </c>
      <c r="K821" s="27" t="str">
        <f>VLOOKUP(A821,'BASE REGISTRO NOVIEMBRE'!$B$2:$V$890,11,FALSE)</f>
        <v xml:space="preserve">Ana Mireya Ayala Rivera 
</v>
      </c>
      <c r="L821" s="27" t="str">
        <f>VLOOKUP(A821,'BASE REGISTRO NOVIEMBRE'!$B$2:$V$890,12,FALSE)</f>
        <v xml:space="preserve">Obispo Manuel Umaña N° 917, comuna de Estación Central, Región Metropolitana.  
</v>
      </c>
      <c r="M821" s="27" t="str">
        <f>VLOOKUP(A821,'BASE REGISTRO NOVIEMBRE'!$B$2:$V$890,13,FALSE)</f>
        <v>XIII</v>
      </c>
      <c r="N821" s="27" t="str">
        <f>VLOOKUP(A821,'BASE REGISTRO NOVIEMBRE'!$B$2:$V$890,14,FALSE)</f>
        <v>Estación Central</v>
      </c>
      <c r="O821" s="27" t="str">
        <f>VLOOKUP(A821,'BASE REGISTRO NOVIEMBRE'!$B$2:$V$890,15,FALSE)</f>
        <v>Fono: 22 9181586</v>
      </c>
      <c r="P821" s="27" t="str">
        <f>VLOOKUP(A821,'BASE REGISTRO NOVIEMBRE'!$B$2:$V$890,16,FALSE)</f>
        <v>Fund.sentidos@gmail.com
ppfestacioncentral@fundacionsentidos.org
http://www.fundacionsentidos.org</v>
      </c>
      <c r="Q821" s="27">
        <f>VLOOKUP(A821,'BASE REGISTRO NOVIEMBRE'!$B$2:$V$890,17,FALSE)</f>
        <v>0</v>
      </c>
      <c r="R821" s="27" t="str">
        <f>VLOOKUP(A821,'BASE REGISTRO NOVIEMBRE'!$B$2:$V$890,18,FALSE)</f>
        <v>93401: Institución de Asistencia Social.</v>
      </c>
      <c r="S821" s="27" t="str">
        <f>VLOOKUP(A821,'BASE REGISTRO NOVIEMBRE'!$B$2:$V$890,19,FALSE)</f>
        <v>Acompaña Certificado Financiero del año 2020,  aprobados por el Subdepartamento de Supervisión Financiera.</v>
      </c>
      <c r="T821" s="107">
        <f>VLOOKUP(A821,'BASE REGISTRO NOVIEMBRE'!$B$2:$V$890,20,FALSE)</f>
        <v>41950</v>
      </c>
      <c r="U821" s="41">
        <v>7517</v>
      </c>
      <c r="V821" s="44">
        <v>14274720</v>
      </c>
      <c r="W821" s="44">
        <v>20481120</v>
      </c>
      <c r="X821" s="45">
        <v>44561</v>
      </c>
      <c r="Y821" s="42" t="s">
        <v>40</v>
      </c>
      <c r="Z821" s="42" t="s">
        <v>9203</v>
      </c>
      <c r="AA821" s="42" t="s">
        <v>9490</v>
      </c>
    </row>
    <row r="822" spans="1:27" ht="15.75" customHeight="1" x14ac:dyDescent="0.2">
      <c r="A822" s="41">
        <v>7520</v>
      </c>
      <c r="B822" s="27" t="str">
        <f>VLOOKUP(A822,'BASE REGISTRO NOVIEMBRE'!$B$2:$V$890,2,FALSE)</f>
        <v xml:space="preserve">I. Municipalidad de Mariquina
</v>
      </c>
      <c r="C822" s="27" t="str">
        <f>VLOOKUP(A822,'BASE REGISTRO NOVIEMBRE'!$B$2:$V$890,3,FALSE)</f>
        <v>69200400-0</v>
      </c>
      <c r="D822" s="27" t="str">
        <f>VLOOKUP(A822,'BASE REGISTRO NOVIEMBRE'!$B$2:$V$890,4,FALSE)</f>
        <v>Municipalidad</v>
      </c>
      <c r="E822" s="27" t="str">
        <f>VLOOKUP(A822,'BASE REGISTRO NOVIEMBRE'!$B$2:$V$890,5,FALSE)</f>
        <v>Constitución Política de la República, artículo 107.</v>
      </c>
      <c r="F822" s="27" t="str">
        <f>VLOOKUP(A822,'BASE REGISTRO NOVIEMBRE'!$B$2:$V$890,6,FALSE)</f>
        <v>Indefinida.</v>
      </c>
      <c r="G822" s="27" t="str">
        <f>VLOOKUP(A822,'BASE REGISTRO NOVIEMBRE'!$B$2:$V$890,7,FALSE)</f>
        <v>Según Ley Orgánica Nº 18.695, artículos 1º al 4º.</v>
      </c>
      <c r="H822" s="27" t="str">
        <f>VLOOKUP(A822,'BASE REGISTRO NOVIEMBRE'!$B$2:$V$890,8,FALSE)</f>
        <v>No tiene</v>
      </c>
      <c r="I822" s="27">
        <f>VLOOKUP(A822,'BASE REGISTRO NOVIEMBRE'!$B$2:$V$890,9,FALSE)</f>
        <v>0</v>
      </c>
      <c r="J822" s="27">
        <f>VLOOKUP(A822,'BASE REGISTRO NOVIEMBRE'!$B$2:$V$890,10,FALSE)</f>
        <v>0</v>
      </c>
      <c r="K822" s="27" t="str">
        <f>VLOOKUP(A822,'BASE REGISTRO NOVIEMBRE'!$B$2:$V$890,11,FALSE)</f>
        <v xml:space="preserve">Erwin Pacheco Ayala, </v>
      </c>
      <c r="L822" s="27" t="str">
        <f>VLOOKUP(A822,'BASE REGISTRO NOVIEMBRE'!$B$2:$V$890,12,FALSE)</f>
        <v xml:space="preserve">Mariquina N° 54. Comuna de Mariquina. XIV Región de los Ríos.
</v>
      </c>
      <c r="M822" s="27" t="str">
        <f>VLOOKUP(A822,'BASE REGISTRO NOVIEMBRE'!$B$2:$V$890,13,FALSE)</f>
        <v>XIV</v>
      </c>
      <c r="N822" s="27" t="str">
        <f>VLOOKUP(A822,'BASE REGISTRO NOVIEMBRE'!$B$2:$V$890,14,FALSE)</f>
        <v>Mariquina.</v>
      </c>
      <c r="O822" s="27" t="str">
        <f>VLOOKUP(A822,'BASE REGISTRO NOVIEMBRE'!$B$2:$V$890,15,FALSE)</f>
        <v>Fono: 63-2453200, Fax 63-2453227.</v>
      </c>
      <c r="P822" s="27" t="str">
        <f>VLOOKUP(A822,'BASE REGISTRO NOVIEMBRE'!$B$2:$V$890,16,FALSE)</f>
        <v xml:space="preserve"> alcaldia@munimariquina.cl</v>
      </c>
      <c r="Q822" s="27">
        <f>VLOOKUP(A822,'BASE REGISTRO NOVIEMBRE'!$B$2:$V$890,17,FALSE)</f>
        <v>0</v>
      </c>
      <c r="R822" s="27">
        <f>VLOOKUP(A822,'BASE REGISTRO NOVIEMBRE'!$B$2:$V$890,18,FALSE)</f>
        <v>91001</v>
      </c>
      <c r="S822" s="27" t="str">
        <f>VLOOKUP(A822,'BASE REGISTRO NOVIEMBRE'!$B$2:$V$890,19,FALSE)</f>
        <v>No corresponde</v>
      </c>
      <c r="T822" s="107">
        <f>VLOOKUP(A822,'BASE REGISTRO NOVIEMBRE'!$B$2:$V$890,20,FALSE)</f>
        <v>41996</v>
      </c>
      <c r="U822" s="41">
        <v>7520</v>
      </c>
      <c r="V822" s="44">
        <v>5494733</v>
      </c>
      <c r="W822" s="44">
        <v>10989466</v>
      </c>
      <c r="X822" s="45">
        <v>44561</v>
      </c>
      <c r="Y822" s="42" t="s">
        <v>40</v>
      </c>
      <c r="Z822" s="42" t="s">
        <v>9203</v>
      </c>
      <c r="AA822" s="42" t="s">
        <v>9528</v>
      </c>
    </row>
    <row r="823" spans="1:27" ht="15.75" customHeight="1" x14ac:dyDescent="0.2">
      <c r="A823" s="41">
        <v>7521</v>
      </c>
      <c r="B823" s="27" t="str">
        <f>VLOOKUP(A823,'BASE REGISTRO NOVIEMBRE'!$B$2:$V$890,2,FALSE)</f>
        <v xml:space="preserve">I. Municipalidad de Corral
</v>
      </c>
      <c r="C823" s="27" t="str">
        <f>VLOOKUP(A823,'BASE REGISTRO NOVIEMBRE'!$B$2:$V$890,3,FALSE)</f>
        <v>69200200-8</v>
      </c>
      <c r="D823" s="27" t="str">
        <f>VLOOKUP(A823,'BASE REGISTRO NOVIEMBRE'!$B$2:$V$890,4,FALSE)</f>
        <v>Municipalidad</v>
      </c>
      <c r="E823" s="27" t="str">
        <f>VLOOKUP(A823,'BASE REGISTRO NOVIEMBRE'!$B$2:$V$890,5,FALSE)</f>
        <v>Constitución Política de la República, artículo 107.</v>
      </c>
      <c r="F823" s="27" t="str">
        <f>VLOOKUP(A823,'BASE REGISTRO NOVIEMBRE'!$B$2:$V$890,6,FALSE)</f>
        <v>Indefinida.</v>
      </c>
      <c r="G823" s="27" t="str">
        <f>VLOOKUP(A823,'BASE REGISTRO NOVIEMBRE'!$B$2:$V$890,7,FALSE)</f>
        <v>Según Ley Orgánica Nº 18.695, artículos 1º al 4º.</v>
      </c>
      <c r="H823" s="27" t="str">
        <f>VLOOKUP(A823,'BASE REGISTRO NOVIEMBRE'!$B$2:$V$890,8,FALSE)</f>
        <v>no tiene</v>
      </c>
      <c r="I823" s="27">
        <f>VLOOKUP(A823,'BASE REGISTRO NOVIEMBRE'!$B$2:$V$890,9,FALSE)</f>
        <v>0</v>
      </c>
      <c r="J823" s="27">
        <f>VLOOKUP(A823,'BASE REGISTRO NOVIEMBRE'!$B$2:$V$890,10,FALSE)</f>
        <v>0</v>
      </c>
      <c r="K823" s="27" t="str">
        <f>VLOOKUP(A823,'BASE REGISTRO NOVIEMBRE'!$B$2:$V$890,11,FALSE)</f>
        <v xml:space="preserve">Gastón Pérez González, </v>
      </c>
      <c r="L823" s="27" t="str">
        <f>VLOOKUP(A823,'BASE REGISTRO NOVIEMBRE'!$B$2:$V$890,12,FALSE)</f>
        <v xml:space="preserve">Calle  Esmeralda Nº 145, Comuna de Corral, XIV Región de los Ríos.
</v>
      </c>
      <c r="M823" s="27" t="str">
        <f>VLOOKUP(A823,'BASE REGISTRO NOVIEMBRE'!$B$2:$V$890,13,FALSE)</f>
        <v>XIV</v>
      </c>
      <c r="N823" s="27" t="str">
        <f>VLOOKUP(A823,'BASE REGISTRO NOVIEMBRE'!$B$2:$V$890,14,FALSE)</f>
        <v>Corral</v>
      </c>
      <c r="O823" s="27" t="str">
        <f>VLOOKUP(A823,'BASE REGISTRO NOVIEMBRE'!$B$2:$V$890,15,FALSE)</f>
        <v>Fono: 63-471808</v>
      </c>
      <c r="P823" s="27" t="str">
        <f>VLOOKUP(A823,'BASE REGISTRO NOVIEMBRE'!$B$2:$V$890,16,FALSE)</f>
        <v xml:space="preserve">cuyamo@municipalidadcorral.cl
alcaldia@municipalidadcorral.cl
</v>
      </c>
      <c r="Q823" s="27">
        <f>VLOOKUP(A823,'BASE REGISTRO NOVIEMBRE'!$B$2:$V$890,17,FALSE)</f>
        <v>0</v>
      </c>
      <c r="R823" s="27">
        <f>VLOOKUP(A823,'BASE REGISTRO NOVIEMBRE'!$B$2:$V$890,18,FALSE)</f>
        <v>91001</v>
      </c>
      <c r="S823" s="27" t="str">
        <f>VLOOKUP(A823,'BASE REGISTRO NOVIEMBRE'!$B$2:$V$890,19,FALSE)</f>
        <v>No se acompañan. Aplica Informe Jurídico Nº 09, de  fecha 14 de marzo de 2011 del Departamento Jurídico y Dictamen Nº 070791, de 2009, de la Contraloría General de la República</v>
      </c>
      <c r="T823" s="107">
        <f>VLOOKUP(A823,'BASE REGISTRO NOVIEMBRE'!$B$2:$V$890,20,FALSE)</f>
        <v>41996</v>
      </c>
      <c r="U823" s="41">
        <v>7521</v>
      </c>
      <c r="V823" s="44">
        <v>4078122</v>
      </c>
      <c r="W823" s="44">
        <v>8156244</v>
      </c>
      <c r="X823" s="45">
        <v>44561</v>
      </c>
      <c r="Y823" s="42" t="s">
        <v>40</v>
      </c>
      <c r="Z823" s="42" t="s">
        <v>9203</v>
      </c>
      <c r="AA823" s="42" t="s">
        <v>9481</v>
      </c>
    </row>
    <row r="824" spans="1:27" ht="15.75" customHeight="1" x14ac:dyDescent="0.2">
      <c r="A824" s="41">
        <v>7523</v>
      </c>
      <c r="B824" s="27" t="str">
        <f>VLOOKUP(A824,'BASE REGISTRO NOVIEMBRE'!$B$2:$V$890,2,FALSE)</f>
        <v xml:space="preserve">I. Municipalidad de Futrono
</v>
      </c>
      <c r="C824" s="27" t="str">
        <f>VLOOKUP(A824,'BASE REGISTRO NOVIEMBRE'!$B$2:$V$890,3,FALSE)</f>
        <v>69200700-K</v>
      </c>
      <c r="D824" s="27" t="str">
        <f>VLOOKUP(A824,'BASE REGISTRO NOVIEMBRE'!$B$2:$V$890,4,FALSE)</f>
        <v>Municipalidad</v>
      </c>
      <c r="E824" s="27" t="str">
        <f>VLOOKUP(A824,'BASE REGISTRO NOVIEMBRE'!$B$2:$V$890,5,FALSE)</f>
        <v>Constitución Política de la República, artículo 107.</v>
      </c>
      <c r="F824" s="27" t="str">
        <f>VLOOKUP(A824,'BASE REGISTRO NOVIEMBRE'!$B$2:$V$890,6,FALSE)</f>
        <v>Indefinida.</v>
      </c>
      <c r="G824" s="27" t="str">
        <f>VLOOKUP(A824,'BASE REGISTRO NOVIEMBRE'!$B$2:$V$890,7,FALSE)</f>
        <v>Según Ley Orgánica Nº 18.695, artículos 1º al 4º.</v>
      </c>
      <c r="H824" s="27" t="str">
        <f>VLOOKUP(A824,'BASE REGISTRO NOVIEMBRE'!$B$2:$V$890,8,FALSE)</f>
        <v>no tiene</v>
      </c>
      <c r="I824" s="27">
        <f>VLOOKUP(A824,'BASE REGISTRO NOVIEMBRE'!$B$2:$V$890,9,FALSE)</f>
        <v>0</v>
      </c>
      <c r="J824" s="27">
        <f>VLOOKUP(A824,'BASE REGISTRO NOVIEMBRE'!$B$2:$V$890,10,FALSE)</f>
        <v>0</v>
      </c>
      <c r="K824" s="27" t="str">
        <f>VLOOKUP(A824,'BASE REGISTRO NOVIEMBRE'!$B$2:$V$890,11,FALSE)</f>
        <v xml:space="preserve">Claudio Rosamel Lavado Castro,                           
</v>
      </c>
      <c r="L824" s="27" t="str">
        <f>VLOOKUP(A824,'BASE REGISTRO NOVIEMBRE'!$B$2:$V$890,12,FALSE)</f>
        <v xml:space="preserve">Avda. Balmaceda Esquina Alessandri S/N
</v>
      </c>
      <c r="M824" s="27" t="str">
        <f>VLOOKUP(A824,'BASE REGISTRO NOVIEMBRE'!$B$2:$V$890,13,FALSE)</f>
        <v>XIV</v>
      </c>
      <c r="N824" s="27" t="str">
        <f>VLOOKUP(A824,'BASE REGISTRO NOVIEMBRE'!$B$2:$V$890,14,FALSE)</f>
        <v>Futrono</v>
      </c>
      <c r="O824" s="27" t="str">
        <f>VLOOKUP(A824,'BASE REGISTRO NOVIEMBRE'!$B$2:$V$890,15,FALSE)</f>
        <v>Fono Fax: (063) 2481213</v>
      </c>
      <c r="P824" s="27" t="str">
        <f>VLOOKUP(A824,'BASE REGISTRO NOVIEMBRE'!$B$2:$V$890,16,FALSE)</f>
        <v>: contacto@munifutrono.cl</v>
      </c>
      <c r="Q824" s="27">
        <f>VLOOKUP(A824,'BASE REGISTRO NOVIEMBRE'!$B$2:$V$890,17,FALSE)</f>
        <v>0</v>
      </c>
      <c r="R824" s="27">
        <f>VLOOKUP(A824,'BASE REGISTRO NOVIEMBRE'!$B$2:$V$890,18,FALSE)</f>
        <v>91001</v>
      </c>
      <c r="S824" s="27" t="str">
        <f>VLOOKUP(A824,'BASE REGISTRO NOVIEMBRE'!$B$2:$V$890,19,FALSE)</f>
        <v>No se acompañan. Aplica Informe Jurídico Nº 09, de fecha 14 de marzo de 2011 del Departamento Jurídico y Dictamen Nº 070791, de 2009, de la Contraloría General de la República.</v>
      </c>
      <c r="T824" s="107">
        <f>VLOOKUP(A824,'BASE REGISTRO NOVIEMBRE'!$B$2:$V$890,20,FALSE)</f>
        <v>42032</v>
      </c>
      <c r="U824" s="41">
        <v>7523</v>
      </c>
      <c r="V824" s="44">
        <v>4078122</v>
      </c>
      <c r="W824" s="44">
        <v>8156244</v>
      </c>
      <c r="X824" s="45">
        <v>44561</v>
      </c>
      <c r="Y824" s="42" t="s">
        <v>40</v>
      </c>
      <c r="Z824" s="42" t="s">
        <v>9203</v>
      </c>
      <c r="AA824" s="42" t="s">
        <v>9495</v>
      </c>
    </row>
    <row r="825" spans="1:27" ht="15.75" customHeight="1" x14ac:dyDescent="0.2">
      <c r="A825" s="41">
        <v>7524</v>
      </c>
      <c r="B825" s="27" t="str">
        <f>VLOOKUP(A825,'BASE REGISTRO NOVIEMBRE'!$B$2:$V$890,2,FALSE)</f>
        <v xml:space="preserve">I. Municipalidad de Pichidegua
</v>
      </c>
      <c r="C825" s="27" t="str">
        <f>VLOOKUP(A825,'BASE REGISTRO NOVIEMBRE'!$B$2:$V$890,3,FALSE)</f>
        <v>69081100-6</v>
      </c>
      <c r="D825" s="27" t="str">
        <f>VLOOKUP(A825,'BASE REGISTRO NOVIEMBRE'!$B$2:$V$890,4,FALSE)</f>
        <v>Municipalidad</v>
      </c>
      <c r="E825" s="27" t="str">
        <f>VLOOKUP(A825,'BASE REGISTRO NOVIEMBRE'!$B$2:$V$890,5,FALSE)</f>
        <v>Constitución Política de la República, artículo 107.</v>
      </c>
      <c r="F825" s="27" t="str">
        <f>VLOOKUP(A825,'BASE REGISTRO NOVIEMBRE'!$B$2:$V$890,6,FALSE)</f>
        <v>Indefinida.</v>
      </c>
      <c r="G825" s="27" t="str">
        <f>VLOOKUP(A825,'BASE REGISTRO NOVIEMBRE'!$B$2:$V$890,7,FALSE)</f>
        <v>Según Ley Orgánica Nº 18.695, artículos 1º al 4º.</v>
      </c>
      <c r="H825" s="27" t="str">
        <f>VLOOKUP(A825,'BASE REGISTRO NOVIEMBRE'!$B$2:$V$890,8,FALSE)</f>
        <v>no tiene</v>
      </c>
      <c r="I825" s="27">
        <f>VLOOKUP(A825,'BASE REGISTRO NOVIEMBRE'!$B$2:$V$890,9,FALSE)</f>
        <v>0</v>
      </c>
      <c r="J825" s="27">
        <f>VLOOKUP(A825,'BASE REGISTRO NOVIEMBRE'!$B$2:$V$890,10,FALSE)</f>
        <v>0</v>
      </c>
      <c r="K825" s="27" t="str">
        <f>VLOOKUP(A825,'BASE REGISTRO NOVIEMBRE'!$B$2:$V$890,11,FALSE)</f>
        <v>Rubén Cerón González,</v>
      </c>
      <c r="L825" s="27" t="str">
        <f>VLOOKUP(A825,'BASE REGISTRO NOVIEMBRE'!$B$2:$V$890,12,FALSE)</f>
        <v xml:space="preserve">Avda. Independencia Nº525
</v>
      </c>
      <c r="M825" s="27" t="str">
        <f>VLOOKUP(A825,'BASE REGISTRO NOVIEMBRE'!$B$2:$V$890,13,FALSE)</f>
        <v>XIII</v>
      </c>
      <c r="N825" s="27" t="str">
        <f>VLOOKUP(A825,'BASE REGISTRO NOVIEMBRE'!$B$2:$V$890,14,FALSE)</f>
        <v>Independencia</v>
      </c>
      <c r="O825" s="27" t="str">
        <f>VLOOKUP(A825,'BASE REGISTRO NOVIEMBRE'!$B$2:$V$890,15,FALSE)</f>
        <v>Fono: (072) 2299600 / 2299601</v>
      </c>
      <c r="P825" s="27" t="str">
        <f>VLOOKUP(A825,'BASE REGISTRO NOVIEMBRE'!$B$2:$V$890,16,FALSE)</f>
        <v xml:space="preserve"> ventanillaunica@pichidegua.cl</v>
      </c>
      <c r="Q825" s="27">
        <f>VLOOKUP(A825,'BASE REGISTRO NOVIEMBRE'!$B$2:$V$890,17,FALSE)</f>
        <v>0</v>
      </c>
      <c r="R825" s="27">
        <f>VLOOKUP(A825,'BASE REGISTRO NOVIEMBRE'!$B$2:$V$890,18,FALSE)</f>
        <v>91001</v>
      </c>
      <c r="S825" s="27" t="str">
        <f>VLOOKUP(A825,'BASE REGISTRO NOVIEMBRE'!$B$2:$V$890,19,FALSE)</f>
        <v>No corresponde</v>
      </c>
      <c r="T825" s="107">
        <f>VLOOKUP(A825,'BASE REGISTRO NOVIEMBRE'!$B$2:$V$890,20,FALSE)</f>
        <v>42032</v>
      </c>
      <c r="U825" s="41">
        <v>7524</v>
      </c>
      <c r="V825" s="44">
        <v>3458057</v>
      </c>
      <c r="W825" s="44">
        <v>14523839</v>
      </c>
      <c r="X825" s="45">
        <v>44561</v>
      </c>
      <c r="Y825" s="42" t="s">
        <v>40</v>
      </c>
      <c r="Z825" s="42" t="s">
        <v>9203</v>
      </c>
      <c r="AA825" s="42" t="s">
        <v>9543</v>
      </c>
    </row>
    <row r="826" spans="1:27" ht="15.75" customHeight="1" x14ac:dyDescent="0.2">
      <c r="A826" s="41">
        <v>7526</v>
      </c>
      <c r="B826" s="27" t="str">
        <f>VLOOKUP(A826,'BASE REGISTRO NOVIEMBRE'!$B$2:$V$890,2,FALSE)</f>
        <v xml:space="preserve">I. Municipalidad de Purén
</v>
      </c>
      <c r="C826" s="27" t="str">
        <f>VLOOKUP(A826,'BASE REGISTRO NOVIEMBRE'!$B$2:$V$890,3,FALSE)</f>
        <v>69180200-0</v>
      </c>
      <c r="D826" s="27" t="str">
        <f>VLOOKUP(A826,'BASE REGISTRO NOVIEMBRE'!$B$2:$V$890,4,FALSE)</f>
        <v>Municipalidad</v>
      </c>
      <c r="E826" s="27" t="str">
        <f>VLOOKUP(A826,'BASE REGISTRO NOVIEMBRE'!$B$2:$V$890,5,FALSE)</f>
        <v>Constitución Política de la República, artículo 107.</v>
      </c>
      <c r="F826" s="27" t="str">
        <f>VLOOKUP(A826,'BASE REGISTRO NOVIEMBRE'!$B$2:$V$890,6,FALSE)</f>
        <v>Indefinida.</v>
      </c>
      <c r="G826" s="27" t="str">
        <f>VLOOKUP(A826,'BASE REGISTRO NOVIEMBRE'!$B$2:$V$890,7,FALSE)</f>
        <v>Según Ley Orgánica Nº 18.695, artículos 1º al 4º.</v>
      </c>
      <c r="H826" s="27" t="str">
        <f>VLOOKUP(A826,'BASE REGISTRO NOVIEMBRE'!$B$2:$V$890,8,FALSE)</f>
        <v>no tiene</v>
      </c>
      <c r="I826" s="27">
        <f>VLOOKUP(A826,'BASE REGISTRO NOVIEMBRE'!$B$2:$V$890,9,FALSE)</f>
        <v>0</v>
      </c>
      <c r="J826" s="27">
        <f>VLOOKUP(A826,'BASE REGISTRO NOVIEMBRE'!$B$2:$V$890,10,FALSE)</f>
        <v>0</v>
      </c>
      <c r="K826" s="27" t="str">
        <f>VLOOKUP(A826,'BASE REGISTRO NOVIEMBRE'!$B$2:$V$890,11,FALSE)</f>
        <v xml:space="preserve">Jorge Doliver Rivera Leal, </v>
      </c>
      <c r="L826" s="27" t="str">
        <f>VLOOKUP(A826,'BASE REGISTRO NOVIEMBRE'!$B$2:$V$890,12,FALSE)</f>
        <v xml:space="preserve">Calle Doctor Barriga Nº 995, comuna de Purén, Región de La Araucanía.
</v>
      </c>
      <c r="M826" s="27" t="str">
        <f>VLOOKUP(A826,'BASE REGISTRO NOVIEMBRE'!$B$2:$V$890,13,FALSE)</f>
        <v>IX</v>
      </c>
      <c r="N826" s="27" t="str">
        <f>VLOOKUP(A826,'BASE REGISTRO NOVIEMBRE'!$B$2:$V$890,14,FALSE)</f>
        <v>Purén</v>
      </c>
      <c r="O826" s="27" t="str">
        <f>VLOOKUP(A826,'BASE REGISTRO NOVIEMBRE'!$B$2:$V$890,15,FALSE)</f>
        <v xml:space="preserve">Fono: 45-2793013- 2793016
</v>
      </c>
      <c r="P826" s="27" t="str">
        <f>VLOOKUP(A826,'BASE REGISTRO NOVIEMBRE'!$B$2:$V$890,16,FALSE)</f>
        <v xml:space="preserve"> munipurenalcaldia@gmail.com</v>
      </c>
      <c r="Q826" s="27">
        <f>VLOOKUP(A826,'BASE REGISTRO NOVIEMBRE'!$B$2:$V$890,17,FALSE)</f>
        <v>0</v>
      </c>
      <c r="R826" s="27">
        <f>VLOOKUP(A826,'BASE REGISTRO NOVIEMBRE'!$B$2:$V$890,18,FALSE)</f>
        <v>91001</v>
      </c>
      <c r="S826" s="27" t="str">
        <f>VLOOKUP(A826,'BASE REGISTRO NOVIEMBRE'!$B$2:$V$890,19,FALSE)</f>
        <v>No se acompañan. Aplica Informe Jurídico Nº 09, de  fecha 14 de marzo de 2011 del Departamento Jurídico y Dictamen Nº 070791, de 2009, de la Contraloría General de la República</v>
      </c>
      <c r="T826" s="107">
        <f>VLOOKUP(A826,'BASE REGISTRO NOVIEMBRE'!$B$2:$V$890,20,FALSE)</f>
        <v>42047</v>
      </c>
      <c r="U826" s="41">
        <v>7526</v>
      </c>
      <c r="V826" s="44">
        <v>4730622</v>
      </c>
      <c r="W826" s="44">
        <v>9461244</v>
      </c>
      <c r="X826" s="45">
        <v>44561</v>
      </c>
      <c r="Y826" s="42" t="s">
        <v>40</v>
      </c>
      <c r="Z826" s="42" t="s">
        <v>9203</v>
      </c>
      <c r="AA826" s="42" t="s">
        <v>9552</v>
      </c>
    </row>
    <row r="827" spans="1:27" ht="15.75" customHeight="1" x14ac:dyDescent="0.2">
      <c r="A827" s="41">
        <v>7527</v>
      </c>
      <c r="B827" s="27" t="str">
        <f>VLOOKUP(A827,'BASE REGISTRO NOVIEMBRE'!$B$2:$V$890,2,FALSE)</f>
        <v xml:space="preserve">I. Municipalidad de Canela
</v>
      </c>
      <c r="C827" s="27" t="str">
        <f>VLOOKUP(A827,'BASE REGISTRO NOVIEMBRE'!$B$2:$V$890,3,FALSE)</f>
        <v>69041300-0</v>
      </c>
      <c r="D827" s="27" t="str">
        <f>VLOOKUP(A827,'BASE REGISTRO NOVIEMBRE'!$B$2:$V$890,4,FALSE)</f>
        <v>Municipalidad</v>
      </c>
      <c r="E827" s="27" t="str">
        <f>VLOOKUP(A827,'BASE REGISTRO NOVIEMBRE'!$B$2:$V$890,5,FALSE)</f>
        <v>Constitución Política de la República, artículo 107.</v>
      </c>
      <c r="F827" s="27" t="str">
        <f>VLOOKUP(A827,'BASE REGISTRO NOVIEMBRE'!$B$2:$V$890,6,FALSE)</f>
        <v>Indefinida.</v>
      </c>
      <c r="G827" s="27" t="str">
        <f>VLOOKUP(A827,'BASE REGISTRO NOVIEMBRE'!$B$2:$V$890,7,FALSE)</f>
        <v>Según Ley Orgánica Nº 18.695, artículos 1º al 4º.</v>
      </c>
      <c r="H827" s="27">
        <f>VLOOKUP(A827,'BASE REGISTRO NOVIEMBRE'!$B$2:$V$890,8,FALSE)</f>
        <v>0</v>
      </c>
      <c r="I827" s="27">
        <f>VLOOKUP(A827,'BASE REGISTRO NOVIEMBRE'!$B$2:$V$890,9,FALSE)</f>
        <v>0</v>
      </c>
      <c r="J827" s="27">
        <f>VLOOKUP(A827,'BASE REGISTRO NOVIEMBRE'!$B$2:$V$890,10,FALSE)</f>
        <v>0</v>
      </c>
      <c r="K827" s="27" t="str">
        <f>VLOOKUP(A827,'BASE REGISTRO NOVIEMBRE'!$B$2:$V$890,11,FALSE)</f>
        <v>Juan Bernardo Leyton Lemus,</v>
      </c>
      <c r="L827" s="27" t="str">
        <f>VLOOKUP(A827,'BASE REGISTRO NOVIEMBRE'!$B$2:$V$890,12,FALSE)</f>
        <v xml:space="preserve">Luis Infante Nº 520, Canela baja, Comuna de Canela, IV Región de Coquimbo.
</v>
      </c>
      <c r="M827" s="27" t="str">
        <f>VLOOKUP(A827,'BASE REGISTRO NOVIEMBRE'!$B$2:$V$890,13,FALSE)</f>
        <v>III</v>
      </c>
      <c r="N827" s="27" t="str">
        <f>VLOOKUP(A827,'BASE REGISTRO NOVIEMBRE'!$B$2:$V$890,14,FALSE)</f>
        <v xml:space="preserve"> Canela</v>
      </c>
      <c r="O827" s="27" t="str">
        <f>VLOOKUP(A827,'BASE REGISTRO NOVIEMBRE'!$B$2:$V$890,15,FALSE)</f>
        <v>532540088 / 532540006</v>
      </c>
      <c r="P827" s="27" t="str">
        <f>VLOOKUP(A827,'BASE REGISTRO NOVIEMBRE'!$B$2:$V$890,16,FALSE)</f>
        <v>secretaria.canela@gmail.com
didecocanela@gmail.com
alcaldiacanela1@gmail.com</v>
      </c>
      <c r="Q827" s="27">
        <f>VLOOKUP(A827,'BASE REGISTRO NOVIEMBRE'!$B$2:$V$890,17,FALSE)</f>
        <v>0</v>
      </c>
      <c r="R827" s="27">
        <f>VLOOKUP(A827,'BASE REGISTRO NOVIEMBRE'!$B$2:$V$890,18,FALSE)</f>
        <v>91001</v>
      </c>
      <c r="S827" s="27" t="str">
        <f>VLOOKUP(A827,'BASE REGISTRO NOVIEMBRE'!$B$2:$V$890,19,FALSE)</f>
        <v>No se acompañan. Aplica Informe Jurídico Nº 09, de fecha 14 de marzo de 2011 del Departamento Jurídico y Dictamen Nº 070791, de 2009, de la Contraloría General de la República.</v>
      </c>
      <c r="T827" s="107">
        <f>VLOOKUP(A827,'BASE REGISTRO NOVIEMBRE'!$B$2:$V$890,20,FALSE)</f>
        <v>42047</v>
      </c>
      <c r="U827" s="41">
        <v>7527</v>
      </c>
      <c r="V827" s="44">
        <v>3262498</v>
      </c>
      <c r="W827" s="44">
        <v>6524996</v>
      </c>
      <c r="X827" s="45">
        <v>44561</v>
      </c>
      <c r="Y827" s="42" t="s">
        <v>40</v>
      </c>
      <c r="Z827" s="42" t="s">
        <v>9203</v>
      </c>
      <c r="AA827" s="42" t="s">
        <v>9461</v>
      </c>
    </row>
    <row r="828" spans="1:27" ht="15.75" customHeight="1" x14ac:dyDescent="0.2">
      <c r="A828" s="41">
        <v>7528</v>
      </c>
      <c r="B828" s="27" t="str">
        <f>VLOOKUP(A828,'BASE REGISTRO NOVIEMBRE'!$B$2:$V$890,2,FALSE)</f>
        <v xml:space="preserve">I. Municipalidad de Punitaqui
</v>
      </c>
      <c r="C828" s="27" t="str">
        <f>VLOOKUP(A828,'BASE REGISTRO NOVIEMBRE'!$B$2:$V$890,3,FALSE)</f>
        <v>69040900-3</v>
      </c>
      <c r="D828" s="27" t="str">
        <f>VLOOKUP(A828,'BASE REGISTRO NOVIEMBRE'!$B$2:$V$890,4,FALSE)</f>
        <v>Municipalidad</v>
      </c>
      <c r="E828" s="27" t="str">
        <f>VLOOKUP(A828,'BASE REGISTRO NOVIEMBRE'!$B$2:$V$890,5,FALSE)</f>
        <v>Constitución Política de la República, artículo 107.</v>
      </c>
      <c r="F828" s="27" t="str">
        <f>VLOOKUP(A828,'BASE REGISTRO NOVIEMBRE'!$B$2:$V$890,6,FALSE)</f>
        <v>Indefinida.</v>
      </c>
      <c r="G828" s="27" t="str">
        <f>VLOOKUP(A828,'BASE REGISTRO NOVIEMBRE'!$B$2:$V$890,7,FALSE)</f>
        <v>Según Ley Orgánica Nº 18.695, artículos 1º al 4º.</v>
      </c>
      <c r="H828" s="27" t="str">
        <f>VLOOKUP(A828,'BASE REGISTRO NOVIEMBRE'!$B$2:$V$890,8,FALSE)</f>
        <v>no tiene</v>
      </c>
      <c r="I828" s="27">
        <f>VLOOKUP(A828,'BASE REGISTRO NOVIEMBRE'!$B$2:$V$890,9,FALSE)</f>
        <v>0</v>
      </c>
      <c r="J828" s="27">
        <f>VLOOKUP(A828,'BASE REGISTRO NOVIEMBRE'!$B$2:$V$890,10,FALSE)</f>
        <v>0</v>
      </c>
      <c r="K828" s="27" t="str">
        <f>VLOOKUP(A828,'BASE REGISTRO NOVIEMBRE'!$B$2:$V$890,11,FALSE)</f>
        <v>Carlos Antonio Araya Bugueño</v>
      </c>
      <c r="L828" s="27" t="str">
        <f>VLOOKUP(A828,'BASE REGISTRO NOVIEMBRE'!$B$2:$V$890,12,FALSE)</f>
        <v xml:space="preserve">Caupolicán Nº 1147, Comuna de Punitaqui, Provincia de Limarí, IV Región de Coquimbo.
</v>
      </c>
      <c r="M828" s="27" t="str">
        <f>VLOOKUP(A828,'BASE REGISTRO NOVIEMBRE'!$B$2:$V$890,13,FALSE)</f>
        <v>IV</v>
      </c>
      <c r="N828" s="27" t="str">
        <f>VLOOKUP(A828,'BASE REGISTRO NOVIEMBRE'!$B$2:$V$890,14,FALSE)</f>
        <v>Punitaqui</v>
      </c>
      <c r="O828" s="27" t="str">
        <f>VLOOKUP(A828,'BASE REGISTRO NOVIEMBRE'!$B$2:$V$890,15,FALSE)</f>
        <v>Fono: (53)2731106-(53)2731006-(53)2731112</v>
      </c>
      <c r="P828" s="27" t="str">
        <f>VLOOKUP(A828,'BASE REGISTRO NOVIEMBRE'!$B$2:$V$890,16,FALSE)</f>
        <v>secretaria@munipunitaqui.cl, oficinadeproyectos@munipunitaqui.cl</v>
      </c>
      <c r="Q828" s="27">
        <f>VLOOKUP(A828,'BASE REGISTRO NOVIEMBRE'!$B$2:$V$890,17,FALSE)</f>
        <v>0</v>
      </c>
      <c r="R828" s="27">
        <f>VLOOKUP(A828,'BASE REGISTRO NOVIEMBRE'!$B$2:$V$890,18,FALSE)</f>
        <v>91001</v>
      </c>
      <c r="S828" s="27" t="str">
        <f>VLOOKUP(A828,'BASE REGISTRO NOVIEMBRE'!$B$2:$V$890,19,FALSE)</f>
        <v xml:space="preserve">No se acompañan. Aplica Informe Jurídico Nº 09, de fecha 14 de marzo de 2011 del Departamento Jurídico y Dictamen Nº 070791, de 2009, de la Contraloría General de la República.  
</v>
      </c>
      <c r="T828" s="107">
        <f>VLOOKUP(A828,'BASE REGISTRO NOVIEMBRE'!$B$2:$V$890,20,FALSE)</f>
        <v>42052</v>
      </c>
      <c r="U828" s="41">
        <v>7528</v>
      </c>
      <c r="V828" s="44">
        <v>4730622</v>
      </c>
      <c r="W828" s="44">
        <v>9461244</v>
      </c>
      <c r="X828" s="45">
        <v>44561</v>
      </c>
      <c r="Y828" s="42" t="s">
        <v>40</v>
      </c>
      <c r="Z828" s="42" t="s">
        <v>9203</v>
      </c>
      <c r="AA828" s="42" t="s">
        <v>9551</v>
      </c>
    </row>
    <row r="829" spans="1:27" ht="15.75" customHeight="1" x14ac:dyDescent="0.2">
      <c r="A829" s="41">
        <v>7529</v>
      </c>
      <c r="B829" s="27" t="str">
        <f>VLOOKUP(A829,'BASE REGISTRO NOVIEMBRE'!$B$2:$V$890,2,FALSE)</f>
        <v xml:space="preserve">Delegación Presidencial Provincial de Capitán Prat (ex Gobernación Provincial Capitán Prat)
</v>
      </c>
      <c r="C829" s="27" t="str">
        <f>VLOOKUP(A829,'BASE REGISTRO NOVIEMBRE'!$B$2:$V$890,3,FALSE)</f>
        <v>60511113-0</v>
      </c>
      <c r="D829" s="27" t="str">
        <f>VLOOKUP(A829,'BASE REGISTRO NOVIEMBRE'!$B$2:$V$890,4,FALSE)</f>
        <v>Gobernación Provincial</v>
      </c>
      <c r="E829" s="27" t="str">
        <f>VLOOKUP(A829,'BASE REGISTRO NOVIEMBRE'!$B$2:$V$890,5,FALSE)</f>
        <v>Constitución Política de la República, artículo 105.</v>
      </c>
      <c r="F829" s="27" t="str">
        <f>VLOOKUP(A829,'BASE REGISTRO NOVIEMBRE'!$B$2:$V$890,6,FALSE)</f>
        <v>Indefinida.</v>
      </c>
      <c r="G829" s="27" t="str">
        <f>VLOOKUP(A829,'BASE REGISTRO NOVIEMBRE'!$B$2:$V$890,7,FALSE)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29" s="27" t="str">
        <f>VLOOKUP(A829,'BASE REGISTRO NOVIEMBRE'!$B$2:$V$890,8,FALSE)</f>
        <v>no tiene</v>
      </c>
      <c r="I829" s="27">
        <f>VLOOKUP(A829,'BASE REGISTRO NOVIEMBRE'!$B$2:$V$890,9,FALSE)</f>
        <v>0</v>
      </c>
      <c r="J829" s="27">
        <f>VLOOKUP(A829,'BASE REGISTRO NOVIEMBRE'!$B$2:$V$890,10,FALSE)</f>
        <v>0</v>
      </c>
      <c r="K829" s="27" t="str">
        <f>VLOOKUP(A829,'BASE REGISTRO NOVIEMBRE'!$B$2:$V$890,11,FALSE)</f>
        <v>Gobernador Provincial Titular: don Luis Ignacio Baez Chavarría</v>
      </c>
      <c r="L829" s="27" t="str">
        <f>VLOOKUP(A829,'BASE REGISTRO NOVIEMBRE'!$B$2:$V$890,12,FALSE)</f>
        <v xml:space="preserve">Calle Esmeralda Nº 199, comuna de Cochrane, Región de Aysén.
</v>
      </c>
      <c r="M829" s="27" t="str">
        <f>VLOOKUP(A829,'BASE REGISTRO NOVIEMBRE'!$B$2:$V$890,13,FALSE)</f>
        <v>XI</v>
      </c>
      <c r="N829" s="27" t="str">
        <f>VLOOKUP(A829,'BASE REGISTRO NOVIEMBRE'!$B$2:$V$890,14,FALSE)</f>
        <v>Cochrane</v>
      </c>
      <c r="O829" s="27" t="str">
        <f>VLOOKUP(A829,'BASE REGISTRO NOVIEMBRE'!$B$2:$V$890,15,FALSE)</f>
        <v xml:space="preserve">Jefe de Gabinete: fono 672522114.
Asesor Jurídico: Fono 672522114.
Coordinadora OPD: Fono 940124006.
</v>
      </c>
      <c r="P829" s="27" t="str">
        <f>VLOOKUP(A829,'BASE REGISTRO NOVIEMBRE'!$B$2:$V$890,16,FALSE)</f>
        <v xml:space="preserve">Jefe de Gabinete: rrivera@interior.gob.cl. Fono 672522114.
Asesor Jurídico: lprieto@interior.gob.cl
Coordinadora OPD: opdcapitanprat@interior.gob.cl
</v>
      </c>
      <c r="Q829" s="27">
        <f>VLOOKUP(A829,'BASE REGISTRO NOVIEMBRE'!$B$2:$V$890,17,FALSE)</f>
        <v>0</v>
      </c>
      <c r="R829" s="27">
        <f>VLOOKUP(A829,'BASE REGISTRO NOVIEMBRE'!$B$2:$V$890,18,FALSE)</f>
        <v>91001</v>
      </c>
      <c r="S829" s="27" t="str">
        <f>VLOOKUP(A829,'BASE REGISTRO NOVIEMBRE'!$B$2:$V$890,19,FALSE)</f>
        <v>No se acompañan. Aplica Informe Jurídico Nº 09, de  fecha 14 de marzo de 2011 del Departamento Jurídico y Dictamen Nº 070791, de 2009, de la Contraloría General de la República</v>
      </c>
      <c r="T829" s="107">
        <f>VLOOKUP(A829,'BASE REGISTRO NOVIEMBRE'!$B$2:$V$890,20,FALSE)</f>
        <v>42052</v>
      </c>
      <c r="U829" s="41">
        <v>7529</v>
      </c>
      <c r="V829" s="44">
        <v>15797358</v>
      </c>
      <c r="W829" s="44">
        <v>21063144</v>
      </c>
      <c r="X829" s="45">
        <v>44561</v>
      </c>
      <c r="Y829" s="42" t="s">
        <v>40</v>
      </c>
      <c r="Z829" s="42" t="s">
        <v>9203</v>
      </c>
      <c r="AA829" s="42" t="s">
        <v>434</v>
      </c>
    </row>
    <row r="830" spans="1:27" ht="15.75" customHeight="1" x14ac:dyDescent="0.2">
      <c r="A830" s="41">
        <v>7531</v>
      </c>
      <c r="B830" s="27" t="str">
        <f>VLOOKUP(A830,'BASE REGISTRO NOVIEMBRE'!$B$2:$V$890,2,FALSE)</f>
        <v xml:space="preserve">I. Municipalidad de Cabo de Hornos
</v>
      </c>
      <c r="C830" s="27" t="str">
        <f>VLOOKUP(A830,'BASE REGISTRO NOVIEMBRE'!$B$2:$V$890,3,FALSE)</f>
        <v>69254400-5</v>
      </c>
      <c r="D830" s="27" t="str">
        <f>VLOOKUP(A830,'BASE REGISTRO NOVIEMBRE'!$B$2:$V$890,4,FALSE)</f>
        <v>Municipalidad</v>
      </c>
      <c r="E830" s="27" t="str">
        <f>VLOOKUP(A830,'BASE REGISTRO NOVIEMBRE'!$B$2:$V$890,5,FALSE)</f>
        <v>Constitución Política de la República, artículo 107.</v>
      </c>
      <c r="F830" s="27" t="str">
        <f>VLOOKUP(A830,'BASE REGISTRO NOVIEMBRE'!$B$2:$V$890,6,FALSE)</f>
        <v>Indefinida.</v>
      </c>
      <c r="G830" s="27" t="str">
        <f>VLOOKUP(A830,'BASE REGISTRO NOVIEMBRE'!$B$2:$V$890,7,FALSE)</f>
        <v>Según Ley Orgánica Nº 18.695, artículos 1º al 4º.</v>
      </c>
      <c r="H830" s="27" t="str">
        <f>VLOOKUP(A830,'BASE REGISTRO NOVIEMBRE'!$B$2:$V$890,8,FALSE)</f>
        <v>no tiene</v>
      </c>
      <c r="I830" s="27">
        <f>VLOOKUP(A830,'BASE REGISTRO NOVIEMBRE'!$B$2:$V$890,9,FALSE)</f>
        <v>0</v>
      </c>
      <c r="J830" s="27">
        <f>VLOOKUP(A830,'BASE REGISTRO NOVIEMBRE'!$B$2:$V$890,10,FALSE)</f>
        <v>0</v>
      </c>
      <c r="K830" s="27" t="str">
        <f>VLOOKUP(A830,'BASE REGISTRO NOVIEMBRE'!$B$2:$V$890,11,FALSE)</f>
        <v xml:space="preserve">Jaime Patricio Fernández Alarcón, </v>
      </c>
      <c r="L830" s="27" t="str">
        <f>VLOOKUP(A830,'BASE REGISTRO NOVIEMBRE'!$B$2:$V$890,12,FALSE)</f>
        <v xml:space="preserve">Calle O`Higgins Nº 189, comuna de Cabo de Hornos, Región de Magallanes y la Antártica Chilena.
</v>
      </c>
      <c r="M830" s="27" t="str">
        <f>VLOOKUP(A830,'BASE REGISTRO NOVIEMBRE'!$B$2:$V$890,13,FALSE)</f>
        <v>XII</v>
      </c>
      <c r="N830" s="27" t="str">
        <f>VLOOKUP(A830,'BASE REGISTRO NOVIEMBRE'!$B$2:$V$890,14,FALSE)</f>
        <v xml:space="preserve"> Hornos</v>
      </c>
      <c r="O830" s="27" t="str">
        <f>VLOOKUP(A830,'BASE REGISTRO NOVIEMBRE'!$B$2:$V$890,15,FALSE)</f>
        <v xml:space="preserve">Fono: 621011-621018-621449-621120 </v>
      </c>
      <c r="P830" s="27" t="str">
        <f>VLOOKUP(A830,'BASE REGISTRO NOVIEMBRE'!$B$2:$V$890,16,FALSE)</f>
        <v>E mail: municipalidad@imcabodehornos.cl 
Página web: www.imcabodehornos.cl</v>
      </c>
      <c r="Q830" s="27">
        <f>VLOOKUP(A830,'BASE REGISTRO NOVIEMBRE'!$B$2:$V$890,17,FALSE)</f>
        <v>0</v>
      </c>
      <c r="R830" s="27">
        <f>VLOOKUP(A830,'BASE REGISTRO NOVIEMBRE'!$B$2:$V$890,18,FALSE)</f>
        <v>91001</v>
      </c>
      <c r="S830" s="27" t="str">
        <f>VLOOKUP(A830,'BASE REGISTRO NOVIEMBRE'!$B$2:$V$890,19,FALSE)</f>
        <v>No se acompañan. Aplica Informe Jurídico Nº 09, de  fecha 14 de marzo de 2011 del Departamento Jurídico y Dictamen Nº 070791, de 2009, de la Contraloría General de la República</v>
      </c>
      <c r="T830" s="107">
        <f>VLOOKUP(A830,'BASE REGISTRO NOVIEMBRE'!$B$2:$V$890,20,FALSE)</f>
        <v>42053</v>
      </c>
      <c r="U830" s="41">
        <v>7531</v>
      </c>
      <c r="V830" s="44">
        <v>4769733</v>
      </c>
      <c r="W830" s="44">
        <v>16217093</v>
      </c>
      <c r="X830" s="45">
        <v>44561</v>
      </c>
      <c r="Y830" s="42" t="s">
        <v>40</v>
      </c>
      <c r="Z830" s="42" t="s">
        <v>9203</v>
      </c>
      <c r="AA830" s="42" t="s">
        <v>2557</v>
      </c>
    </row>
    <row r="831" spans="1:27" ht="15.75" customHeight="1" x14ac:dyDescent="0.2">
      <c r="A831" s="41">
        <v>7532</v>
      </c>
      <c r="B831" s="27" t="str">
        <f>VLOOKUP(A831,'BASE REGISTRO NOVIEMBRE'!$B$2:$V$890,2,FALSE)</f>
        <v xml:space="preserve">I. Municipalidad de Cunco
</v>
      </c>
      <c r="C831" s="27" t="str">
        <f>VLOOKUP(A831,'BASE REGISTRO NOVIEMBRE'!$B$2:$V$890,3,FALSE)</f>
        <v>69191000-8</v>
      </c>
      <c r="D831" s="27" t="str">
        <f>VLOOKUP(A831,'BASE REGISTRO NOVIEMBRE'!$B$2:$V$890,4,FALSE)</f>
        <v>Municipalidad</v>
      </c>
      <c r="E831" s="27" t="str">
        <f>VLOOKUP(A831,'BASE REGISTRO NOVIEMBRE'!$B$2:$V$890,5,FALSE)</f>
        <v>Constitución Política de la República, artículo 107.</v>
      </c>
      <c r="F831" s="27" t="str">
        <f>VLOOKUP(A831,'BASE REGISTRO NOVIEMBRE'!$B$2:$V$890,6,FALSE)</f>
        <v>Indefinida.</v>
      </c>
      <c r="G831" s="27" t="str">
        <f>VLOOKUP(A831,'BASE REGISTRO NOVIEMBRE'!$B$2:$V$890,7,FALSE)</f>
        <v>Según Ley Orgánica Nº 18.695, artículos 1º al 4º.</v>
      </c>
      <c r="H831" s="27" t="str">
        <f>VLOOKUP(A831,'BASE REGISTRO NOVIEMBRE'!$B$2:$V$890,8,FALSE)</f>
        <v>no tiene</v>
      </c>
      <c r="I831" s="27">
        <f>VLOOKUP(A831,'BASE REGISTRO NOVIEMBRE'!$B$2:$V$890,9,FALSE)</f>
        <v>0</v>
      </c>
      <c r="J831" s="27">
        <f>VLOOKUP(A831,'BASE REGISTRO NOVIEMBRE'!$B$2:$V$890,10,FALSE)</f>
        <v>0</v>
      </c>
      <c r="K831" s="27" t="str">
        <f>VLOOKUP(A831,'BASE REGISTRO NOVIEMBRE'!$B$2:$V$890,11,FALSE)</f>
        <v xml:space="preserve">Alfonso Coke Candía, 
</v>
      </c>
      <c r="L831" s="27" t="str">
        <f>VLOOKUP(A831,'BASE REGISTRO NOVIEMBRE'!$B$2:$V$890,12,FALSE)</f>
        <v xml:space="preserve">Calle Pedro Aguirre Cerda Nº580,  Comuna de Cunco.
</v>
      </c>
      <c r="M831" s="27" t="str">
        <f>VLOOKUP(A831,'BASE REGISTRO NOVIEMBRE'!$B$2:$V$890,13,FALSE)</f>
        <v>IX</v>
      </c>
      <c r="N831" s="27" t="str">
        <f>VLOOKUP(A831,'BASE REGISTRO NOVIEMBRE'!$B$2:$V$890,14,FALSE)</f>
        <v>Cunco</v>
      </c>
      <c r="O831" s="27" t="str">
        <f>VLOOKUP(A831,'BASE REGISTRO NOVIEMBRE'!$B$2:$V$890,15,FALSE)</f>
        <v>Mesa Central: (56) (45) 200101</v>
      </c>
      <c r="P831" s="27" t="str">
        <f>VLOOKUP(A831,'BASE REGISTRO NOVIEMBRE'!$B$2:$V$890,16,FALSE)</f>
        <v>info@municunco.cl</v>
      </c>
      <c r="Q831" s="27">
        <f>VLOOKUP(A831,'BASE REGISTRO NOVIEMBRE'!$B$2:$V$890,17,FALSE)</f>
        <v>0</v>
      </c>
      <c r="R831" s="27">
        <f>VLOOKUP(A831,'BASE REGISTRO NOVIEMBRE'!$B$2:$V$890,18,FALSE)</f>
        <v>91001</v>
      </c>
      <c r="S831" s="27" t="str">
        <f>VLOOKUP(A831,'BASE REGISTRO NOVIEMBRE'!$B$2:$V$890,19,FALSE)</f>
        <v>No se acompañan. Aplica Informe Jurídico Nº 09, de fecha 14 de marzo de 2011 del Departamento Jurídico y Dictamen Nº 070791, de 2009, de la Contraloría General de la República.</v>
      </c>
      <c r="T831" s="107">
        <f>VLOOKUP(A831,'BASE REGISTRO NOVIEMBRE'!$B$2:$V$890,20,FALSE)</f>
        <v>42053</v>
      </c>
      <c r="U831" s="41">
        <v>7532</v>
      </c>
      <c r="V831" s="44">
        <v>4730622</v>
      </c>
      <c r="W831" s="44">
        <v>9461244</v>
      </c>
      <c r="X831" s="45">
        <v>44561</v>
      </c>
      <c r="Y831" s="42" t="s">
        <v>40</v>
      </c>
      <c r="Z831" s="42" t="s">
        <v>9203</v>
      </c>
      <c r="AA831" s="42" t="s">
        <v>9482</v>
      </c>
    </row>
    <row r="832" spans="1:27" ht="15.75" customHeight="1" x14ac:dyDescent="0.2">
      <c r="A832" s="41">
        <v>7533</v>
      </c>
      <c r="B832" s="27" t="str">
        <f>VLOOKUP(A832,'BASE REGISTRO NOVIEMBRE'!$B$2:$V$890,2,FALSE)</f>
        <v xml:space="preserve">I. Municipalidad de Victoria
</v>
      </c>
      <c r="C832" s="27" t="str">
        <f>VLOOKUP(A832,'BASE REGISTRO NOVIEMBRE'!$B$2:$V$890,3,FALSE)</f>
        <v>69180900-5</v>
      </c>
      <c r="D832" s="27" t="str">
        <f>VLOOKUP(A832,'BASE REGISTRO NOVIEMBRE'!$B$2:$V$890,4,FALSE)</f>
        <v>Municipalidad</v>
      </c>
      <c r="E832" s="27" t="str">
        <f>VLOOKUP(A832,'BASE REGISTRO NOVIEMBRE'!$B$2:$V$890,5,FALSE)</f>
        <v>Constitución Política de la República, artículo 107.</v>
      </c>
      <c r="F832" s="27" t="str">
        <f>VLOOKUP(A832,'BASE REGISTRO NOVIEMBRE'!$B$2:$V$890,6,FALSE)</f>
        <v>Indefinida.</v>
      </c>
      <c r="G832" s="27" t="str">
        <f>VLOOKUP(A832,'BASE REGISTRO NOVIEMBRE'!$B$2:$V$890,7,FALSE)</f>
        <v>Según Ley Orgánica Nº 18.695, artículos 1º al 4º.</v>
      </c>
      <c r="H832" s="27" t="str">
        <f>VLOOKUP(A832,'BASE REGISTRO NOVIEMBRE'!$B$2:$V$890,8,FALSE)</f>
        <v>no tiene</v>
      </c>
      <c r="I832" s="27">
        <f>VLOOKUP(A832,'BASE REGISTRO NOVIEMBRE'!$B$2:$V$890,9,FALSE)</f>
        <v>0</v>
      </c>
      <c r="J832" s="27">
        <f>VLOOKUP(A832,'BASE REGISTRO NOVIEMBRE'!$B$2:$V$890,10,FALSE)</f>
        <v>0</v>
      </c>
      <c r="K832" s="27" t="str">
        <f>VLOOKUP(A832,'BASE REGISTRO NOVIEMBRE'!$B$2:$V$890,11,FALSE)</f>
        <v xml:space="preserve">Hugo Monsalves Castillo, </v>
      </c>
      <c r="L832" s="27" t="str">
        <f>VLOOKUP(A832,'BASE REGISTRO NOVIEMBRE'!$B$2:$V$890,12,FALSE)</f>
        <v xml:space="preserve">calle Lagos Nº680, Comuna de Victoria, Región de Araucania.
</v>
      </c>
      <c r="M832" s="27" t="str">
        <f>VLOOKUP(A832,'BASE REGISTRO NOVIEMBRE'!$B$2:$V$890,13,FALSE)</f>
        <v>IX</v>
      </c>
      <c r="N832" s="27" t="str">
        <f>VLOOKUP(A832,'BASE REGISTRO NOVIEMBRE'!$B$2:$V$890,14,FALSE)</f>
        <v>Victoria</v>
      </c>
      <c r="O832" s="27" t="str">
        <f>VLOOKUP(A832,'BASE REGISTRO NOVIEMBRE'!$B$2:$V$890,15,FALSE)</f>
        <v>Mesa Central (56-45) 2 296 400</v>
      </c>
      <c r="P832" s="27" t="str">
        <f>VLOOKUP(A832,'BASE REGISTRO NOVIEMBRE'!$B$2:$V$890,16,FALSE)</f>
        <v xml:space="preserve"> municipalidad@victoriachile.cl</v>
      </c>
      <c r="Q832" s="27">
        <f>VLOOKUP(A832,'BASE REGISTRO NOVIEMBRE'!$B$2:$V$890,17,FALSE)</f>
        <v>0</v>
      </c>
      <c r="R832" s="27">
        <f>VLOOKUP(A832,'BASE REGISTRO NOVIEMBRE'!$B$2:$V$890,18,FALSE)</f>
        <v>91001</v>
      </c>
      <c r="S832" s="27" t="str">
        <f>VLOOKUP(A832,'BASE REGISTRO NOVIEMBRE'!$B$2:$V$890,19,FALSE)</f>
        <v xml:space="preserve">No se acompañan. Aplica Informe Jurídico Nº 09, de fecha 14 de marzo de 2011 del Departamento Jurídico y Dictamen Nº 070791, de 2009, de la Contraloría General de la República.
</v>
      </c>
      <c r="T832" s="107">
        <f>VLOOKUP(A832,'BASE REGISTRO NOVIEMBRE'!$B$2:$V$890,20,FALSE)</f>
        <v>42053</v>
      </c>
      <c r="U832" s="41">
        <v>7533</v>
      </c>
      <c r="V832" s="44">
        <v>5709371</v>
      </c>
      <c r="W832" s="44">
        <v>11418742</v>
      </c>
      <c r="X832" s="45">
        <v>44561</v>
      </c>
      <c r="Y832" s="42" t="s">
        <v>40</v>
      </c>
      <c r="Z832" s="42" t="s">
        <v>9203</v>
      </c>
      <c r="AA832" s="42" t="s">
        <v>9594</v>
      </c>
    </row>
    <row r="833" spans="1:27" ht="15.75" customHeight="1" x14ac:dyDescent="0.2">
      <c r="A833" s="41">
        <v>7534</v>
      </c>
      <c r="B833" s="27" t="str">
        <f>VLOOKUP(A833,'BASE REGISTRO NOVIEMBRE'!$B$2:$V$890,2,FALSE)</f>
        <v xml:space="preserve">I. Municipalidad de Los Vilos
</v>
      </c>
      <c r="C833" s="27" t="str">
        <f>VLOOKUP(A833,'BASE REGISTRO NOVIEMBRE'!$B$2:$V$890,3,FALSE)</f>
        <v>69041500-3</v>
      </c>
      <c r="D833" s="27" t="str">
        <f>VLOOKUP(A833,'BASE REGISTRO NOVIEMBRE'!$B$2:$V$890,4,FALSE)</f>
        <v>Municipalidad</v>
      </c>
      <c r="E833" s="27" t="str">
        <f>VLOOKUP(A833,'BASE REGISTRO NOVIEMBRE'!$B$2:$V$890,5,FALSE)</f>
        <v>Constitución Política de la República, artículo 107.</v>
      </c>
      <c r="F833" s="27" t="str">
        <f>VLOOKUP(A833,'BASE REGISTRO NOVIEMBRE'!$B$2:$V$890,6,FALSE)</f>
        <v>Indefinida.</v>
      </c>
      <c r="G833" s="27" t="str">
        <f>VLOOKUP(A833,'BASE REGISTRO NOVIEMBRE'!$B$2:$V$890,7,FALSE)</f>
        <v>Según Ley Orgánica Nº 18.695, artículos 1º al 4º.</v>
      </c>
      <c r="H833" s="27" t="str">
        <f>VLOOKUP(A833,'BASE REGISTRO NOVIEMBRE'!$B$2:$V$890,8,FALSE)</f>
        <v>no tiene</v>
      </c>
      <c r="I833" s="27">
        <f>VLOOKUP(A833,'BASE REGISTRO NOVIEMBRE'!$B$2:$V$890,9,FALSE)</f>
        <v>0</v>
      </c>
      <c r="J833" s="27">
        <f>VLOOKUP(A833,'BASE REGISTRO NOVIEMBRE'!$B$2:$V$890,10,FALSE)</f>
        <v>0</v>
      </c>
      <c r="K833" s="27" t="str">
        <f>VLOOKUP(A833,'BASE REGISTRO NOVIEMBRE'!$B$2:$V$890,11,FALSE)</f>
        <v>Christián Frank Gross Hidalgo</v>
      </c>
      <c r="L833" s="27" t="str">
        <f>VLOOKUP(A833,'BASE REGISTRO NOVIEMBRE'!$B$2:$V$890,12,FALSE)</f>
        <v xml:space="preserve">Lincoyan Nº255, Los Vilos
</v>
      </c>
      <c r="M833" s="27" t="str">
        <f>VLOOKUP(A833,'BASE REGISTRO NOVIEMBRE'!$B$2:$V$890,13,FALSE)</f>
        <v>IV</v>
      </c>
      <c r="N833" s="27" t="str">
        <f>VLOOKUP(A833,'BASE REGISTRO NOVIEMBRE'!$B$2:$V$890,14,FALSE)</f>
        <v>Los Vilos</v>
      </c>
      <c r="O833" s="27" t="str">
        <f>VLOOKUP(A833,'BASE REGISTRO NOVIEMBRE'!$B$2:$V$890,15,FALSE)</f>
        <v xml:space="preserve">Fono: (056) 53 353084
</v>
      </c>
      <c r="P833" s="27" t="str">
        <f>VLOOKUP(A833,'BASE REGISTRO NOVIEMBRE'!$B$2:$V$890,16,FALSE)</f>
        <v>Sergio.paladines@munilosvilos.cl</v>
      </c>
      <c r="Q833" s="27">
        <f>VLOOKUP(A833,'BASE REGISTRO NOVIEMBRE'!$B$2:$V$890,17,FALSE)</f>
        <v>0</v>
      </c>
      <c r="R833" s="27">
        <f>VLOOKUP(A833,'BASE REGISTRO NOVIEMBRE'!$B$2:$V$890,18,FALSE)</f>
        <v>91001</v>
      </c>
      <c r="S833" s="27" t="str">
        <f>VLOOKUP(A833,'BASE REGISTRO NOVIEMBRE'!$B$2:$V$890,19,FALSE)</f>
        <v xml:space="preserve">No se acompañan. Aplica Informe Jurídico Nº 09, de  fecha 14 de marzo de 2011 del Departamento Jurídico y Dictamen Nº 070791, de 2009, de la Contraloría General de la República.  </v>
      </c>
      <c r="T833" s="107">
        <f>VLOOKUP(A833,'BASE REGISTRO NOVIEMBRE'!$B$2:$V$890,20,FALSE)</f>
        <v>42053</v>
      </c>
      <c r="U833" s="41">
        <v>7534</v>
      </c>
      <c r="V833" s="44">
        <v>3942185</v>
      </c>
      <c r="W833" s="44">
        <v>7884370</v>
      </c>
      <c r="X833" s="45">
        <v>44561</v>
      </c>
      <c r="Y833" s="42" t="s">
        <v>40</v>
      </c>
      <c r="Z833" s="42" t="s">
        <v>9203</v>
      </c>
      <c r="AA833" s="42" t="s">
        <v>9521</v>
      </c>
    </row>
    <row r="834" spans="1:27" ht="15.75" customHeight="1" x14ac:dyDescent="0.2">
      <c r="A834" s="41">
        <v>7535</v>
      </c>
      <c r="B834" s="27" t="str">
        <f>VLOOKUP(A834,'BASE REGISTRO NOVIEMBRE'!$B$2:$V$890,2,FALSE)</f>
        <v xml:space="preserve">I. Municipalidad de Curacaví
</v>
      </c>
      <c r="C834" s="27" t="str">
        <f>VLOOKUP(A834,'BASE REGISTRO NOVIEMBRE'!$B$2:$V$890,3,FALSE)</f>
        <v>69073900-3</v>
      </c>
      <c r="D834" s="27" t="str">
        <f>VLOOKUP(A834,'BASE REGISTRO NOVIEMBRE'!$B$2:$V$890,4,FALSE)</f>
        <v>Municipalidad</v>
      </c>
      <c r="E834" s="27" t="str">
        <f>VLOOKUP(A834,'BASE REGISTRO NOVIEMBRE'!$B$2:$V$890,5,FALSE)</f>
        <v>Constitución Política de la República, artículo 107.</v>
      </c>
      <c r="F834" s="27" t="str">
        <f>VLOOKUP(A834,'BASE REGISTRO NOVIEMBRE'!$B$2:$V$890,6,FALSE)</f>
        <v>Indefinida.</v>
      </c>
      <c r="G834" s="27" t="str">
        <f>VLOOKUP(A834,'BASE REGISTRO NOVIEMBRE'!$B$2:$V$890,7,FALSE)</f>
        <v>Según Ley Orgánica Nº 18.695, artículos 1º al 4º.</v>
      </c>
      <c r="H834" s="27" t="str">
        <f>VLOOKUP(A834,'BASE REGISTRO NOVIEMBRE'!$B$2:$V$890,8,FALSE)</f>
        <v>no tiene</v>
      </c>
      <c r="I834" s="27">
        <f>VLOOKUP(A834,'BASE REGISTRO NOVIEMBRE'!$B$2:$V$890,9,FALSE)</f>
        <v>0</v>
      </c>
      <c r="J834" s="27">
        <f>VLOOKUP(A834,'BASE REGISTRO NOVIEMBRE'!$B$2:$V$890,10,FALSE)</f>
        <v>0</v>
      </c>
      <c r="K834" s="27" t="str">
        <f>VLOOKUP(A834,'BASE REGISTRO NOVIEMBRE'!$B$2:$V$890,11,FALSE)</f>
        <v xml:space="preserve">Juan Pablo Barros Basso. </v>
      </c>
      <c r="L834" s="27" t="str">
        <f>VLOOKUP(A834,'BASE REGISTRO NOVIEMBRE'!$B$2:$V$890,12,FALSE)</f>
        <v xml:space="preserve">Avda. Ambrosio O´Higgins Nº1305
</v>
      </c>
      <c r="M834" s="27" t="str">
        <f>VLOOKUP(A834,'BASE REGISTRO NOVIEMBRE'!$B$2:$V$890,13,FALSE)</f>
        <v>XIII</v>
      </c>
      <c r="N834" s="27" t="str">
        <f>VLOOKUP(A834,'BASE REGISTRO NOVIEMBRE'!$B$2:$V$890,14,FALSE)</f>
        <v xml:space="preserve"> Curacaví</v>
      </c>
      <c r="O834" s="27" t="str">
        <f>VLOOKUP(A834,'BASE REGISTRO NOVIEMBRE'!$B$2:$V$890,15,FALSE)</f>
        <v>Fono: (02) 22992100 - 22992141</v>
      </c>
      <c r="P834" s="27" t="str">
        <f>VLOOKUP(A834,'BASE REGISTRO NOVIEMBRE'!$B$2:$V$890,16,FALSE)</f>
        <v xml:space="preserve"> social@municipalidadcuracavi.cl</v>
      </c>
      <c r="Q834" s="27">
        <f>VLOOKUP(A834,'BASE REGISTRO NOVIEMBRE'!$B$2:$V$890,17,FALSE)</f>
        <v>0</v>
      </c>
      <c r="R834" s="27">
        <f>VLOOKUP(A834,'BASE REGISTRO NOVIEMBRE'!$B$2:$V$890,18,FALSE)</f>
        <v>91001</v>
      </c>
      <c r="S834" s="27" t="str">
        <f>VLOOKUP(A834,'BASE REGISTRO NOVIEMBRE'!$B$2:$V$890,19,FALSE)</f>
        <v>No se acompañan. Aplica Informe Jurídico Nº 09, de  fecha 14 de marzo de 2011 del Departamento Jurídico y Dictamen Nº 070791, de 2009, de la Contraloría General de la República</v>
      </c>
      <c r="T834" s="107">
        <f>VLOOKUP(A834,'BASE REGISTRO NOVIEMBRE'!$B$2:$V$890,20,FALSE)</f>
        <v>42053</v>
      </c>
      <c r="U834" s="41">
        <v>7535</v>
      </c>
      <c r="V834" s="44">
        <v>0</v>
      </c>
      <c r="W834" s="44">
        <v>7154600</v>
      </c>
      <c r="X834" s="45">
        <v>44561</v>
      </c>
      <c r="Y834" s="42" t="s">
        <v>40</v>
      </c>
      <c r="Z834" s="42" t="s">
        <v>9203</v>
      </c>
      <c r="AA834" s="42" t="s">
        <v>846</v>
      </c>
    </row>
    <row r="835" spans="1:27" ht="15.75" customHeight="1" x14ac:dyDescent="0.2">
      <c r="A835" s="41">
        <v>7536</v>
      </c>
      <c r="B835" s="27" t="str">
        <f>VLOOKUP(A835,'BASE REGISTRO NOVIEMBRE'!$B$2:$V$890,2,FALSE)</f>
        <v xml:space="preserve">I. Municipalidad de Santa Juana
</v>
      </c>
      <c r="C835" s="27" t="str">
        <f>VLOOKUP(A835,'BASE REGISTRO NOVIEMBRE'!$B$2:$V$890,3,FALSE)</f>
        <v>69151400-5</v>
      </c>
      <c r="D835" s="27" t="str">
        <f>VLOOKUP(A835,'BASE REGISTRO NOVIEMBRE'!$B$2:$V$890,4,FALSE)</f>
        <v>Municipalidad</v>
      </c>
      <c r="E835" s="27" t="str">
        <f>VLOOKUP(A835,'BASE REGISTRO NOVIEMBRE'!$B$2:$V$890,5,FALSE)</f>
        <v>Constitución Política de la República, artículo 107.</v>
      </c>
      <c r="F835" s="27" t="str">
        <f>VLOOKUP(A835,'BASE REGISTRO NOVIEMBRE'!$B$2:$V$890,6,FALSE)</f>
        <v>Indefinida.</v>
      </c>
      <c r="G835" s="27" t="str">
        <f>VLOOKUP(A835,'BASE REGISTRO NOVIEMBRE'!$B$2:$V$890,7,FALSE)</f>
        <v>Según Ley Orgánica Nº 18.695, artículos 1º al 4º.</v>
      </c>
      <c r="H835" s="27" t="str">
        <f>VLOOKUP(A835,'BASE REGISTRO NOVIEMBRE'!$B$2:$V$890,8,FALSE)</f>
        <v>no tiene</v>
      </c>
      <c r="I835" s="27">
        <f>VLOOKUP(A835,'BASE REGISTRO NOVIEMBRE'!$B$2:$V$890,9,FALSE)</f>
        <v>0</v>
      </c>
      <c r="J835" s="27">
        <f>VLOOKUP(A835,'BASE REGISTRO NOVIEMBRE'!$B$2:$V$890,10,FALSE)</f>
        <v>0</v>
      </c>
      <c r="K835" s="27" t="str">
        <f>VLOOKUP(A835,'BASE REGISTRO NOVIEMBRE'!$B$2:$V$890,11,FALSE)</f>
        <v xml:space="preserve">Ana Alejandra Albornoz Cuevas
</v>
      </c>
      <c r="L835" s="27" t="str">
        <f>VLOOKUP(A835,'BASE REGISTRO NOVIEMBRE'!$B$2:$V$890,12,FALSE)</f>
        <v xml:space="preserve">Yungay Nº 125, comuna de Santa Juana, Región del Biobío.
</v>
      </c>
      <c r="M835" s="27" t="str">
        <f>VLOOKUP(A835,'BASE REGISTRO NOVIEMBRE'!$B$2:$V$890,13,FALSE)</f>
        <v>VIII</v>
      </c>
      <c r="N835" s="27" t="str">
        <f>VLOOKUP(A835,'BASE REGISTRO NOVIEMBRE'!$B$2:$V$890,14,FALSE)</f>
        <v>Santa Juana</v>
      </c>
      <c r="O835" s="27" t="str">
        <f>VLOOKUP(A835,'BASE REGISTRO NOVIEMBRE'!$B$2:$V$890,15,FALSE)</f>
        <v>Fono: (41) 2779242-(41) 2779152- (41)2779243- 41-2778113</v>
      </c>
      <c r="P835" s="27" t="str">
        <f>VLOOKUP(A835,'BASE REGISTRO NOVIEMBRE'!$B$2:$V$890,16,FALSE)</f>
        <v>aalbornoz@santajuana.cl  santajuana@santajuana.cl</v>
      </c>
      <c r="Q835" s="27">
        <f>VLOOKUP(A835,'BASE REGISTRO NOVIEMBRE'!$B$2:$V$890,17,FALSE)</f>
        <v>0</v>
      </c>
      <c r="R835" s="27">
        <f>VLOOKUP(A835,'BASE REGISTRO NOVIEMBRE'!$B$2:$V$890,18,FALSE)</f>
        <v>91001</v>
      </c>
      <c r="S835" s="27" t="str">
        <f>VLOOKUP(A835,'BASE REGISTRO NOVIEMBRE'!$B$2:$V$890,19,FALSE)</f>
        <v>No se acompañan. Aplica Informe Jurídico Nº 09, de  fecha 14 de marzo de 2011 del Departamento Jurídico y Dictamen Nº 070791, de 2009, de la Contraloría General de la República</v>
      </c>
      <c r="T835" s="107">
        <f>VLOOKUP(A835,'BASE REGISTRO NOVIEMBRE'!$B$2:$V$890,20,FALSE)</f>
        <v>42053</v>
      </c>
      <c r="U835" s="41">
        <v>7536</v>
      </c>
      <c r="V835" s="44">
        <v>3262498</v>
      </c>
      <c r="W835" s="44">
        <v>6524996</v>
      </c>
      <c r="X835" s="45">
        <v>44561</v>
      </c>
      <c r="Y835" s="42" t="s">
        <v>40</v>
      </c>
      <c r="Z835" s="42" t="s">
        <v>9203</v>
      </c>
      <c r="AA835" s="42" t="s">
        <v>9583</v>
      </c>
    </row>
    <row r="836" spans="1:27" ht="15.75" customHeight="1" x14ac:dyDescent="0.2">
      <c r="A836" s="41">
        <v>7537</v>
      </c>
      <c r="B836" s="27" t="str">
        <f>VLOOKUP(A836,'BASE REGISTRO NOVIEMBRE'!$B$2:$V$890,2,FALSE)</f>
        <v xml:space="preserve">I. Municipalidad de Mulchén
</v>
      </c>
      <c r="C836" s="27" t="str">
        <f>VLOOKUP(A836,'BASE REGISTRO NOVIEMBRE'!$B$2:$V$890,3,FALSE)</f>
        <v>69170500-5</v>
      </c>
      <c r="D836" s="27" t="str">
        <f>VLOOKUP(A836,'BASE REGISTRO NOVIEMBRE'!$B$2:$V$890,4,FALSE)</f>
        <v>Municipalidad</v>
      </c>
      <c r="E836" s="27" t="str">
        <f>VLOOKUP(A836,'BASE REGISTRO NOVIEMBRE'!$B$2:$V$890,5,FALSE)</f>
        <v>Constitución Política de la República, artículo 107.</v>
      </c>
      <c r="F836" s="27" t="str">
        <f>VLOOKUP(A836,'BASE REGISTRO NOVIEMBRE'!$B$2:$V$890,6,FALSE)</f>
        <v>Indefinida.</v>
      </c>
      <c r="G836" s="27" t="str">
        <f>VLOOKUP(A836,'BASE REGISTRO NOVIEMBRE'!$B$2:$V$890,7,FALSE)</f>
        <v>Según Ley Orgánica Nº 18.695, artículos 1º al 4º.</v>
      </c>
      <c r="H836" s="27" t="str">
        <f>VLOOKUP(A836,'BASE REGISTRO NOVIEMBRE'!$B$2:$V$890,8,FALSE)</f>
        <v>no tiene</v>
      </c>
      <c r="I836" s="27">
        <f>VLOOKUP(A836,'BASE REGISTRO NOVIEMBRE'!$B$2:$V$890,9,FALSE)</f>
        <v>0</v>
      </c>
      <c r="J836" s="27">
        <f>VLOOKUP(A836,'BASE REGISTRO NOVIEMBRE'!$B$2:$V$890,10,FALSE)</f>
        <v>0</v>
      </c>
      <c r="K836" s="27" t="str">
        <f>VLOOKUP(A836,'BASE REGISTRO NOVIEMBRE'!$B$2:$V$890,11,FALSE)</f>
        <v xml:space="preserve">Jorge Alberto Rivas Figueroa.
</v>
      </c>
      <c r="L836" s="27" t="str">
        <f>VLOOKUP(A836,'BASE REGISTRO NOVIEMBRE'!$B$2:$V$890,12,FALSE)</f>
        <v xml:space="preserve">Avenida Pedro Lagos Nº 410, comuna de Mulchén, Región del Biobío.
</v>
      </c>
      <c r="M836" s="27" t="str">
        <f>VLOOKUP(A836,'BASE REGISTRO NOVIEMBRE'!$B$2:$V$890,13,FALSE)</f>
        <v>VIII</v>
      </c>
      <c r="N836" s="27" t="str">
        <f>VLOOKUP(A836,'BASE REGISTRO NOVIEMBRE'!$B$2:$V$890,14,FALSE)</f>
        <v>Mulchén</v>
      </c>
      <c r="O836" s="27" t="str">
        <f>VLOOKUP(A836,'BASE REGISTRO NOVIEMBRE'!$B$2:$V$890,15,FALSE)</f>
        <v>Fono: 43-2401400</v>
      </c>
      <c r="P836" s="27">
        <f>VLOOKUP(A836,'BASE REGISTRO NOVIEMBRE'!$B$2:$V$890,16,FALSE)</f>
        <v>0</v>
      </c>
      <c r="Q836" s="27">
        <f>VLOOKUP(A836,'BASE REGISTRO NOVIEMBRE'!$B$2:$V$890,17,FALSE)</f>
        <v>0</v>
      </c>
      <c r="R836" s="27">
        <f>VLOOKUP(A836,'BASE REGISTRO NOVIEMBRE'!$B$2:$V$890,18,FALSE)</f>
        <v>91001</v>
      </c>
      <c r="S836" s="27" t="str">
        <f>VLOOKUP(A836,'BASE REGISTRO NOVIEMBRE'!$B$2:$V$890,19,FALSE)</f>
        <v>No se acompañan. Aplica Informe Jurídico Nº 09, de  fecha 14 de marzo de 2011 del Departamento Jurídico y Dictamen Nº 070791, de 2009, de la Contraloría General de la República</v>
      </c>
      <c r="T836" s="107">
        <f>VLOOKUP(A836,'BASE REGISTRO NOVIEMBRE'!$B$2:$V$890,20,FALSE)</f>
        <v>42053</v>
      </c>
      <c r="U836" s="41">
        <v>7537</v>
      </c>
      <c r="V836" s="44">
        <v>3942185</v>
      </c>
      <c r="W836" s="44">
        <v>7884370</v>
      </c>
      <c r="X836" s="45">
        <v>44561</v>
      </c>
      <c r="Y836" s="42" t="s">
        <v>40</v>
      </c>
      <c r="Z836" s="42" t="s">
        <v>9203</v>
      </c>
      <c r="AA836" s="42" t="s">
        <v>9534</v>
      </c>
    </row>
    <row r="837" spans="1:27" ht="15.75" customHeight="1" x14ac:dyDescent="0.2">
      <c r="A837" s="41">
        <v>7538</v>
      </c>
      <c r="B837" s="27" t="str">
        <f>VLOOKUP(A837,'BASE REGISTRO NOVIEMBRE'!$B$2:$V$890,2,FALSE)</f>
        <v xml:space="preserve">I. Municipalidad de Coihueco
</v>
      </c>
      <c r="C837" s="27" t="str">
        <f>VLOOKUP(A837,'BASE REGISTRO NOVIEMBRE'!$B$2:$V$890,3,FALSE)</f>
        <v>69141100-1</v>
      </c>
      <c r="D837" s="27" t="str">
        <f>VLOOKUP(A837,'BASE REGISTRO NOVIEMBRE'!$B$2:$V$890,4,FALSE)</f>
        <v>Municipalidad</v>
      </c>
      <c r="E837" s="27" t="str">
        <f>VLOOKUP(A837,'BASE REGISTRO NOVIEMBRE'!$B$2:$V$890,5,FALSE)</f>
        <v>Constitución Política de la República, artículo 107.</v>
      </c>
      <c r="F837" s="27" t="str">
        <f>VLOOKUP(A837,'BASE REGISTRO NOVIEMBRE'!$B$2:$V$890,6,FALSE)</f>
        <v>Indefinida.</v>
      </c>
      <c r="G837" s="27" t="str">
        <f>VLOOKUP(A837,'BASE REGISTRO NOVIEMBRE'!$B$2:$V$890,7,FALSE)</f>
        <v>Según Ley Orgánica Nº 18.695, artículos 1º al 4º.</v>
      </c>
      <c r="H837" s="27" t="str">
        <f>VLOOKUP(A837,'BASE REGISTRO NOVIEMBRE'!$B$2:$V$890,8,FALSE)</f>
        <v>no tiene</v>
      </c>
      <c r="I837" s="27">
        <f>VLOOKUP(A837,'BASE REGISTRO NOVIEMBRE'!$B$2:$V$890,9,FALSE)</f>
        <v>0</v>
      </c>
      <c r="J837" s="27">
        <f>VLOOKUP(A837,'BASE REGISTRO NOVIEMBRE'!$B$2:$V$890,10,FALSE)</f>
        <v>0</v>
      </c>
      <c r="K837" s="27" t="str">
        <f>VLOOKUP(A837,'BASE REGISTRO NOVIEMBRE'!$B$2:$V$890,11,FALSE)</f>
        <v xml:space="preserve">Carlos Luis Chandía Alarcón
</v>
      </c>
      <c r="L837" s="27" t="str">
        <f>VLOOKUP(A837,'BASE REGISTRO NOVIEMBRE'!$B$2:$V$890,12,FALSE)</f>
        <v xml:space="preserve">Avenida Prat Nº 1675, comuna de Coihueco
</v>
      </c>
      <c r="M837" s="27" t="str">
        <f>VLOOKUP(A837,'BASE REGISTRO NOVIEMBRE'!$B$2:$V$890,13,FALSE)</f>
        <v>XVI</v>
      </c>
      <c r="N837" s="27" t="str">
        <f>VLOOKUP(A837,'BASE REGISTRO NOVIEMBRE'!$B$2:$V$890,14,FALSE)</f>
        <v>Coihueco</v>
      </c>
      <c r="O837" s="27" t="str">
        <f>VLOOKUP(A837,'BASE REGISTRO NOVIEMBRE'!$B$2:$V$890,15,FALSE)</f>
        <v>Fono: 42-2471002- 2471007</v>
      </c>
      <c r="P837" s="27">
        <f>VLOOKUP(A837,'BASE REGISTRO NOVIEMBRE'!$B$2:$V$890,16,FALSE)</f>
        <v>0</v>
      </c>
      <c r="Q837" s="27">
        <f>VLOOKUP(A837,'BASE REGISTRO NOVIEMBRE'!$B$2:$V$890,17,FALSE)</f>
        <v>0</v>
      </c>
      <c r="R837" s="27">
        <f>VLOOKUP(A837,'BASE REGISTRO NOVIEMBRE'!$B$2:$V$890,18,FALSE)</f>
        <v>91001</v>
      </c>
      <c r="S837" s="27" t="str">
        <f>VLOOKUP(A837,'BASE REGISTRO NOVIEMBRE'!$B$2:$V$890,19,FALSE)</f>
        <v>No se acompañan. Aplica Informe Jurídico Nº 09, de  fecha 14 de marzo de 2011 del Departamento Jurídico y Dictamen Nº 070791, de 2009, de la Contraloría General de la República</v>
      </c>
      <c r="T837" s="107">
        <f>VLOOKUP(A837,'BASE REGISTRO NOVIEMBRE'!$B$2:$V$890,20,FALSE)</f>
        <v>42053</v>
      </c>
      <c r="U837" s="41">
        <v>7538</v>
      </c>
      <c r="V837" s="44">
        <v>4078122</v>
      </c>
      <c r="W837" s="44">
        <v>8156244</v>
      </c>
      <c r="X837" s="45">
        <v>44561</v>
      </c>
      <c r="Y837" s="42" t="s">
        <v>40</v>
      </c>
      <c r="Z837" s="42" t="s">
        <v>9203</v>
      </c>
      <c r="AA837" s="42" t="s">
        <v>9475</v>
      </c>
    </row>
    <row r="838" spans="1:27" ht="15.75" customHeight="1" x14ac:dyDescent="0.2">
      <c r="A838" s="41">
        <v>7540</v>
      </c>
      <c r="B838" s="27" t="str">
        <f>VLOOKUP(A838,'BASE REGISTRO NOVIEMBRE'!$B$2:$V$890,2,FALSE)</f>
        <v xml:space="preserve">I. Municipalidad de Cabrero
</v>
      </c>
      <c r="C838" s="27" t="str">
        <f>VLOOKUP(A838,'BASE REGISTRO NOVIEMBRE'!$B$2:$V$890,3,FALSE)</f>
        <v>69151000-K</v>
      </c>
      <c r="D838" s="27" t="str">
        <f>VLOOKUP(A838,'BASE REGISTRO NOVIEMBRE'!$B$2:$V$890,4,FALSE)</f>
        <v>Municipalidad</v>
      </c>
      <c r="E838" s="27" t="str">
        <f>VLOOKUP(A838,'BASE REGISTRO NOVIEMBRE'!$B$2:$V$890,5,FALSE)</f>
        <v>Constitución Política de la República, artículo 107.</v>
      </c>
      <c r="F838" s="27" t="str">
        <f>VLOOKUP(A838,'BASE REGISTRO NOVIEMBRE'!$B$2:$V$890,6,FALSE)</f>
        <v>Indefinida.</v>
      </c>
      <c r="G838" s="27" t="str">
        <f>VLOOKUP(A838,'BASE REGISTRO NOVIEMBRE'!$B$2:$V$890,7,FALSE)</f>
        <v>Según Ley Orgánica Nº 18.695, artículos 1º al 4º.</v>
      </c>
      <c r="H838" s="27" t="str">
        <f>VLOOKUP(A838,'BASE REGISTRO NOVIEMBRE'!$B$2:$V$890,8,FALSE)</f>
        <v>no tiene</v>
      </c>
      <c r="I838" s="27">
        <f>VLOOKUP(A838,'BASE REGISTRO NOVIEMBRE'!$B$2:$V$890,9,FALSE)</f>
        <v>0</v>
      </c>
      <c r="J838" s="27">
        <f>VLOOKUP(A838,'BASE REGISTRO NOVIEMBRE'!$B$2:$V$890,10,FALSE)</f>
        <v>0</v>
      </c>
      <c r="K838" s="27" t="str">
        <f>VLOOKUP(A838,'BASE REGISTRO NOVIEMBRE'!$B$2:$V$890,11,FALSE)</f>
        <v xml:space="preserve">Mario Alejandro Gierke Quevedo, </v>
      </c>
      <c r="L838" s="27" t="str">
        <f>VLOOKUP(A838,'BASE REGISTRO NOVIEMBRE'!$B$2:$V$890,12,FALSE)</f>
        <v xml:space="preserve">Las Delicias Nº 355, Comuna de Cabrero. Región del Bio-Bio.
</v>
      </c>
      <c r="M838" s="27" t="str">
        <f>VLOOKUP(A838,'BASE REGISTRO NOVIEMBRE'!$B$2:$V$890,13,FALSE)</f>
        <v>VIII</v>
      </c>
      <c r="N838" s="27" t="str">
        <f>VLOOKUP(A838,'BASE REGISTRO NOVIEMBRE'!$B$2:$V$890,14,FALSE)</f>
        <v>Cabrero</v>
      </c>
      <c r="O838" s="27" t="str">
        <f>VLOOKUP(A838,'BASE REGISTRO NOVIEMBRE'!$B$2:$V$890,15,FALSE)</f>
        <v>Fono: (43) 2401813  (43) 2401800</v>
      </c>
      <c r="P838" s="27" t="str">
        <f>VLOOKUP(A838,'BASE REGISTRO NOVIEMBRE'!$B$2:$V$890,16,FALSE)</f>
        <v>http:// http://www.cabrero.cl/</v>
      </c>
      <c r="Q838" s="27">
        <f>VLOOKUP(A838,'BASE REGISTRO NOVIEMBRE'!$B$2:$V$890,17,FALSE)</f>
        <v>0</v>
      </c>
      <c r="R838" s="27">
        <f>VLOOKUP(A838,'BASE REGISTRO NOVIEMBRE'!$B$2:$V$890,18,FALSE)</f>
        <v>91001</v>
      </c>
      <c r="S838" s="27" t="str">
        <f>VLOOKUP(A838,'BASE REGISTRO NOVIEMBRE'!$B$2:$V$890,19,FALSE)</f>
        <v>No se acompañan. Aplica Informe Jurídico Nº 09, de  fecha 14 de marzo de 2011 del Departamento Jurídico y Dictamen Nº 070791, de 2009, de la Contraloría General de la República</v>
      </c>
      <c r="T838" s="107">
        <f>VLOOKUP(A838,'BASE REGISTRO NOVIEMBRE'!$B$2:$V$890,20,FALSE)</f>
        <v>42053</v>
      </c>
      <c r="U838" s="41">
        <v>7540</v>
      </c>
      <c r="V838" s="44">
        <v>3398435</v>
      </c>
      <c r="W838" s="44">
        <v>6796870</v>
      </c>
      <c r="X838" s="45">
        <v>44561</v>
      </c>
      <c r="Y838" s="42" t="s">
        <v>40</v>
      </c>
      <c r="Z838" s="42" t="s">
        <v>9203</v>
      </c>
      <c r="AA838" s="42" t="s">
        <v>9456</v>
      </c>
    </row>
    <row r="839" spans="1:27" ht="15.75" customHeight="1" x14ac:dyDescent="0.2">
      <c r="A839" s="41">
        <v>7543</v>
      </c>
      <c r="B839" s="27" t="str">
        <f>VLOOKUP(A839,'BASE REGISTRO NOVIEMBRE'!$B$2:$V$890,2,FALSE)</f>
        <v xml:space="preserve">I. Municipalidad de Til Til
</v>
      </c>
      <c r="C839" s="27" t="str">
        <f>VLOOKUP(A839,'BASE REGISTRO NOVIEMBRE'!$B$2:$V$890,3,FALSE)</f>
        <v>69071600-3</v>
      </c>
      <c r="D839" s="27" t="str">
        <f>VLOOKUP(A839,'BASE REGISTRO NOVIEMBRE'!$B$2:$V$890,4,FALSE)</f>
        <v>Municipalidad</v>
      </c>
      <c r="E839" s="27" t="str">
        <f>VLOOKUP(A839,'BASE REGISTRO NOVIEMBRE'!$B$2:$V$890,5,FALSE)</f>
        <v>Constitución Política de la República, artículo 107.</v>
      </c>
      <c r="F839" s="27" t="str">
        <f>VLOOKUP(A839,'BASE REGISTRO NOVIEMBRE'!$B$2:$V$890,6,FALSE)</f>
        <v>Indefinida.</v>
      </c>
      <c r="G839" s="27" t="str">
        <f>VLOOKUP(A839,'BASE REGISTRO NOVIEMBRE'!$B$2:$V$890,7,FALSE)</f>
        <v>Según Ley Orgánica Nº 18.695, artículos 1º al 4º.</v>
      </c>
      <c r="H839" s="27" t="str">
        <f>VLOOKUP(A839,'BASE REGISTRO NOVIEMBRE'!$B$2:$V$890,8,FALSE)</f>
        <v>no tiene</v>
      </c>
      <c r="I839" s="27">
        <f>VLOOKUP(A839,'BASE REGISTRO NOVIEMBRE'!$B$2:$V$890,9,FALSE)</f>
        <v>0</v>
      </c>
      <c r="J839" s="27">
        <f>VLOOKUP(A839,'BASE REGISTRO NOVIEMBRE'!$B$2:$V$890,10,FALSE)</f>
        <v>0</v>
      </c>
      <c r="K839" s="27" t="str">
        <f>VLOOKUP(A839,'BASE REGISTRO NOVIEMBRE'!$B$2:$V$890,11,FALSE)</f>
        <v xml:space="preserve">Luis Valenzuela Cruzat
</v>
      </c>
      <c r="L839" s="27" t="str">
        <f>VLOOKUP(A839,'BASE REGISTRO NOVIEMBRE'!$B$2:$V$890,12,FALSE)</f>
        <v xml:space="preserve">Arturo Prat Nº 200, comuna de Til Til, Región Metropolitana.
</v>
      </c>
      <c r="M839" s="27" t="str">
        <f>VLOOKUP(A839,'BASE REGISTRO NOVIEMBRE'!$B$2:$V$890,13,FALSE)</f>
        <v>XIII</v>
      </c>
      <c r="N839" s="27" t="str">
        <f>VLOOKUP(A839,'BASE REGISTRO NOVIEMBRE'!$B$2:$V$890,14,FALSE)</f>
        <v>Til Til</v>
      </c>
      <c r="O839" s="27" t="str">
        <f>VLOOKUP(A839,'BASE REGISTRO NOVIEMBRE'!$B$2:$V$890,15,FALSE)</f>
        <v xml:space="preserve">Fono: 976960915- 977903144             Fono: 228105821
</v>
      </c>
      <c r="P839" s="27" t="str">
        <f>VLOOKUP(A839,'BASE REGISTRO NOVIEMBRE'!$B$2:$V$890,16,FALSE)</f>
        <v>opdtiltil@gmail.com
alcaldevalenzuela@tiltil.cl</v>
      </c>
      <c r="Q839" s="27">
        <f>VLOOKUP(A839,'BASE REGISTRO NOVIEMBRE'!$B$2:$V$890,17,FALSE)</f>
        <v>0</v>
      </c>
      <c r="R839" s="27">
        <f>VLOOKUP(A839,'BASE REGISTRO NOVIEMBRE'!$B$2:$V$890,18,FALSE)</f>
        <v>91001</v>
      </c>
      <c r="S839" s="27" t="str">
        <f>VLOOKUP(A839,'BASE REGISTRO NOVIEMBRE'!$B$2:$V$890,19,FALSE)</f>
        <v>No se acompañan. Aplica Informe Jurídico Nº 09, de  fecha 14 de marzo de 2011 del Departamento Jurídico y Dictamen Nº 070791, de 2009, de la Contraloría General de la República</v>
      </c>
      <c r="T839" s="107">
        <f>VLOOKUP(A839,'BASE REGISTRO NOVIEMBRE'!$B$2:$V$890,20,FALSE)</f>
        <v>42058</v>
      </c>
      <c r="U839" s="41">
        <v>7543</v>
      </c>
      <c r="V839" s="44">
        <v>2981083</v>
      </c>
      <c r="W839" s="44">
        <v>15501632</v>
      </c>
      <c r="X839" s="45">
        <v>44561</v>
      </c>
      <c r="Y839" s="42" t="s">
        <v>40</v>
      </c>
      <c r="Z839" s="42" t="s">
        <v>9203</v>
      </c>
      <c r="AA839" s="42" t="s">
        <v>7976</v>
      </c>
    </row>
    <row r="840" spans="1:27" ht="15.75" customHeight="1" x14ac:dyDescent="0.2">
      <c r="A840" s="41">
        <v>7544</v>
      </c>
      <c r="B840" s="27" t="str">
        <f>VLOOKUP(A840,'BASE REGISTRO NOVIEMBRE'!$B$2:$V$890,2,FALSE)</f>
        <v xml:space="preserve">I. Municipalidad de Concón
</v>
      </c>
      <c r="C840" s="27" t="str">
        <f>VLOOKUP(A840,'BASE REGISTRO NOVIEMBRE'!$B$2:$V$890,3,FALSE)</f>
        <v>73568600-3</v>
      </c>
      <c r="D840" s="27" t="str">
        <f>VLOOKUP(A840,'BASE REGISTRO NOVIEMBRE'!$B$2:$V$890,4,FALSE)</f>
        <v>Municipalidad</v>
      </c>
      <c r="E840" s="27" t="str">
        <f>VLOOKUP(A840,'BASE REGISTRO NOVIEMBRE'!$B$2:$V$890,5,FALSE)</f>
        <v>Constitución Política de la República, artículo 107.</v>
      </c>
      <c r="F840" s="27" t="str">
        <f>VLOOKUP(A840,'BASE REGISTRO NOVIEMBRE'!$B$2:$V$890,6,FALSE)</f>
        <v>Indefinida.</v>
      </c>
      <c r="G840" s="27" t="str">
        <f>VLOOKUP(A840,'BASE REGISTRO NOVIEMBRE'!$B$2:$V$890,7,FALSE)</f>
        <v>Según Ley Orgánica Nº 18.695, artículos 1º al 4º.</v>
      </c>
      <c r="H840" s="27" t="str">
        <f>VLOOKUP(A840,'BASE REGISTRO NOVIEMBRE'!$B$2:$V$890,8,FALSE)</f>
        <v>no tiene</v>
      </c>
      <c r="I840" s="27">
        <f>VLOOKUP(A840,'BASE REGISTRO NOVIEMBRE'!$B$2:$V$890,9,FALSE)</f>
        <v>0</v>
      </c>
      <c r="J840" s="27">
        <f>VLOOKUP(A840,'BASE REGISTRO NOVIEMBRE'!$B$2:$V$890,10,FALSE)</f>
        <v>0</v>
      </c>
      <c r="K840" s="27" t="str">
        <f>VLOOKUP(A840,'BASE REGISTRO NOVIEMBRE'!$B$2:$V$890,11,FALSE)</f>
        <v>FREDDY ANTONIO RAMIREZ VILLALOBOS, RUT: 8.526.167-3</v>
      </c>
      <c r="L840" s="27" t="str">
        <f>VLOOKUP(A840,'BASE REGISTRO NOVIEMBRE'!$B$2:$V$890,12,FALSE)</f>
        <v xml:space="preserve">1. Avenida Santa Laura Nº 567, comuna de Concón, Región de Valparaíso.
</v>
      </c>
      <c r="M840" s="27" t="str">
        <f>VLOOKUP(A840,'BASE REGISTRO NOVIEMBRE'!$B$2:$V$890,13,FALSE)</f>
        <v>V</v>
      </c>
      <c r="N840" s="27" t="str">
        <f>VLOOKUP(A840,'BASE REGISTRO NOVIEMBRE'!$B$2:$V$890,14,FALSE)</f>
        <v xml:space="preserve"> Concón</v>
      </c>
      <c r="O840" s="27" t="str">
        <f>VLOOKUP(A840,'BASE REGISTRO NOVIEMBRE'!$B$2:$V$890,15,FALSE)</f>
        <v xml:space="preserve">. Teléfono: (56 32) 381 6000 </v>
      </c>
      <c r="P840" s="27" t="str">
        <f>VLOOKUP(A840,'BASE REGISTRO NOVIEMBRE'!$B$2:$V$890,16,FALSE)</f>
        <v>oficinadepartes@concon.cl       alcaldia@concon.cl</v>
      </c>
      <c r="Q840" s="27">
        <f>VLOOKUP(A840,'BASE REGISTRO NOVIEMBRE'!$B$2:$V$890,17,FALSE)</f>
        <v>0</v>
      </c>
      <c r="R840" s="27">
        <f>VLOOKUP(A840,'BASE REGISTRO NOVIEMBRE'!$B$2:$V$890,18,FALSE)</f>
        <v>91001</v>
      </c>
      <c r="S840" s="27" t="str">
        <f>VLOOKUP(A840,'BASE REGISTRO NOVIEMBRE'!$B$2:$V$890,19,FALSE)</f>
        <v>No se acompañan. Aplica Informe Jurídico Nº 09, de  fecha 14 de marzo de 2011 del Departamento Jurídico y Dictamen Nº 070791, de 2009, de la Contraloría General de la República</v>
      </c>
      <c r="T840" s="107">
        <f>VLOOKUP(A840,'BASE REGISTRO NOVIEMBRE'!$B$2:$V$890,20,FALSE)</f>
        <v>42059</v>
      </c>
      <c r="U840" s="41">
        <v>7544</v>
      </c>
      <c r="V840" s="44">
        <v>4149668</v>
      </c>
      <c r="W840" s="44">
        <v>12449004</v>
      </c>
      <c r="X840" s="45">
        <v>44561</v>
      </c>
      <c r="Y840" s="42" t="s">
        <v>40</v>
      </c>
      <c r="Z840" s="42" t="s">
        <v>9203</v>
      </c>
      <c r="AA840" s="42" t="s">
        <v>906</v>
      </c>
    </row>
    <row r="841" spans="1:27" ht="15.75" customHeight="1" x14ac:dyDescent="0.2">
      <c r="A841" s="41">
        <v>7545</v>
      </c>
      <c r="B841" s="27" t="str">
        <f>VLOOKUP(A841,'BASE REGISTRO NOVIEMBRE'!$B$2:$V$890,2,FALSE)</f>
        <v xml:space="preserve">I. Municipalidad de Puchuncaví
</v>
      </c>
      <c r="C841" s="27" t="str">
        <f>VLOOKUP(A841,'BASE REGISTRO NOVIEMBRE'!$B$2:$V$890,3,FALSE)</f>
        <v>69060800-6</v>
      </c>
      <c r="D841" s="27" t="str">
        <f>VLOOKUP(A841,'BASE REGISTRO NOVIEMBRE'!$B$2:$V$890,4,FALSE)</f>
        <v>Municipalidad</v>
      </c>
      <c r="E841" s="27" t="str">
        <f>VLOOKUP(A841,'BASE REGISTRO NOVIEMBRE'!$B$2:$V$890,5,FALSE)</f>
        <v>Constitución Política de la República, artículo 107.</v>
      </c>
      <c r="F841" s="27" t="str">
        <f>VLOOKUP(A841,'BASE REGISTRO NOVIEMBRE'!$B$2:$V$890,6,FALSE)</f>
        <v>Indefinida.</v>
      </c>
      <c r="G841" s="27" t="str">
        <f>VLOOKUP(A841,'BASE REGISTRO NOVIEMBRE'!$B$2:$V$890,7,FALSE)</f>
        <v>Según Ley Orgánica Nº 18.695, artículos 1º al 4º.</v>
      </c>
      <c r="H841" s="27" t="str">
        <f>VLOOKUP(A841,'BASE REGISTRO NOVIEMBRE'!$B$2:$V$890,8,FALSE)</f>
        <v>no tiene</v>
      </c>
      <c r="I841" s="27">
        <f>VLOOKUP(A841,'BASE REGISTRO NOVIEMBRE'!$B$2:$V$890,9,FALSE)</f>
        <v>0</v>
      </c>
      <c r="J841" s="27">
        <f>VLOOKUP(A841,'BASE REGISTRO NOVIEMBRE'!$B$2:$V$890,10,FALSE)</f>
        <v>0</v>
      </c>
      <c r="K841" s="27" t="str">
        <f>VLOOKUP(A841,'BASE REGISTRO NOVIEMBRE'!$B$2:$V$890,11,FALSE)</f>
        <v>Marcos Morales Ureta</v>
      </c>
      <c r="L841" s="27" t="str">
        <f>VLOOKUP(A841,'BASE REGISTRO NOVIEMBRE'!$B$2:$V$890,12,FALSE)</f>
        <v xml:space="preserve">Avenida Bernardo O´Higgins Nº 70, comuna de Puchuncaví, Región de Valparaíso. 
</v>
      </c>
      <c r="M841" s="27" t="str">
        <f>VLOOKUP(A841,'BASE REGISTRO NOVIEMBRE'!$B$2:$V$890,13,FALSE)</f>
        <v>V</v>
      </c>
      <c r="N841" s="27" t="str">
        <f>VLOOKUP(A841,'BASE REGISTRO NOVIEMBRE'!$B$2:$V$890,14,FALSE)</f>
        <v>Puchuncaví</v>
      </c>
      <c r="O841" s="27" t="str">
        <f>VLOOKUP(A841,'BASE REGISTRO NOVIEMBRE'!$B$2:$V$890,15,FALSE)</f>
        <v>Fono: (32) 2139603</v>
      </c>
      <c r="P841" s="27">
        <f>VLOOKUP(A841,'BASE REGISTRO NOVIEMBRE'!$B$2:$V$890,16,FALSE)</f>
        <v>0</v>
      </c>
      <c r="Q841" s="27">
        <f>VLOOKUP(A841,'BASE REGISTRO NOVIEMBRE'!$B$2:$V$890,17,FALSE)</f>
        <v>0</v>
      </c>
      <c r="R841" s="27">
        <f>VLOOKUP(A841,'BASE REGISTRO NOVIEMBRE'!$B$2:$V$890,18,FALSE)</f>
        <v>91001</v>
      </c>
      <c r="S841" s="27" t="str">
        <f>VLOOKUP(A841,'BASE REGISTRO NOVIEMBRE'!$B$2:$V$890,19,FALSE)</f>
        <v>No se acompañan. Aplica Informe Jurídico Nº 09, de  fecha 14 de marzo de 2011 del Departamento Jurídico y Dictamen Nº 070791, de 2009, de la Contraloría General de la República</v>
      </c>
      <c r="T841" s="107">
        <f>VLOOKUP(A841,'BASE REGISTRO NOVIEMBRE'!$B$2:$V$890,20,FALSE)</f>
        <v>42059</v>
      </c>
      <c r="U841" s="41">
        <v>7545</v>
      </c>
      <c r="V841" s="44">
        <v>3578100</v>
      </c>
      <c r="W841" s="44">
        <v>10732700</v>
      </c>
      <c r="X841" s="45">
        <v>44561</v>
      </c>
      <c r="Y841" s="42" t="s">
        <v>40</v>
      </c>
      <c r="Z841" s="42" t="s">
        <v>9203</v>
      </c>
      <c r="AA841" s="42" t="s">
        <v>832</v>
      </c>
    </row>
    <row r="842" spans="1:27" ht="15.75" customHeight="1" x14ac:dyDescent="0.2">
      <c r="A842" s="41">
        <v>7546</v>
      </c>
      <c r="B842" s="27" t="str">
        <f>VLOOKUP(A842,'BASE REGISTRO NOVIEMBRE'!$B$2:$V$890,2,FALSE)</f>
        <v xml:space="preserve">I. Municipalidad de Freirina
</v>
      </c>
      <c r="C842" s="27" t="str">
        <f>VLOOKUP(A842,'BASE REGISTRO NOVIEMBRE'!$B$2:$V$890,3,FALSE)</f>
        <v>69030600-K</v>
      </c>
      <c r="D842" s="27" t="str">
        <f>VLOOKUP(A842,'BASE REGISTRO NOVIEMBRE'!$B$2:$V$890,4,FALSE)</f>
        <v>Municipalidad</v>
      </c>
      <c r="E842" s="27" t="str">
        <f>VLOOKUP(A842,'BASE REGISTRO NOVIEMBRE'!$B$2:$V$890,5,FALSE)</f>
        <v>Constitución Política de la República, artículo 107.</v>
      </c>
      <c r="F842" s="27" t="str">
        <f>VLOOKUP(A842,'BASE REGISTRO NOVIEMBRE'!$B$2:$V$890,6,FALSE)</f>
        <v>Indefinida.</v>
      </c>
      <c r="G842" s="27" t="str">
        <f>VLOOKUP(A842,'BASE REGISTRO NOVIEMBRE'!$B$2:$V$890,7,FALSE)</f>
        <v>Según Ley Orgánica Nº 18.695, artículos 1º al 4º.</v>
      </c>
      <c r="H842" s="27" t="str">
        <f>VLOOKUP(A842,'BASE REGISTRO NOVIEMBRE'!$B$2:$V$890,8,FALSE)</f>
        <v>no tiene</v>
      </c>
      <c r="I842" s="27">
        <f>VLOOKUP(A842,'BASE REGISTRO NOVIEMBRE'!$B$2:$V$890,9,FALSE)</f>
        <v>0</v>
      </c>
      <c r="J842" s="27">
        <f>VLOOKUP(A842,'BASE REGISTRO NOVIEMBRE'!$B$2:$V$890,10,FALSE)</f>
        <v>0</v>
      </c>
      <c r="K842" s="27" t="str">
        <f>VLOOKUP(A842,'BASE REGISTRO NOVIEMBRE'!$B$2:$V$890,11,FALSE)</f>
        <v xml:space="preserve">César Antonio Orellana Orellana, </v>
      </c>
      <c r="L842" s="27" t="str">
        <f>VLOOKUP(A842,'BASE REGISTRO NOVIEMBRE'!$B$2:$V$890,12,FALSE)</f>
        <v xml:space="preserve">Edificio Consistorial, calle O´Higgins Nº 1016, comuna de Freirina, Región de Atacama. 
</v>
      </c>
      <c r="M842" s="27" t="str">
        <f>VLOOKUP(A842,'BASE REGISTRO NOVIEMBRE'!$B$2:$V$890,13,FALSE)</f>
        <v>III</v>
      </c>
      <c r="N842" s="27" t="str">
        <f>VLOOKUP(A842,'BASE REGISTRO NOVIEMBRE'!$B$2:$V$890,14,FALSE)</f>
        <v>Freirina</v>
      </c>
      <c r="O842" s="27" t="str">
        <f>VLOOKUP(A842,'BASE REGISTRO NOVIEMBRE'!$B$2:$V$890,15,FALSE)</f>
        <v>569 74959304</v>
      </c>
      <c r="P842" s="27" t="str">
        <f>VLOOKUP(A842,'BASE REGISTRO NOVIEMBRE'!$B$2:$V$890,16,FALSE)</f>
        <v xml:space="preserve"> alcalde@munifreirina.cl</v>
      </c>
      <c r="Q842" s="27">
        <f>VLOOKUP(A842,'BASE REGISTRO NOVIEMBRE'!$B$2:$V$890,17,FALSE)</f>
        <v>0</v>
      </c>
      <c r="R842" s="27">
        <f>VLOOKUP(A842,'BASE REGISTRO NOVIEMBRE'!$B$2:$V$890,18,FALSE)</f>
        <v>91001</v>
      </c>
      <c r="S842" s="27" t="str">
        <f>VLOOKUP(A842,'BASE REGISTRO NOVIEMBRE'!$B$2:$V$890,19,FALSE)</f>
        <v>No se acompañan. Aplica Informe Jurídico Nº 09, de  fecha 14 de marzo de 2011 del Departamento Jurídico y Dictamen Nº 070791, de 2009, de la Contraloría General de la República</v>
      </c>
      <c r="T842" s="107">
        <f>VLOOKUP(A842,'BASE REGISTRO NOVIEMBRE'!$B$2:$V$890,20,FALSE)</f>
        <v>42059</v>
      </c>
      <c r="U842" s="41">
        <v>7546</v>
      </c>
      <c r="V842" s="44">
        <v>29555344</v>
      </c>
      <c r="W842" s="44">
        <v>89354527</v>
      </c>
      <c r="X842" s="45">
        <v>44561</v>
      </c>
      <c r="Y842" s="42" t="s">
        <v>40</v>
      </c>
      <c r="Z842" s="42" t="s">
        <v>9203</v>
      </c>
      <c r="AA842" s="42" t="s">
        <v>283</v>
      </c>
    </row>
    <row r="843" spans="1:27" ht="15.75" customHeight="1" x14ac:dyDescent="0.2">
      <c r="A843" s="41">
        <v>7547</v>
      </c>
      <c r="B843" s="27" t="str">
        <f>VLOOKUP(A843,'BASE REGISTRO NOVIEMBRE'!$B$2:$V$890,2,FALSE)</f>
        <v xml:space="preserve">I. Municipalidad de Alto del Carmen
</v>
      </c>
      <c r="C843" s="27" t="str">
        <f>VLOOKUP(A843,'BASE REGISTRO NOVIEMBRE'!$B$2:$V$890,3,FALSE)</f>
        <v>69251900-0</v>
      </c>
      <c r="D843" s="27" t="str">
        <f>VLOOKUP(A843,'BASE REGISTRO NOVIEMBRE'!$B$2:$V$890,4,FALSE)</f>
        <v>Municipalidad</v>
      </c>
      <c r="E843" s="27" t="str">
        <f>VLOOKUP(A843,'BASE REGISTRO NOVIEMBRE'!$B$2:$V$890,5,FALSE)</f>
        <v>Constitución Política de la República, artículo 107.</v>
      </c>
      <c r="F843" s="27" t="str">
        <f>VLOOKUP(A843,'BASE REGISTRO NOVIEMBRE'!$B$2:$V$890,6,FALSE)</f>
        <v>Indefinida.</v>
      </c>
      <c r="G843" s="27" t="str">
        <f>VLOOKUP(A843,'BASE REGISTRO NOVIEMBRE'!$B$2:$V$890,7,FALSE)</f>
        <v>Según Ley Orgánica Nº 18.695, artículos 1º al 4º.</v>
      </c>
      <c r="H843" s="27" t="str">
        <f>VLOOKUP(A843,'BASE REGISTRO NOVIEMBRE'!$B$2:$V$890,8,FALSE)</f>
        <v>no tiene</v>
      </c>
      <c r="I843" s="27">
        <f>VLOOKUP(A843,'BASE REGISTRO NOVIEMBRE'!$B$2:$V$890,9,FALSE)</f>
        <v>0</v>
      </c>
      <c r="J843" s="27">
        <f>VLOOKUP(A843,'BASE REGISTRO NOVIEMBRE'!$B$2:$V$890,10,FALSE)</f>
        <v>0</v>
      </c>
      <c r="K843" s="27" t="str">
        <f>VLOOKUP(A843,'BASE REGISTRO NOVIEMBRE'!$B$2:$V$890,11,FALSE)</f>
        <v xml:space="preserve">Cristian Didy Olivares Iriarte, </v>
      </c>
      <c r="L843" s="27" t="str">
        <f>VLOOKUP(A843,'BASE REGISTRO NOVIEMBRE'!$B$2:$V$890,12,FALSE)</f>
        <v xml:space="preserve">Padre Alonso García S/N, comuna de Alto del Carmen, Región de Atacama. 
</v>
      </c>
      <c r="M843" s="27" t="str">
        <f>VLOOKUP(A843,'BASE REGISTRO NOVIEMBRE'!$B$2:$V$890,13,FALSE)</f>
        <v>III</v>
      </c>
      <c r="N843" s="27" t="str">
        <f>VLOOKUP(A843,'BASE REGISTRO NOVIEMBRE'!$B$2:$V$890,14,FALSE)</f>
        <v>Alto del Carmen</v>
      </c>
      <c r="O843" s="27" t="str">
        <f>VLOOKUP(A843,'BASE REGISTRO NOVIEMBRE'!$B$2:$V$890,15,FALSE)</f>
        <v>51 2 610328
51 2 610334
51 2 400 500</v>
      </c>
      <c r="P843" s="27" t="str">
        <f>VLOOKUP(A843,'BASE REGISTRO NOVIEMBRE'!$B$2:$V$890,16,FALSE)</f>
        <v xml:space="preserve">alcaldia@munialtodelcarmen.cl 
alcalde.olivares@munialtodelcarmen.cl </v>
      </c>
      <c r="Q843" s="27">
        <f>VLOOKUP(A843,'BASE REGISTRO NOVIEMBRE'!$B$2:$V$890,17,FALSE)</f>
        <v>0</v>
      </c>
      <c r="R843" s="27">
        <f>VLOOKUP(A843,'BASE REGISTRO NOVIEMBRE'!$B$2:$V$890,18,FALSE)</f>
        <v>91001</v>
      </c>
      <c r="S843" s="27" t="str">
        <f>VLOOKUP(A843,'BASE REGISTRO NOVIEMBRE'!$B$2:$V$890,19,FALSE)</f>
        <v>No se acompañan. Aplica Informe Jurídico Nº 09, de  fecha 14 de marzo de 2011 del Departamento Jurídico y Dictamen Nº 070791, de 2009, de la Contraloría General de la República</v>
      </c>
      <c r="T843" s="107">
        <f>VLOOKUP(A843,'BASE REGISTRO NOVIEMBRE'!$B$2:$V$890,20,FALSE)</f>
        <v>42059</v>
      </c>
      <c r="U843" s="41">
        <v>7547</v>
      </c>
      <c r="V843" s="44">
        <v>3942185</v>
      </c>
      <c r="W843" s="44">
        <v>7884370</v>
      </c>
      <c r="X843" s="45">
        <v>44561</v>
      </c>
      <c r="Y843" s="42" t="s">
        <v>40</v>
      </c>
      <c r="Z843" s="42" t="s">
        <v>9203</v>
      </c>
      <c r="AA843" s="42" t="s">
        <v>9451</v>
      </c>
    </row>
    <row r="844" spans="1:27" ht="15.75" customHeight="1" x14ac:dyDescent="0.2">
      <c r="A844" s="41">
        <v>7548</v>
      </c>
      <c r="B844" s="27" t="str">
        <f>VLOOKUP(A844,'BASE REGISTRO NOVIEMBRE'!$B$2:$V$890,2,FALSE)</f>
        <v xml:space="preserve">I. Municipalidad de Tierra Amarilla
</v>
      </c>
      <c r="C844" s="27" t="str">
        <f>VLOOKUP(A844,'BASE REGISTRO NOVIEMBRE'!$B$2:$V$890,3,FALSE)</f>
        <v>69030400-7</v>
      </c>
      <c r="D844" s="27" t="str">
        <f>VLOOKUP(A844,'BASE REGISTRO NOVIEMBRE'!$B$2:$V$890,4,FALSE)</f>
        <v>Municipalidad</v>
      </c>
      <c r="E844" s="27" t="str">
        <f>VLOOKUP(A844,'BASE REGISTRO NOVIEMBRE'!$B$2:$V$890,5,FALSE)</f>
        <v>Constitución Política de la República, artículo 107.</v>
      </c>
      <c r="F844" s="27" t="str">
        <f>VLOOKUP(A844,'BASE REGISTRO NOVIEMBRE'!$B$2:$V$890,6,FALSE)</f>
        <v>Constitución Política de la República, artículo 107.</v>
      </c>
      <c r="G844" s="27" t="str">
        <f>VLOOKUP(A844,'BASE REGISTRO NOVIEMBRE'!$B$2:$V$890,7,FALSE)</f>
        <v>Según Ley Orgánica Nº 18.695, artículos 1º al 4º.</v>
      </c>
      <c r="H844" s="27" t="str">
        <f>VLOOKUP(A844,'BASE REGISTRO NOVIEMBRE'!$B$2:$V$890,8,FALSE)</f>
        <v>no tiene</v>
      </c>
      <c r="I844" s="27">
        <f>VLOOKUP(A844,'BASE REGISTRO NOVIEMBRE'!$B$2:$V$890,9,FALSE)</f>
        <v>0</v>
      </c>
      <c r="J844" s="27">
        <f>VLOOKUP(A844,'BASE REGISTRO NOVIEMBRE'!$B$2:$V$890,10,FALSE)</f>
        <v>0</v>
      </c>
      <c r="K844" s="27" t="str">
        <f>VLOOKUP(A844,'BASE REGISTRO NOVIEMBRE'!$B$2:$V$890,11,FALSE)</f>
        <v>Mario Arturo Morales Carrasco</v>
      </c>
      <c r="L844" s="27" t="str">
        <f>VLOOKUP(A844,'BASE REGISTRO NOVIEMBRE'!$B$2:$V$890,12,FALSE)</f>
        <v xml:space="preserve">Avenida Miguel Lemeur Nº 544, comuna de Tierra Amarilla, Región de Atacama. 
</v>
      </c>
      <c r="M844" s="27" t="str">
        <f>VLOOKUP(A844,'BASE REGISTRO NOVIEMBRE'!$B$2:$V$890,13,FALSE)</f>
        <v>III</v>
      </c>
      <c r="N844" s="27" t="str">
        <f>VLOOKUP(A844,'BASE REGISTRO NOVIEMBRE'!$B$2:$V$890,14,FALSE)</f>
        <v>Tierra Amarilla</v>
      </c>
      <c r="O844" s="27" t="str">
        <f>VLOOKUP(A844,'BASE REGISTRO NOVIEMBRE'!$B$2:$V$890,15,FALSE)</f>
        <v xml:space="preserve">Fono: (52) 320017- 320054- 320277- 320936
</v>
      </c>
      <c r="P844" s="27" t="str">
        <f>VLOOKUP(A844,'BASE REGISTRO NOVIEMBRE'!$B$2:$V$890,16,FALSE)</f>
        <v xml:space="preserve">: info@MuniTierraAmarilla.cl </v>
      </c>
      <c r="Q844" s="27">
        <f>VLOOKUP(A844,'BASE REGISTRO NOVIEMBRE'!$B$2:$V$890,17,FALSE)</f>
        <v>0</v>
      </c>
      <c r="R844" s="27">
        <f>VLOOKUP(A844,'BASE REGISTRO NOVIEMBRE'!$B$2:$V$890,18,FALSE)</f>
        <v>91001</v>
      </c>
      <c r="S844" s="27" t="str">
        <f>VLOOKUP(A844,'BASE REGISTRO NOVIEMBRE'!$B$2:$V$890,19,FALSE)</f>
        <v>No se acompañan. Aplica Informe Jurídico Nº 09, de  fecha 14 de marzo de 2011 del Departamento Jurídico y Dictamen Nº 070791, de 2009, de la Contraloría General de la República</v>
      </c>
      <c r="T844" s="107">
        <f>VLOOKUP(A844,'BASE REGISTRO NOVIEMBRE'!$B$2:$V$890,20,FALSE)</f>
        <v>42059</v>
      </c>
      <c r="U844" s="41">
        <v>7548</v>
      </c>
      <c r="V844" s="44">
        <v>3126560</v>
      </c>
      <c r="W844" s="44">
        <v>10004992</v>
      </c>
      <c r="X844" s="45">
        <v>44561</v>
      </c>
      <c r="Y844" s="42" t="s">
        <v>40</v>
      </c>
      <c r="Z844" s="42" t="s">
        <v>9203</v>
      </c>
      <c r="AA844" s="42" t="s">
        <v>9588</v>
      </c>
    </row>
    <row r="845" spans="1:27" ht="15.75" customHeight="1" x14ac:dyDescent="0.2">
      <c r="A845" s="41">
        <v>7549</v>
      </c>
      <c r="B845" s="27" t="str">
        <f>VLOOKUP(A845,'BASE REGISTRO NOVIEMBRE'!$B$2:$V$890,2,FALSE)</f>
        <v xml:space="preserve">I. Municipalidad de Chañaral
</v>
      </c>
      <c r="C845" s="27" t="str">
        <f>VLOOKUP(A845,'BASE REGISTRO NOVIEMBRE'!$B$2:$V$890,3,FALSE)</f>
        <v>69030100-8</v>
      </c>
      <c r="D845" s="27" t="str">
        <f>VLOOKUP(A845,'BASE REGISTRO NOVIEMBRE'!$B$2:$V$890,4,FALSE)</f>
        <v>Municipalidad</v>
      </c>
      <c r="E845" s="27" t="str">
        <f>VLOOKUP(A845,'BASE REGISTRO NOVIEMBRE'!$B$2:$V$890,5,FALSE)</f>
        <v>Constitución Política de la República, artículo 107.</v>
      </c>
      <c r="F845" s="27" t="str">
        <f>VLOOKUP(A845,'BASE REGISTRO NOVIEMBRE'!$B$2:$V$890,6,FALSE)</f>
        <v>Indefinida.</v>
      </c>
      <c r="G845" s="27" t="str">
        <f>VLOOKUP(A845,'BASE REGISTRO NOVIEMBRE'!$B$2:$V$890,7,FALSE)</f>
        <v>Según Ley Orgánica Nº 18.695, artículos 1º al 4º.</v>
      </c>
      <c r="H845" s="27" t="str">
        <f>VLOOKUP(A845,'BASE REGISTRO NOVIEMBRE'!$B$2:$V$890,8,FALSE)</f>
        <v>no tiene</v>
      </c>
      <c r="I845" s="27">
        <f>VLOOKUP(A845,'BASE REGISTRO NOVIEMBRE'!$B$2:$V$890,9,FALSE)</f>
        <v>0</v>
      </c>
      <c r="J845" s="27">
        <f>VLOOKUP(A845,'BASE REGISTRO NOVIEMBRE'!$B$2:$V$890,10,FALSE)</f>
        <v>0</v>
      </c>
      <c r="K845" s="27" t="str">
        <f>VLOOKUP(A845,'BASE REGISTRO NOVIEMBRE'!$B$2:$V$890,11,FALSE)</f>
        <v xml:space="preserve">Margarita Alicia Flores Salazar </v>
      </c>
      <c r="L845" s="27" t="str">
        <f>VLOOKUP(A845,'BASE REGISTRO NOVIEMBRE'!$B$2:$V$890,12,FALSE)</f>
        <v xml:space="preserve">Almirante Latorre N°700, comuna de Chañaral, Región de Atacama. 
</v>
      </c>
      <c r="M845" s="27" t="str">
        <f>VLOOKUP(A845,'BASE REGISTRO NOVIEMBRE'!$B$2:$V$890,13,FALSE)</f>
        <v>III</v>
      </c>
      <c r="N845" s="27" t="str">
        <f>VLOOKUP(A845,'BASE REGISTRO NOVIEMBRE'!$B$2:$V$890,14,FALSE)</f>
        <v>Chañaral</v>
      </c>
      <c r="O845" s="27" t="str">
        <f>VLOOKUP(A845,'BASE REGISTRO NOVIEMBRE'!$B$2:$V$890,15,FALSE)</f>
        <v>Fono: (52) 543301</v>
      </c>
      <c r="P845" s="27" t="str">
        <f>VLOOKUP(A845,'BASE REGISTRO NOVIEMBRE'!$B$2:$V$890,16,FALSE)</f>
        <v xml:space="preserve">www.municipalidadchanaral.munichanaral.cl </v>
      </c>
      <c r="Q845" s="27">
        <f>VLOOKUP(A845,'BASE REGISTRO NOVIEMBRE'!$B$2:$V$890,17,FALSE)</f>
        <v>0</v>
      </c>
      <c r="R845" s="27">
        <f>VLOOKUP(A845,'BASE REGISTRO NOVIEMBRE'!$B$2:$V$890,18,FALSE)</f>
        <v>91001</v>
      </c>
      <c r="S845" s="27" t="str">
        <f>VLOOKUP(A845,'BASE REGISTRO NOVIEMBRE'!$B$2:$V$890,19,FALSE)</f>
        <v>No se acompañan. Aplica Informe Jurídico Nº 09, de  fecha 14 de marzo de 2011 del Departamento Jurídico y Dictamen Nº 070791, de 2009, de la Contraloría General de la República</v>
      </c>
      <c r="T845" s="107">
        <f>VLOOKUP(A845,'BASE REGISTRO NOVIEMBRE'!$B$2:$V$890,20,FALSE)</f>
        <v>42059</v>
      </c>
      <c r="U845" s="41">
        <v>7549</v>
      </c>
      <c r="V845" s="44">
        <v>12218247</v>
      </c>
      <c r="W845" s="44">
        <v>26882126</v>
      </c>
      <c r="X845" s="45">
        <v>44561</v>
      </c>
      <c r="Y845" s="42" t="s">
        <v>40</v>
      </c>
      <c r="Z845" s="42" t="s">
        <v>9203</v>
      </c>
      <c r="AA845" s="42" t="s">
        <v>909</v>
      </c>
    </row>
    <row r="846" spans="1:27" ht="15.75" customHeight="1" x14ac:dyDescent="0.2">
      <c r="A846" s="41">
        <v>7550</v>
      </c>
      <c r="B846" s="27" t="str">
        <f>VLOOKUP(A846,'BASE REGISTRO NOVIEMBRE'!$B$2:$V$890,2,FALSE)</f>
        <v xml:space="preserve">I. Municipalidad de Porvenir
</v>
      </c>
      <c r="C846" s="27" t="str">
        <f>VLOOKUP(A846,'BASE REGISTRO NOVIEMBRE'!$B$2:$V$890,3,FALSE)</f>
        <v>69250300-7</v>
      </c>
      <c r="D846" s="27" t="str">
        <f>VLOOKUP(A846,'BASE REGISTRO NOVIEMBRE'!$B$2:$V$890,4,FALSE)</f>
        <v>Municipalidad</v>
      </c>
      <c r="E846" s="27" t="str">
        <f>VLOOKUP(A846,'BASE REGISTRO NOVIEMBRE'!$B$2:$V$890,5,FALSE)</f>
        <v>Constitución Política de la República, artículo 107.</v>
      </c>
      <c r="F846" s="27" t="str">
        <f>VLOOKUP(A846,'BASE REGISTRO NOVIEMBRE'!$B$2:$V$890,6,FALSE)</f>
        <v>Indefinida.</v>
      </c>
      <c r="G846" s="27" t="str">
        <f>VLOOKUP(A846,'BASE REGISTRO NOVIEMBRE'!$B$2:$V$890,7,FALSE)</f>
        <v>Según Ley Orgánica Nº 18.695, artículos 1º al 4º.</v>
      </c>
      <c r="H846" s="27" t="str">
        <f>VLOOKUP(A846,'BASE REGISTRO NOVIEMBRE'!$B$2:$V$890,8,FALSE)</f>
        <v>no tiene</v>
      </c>
      <c r="I846" s="27">
        <f>VLOOKUP(A846,'BASE REGISTRO NOVIEMBRE'!$B$2:$V$890,9,FALSE)</f>
        <v>0</v>
      </c>
      <c r="J846" s="27">
        <f>VLOOKUP(A846,'BASE REGISTRO NOVIEMBRE'!$B$2:$V$890,10,FALSE)</f>
        <v>0</v>
      </c>
      <c r="K846" s="27" t="str">
        <f>VLOOKUP(A846,'BASE REGISTRO NOVIEMBRE'!$B$2:$V$890,11,FALSE)</f>
        <v xml:space="preserve">Marisol Andrade Cárdenas, </v>
      </c>
      <c r="L846" s="27" t="str">
        <f>VLOOKUP(A846,'BASE REGISTRO NOVIEMBRE'!$B$2:$V$890,12,FALSE)</f>
        <v xml:space="preserve">Zavattaro Nº 434, Comuna de Porvenir, Provincia de Tierra del Fuego, XII Región de Magallanes y la Antártica Chilena.
</v>
      </c>
      <c r="M846" s="27" t="str">
        <f>VLOOKUP(A846,'BASE REGISTRO NOVIEMBRE'!$B$2:$V$890,13,FALSE)</f>
        <v>XII</v>
      </c>
      <c r="N846" s="27" t="str">
        <f>VLOOKUP(A846,'BASE REGISTRO NOVIEMBRE'!$B$2:$V$890,14,FALSE)</f>
        <v>Porvenir</v>
      </c>
      <c r="O846" s="27" t="str">
        <f>VLOOKUP(A846,'BASE REGISTRO NOVIEMBRE'!$B$2:$V$890,15,FALSE)</f>
        <v>Fono: (61)2581404-(61)2581189.</v>
      </c>
      <c r="P846" s="27" t="str">
        <f>VLOOKUP(A846,'BASE REGISTRO NOVIEMBRE'!$B$2:$V$890,16,FALSE)</f>
        <v>rrozas@muniporvenir.cl</v>
      </c>
      <c r="Q846" s="27">
        <f>VLOOKUP(A846,'BASE REGISTRO NOVIEMBRE'!$B$2:$V$890,17,FALSE)</f>
        <v>0</v>
      </c>
      <c r="R846" s="27">
        <f>VLOOKUP(A846,'BASE REGISTRO NOVIEMBRE'!$B$2:$V$890,18,FALSE)</f>
        <v>91001</v>
      </c>
      <c r="S846" s="27" t="str">
        <f>VLOOKUP(A846,'BASE REGISTRO NOVIEMBRE'!$B$2:$V$890,19,FALSE)</f>
        <v>No corresponde</v>
      </c>
      <c r="T846" s="107">
        <f>VLOOKUP(A846,'BASE REGISTRO NOVIEMBRE'!$B$2:$V$890,20,FALSE)</f>
        <v>42059</v>
      </c>
      <c r="U846" s="41">
        <v>7550</v>
      </c>
      <c r="V846" s="44">
        <v>4388155</v>
      </c>
      <c r="W846" s="44">
        <v>8776310</v>
      </c>
      <c r="X846" s="45">
        <v>44561</v>
      </c>
      <c r="Y846" s="42" t="s">
        <v>40</v>
      </c>
      <c r="Z846" s="42" t="s">
        <v>9203</v>
      </c>
      <c r="AA846" s="42" t="s">
        <v>746</v>
      </c>
    </row>
    <row r="847" spans="1:27" ht="15.75" customHeight="1" x14ac:dyDescent="0.2">
      <c r="A847" s="41">
        <v>7553</v>
      </c>
      <c r="B847" s="27" t="str">
        <f>VLOOKUP(A847,'BASE REGISTRO NOVIEMBRE'!$B$2:$V$890,2,FALSE)</f>
        <v xml:space="preserve">I. Municipalidad de San Juan de La Costa
</v>
      </c>
      <c r="C847" s="27" t="str">
        <f>VLOOKUP(A847,'BASE REGISTRO NOVIEMBRE'!$B$2:$V$890,3,FALSE)</f>
        <v>69251800-4</v>
      </c>
      <c r="D847" s="27" t="str">
        <f>VLOOKUP(A847,'BASE REGISTRO NOVIEMBRE'!$B$2:$V$890,4,FALSE)</f>
        <v>Municipalidad</v>
      </c>
      <c r="E847" s="27" t="str">
        <f>VLOOKUP(A847,'BASE REGISTRO NOVIEMBRE'!$B$2:$V$890,5,FALSE)</f>
        <v>Constitución Política de la República, artículo 107.</v>
      </c>
      <c r="F847" s="27" t="str">
        <f>VLOOKUP(A847,'BASE REGISTRO NOVIEMBRE'!$B$2:$V$890,6,FALSE)</f>
        <v>Indefinida.</v>
      </c>
      <c r="G847" s="27" t="str">
        <f>VLOOKUP(A847,'BASE REGISTRO NOVIEMBRE'!$B$2:$V$890,7,FALSE)</f>
        <v>Según Ley Orgánica Nº 18.695, artículos 1º al 4º.</v>
      </c>
      <c r="H847" s="27" t="str">
        <f>VLOOKUP(A847,'BASE REGISTRO NOVIEMBRE'!$B$2:$V$890,8,FALSE)</f>
        <v>no tiene</v>
      </c>
      <c r="I847" s="27">
        <f>VLOOKUP(A847,'BASE REGISTRO NOVIEMBRE'!$B$2:$V$890,9,FALSE)</f>
        <v>0</v>
      </c>
      <c r="J847" s="27">
        <f>VLOOKUP(A847,'BASE REGISTRO NOVIEMBRE'!$B$2:$V$890,10,FALSE)</f>
        <v>0</v>
      </c>
      <c r="K847" s="27" t="str">
        <f>VLOOKUP(A847,'BASE REGISTRO NOVIEMBRE'!$B$2:$V$890,11,FALSE)</f>
        <v>Bernardo Candía Henríquez, Alcalde.
Luis Alberto Barría Obando, subrogará al Alcalde entre el 16 de abril y el 17 de mayo de 2021.</v>
      </c>
      <c r="L847" s="27" t="str">
        <f>VLOOKUP(A847,'BASE REGISTRO NOVIEMBRE'!$B$2:$V$890,12,FALSE)</f>
        <v xml:space="preserve">Avenida Nueva Sur s/n, Puaucho, comuna de San Juan de La Costa, Región de Los Lagos
</v>
      </c>
      <c r="M847" s="27" t="str">
        <f>VLOOKUP(A847,'BASE REGISTRO NOVIEMBRE'!$B$2:$V$890,13,FALSE)</f>
        <v>X</v>
      </c>
      <c r="N847" s="27" t="str">
        <f>VLOOKUP(A847,'BASE REGISTRO NOVIEMBRE'!$B$2:$V$890,14,FALSE)</f>
        <v>San Juan de La Costa</v>
      </c>
      <c r="O847" s="27" t="str">
        <f>VLOOKUP(A847,'BASE REGISTRO NOVIEMBRE'!$B$2:$V$890,15,FALSE)</f>
        <v xml:space="preserve">Fono: 064-2261911
</v>
      </c>
      <c r="P847" s="27" t="str">
        <f>VLOOKUP(A847,'BASE REGISTRO NOVIEMBRE'!$B$2:$V$890,16,FALSE)</f>
        <v xml:space="preserve"> alcaldía@sanjuandelacosta.cl</v>
      </c>
      <c r="Q847" s="27">
        <f>VLOOKUP(A847,'BASE REGISTRO NOVIEMBRE'!$B$2:$V$890,17,FALSE)</f>
        <v>0</v>
      </c>
      <c r="R847" s="27">
        <f>VLOOKUP(A847,'BASE REGISTRO NOVIEMBRE'!$B$2:$V$890,18,FALSE)</f>
        <v>91001</v>
      </c>
      <c r="S847" s="27" t="str">
        <f>VLOOKUP(A847,'BASE REGISTRO NOVIEMBRE'!$B$2:$V$890,19,FALSE)</f>
        <v>No se acompañan. Aplica Informe Jurídico Nº 09, de fecha 14 de marzo de 2011 del Departamento Jurídico y Dictamen Nº 070791, de 2009, de la Contraloría General de la República.</v>
      </c>
      <c r="T847" s="107">
        <f>VLOOKUP(A847,'BASE REGISTRO NOVIEMBRE'!$B$2:$V$890,20,FALSE)</f>
        <v>42061</v>
      </c>
      <c r="U847" s="41">
        <v>7553</v>
      </c>
      <c r="V847" s="44">
        <v>3262498</v>
      </c>
      <c r="W847" s="44">
        <v>6524996</v>
      </c>
      <c r="X847" s="45">
        <v>44561</v>
      </c>
      <c r="Y847" s="42" t="s">
        <v>40</v>
      </c>
      <c r="Z847" s="42" t="s">
        <v>9203</v>
      </c>
      <c r="AA847" s="42" t="s">
        <v>9573</v>
      </c>
    </row>
    <row r="848" spans="1:27" ht="15.75" customHeight="1" x14ac:dyDescent="0.2">
      <c r="A848" s="41">
        <v>7554</v>
      </c>
      <c r="B848" s="27" t="str">
        <f>VLOOKUP(A848,'BASE REGISTRO NOVIEMBRE'!$B$2:$V$890,2,FALSE)</f>
        <v xml:space="preserve">I. Municipalidad de Providencia
</v>
      </c>
      <c r="C848" s="27" t="str">
        <f>VLOOKUP(A848,'BASE REGISTRO NOVIEMBRE'!$B$2:$V$890,3,FALSE)</f>
        <v>69070300-9</v>
      </c>
      <c r="D848" s="27" t="str">
        <f>VLOOKUP(A848,'BASE REGISTRO NOVIEMBRE'!$B$2:$V$890,4,FALSE)</f>
        <v>Municipalidad</v>
      </c>
      <c r="E848" s="27" t="str">
        <f>VLOOKUP(A848,'BASE REGISTRO NOVIEMBRE'!$B$2:$V$890,5,FALSE)</f>
        <v>Constitución Política de la República, artículo 107.</v>
      </c>
      <c r="F848" s="27" t="str">
        <f>VLOOKUP(A848,'BASE REGISTRO NOVIEMBRE'!$B$2:$V$890,6,FALSE)</f>
        <v>Indefinida.</v>
      </c>
      <c r="G848" s="27" t="str">
        <f>VLOOKUP(A848,'BASE REGISTRO NOVIEMBRE'!$B$2:$V$890,7,FALSE)</f>
        <v>Según Ley Orgánica Nº 18.695, artículos 1º al 4º.</v>
      </c>
      <c r="H848" s="27" t="str">
        <f>VLOOKUP(A848,'BASE REGISTRO NOVIEMBRE'!$B$2:$V$890,8,FALSE)</f>
        <v>no tiene</v>
      </c>
      <c r="I848" s="27">
        <f>VLOOKUP(A848,'BASE REGISTRO NOVIEMBRE'!$B$2:$V$890,9,FALSE)</f>
        <v>0</v>
      </c>
      <c r="J848" s="27">
        <f>VLOOKUP(A848,'BASE REGISTRO NOVIEMBRE'!$B$2:$V$890,10,FALSE)</f>
        <v>0</v>
      </c>
      <c r="K848" s="27" t="str">
        <f>VLOOKUP(A848,'BASE REGISTRO NOVIEMBRE'!$B$2:$V$890,11,FALSE)</f>
        <v xml:space="preserve">Evelyn Rose Matthei Fornet, </v>
      </c>
      <c r="L848" s="27" t="str">
        <f>VLOOKUP(A848,'BASE REGISTRO NOVIEMBRE'!$B$2:$V$890,12,FALSE)</f>
        <v xml:space="preserve">Avenida de Valdivia Nº 963, comuna de Providencia, Región Metropolitana
</v>
      </c>
      <c r="M848" s="27" t="str">
        <f>VLOOKUP(A848,'BASE REGISTRO NOVIEMBRE'!$B$2:$V$890,13,FALSE)</f>
        <v>XIII</v>
      </c>
      <c r="N848" s="27" t="str">
        <f>VLOOKUP(A848,'BASE REGISTRO NOVIEMBRE'!$B$2:$V$890,14,FALSE)</f>
        <v>Providencia</v>
      </c>
      <c r="O848" s="27" t="str">
        <f>VLOOKUP(A848,'BASE REGISTRO NOVIEMBRE'!$B$2:$V$890,15,FALSE)</f>
        <v>Fono: 226543435</v>
      </c>
      <c r="P848" s="27" t="str">
        <f>VLOOKUP(A848,'BASE REGISTRO NOVIEMBRE'!$B$2:$V$890,16,FALSE)</f>
        <v>evelyn.matthei@providencia.cl
opd@providencia.cl</v>
      </c>
      <c r="Q848" s="27">
        <f>VLOOKUP(A848,'BASE REGISTRO NOVIEMBRE'!$B$2:$V$890,17,FALSE)</f>
        <v>0</v>
      </c>
      <c r="R848" s="27">
        <f>VLOOKUP(A848,'BASE REGISTRO NOVIEMBRE'!$B$2:$V$890,18,FALSE)</f>
        <v>91001</v>
      </c>
      <c r="S848" s="27" t="str">
        <f>VLOOKUP(A848,'BASE REGISTRO NOVIEMBRE'!$B$2:$V$890,19,FALSE)</f>
        <v>No corresponde</v>
      </c>
      <c r="T848" s="107">
        <f>VLOOKUP(A848,'BASE REGISTRO NOVIEMBRE'!$B$2:$V$890,20,FALSE)</f>
        <v>42061</v>
      </c>
      <c r="U848" s="41">
        <v>7554</v>
      </c>
      <c r="V848" s="44">
        <v>8013152</v>
      </c>
      <c r="W848" s="44">
        <v>8013152</v>
      </c>
      <c r="X848" s="45">
        <v>44561</v>
      </c>
      <c r="Y848" s="42" t="s">
        <v>40</v>
      </c>
      <c r="Z848" s="42" t="s">
        <v>9203</v>
      </c>
      <c r="AA848" s="42" t="s">
        <v>252</v>
      </c>
    </row>
    <row r="849" spans="1:27" ht="15.75" customHeight="1" x14ac:dyDescent="0.2">
      <c r="A849" s="41">
        <v>7555</v>
      </c>
      <c r="B849" s="27" t="str">
        <f>VLOOKUP(A849,'BASE REGISTRO NOVIEMBRE'!$B$2:$V$890,2,FALSE)</f>
        <v xml:space="preserve">I. Municipalidad de Llanquihue
</v>
      </c>
      <c r="C849" s="27" t="str">
        <f>VLOOKUP(A849,'BASE REGISTRO NOVIEMBRE'!$B$2:$V$890,3,FALSE)</f>
        <v>69220300-3</v>
      </c>
      <c r="D849" s="27" t="str">
        <f>VLOOKUP(A849,'BASE REGISTRO NOVIEMBRE'!$B$2:$V$890,4,FALSE)</f>
        <v>Municipalidad</v>
      </c>
      <c r="E849" s="27" t="str">
        <f>VLOOKUP(A849,'BASE REGISTRO NOVIEMBRE'!$B$2:$V$890,5,FALSE)</f>
        <v>Constitución Política de la República, artículo 107.</v>
      </c>
      <c r="F849" s="27" t="str">
        <f>VLOOKUP(A849,'BASE REGISTRO NOVIEMBRE'!$B$2:$V$890,6,FALSE)</f>
        <v>Indefinida.</v>
      </c>
      <c r="G849" s="27" t="str">
        <f>VLOOKUP(A849,'BASE REGISTRO NOVIEMBRE'!$B$2:$V$890,7,FALSE)</f>
        <v>Según Ley Orgánica Nº 18.695, artículos 1º al 4º.</v>
      </c>
      <c r="H849" s="27" t="str">
        <f>VLOOKUP(A849,'BASE REGISTRO NOVIEMBRE'!$B$2:$V$890,8,FALSE)</f>
        <v>no tiene</v>
      </c>
      <c r="I849" s="27">
        <f>VLOOKUP(A849,'BASE REGISTRO NOVIEMBRE'!$B$2:$V$890,9,FALSE)</f>
        <v>0</v>
      </c>
      <c r="J849" s="27">
        <f>VLOOKUP(A849,'BASE REGISTRO NOVIEMBRE'!$B$2:$V$890,10,FALSE)</f>
        <v>0</v>
      </c>
      <c r="K849" s="27" t="str">
        <f>VLOOKUP(A849,'BASE REGISTRO NOVIEMBRE'!$B$2:$V$890,11,FALSE)</f>
        <v xml:space="preserve">Pablo Andrés Flores Merino
</v>
      </c>
      <c r="L849" s="27" t="str">
        <f>VLOOKUP(A849,'BASE REGISTRO NOVIEMBRE'!$B$2:$V$890,12,FALSE)</f>
        <v xml:space="preserve">Erardo Werner Nº 450, comuna de Llanquihue, Región de Los Lagos. 
</v>
      </c>
      <c r="M849" s="27" t="str">
        <f>VLOOKUP(A849,'BASE REGISTRO NOVIEMBRE'!$B$2:$V$890,13,FALSE)</f>
        <v>X</v>
      </c>
      <c r="N849" s="27" t="str">
        <f>VLOOKUP(A849,'BASE REGISTRO NOVIEMBRE'!$B$2:$V$890,14,FALSE)</f>
        <v>Llanquihue,</v>
      </c>
      <c r="O849" s="27" t="str">
        <f>VLOOKUP(A849,'BASE REGISTRO NOVIEMBRE'!$B$2:$V$890,15,FALSE)</f>
        <v>Fono: 2244540- 2244500</v>
      </c>
      <c r="P849" s="27" t="str">
        <f>VLOOKUP(A849,'BASE REGISTRO NOVIEMBRE'!$B$2:$V$890,16,FALSE)</f>
        <v>victorangulo_concejal@hotmail.com/secretariaalcalde@llanquihue.cl</v>
      </c>
      <c r="Q849" s="27">
        <f>VLOOKUP(A849,'BASE REGISTRO NOVIEMBRE'!$B$2:$V$890,17,FALSE)</f>
        <v>0</v>
      </c>
      <c r="R849" s="27">
        <f>VLOOKUP(A849,'BASE REGISTRO NOVIEMBRE'!$B$2:$V$890,18,FALSE)</f>
        <v>91001</v>
      </c>
      <c r="S849" s="27" t="str">
        <f>VLOOKUP(A849,'BASE REGISTRO NOVIEMBRE'!$B$2:$V$890,19,FALSE)</f>
        <v>No corresponde</v>
      </c>
      <c r="T849" s="107">
        <f>VLOOKUP(A849,'BASE REGISTRO NOVIEMBRE'!$B$2:$V$890,20,FALSE)</f>
        <v>42061</v>
      </c>
      <c r="U849" s="41">
        <v>7555</v>
      </c>
      <c r="V849" s="44">
        <v>4078122</v>
      </c>
      <c r="W849" s="44">
        <v>8156244</v>
      </c>
      <c r="X849" s="45">
        <v>44561</v>
      </c>
      <c r="Y849" s="42" t="s">
        <v>40</v>
      </c>
      <c r="Z849" s="42" t="s">
        <v>9203</v>
      </c>
      <c r="AA849" s="42" t="s">
        <v>9514</v>
      </c>
    </row>
    <row r="850" spans="1:27" ht="15.75" customHeight="1" x14ac:dyDescent="0.2">
      <c r="A850" s="41">
        <v>7557</v>
      </c>
      <c r="B850" s="27" t="str">
        <f>VLOOKUP(A850,'BASE REGISTRO NOVIEMBRE'!$B$2:$V$890,2,FALSE)</f>
        <v xml:space="preserve">I. Municipalidad de Curepto
</v>
      </c>
      <c r="C850" s="27" t="str">
        <f>VLOOKUP(A850,'BASE REGISTRO NOVIEMBRE'!$B$2:$V$890,3,FALSE)</f>
        <v>69110300-5</v>
      </c>
      <c r="D850" s="27" t="str">
        <f>VLOOKUP(A850,'BASE REGISTRO NOVIEMBRE'!$B$2:$V$890,4,FALSE)</f>
        <v>Municipalidad</v>
      </c>
      <c r="E850" s="27" t="str">
        <f>VLOOKUP(A850,'BASE REGISTRO NOVIEMBRE'!$B$2:$V$890,5,FALSE)</f>
        <v>Constitución Política de la República, artículo 107.</v>
      </c>
      <c r="F850" s="27" t="str">
        <f>VLOOKUP(A850,'BASE REGISTRO NOVIEMBRE'!$B$2:$V$890,6,FALSE)</f>
        <v>Indefinida.</v>
      </c>
      <c r="G850" s="27" t="str">
        <f>VLOOKUP(A850,'BASE REGISTRO NOVIEMBRE'!$B$2:$V$890,7,FALSE)</f>
        <v>Según Ley Orgánica Nº 18.695, artículos 1º al 4º.</v>
      </c>
      <c r="H850" s="27" t="str">
        <f>VLOOKUP(A850,'BASE REGISTRO NOVIEMBRE'!$B$2:$V$890,8,FALSE)</f>
        <v>no tiene</v>
      </c>
      <c r="I850" s="27">
        <f>VLOOKUP(A850,'BASE REGISTRO NOVIEMBRE'!$B$2:$V$890,9,FALSE)</f>
        <v>0</v>
      </c>
      <c r="J850" s="27">
        <f>VLOOKUP(A850,'BASE REGISTRO NOVIEMBRE'!$B$2:$V$890,10,FALSE)</f>
        <v>0</v>
      </c>
      <c r="K850" s="27" t="str">
        <f>VLOOKUP(A850,'BASE REGISTRO NOVIEMBRE'!$B$2:$V$890,11,FALSE)</f>
        <v xml:space="preserve">René Alejandro Concha González, </v>
      </c>
      <c r="L850" s="27" t="str">
        <f>VLOOKUP(A850,'BASE REGISTRO NOVIEMBRE'!$B$2:$V$890,12,FALSE)</f>
        <v xml:space="preserve">Plaza de Armas S/N, comuna de Curepto, Región del Maule. 
</v>
      </c>
      <c r="M850" s="27" t="str">
        <f>VLOOKUP(A850,'BASE REGISTRO NOVIEMBRE'!$B$2:$V$890,13,FALSE)</f>
        <v>VII</v>
      </c>
      <c r="N850" s="27" t="str">
        <f>VLOOKUP(A850,'BASE REGISTRO NOVIEMBRE'!$B$2:$V$890,14,FALSE)</f>
        <v>Maule</v>
      </c>
      <c r="O850" s="27" t="str">
        <f>VLOOKUP(A850,'BASE REGISTRO NOVIEMBRE'!$B$2:$V$890,15,FALSE)</f>
        <v>Fono: (075) 2552300</v>
      </c>
      <c r="P850" s="27">
        <f>VLOOKUP(A850,'BASE REGISTRO NOVIEMBRE'!$B$2:$V$890,16,FALSE)</f>
        <v>0</v>
      </c>
      <c r="Q850" s="27">
        <f>VLOOKUP(A850,'BASE REGISTRO NOVIEMBRE'!$B$2:$V$890,17,FALSE)</f>
        <v>0</v>
      </c>
      <c r="R850" s="27">
        <f>VLOOKUP(A850,'BASE REGISTRO NOVIEMBRE'!$B$2:$V$890,18,FALSE)</f>
        <v>91001</v>
      </c>
      <c r="S850" s="27" t="str">
        <f>VLOOKUP(A850,'BASE REGISTRO NOVIEMBRE'!$B$2:$V$890,19,FALSE)</f>
        <v>No se acompañan. Aplica Informe Jurídico Nº 09, de  fecha 14 de marzo de 2011 del Departamento Jurídico y Dictamen Nº 070791, de 2009, de la Contraloría General de la República</v>
      </c>
      <c r="T850" s="107">
        <f>VLOOKUP(A850,'BASE REGISTRO NOVIEMBRE'!$B$2:$V$890,20,FALSE)</f>
        <v>42068</v>
      </c>
      <c r="U850" s="41">
        <v>7557</v>
      </c>
      <c r="V850" s="44">
        <v>3126560</v>
      </c>
      <c r="W850" s="44">
        <v>6253120</v>
      </c>
      <c r="X850" s="45">
        <v>44561</v>
      </c>
      <c r="Y850" s="42" t="s">
        <v>40</v>
      </c>
      <c r="Z850" s="42" t="s">
        <v>9203</v>
      </c>
      <c r="AA850" s="42" t="s">
        <v>9485</v>
      </c>
    </row>
    <row r="851" spans="1:27" ht="15.75" customHeight="1" x14ac:dyDescent="0.2">
      <c r="A851" s="41">
        <v>7558</v>
      </c>
      <c r="B851" s="27" t="str">
        <f>VLOOKUP(A851,'BASE REGISTRO NOVIEMBRE'!$B$2:$V$890,2,FALSE)</f>
        <v xml:space="preserve">I. Municipalidad de Chanco 
</v>
      </c>
      <c r="C851" s="27" t="str">
        <f>VLOOKUP(A851,'BASE REGISTRO NOVIEMBRE'!$B$2:$V$890,3,FALSE)</f>
        <v>69120300-K</v>
      </c>
      <c r="D851" s="27" t="str">
        <f>VLOOKUP(A851,'BASE REGISTRO NOVIEMBRE'!$B$2:$V$890,4,FALSE)</f>
        <v>Municipalidad</v>
      </c>
      <c r="E851" s="27" t="str">
        <f>VLOOKUP(A851,'BASE REGISTRO NOVIEMBRE'!$B$2:$V$890,5,FALSE)</f>
        <v>Constitución Política de la República, artículo 107.</v>
      </c>
      <c r="F851" s="27" t="str">
        <f>VLOOKUP(A851,'BASE REGISTRO NOVIEMBRE'!$B$2:$V$890,6,FALSE)</f>
        <v>Indefinida.</v>
      </c>
      <c r="G851" s="27" t="str">
        <f>VLOOKUP(A851,'BASE REGISTRO NOVIEMBRE'!$B$2:$V$890,7,FALSE)</f>
        <v>Según Ley Orgánica Nº 18.695, artículos 1º al 4º.</v>
      </c>
      <c r="H851" s="27" t="str">
        <f>VLOOKUP(A851,'BASE REGISTRO NOVIEMBRE'!$B$2:$V$890,8,FALSE)</f>
        <v>no tiene</v>
      </c>
      <c r="I851" s="27">
        <f>VLOOKUP(A851,'BASE REGISTRO NOVIEMBRE'!$B$2:$V$890,9,FALSE)</f>
        <v>0</v>
      </c>
      <c r="J851" s="27">
        <f>VLOOKUP(A851,'BASE REGISTRO NOVIEMBRE'!$B$2:$V$890,10,FALSE)</f>
        <v>0</v>
      </c>
      <c r="K851" s="27" t="str">
        <f>VLOOKUP(A851,'BASE REGISTRO NOVIEMBRE'!$B$2:$V$890,11,FALSE)</f>
        <v xml:space="preserve">Marcelo Osvaldo Waddington Guajardo, </v>
      </c>
      <c r="L851" s="27" t="str">
        <f>VLOOKUP(A851,'BASE REGISTRO NOVIEMBRE'!$B$2:$V$890,12,FALSE)</f>
        <v xml:space="preserve">Abdón Fuentealba Nº 334, comuna de Chanco, Región del Maule. 
</v>
      </c>
      <c r="M851" s="27" t="str">
        <f>VLOOKUP(A851,'BASE REGISTRO NOVIEMBRE'!$B$2:$V$890,13,FALSE)</f>
        <v>VII</v>
      </c>
      <c r="N851" s="27" t="str">
        <f>VLOOKUP(A851,'BASE REGISTRO NOVIEMBRE'!$B$2:$V$890,14,FALSE)</f>
        <v>Maule</v>
      </c>
      <c r="O851" s="27" t="str">
        <f>VLOOKUP(A851,'BASE REGISTRO NOVIEMBRE'!$B$2:$V$890,15,FALSE)</f>
        <v>Fono: (73) 551083</v>
      </c>
      <c r="P851" s="27">
        <f>VLOOKUP(A851,'BASE REGISTRO NOVIEMBRE'!$B$2:$V$890,16,FALSE)</f>
        <v>0</v>
      </c>
      <c r="Q851" s="27">
        <f>VLOOKUP(A851,'BASE REGISTRO NOVIEMBRE'!$B$2:$V$890,17,FALSE)</f>
        <v>0</v>
      </c>
      <c r="R851" s="27">
        <f>VLOOKUP(A851,'BASE REGISTRO NOVIEMBRE'!$B$2:$V$890,18,FALSE)</f>
        <v>91001</v>
      </c>
      <c r="S851" s="27" t="str">
        <f>VLOOKUP(A851,'BASE REGISTRO NOVIEMBRE'!$B$2:$V$890,19,FALSE)</f>
        <v>No se acompañan. Aplica Informe Jurídico Nº 09, de  fecha 14 de marzo de 2011 del Departamento Jurídico y Dictamen Nº 070791, de 2009, de la Contraloría General de la República</v>
      </c>
      <c r="T851" s="107">
        <f>VLOOKUP(A851,'BASE REGISTRO NOVIEMBRE'!$B$2:$V$890,20,FALSE)</f>
        <v>42068</v>
      </c>
      <c r="U851" s="41">
        <v>7558</v>
      </c>
      <c r="V851" s="44">
        <v>3588747</v>
      </c>
      <c r="W851" s="44">
        <v>7177494</v>
      </c>
      <c r="X851" s="45">
        <v>44561</v>
      </c>
      <c r="Y851" s="42" t="s">
        <v>40</v>
      </c>
      <c r="Z851" s="42" t="s">
        <v>9203</v>
      </c>
      <c r="AA851" s="42" t="s">
        <v>9468</v>
      </c>
    </row>
    <row r="852" spans="1:27" ht="15.75" customHeight="1" x14ac:dyDescent="0.2">
      <c r="A852" s="41">
        <v>7559</v>
      </c>
      <c r="B852" s="27" t="str">
        <f>VLOOKUP(A852,'BASE REGISTRO NOVIEMBRE'!$B$2:$V$890,2,FALSE)</f>
        <v xml:space="preserve">I. Municipalidad de Palmilla
</v>
      </c>
      <c r="C852" s="27" t="str">
        <f>VLOOKUP(A852,'BASE REGISTRO NOVIEMBRE'!$B$2:$V$890,3,FALSE)</f>
        <v>69091000-4</v>
      </c>
      <c r="D852" s="27" t="str">
        <f>VLOOKUP(A852,'BASE REGISTRO NOVIEMBRE'!$B$2:$V$890,4,FALSE)</f>
        <v>Municipalidad</v>
      </c>
      <c r="E852" s="27" t="str">
        <f>VLOOKUP(A852,'BASE REGISTRO NOVIEMBRE'!$B$2:$V$890,5,FALSE)</f>
        <v>Constitución Política de la República, artículo 107.</v>
      </c>
      <c r="F852" s="27" t="str">
        <f>VLOOKUP(A852,'BASE REGISTRO NOVIEMBRE'!$B$2:$V$890,6,FALSE)</f>
        <v>Indefinida.</v>
      </c>
      <c r="G852" s="27" t="str">
        <f>VLOOKUP(A852,'BASE REGISTRO NOVIEMBRE'!$B$2:$V$890,7,FALSE)</f>
        <v>Según Ley Orgánica Nº 18.695, artículos 1º al 4º.</v>
      </c>
      <c r="H852" s="27" t="str">
        <f>VLOOKUP(A852,'BASE REGISTRO NOVIEMBRE'!$B$2:$V$890,8,FALSE)</f>
        <v>no tiene</v>
      </c>
      <c r="I852" s="27">
        <f>VLOOKUP(A852,'BASE REGISTRO NOVIEMBRE'!$B$2:$V$890,9,FALSE)</f>
        <v>0</v>
      </c>
      <c r="J852" s="27">
        <f>VLOOKUP(A852,'BASE REGISTRO NOVIEMBRE'!$B$2:$V$890,10,FALSE)</f>
        <v>0</v>
      </c>
      <c r="K852" s="27" t="str">
        <f>VLOOKUP(A852,'BASE REGISTRO NOVIEMBRE'!$B$2:$V$890,11,FALSE)</f>
        <v xml:space="preserve">Gloria de las Mercedes Paredes Valdés, </v>
      </c>
      <c r="L852" s="27" t="str">
        <f>VLOOKUP(A852,'BASE REGISTRO NOVIEMBRE'!$B$2:$V$890,12,FALSE)</f>
        <v xml:space="preserve">Juan Guillermo Day Nº 80, Palmilla. VI Región de O’Higgins.
</v>
      </c>
      <c r="M852" s="27" t="str">
        <f>VLOOKUP(A852,'BASE REGISTRO NOVIEMBRE'!$B$2:$V$890,13,FALSE)</f>
        <v>VI</v>
      </c>
      <c r="N852" s="27" t="str">
        <f>VLOOKUP(A852,'BASE REGISTRO NOVIEMBRE'!$B$2:$V$890,14,FALSE)</f>
        <v xml:space="preserve"> Palmilla</v>
      </c>
      <c r="O852" s="27" t="str">
        <f>VLOOKUP(A852,'BASE REGISTRO NOVIEMBRE'!$B$2:$V$890,15,FALSE)</f>
        <v>442928010 / 442928011</v>
      </c>
      <c r="P852" s="27" t="str">
        <f>VLOOKUP(A852,'BASE REGISTRO NOVIEMBRE'!$B$2:$V$890,16,FALSE)</f>
        <v>gloria.paredes@munipalmilla.cl
 paola.toro@munipalmilla.cl</v>
      </c>
      <c r="Q852" s="27">
        <f>VLOOKUP(A852,'BASE REGISTRO NOVIEMBRE'!$B$2:$V$890,17,FALSE)</f>
        <v>0</v>
      </c>
      <c r="R852" s="27">
        <f>VLOOKUP(A852,'BASE REGISTRO NOVIEMBRE'!$B$2:$V$890,18,FALSE)</f>
        <v>91001</v>
      </c>
      <c r="S852" s="27" t="str">
        <f>VLOOKUP(A852,'BASE REGISTRO NOVIEMBRE'!$B$2:$V$890,19,FALSE)</f>
        <v>No se acompañan. Aplica Informe Jurídico Nº 09, de  fecha 14 de marzo de 2011 del Departamento Jurídico y Dictamen Nº 070791, de 2009, de la Contraloría General de la República</v>
      </c>
      <c r="T852" s="107">
        <f>VLOOKUP(A852,'BASE REGISTRO NOVIEMBRE'!$B$2:$V$890,20,FALSE)</f>
        <v>42080</v>
      </c>
      <c r="U852" s="41">
        <v>7559</v>
      </c>
      <c r="V852" s="44">
        <v>6582232</v>
      </c>
      <c r="W852" s="44">
        <v>9873348</v>
      </c>
      <c r="X852" s="45">
        <v>44561</v>
      </c>
      <c r="Y852" s="42" t="s">
        <v>40</v>
      </c>
      <c r="Z852" s="42" t="s">
        <v>9203</v>
      </c>
      <c r="AA852" s="42" t="s">
        <v>9539</v>
      </c>
    </row>
    <row r="853" spans="1:27" ht="15.75" customHeight="1" x14ac:dyDescent="0.2">
      <c r="A853" s="41">
        <v>7560</v>
      </c>
      <c r="B853" s="27" t="str">
        <f>VLOOKUP(A853,'BASE REGISTRO NOVIEMBRE'!$B$2:$V$890,2,FALSE)</f>
        <v xml:space="preserve">Ilustre Municipalidad de Tocopilla
</v>
      </c>
      <c r="C853" s="27" t="str">
        <f>VLOOKUP(A853,'BASE REGISTRO NOVIEMBRE'!$B$2:$V$890,3,FALSE)</f>
        <v>69020100-3</v>
      </c>
      <c r="D853" s="27" t="str">
        <f>VLOOKUP(A853,'BASE REGISTRO NOVIEMBRE'!$B$2:$V$890,4,FALSE)</f>
        <v>Municipalidad</v>
      </c>
      <c r="E853" s="27" t="str">
        <f>VLOOKUP(A853,'BASE REGISTRO NOVIEMBRE'!$B$2:$V$890,5,FALSE)</f>
        <v>Constitución Política de la República, artículo 107.</v>
      </c>
      <c r="F853" s="27" t="str">
        <f>VLOOKUP(A853,'BASE REGISTRO NOVIEMBRE'!$B$2:$V$890,6,FALSE)</f>
        <v>Indefinida.</v>
      </c>
      <c r="G853" s="27" t="str">
        <f>VLOOKUP(A853,'BASE REGISTRO NOVIEMBRE'!$B$2:$V$890,7,FALSE)</f>
        <v>Según Ley Orgánica Nº 18.695, artículos 1º al 4º.</v>
      </c>
      <c r="H853" s="27" t="str">
        <f>VLOOKUP(A853,'BASE REGISTRO NOVIEMBRE'!$B$2:$V$890,8,FALSE)</f>
        <v>no tiene</v>
      </c>
      <c r="I853" s="27">
        <f>VLOOKUP(A853,'BASE REGISTRO NOVIEMBRE'!$B$2:$V$890,9,FALSE)</f>
        <v>0</v>
      </c>
      <c r="J853" s="27">
        <f>VLOOKUP(A853,'BASE REGISTRO NOVIEMBRE'!$B$2:$V$890,10,FALSE)</f>
        <v>0</v>
      </c>
      <c r="K853" s="27" t="str">
        <f>VLOOKUP(A853,'BASE REGISTRO NOVIEMBRE'!$B$2:$V$890,11,FALSE)</f>
        <v xml:space="preserve">Ljubica Elena Kurtovic Cortés
</v>
      </c>
      <c r="L853" s="27" t="str">
        <f>VLOOKUP(A853,'BASE REGISTRO NOVIEMBRE'!$B$2:$V$890,12,FALSE)</f>
        <v xml:space="preserve">Anibal Pinto Nº 1305, de la comuna de Tocopilla, Región de Antofagasta.  
</v>
      </c>
      <c r="M853" s="27" t="str">
        <f>VLOOKUP(A853,'BASE REGISTRO NOVIEMBRE'!$B$2:$V$890,13,FALSE)</f>
        <v>III</v>
      </c>
      <c r="N853" s="27" t="str">
        <f>VLOOKUP(A853,'BASE REGISTRO NOVIEMBRE'!$B$2:$V$890,14,FALSE)</f>
        <v xml:space="preserve"> Tocopilla</v>
      </c>
      <c r="O853" s="27" t="str">
        <f>VLOOKUP(A853,'BASE REGISTRO NOVIEMBRE'!$B$2:$V$890,15,FALSE)</f>
        <v>Fono: (55) 2421347 – 2421355</v>
      </c>
      <c r="P853" s="27" t="str">
        <f>VLOOKUP(A853,'BASE REGISTRO NOVIEMBRE'!$B$2:$V$890,16,FALSE)</f>
        <v xml:space="preserve"> lkurtovic@imtocopilla.cl; 
jramos@imtocopilla.cl</v>
      </c>
      <c r="Q853" s="27">
        <f>VLOOKUP(A853,'BASE REGISTRO NOVIEMBRE'!$B$2:$V$890,17,FALSE)</f>
        <v>0</v>
      </c>
      <c r="R853" s="27">
        <f>VLOOKUP(A853,'BASE REGISTRO NOVIEMBRE'!$B$2:$V$890,18,FALSE)</f>
        <v>91001</v>
      </c>
      <c r="S853" s="27" t="str">
        <f>VLOOKUP(A853,'BASE REGISTRO NOVIEMBRE'!$B$2:$V$890,19,FALSE)</f>
        <v>No se acompañan. Aplica Informe Jurídico Nº 09, de  fecha 14 de marzo de 2011 del Departamento Jurídico y Dictamen Nº 070791, de 2009, de la Contraloría General de la República</v>
      </c>
      <c r="T853" s="107">
        <f>VLOOKUP(A853,'BASE REGISTRO NOVIEMBRE'!$B$2:$V$890,20,FALSE)</f>
        <v>42087</v>
      </c>
      <c r="U853" s="41">
        <v>7560</v>
      </c>
      <c r="V853" s="44">
        <v>7723151</v>
      </c>
      <c r="W853" s="44">
        <v>15446302</v>
      </c>
      <c r="X853" s="45">
        <v>44561</v>
      </c>
      <c r="Y853" s="42" t="s">
        <v>40</v>
      </c>
      <c r="Z853" s="42" t="s">
        <v>9203</v>
      </c>
      <c r="AA853" s="42" t="s">
        <v>908</v>
      </c>
    </row>
    <row r="854" spans="1:27" ht="15.75" customHeight="1" x14ac:dyDescent="0.2">
      <c r="A854" s="41">
        <v>7562</v>
      </c>
      <c r="B854" s="27" t="str">
        <f>VLOOKUP(A854,'BASE REGISTRO NOVIEMBRE'!$B$2:$V$890,2,FALSE)</f>
        <v xml:space="preserve">I. Municipalidad de Quinchao
</v>
      </c>
      <c r="C854" s="27" t="str">
        <f>VLOOKUP(A854,'BASE REGISTRO NOVIEMBRE'!$B$2:$V$890,3,FALSE)</f>
        <v>69230900-6</v>
      </c>
      <c r="D854" s="27" t="str">
        <f>VLOOKUP(A854,'BASE REGISTRO NOVIEMBRE'!$B$2:$V$890,4,FALSE)</f>
        <v>Municipalidad</v>
      </c>
      <c r="E854" s="27" t="str">
        <f>VLOOKUP(A854,'BASE REGISTRO NOVIEMBRE'!$B$2:$V$890,5,FALSE)</f>
        <v>Constitución Política de la República, artículo 107.</v>
      </c>
      <c r="F854" s="27" t="str">
        <f>VLOOKUP(A854,'BASE REGISTRO NOVIEMBRE'!$B$2:$V$890,6,FALSE)</f>
        <v>Indefinida.</v>
      </c>
      <c r="G854" s="27" t="str">
        <f>VLOOKUP(A854,'BASE REGISTRO NOVIEMBRE'!$B$2:$V$890,7,FALSE)</f>
        <v>Según Ley Orgánica Nº 18.695, artículos 1º al 4º.</v>
      </c>
      <c r="H854" s="27" t="str">
        <f>VLOOKUP(A854,'BASE REGISTRO NOVIEMBRE'!$B$2:$V$890,8,FALSE)</f>
        <v>no tiene</v>
      </c>
      <c r="I854" s="27">
        <f>VLOOKUP(A854,'BASE REGISTRO NOVIEMBRE'!$B$2:$V$890,9,FALSE)</f>
        <v>0</v>
      </c>
      <c r="J854" s="27">
        <f>VLOOKUP(A854,'BASE REGISTRO NOVIEMBRE'!$B$2:$V$890,10,FALSE)</f>
        <v>0</v>
      </c>
      <c r="K854" s="27" t="str">
        <f>VLOOKUP(A854,'BASE REGISTRO NOVIEMBRE'!$B$2:$V$890,11,FALSE)</f>
        <v xml:space="preserve">Rene Alfonso Garcés Álvarez.
</v>
      </c>
      <c r="L854" s="27" t="str">
        <f>VLOOKUP(A854,'BASE REGISTRO NOVIEMBRE'!$B$2:$V$890,12,FALSE)</f>
        <v xml:space="preserve">Amunategui 018, comuna de Quinchao, Región de Los Lagos
</v>
      </c>
      <c r="M854" s="27" t="str">
        <f>VLOOKUP(A854,'BASE REGISTRO NOVIEMBRE'!$B$2:$V$890,13,FALSE)</f>
        <v>X</v>
      </c>
      <c r="N854" s="27" t="str">
        <f>VLOOKUP(A854,'BASE REGISTRO NOVIEMBRE'!$B$2:$V$890,14,FALSE)</f>
        <v>Quinchao</v>
      </c>
      <c r="O854" s="27" t="str">
        <f>VLOOKUP(A854,'BASE REGISTRO NOVIEMBRE'!$B$2:$V$890,15,FALSE)</f>
        <v>Teléfono: (65)2661150 - (65)2661211</v>
      </c>
      <c r="P854" s="27" t="str">
        <f>VLOOKUP(A854,'BASE REGISTRO NOVIEMBRE'!$B$2:$V$890,16,FALSE)</f>
        <v>Alcaldia@municipalidadquinchao.cl
gabinete@municipalidadquinchao.cl</v>
      </c>
      <c r="Q854" s="27">
        <f>VLOOKUP(A854,'BASE REGISTRO NOVIEMBRE'!$B$2:$V$890,17,FALSE)</f>
        <v>0</v>
      </c>
      <c r="R854" s="27">
        <f>VLOOKUP(A854,'BASE REGISTRO NOVIEMBRE'!$B$2:$V$890,18,FALSE)</f>
        <v>91001</v>
      </c>
      <c r="S854" s="27" t="str">
        <f>VLOOKUP(A854,'BASE REGISTRO NOVIEMBRE'!$B$2:$V$890,19,FALSE)</f>
        <v>No se acompañan. Aplica Informe Jurídico Nº 09, de  fecha 14 de marzo de 2011 del Departamento Jurídico y Dictamen Nº 070791, de 2009, de la Contraloría General de la República</v>
      </c>
      <c r="T854" s="107">
        <f>VLOOKUP(A854,'BASE REGISTRO NOVIEMBRE'!$B$2:$V$890,20,FALSE)</f>
        <v>42110</v>
      </c>
      <c r="U854" s="41">
        <v>7562</v>
      </c>
      <c r="V854" s="44">
        <v>4578944</v>
      </c>
      <c r="W854" s="44">
        <v>21063143</v>
      </c>
      <c r="X854" s="45">
        <v>44561</v>
      </c>
      <c r="Y854" s="42" t="s">
        <v>40</v>
      </c>
      <c r="Z854" s="42" t="s">
        <v>9203</v>
      </c>
      <c r="AA854" s="42" t="s">
        <v>9557</v>
      </c>
    </row>
    <row r="855" spans="1:27" ht="15.75" customHeight="1" x14ac:dyDescent="0.2">
      <c r="A855" s="41">
        <v>7566</v>
      </c>
      <c r="B855" s="27" t="str">
        <f>VLOOKUP(A855,'BASE REGISTRO NOVIEMBRE'!$B$2:$V$890,2,FALSE)</f>
        <v xml:space="preserve">Delegación Presidencial Provincial de Parinacota (Ex Gobernación Provincial de Parinacota) 
</v>
      </c>
      <c r="C855" s="27" t="str">
        <f>VLOOKUP(A855,'BASE REGISTRO NOVIEMBRE'!$B$2:$V$890,3,FALSE)</f>
        <v>60511139-4</v>
      </c>
      <c r="D855" s="27" t="str">
        <f>VLOOKUP(A855,'BASE REGISTRO NOVIEMBRE'!$B$2:$V$890,4,FALSE)</f>
        <v>Gobernación Provincial</v>
      </c>
      <c r="E855" s="27" t="str">
        <f>VLOOKUP(A855,'BASE REGISTRO NOVIEMBRE'!$B$2:$V$890,5,FALSE)</f>
        <v>Constitución Política de la República, artículo 116.</v>
      </c>
      <c r="F855" s="27" t="str">
        <f>VLOOKUP(A855,'BASE REGISTRO NOVIEMBRE'!$B$2:$V$890,6,FALSE)</f>
        <v>Indefinida.</v>
      </c>
      <c r="G855" s="27" t="str">
        <f>VLOOKUP(A855,'BASE REGISTRO NOVIEMBRE'!$B$2:$V$890,7,FALSE)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55" s="27" t="str">
        <f>VLOOKUP(A855,'BASE REGISTRO NOVIEMBRE'!$B$2:$V$890,8,FALSE)</f>
        <v>no tiene</v>
      </c>
      <c r="I855" s="27">
        <f>VLOOKUP(A855,'BASE REGISTRO NOVIEMBRE'!$B$2:$V$890,9,FALSE)</f>
        <v>0</v>
      </c>
      <c r="J855" s="27">
        <f>VLOOKUP(A855,'BASE REGISTRO NOVIEMBRE'!$B$2:$V$890,10,FALSE)</f>
        <v>0</v>
      </c>
      <c r="K855" s="27" t="str">
        <f>VLOOKUP(A855,'BASE REGISTRO NOVIEMBRE'!$B$2:$V$890,11,FALSE)</f>
        <v xml:space="preserve">Delegado Presidencial Provincial de Parinacota; Mario Andres Salgado Ibarra </v>
      </c>
      <c r="L855" s="27" t="str">
        <f>VLOOKUP(A855,'BASE REGISTRO NOVIEMBRE'!$B$2:$V$890,12,FALSE)</f>
        <v xml:space="preserve">José Miguel Carrera Nº 350, Comuna de Putre. Región de Arica y Parinacota. 
</v>
      </c>
      <c r="M855" s="27" t="str">
        <f>VLOOKUP(A855,'BASE REGISTRO NOVIEMBRE'!$B$2:$V$890,13,FALSE)</f>
        <v>XV</v>
      </c>
      <c r="N855" s="27" t="str">
        <f>VLOOKUP(A855,'BASE REGISTRO NOVIEMBRE'!$B$2:$V$890,14,FALSE)</f>
        <v>Putre</v>
      </c>
      <c r="O855" s="27" t="str">
        <f>VLOOKUP(A855,'BASE REGISTRO NOVIEMBRE'!$B$2:$V$890,15,FALSE)</f>
        <v xml:space="preserve">2 24877155 – 2 24877157
</v>
      </c>
      <c r="P855" s="27" t="str">
        <f>VLOOKUP(A855,'BASE REGISTRO NOVIEMBRE'!$B$2:$V$890,16,FALSE)</f>
        <v xml:space="preserve"> partesdppparinacota@interior.gob.cl
msalgado@interior.gob.cl</v>
      </c>
      <c r="Q855" s="27">
        <f>VLOOKUP(A855,'BASE REGISTRO NOVIEMBRE'!$B$2:$V$890,17,FALSE)</f>
        <v>0</v>
      </c>
      <c r="R855" s="27">
        <f>VLOOKUP(A855,'BASE REGISTRO NOVIEMBRE'!$B$2:$V$890,18,FALSE)</f>
        <v>91001</v>
      </c>
      <c r="S855" s="27" t="str">
        <f>VLOOKUP(A855,'BASE REGISTRO NOVIEMBRE'!$B$2:$V$890,19,FALSE)</f>
        <v>No se acompañan. Aplica Informe Jurídico Nº 09, de  fecha 14 de marzo de 2011 del Departamento Jurídico y Dictamen Nº 070791, de 2009, de la Contraloría General de la República</v>
      </c>
      <c r="T855" s="107">
        <f>VLOOKUP(A855,'BASE REGISTRO NOVIEMBRE'!$B$2:$V$890,20,FALSE)</f>
        <v>42136</v>
      </c>
      <c r="U855" s="41">
        <v>7566</v>
      </c>
      <c r="V855" s="44">
        <v>5580588</v>
      </c>
      <c r="W855" s="44">
        <v>11161176</v>
      </c>
      <c r="X855" s="45">
        <v>44561</v>
      </c>
      <c r="Y855" s="42" t="s">
        <v>40</v>
      </c>
      <c r="Z855" s="42" t="s">
        <v>9203</v>
      </c>
      <c r="AA855" s="42" t="s">
        <v>9554</v>
      </c>
    </row>
    <row r="856" spans="1:27" ht="15.75" customHeight="1" x14ac:dyDescent="0.2">
      <c r="A856" s="41">
        <v>7572</v>
      </c>
      <c r="B856" s="27" t="str">
        <f>VLOOKUP(A856,'BASE REGISTRO NOVIEMBRE'!$B$2:$V$890,2,FALSE)</f>
        <v xml:space="preserve">I. Municipalidad de Santa María
</v>
      </c>
      <c r="C856" s="27" t="str">
        <f>VLOOKUP(A856,'BASE REGISTRO NOVIEMBRE'!$B$2:$V$890,3,FALSE)</f>
        <v>69051000-6</v>
      </c>
      <c r="D856" s="27" t="str">
        <f>VLOOKUP(A856,'BASE REGISTRO NOVIEMBRE'!$B$2:$V$890,4,FALSE)</f>
        <v>Municipalidad</v>
      </c>
      <c r="E856" s="27" t="str">
        <f>VLOOKUP(A856,'BASE REGISTRO NOVIEMBRE'!$B$2:$V$890,5,FALSE)</f>
        <v>Constitución Política de la República, artículo 118.</v>
      </c>
      <c r="F856" s="27" t="str">
        <f>VLOOKUP(A856,'BASE REGISTRO NOVIEMBRE'!$B$2:$V$890,6,FALSE)</f>
        <v>Indefinida.</v>
      </c>
      <c r="G856" s="27" t="str">
        <f>VLOOKUP(A856,'BASE REGISTRO NOVIEMBRE'!$B$2:$V$890,7,FALSE)</f>
        <v>Según Ley Orgánica Nº 18.695, artículos 1º al 4º.</v>
      </c>
      <c r="H856" s="27" t="str">
        <f>VLOOKUP(A856,'BASE REGISTRO NOVIEMBRE'!$B$2:$V$890,8,FALSE)</f>
        <v>no tiene</v>
      </c>
      <c r="I856" s="27">
        <f>VLOOKUP(A856,'BASE REGISTRO NOVIEMBRE'!$B$2:$V$890,9,FALSE)</f>
        <v>0</v>
      </c>
      <c r="J856" s="27">
        <f>VLOOKUP(A856,'BASE REGISTRO NOVIEMBRE'!$B$2:$V$890,10,FALSE)</f>
        <v>0</v>
      </c>
      <c r="K856" s="27" t="str">
        <f>VLOOKUP(A856,'BASE REGISTRO NOVIEMBRE'!$B$2:$V$890,11,FALSE)</f>
        <v xml:space="preserve">Manuel León Saa. 
</v>
      </c>
      <c r="L856" s="27" t="str">
        <f>VLOOKUP(A856,'BASE REGISTRO NOVIEMBRE'!$B$2:$V$890,12,FALSE)</f>
        <v xml:space="preserve">Calle Bernardo O’Higgins Nº 843, comuna de Santa María, Región de Valparaíso
</v>
      </c>
      <c r="M856" s="27" t="str">
        <f>VLOOKUP(A856,'BASE REGISTRO NOVIEMBRE'!$B$2:$V$890,13,FALSE)</f>
        <v>V</v>
      </c>
      <c r="N856" s="27" t="str">
        <f>VLOOKUP(A856,'BASE REGISTRO NOVIEMBRE'!$B$2:$V$890,14,FALSE)</f>
        <v>Santa María</v>
      </c>
      <c r="O856" s="27" t="str">
        <f>VLOOKUP(A856,'BASE REGISTRO NOVIEMBRE'!$B$2:$V$890,15,FALSE)</f>
        <v>34) 2595300 (Central Telefónica I. Municipalidad de Santa María)
COORDINADORA OPD SANTA MARIA: (34) 2595367
ASISTENTE SOCIAL OPD SANTA MARIA: (34) 2595368
SECRETARIA OPD SANTA MARIA: (34) 2595319</v>
      </c>
      <c r="P856" s="27" t="str">
        <f>VLOOKUP(A856,'BASE REGISTRO NOVIEMBRE'!$B$2:$V$890,16,FALSE)</f>
        <v>of.partes@imsantamaria.cl 
CORREO ELECTRONICO OPD SANTA MARIA: opdsantamaria@gmail.com
http://www.imsantamaria.cl</v>
      </c>
      <c r="Q856" s="27">
        <f>VLOOKUP(A856,'BASE REGISTRO NOVIEMBRE'!$B$2:$V$890,17,FALSE)</f>
        <v>0</v>
      </c>
      <c r="R856" s="27">
        <f>VLOOKUP(A856,'BASE REGISTRO NOVIEMBRE'!$B$2:$V$890,18,FALSE)</f>
        <v>91001</v>
      </c>
      <c r="S856" s="27" t="str">
        <f>VLOOKUP(A856,'BASE REGISTRO NOVIEMBRE'!$B$2:$V$890,19,FALSE)</f>
        <v>No se acompañan. Aplica Informe Jurídico Nº 09, de  fecha 14 de marzo de 2011 del Departamento Jurídico y Dictamen Nº 070791, de 2009, de la Contraloría General de la República</v>
      </c>
      <c r="T856" s="107">
        <f>VLOOKUP(A856,'BASE REGISTRO NOVIEMBRE'!$B$2:$V$890,20,FALSE)</f>
        <v>42195</v>
      </c>
      <c r="U856" s="41">
        <v>7572</v>
      </c>
      <c r="V856" s="44">
        <v>20434307</v>
      </c>
      <c r="W856" s="44">
        <v>35464775</v>
      </c>
      <c r="X856" s="45">
        <v>44561</v>
      </c>
      <c r="Y856" s="42" t="s">
        <v>40</v>
      </c>
      <c r="Z856" s="42" t="s">
        <v>9203</v>
      </c>
      <c r="AA856" s="42" t="s">
        <v>9584</v>
      </c>
    </row>
    <row r="857" spans="1:27" ht="15.75" customHeight="1" x14ac:dyDescent="0.2">
      <c r="A857" s="41">
        <v>7574</v>
      </c>
      <c r="B857" s="27" t="str">
        <f>VLOOKUP(A857,'BASE REGISTRO NOVIEMBRE'!$B$2:$V$890,2,FALSE)</f>
        <v>Fundación Nuestra Señora de la Esperanza</v>
      </c>
      <c r="C857" s="27" t="str">
        <f>VLOOKUP(A857,'BASE REGISTRO NOVIEMBRE'!$B$2:$V$890,3,FALSE)</f>
        <v>65085689-9</v>
      </c>
      <c r="D857" s="27" t="str">
        <f>VLOOKUP(A857,'BASE REGISTRO NOVIEMBRE'!$B$2:$V$890,4,FALSE)</f>
        <v>Fundación de Derecho Privado.</v>
      </c>
      <c r="E857" s="27" t="str">
        <f>VLOOKUP(A857,'BASE REGISTRO NOVIEMBRE'!$B$2:$V$890,5,FALSE)</f>
        <v>Inscripción N° 170002, de fecha 22 de abril de 2014, del Registro de Personas Jurídicas, del Servicio de Registro Civil e Identificación.</v>
      </c>
      <c r="F857" s="27" t="str">
        <f>VLOOKUP(A857,'BASE REGISTRO NOVIEMBRE'!$B$2:$V$890,6,FALSE)</f>
        <v xml:space="preserve">Certificado de Vigencia de Directorio, Folio Nº85710000, emitido con fecha 23 de julio de 2021,por el Servicio de Registro Civil e Identificación.
</v>
      </c>
      <c r="G857" s="27" t="str">
        <f>VLOOKUP(A857,'BASE REGISTRO NOVIEMBRE'!$B$2:$V$890,7,FALSE)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857" s="27" t="str">
        <f>VLOOKUP(A857,'BASE REGISTRO NOVIEMBRE'!$B$2:$V$890,8,FALSE)</f>
        <v>Presidente
Juan Luis Del Pino Riesco, 
Secretario
Loreto Elisa Olate Gallardo, 
Tesorero
Ramona Edecia Vilches Lagos,</v>
      </c>
      <c r="I857" s="27" t="str">
        <f>VLOOKUP(A857,'BASE REGISTRO NOVIEMBRE'!$B$2:$V$890,9,FALSE)</f>
        <v>4 años</v>
      </c>
      <c r="J857" s="27" t="str">
        <f>VLOOKUP(A857,'BASE REGISTRO NOVIEMBRE'!$B$2:$V$890,10,FALSE)</f>
        <v xml:space="preserve">De 13 de mayo de 2017 al 13 de mayo de 2021. </v>
      </c>
      <c r="K857" s="27" t="str">
        <f>VLOOKUP(A857,'BASE REGISTRO NOVIEMBRE'!$B$2:$V$890,11,FALSE)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857" s="27" t="str">
        <f>VLOOKUP(A857,'BASE REGISTRO NOVIEMBRE'!$B$2:$V$890,12,FALSE)</f>
        <v xml:space="preserve">Avenida O`Higgins Nº 1541, Chillan, Región del Ñuble
</v>
      </c>
      <c r="M857" s="27" t="str">
        <f>VLOOKUP(A857,'BASE REGISTRO NOVIEMBRE'!$B$2:$V$890,13,FALSE)</f>
        <v>XVI</v>
      </c>
      <c r="N857" s="27" t="str">
        <f>VLOOKUP(A857,'BASE REGISTRO NOVIEMBRE'!$B$2:$V$890,14,FALSE)</f>
        <v>Chillan</v>
      </c>
      <c r="O857" s="27" t="str">
        <f>VLOOKUP(A857,'BASE REGISTRO NOVIEMBRE'!$B$2:$V$890,15,FALSE)</f>
        <v xml:space="preserve">042-2223675.
979928331.
985603549.
</v>
      </c>
      <c r="P857" s="27" t="str">
        <f>VLOOKUP(A857,'BASE REGISTRO NOVIEMBRE'!$B$2:$V$890,16,FALSE)</f>
        <v xml:space="preserve">residenciaesperanzachillan@gmail.com / jldelpino@gmail.com </v>
      </c>
      <c r="Q857" s="27">
        <f>VLOOKUP(A857,'BASE REGISTRO NOVIEMBRE'!$B$2:$V$890,17,FALSE)</f>
        <v>0</v>
      </c>
      <c r="R857" s="27">
        <f>VLOOKUP(A857,'BASE REGISTRO NOVIEMBRE'!$B$2:$V$890,18,FALSE)</f>
        <v>93401</v>
      </c>
      <c r="S857" s="27" t="str">
        <f>VLOOKUP(A857,'BASE REGISTRO NOVIEMBRE'!$B$2:$V$890,19,FALSE)</f>
        <v>Se acompaña Certificado Financiero año 2020, aprobados por el Subdepartamento de Supervisión Financiera Nacional.</v>
      </c>
      <c r="T857" s="107">
        <f>VLOOKUP(A857,'BASE REGISTRO NOVIEMBRE'!$B$2:$V$890,20,FALSE)</f>
        <v>42202</v>
      </c>
      <c r="U857" s="41">
        <v>7574</v>
      </c>
      <c r="V857" s="44">
        <v>53518305</v>
      </c>
      <c r="W857" s="44">
        <v>178335527</v>
      </c>
      <c r="X857" s="45">
        <v>44561</v>
      </c>
      <c r="Y857" s="42" t="s">
        <v>40</v>
      </c>
      <c r="Z857" s="42" t="s">
        <v>9203</v>
      </c>
      <c r="AA857" s="42" t="s">
        <v>206</v>
      </c>
    </row>
    <row r="858" spans="1:27" ht="15.75" customHeight="1" x14ac:dyDescent="0.2">
      <c r="A858" s="41">
        <v>7575</v>
      </c>
      <c r="B858" s="27" t="str">
        <f>VLOOKUP(A858,'BASE REGISTRO NOVIEMBRE'!$B$2:$V$890,2,FALSE)</f>
        <v xml:space="preserve">Delegación Presidencial Provincial de El Loa (ex Gobernación Provincial de El Loa)
</v>
      </c>
      <c r="C858" s="27" t="str">
        <f>VLOOKUP(A858,'BASE REGISTRO NOVIEMBRE'!$B$2:$V$890,3,FALSE)</f>
        <v>60511023-1</v>
      </c>
      <c r="D858" s="27" t="str">
        <f>VLOOKUP(A858,'BASE REGISTRO NOVIEMBRE'!$B$2:$V$890,4,FALSE)</f>
        <v>Gobernación Provincial</v>
      </c>
      <c r="E858" s="27" t="str">
        <f>VLOOKUP(A858,'BASE REGISTRO NOVIEMBRE'!$B$2:$V$890,5,FALSE)</f>
        <v>Constitución Política de la República, artículo 116.</v>
      </c>
      <c r="F858" s="27" t="str">
        <f>VLOOKUP(A858,'BASE REGISTRO NOVIEMBRE'!$B$2:$V$890,6,FALSE)</f>
        <v>Indefinida.</v>
      </c>
      <c r="G858" s="27" t="str">
        <f>VLOOKUP(A858,'BASE REGISTRO NOVIEMBRE'!$B$2:$V$890,7,FALSE)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58" s="27" t="str">
        <f>VLOOKUP(A858,'BASE REGISTRO NOVIEMBRE'!$B$2:$V$890,8,FALSE)</f>
        <v>no tiene</v>
      </c>
      <c r="I858" s="27">
        <f>VLOOKUP(A858,'BASE REGISTRO NOVIEMBRE'!$B$2:$V$890,9,FALSE)</f>
        <v>0</v>
      </c>
      <c r="J858" s="27">
        <f>VLOOKUP(A858,'BASE REGISTRO NOVIEMBRE'!$B$2:$V$890,10,FALSE)</f>
        <v>0</v>
      </c>
      <c r="K858" s="27">
        <f>VLOOKUP(A858,'BASE REGISTRO NOVIEMBRE'!$B$2:$V$890,11,FALSE)</f>
        <v>0</v>
      </c>
      <c r="L858" s="27" t="str">
        <f>VLOOKUP(A858,'BASE REGISTRO NOVIEMBRE'!$B$2:$V$890,12,FALSE)</f>
        <v xml:space="preserve">Granaderos Nº 2296, Calama, Región de Antofagasta. 
</v>
      </c>
      <c r="M858" s="27" t="str">
        <f>VLOOKUP(A858,'BASE REGISTRO NOVIEMBRE'!$B$2:$V$890,13,FALSE)</f>
        <v>III</v>
      </c>
      <c r="N858" s="27" t="str">
        <f>VLOOKUP(A858,'BASE REGISTRO NOVIEMBRE'!$B$2:$V$890,14,FALSE)</f>
        <v>Calama</v>
      </c>
      <c r="O858" s="27" t="str">
        <f>VLOOKUP(A858,'BASE REGISTRO NOVIEMBRE'!$B$2:$V$890,15,FALSE)</f>
        <v>Fono: (55) 566501 / (55) 566502</v>
      </c>
      <c r="P858" s="27">
        <f>VLOOKUP(A858,'BASE REGISTRO NOVIEMBRE'!$B$2:$V$890,16,FALSE)</f>
        <v>0</v>
      </c>
      <c r="Q858" s="27">
        <f>VLOOKUP(A858,'BASE REGISTRO NOVIEMBRE'!$B$2:$V$890,17,FALSE)</f>
        <v>0</v>
      </c>
      <c r="R858" s="27">
        <f>VLOOKUP(A858,'BASE REGISTRO NOVIEMBRE'!$B$2:$V$890,18,FALSE)</f>
        <v>91001</v>
      </c>
      <c r="S858" s="27" t="str">
        <f>VLOOKUP(A858,'BASE REGISTRO NOVIEMBRE'!$B$2:$V$890,19,FALSE)</f>
        <v>No se acompañan. Aplica Informe Jurídico Nº 09, de  fecha 14 de marzo de 2011 del Departamento Jurídico y Dictamen Nº 070791, de 2009, de la Contraloría General de la República</v>
      </c>
      <c r="T858" s="107">
        <f>VLOOKUP(A858,'BASE REGISTRO NOVIEMBRE'!$B$2:$V$890,20,FALSE)</f>
        <v>42206</v>
      </c>
      <c r="U858" s="41">
        <v>7575</v>
      </c>
      <c r="V858" s="44">
        <v>9029898</v>
      </c>
      <c r="W858" s="44">
        <v>9029898</v>
      </c>
      <c r="X858" s="45">
        <v>44561</v>
      </c>
      <c r="Y858" s="42" t="s">
        <v>40</v>
      </c>
      <c r="Z858" s="42" t="s">
        <v>9203</v>
      </c>
      <c r="AA858" s="42" t="s">
        <v>9457</v>
      </c>
    </row>
    <row r="859" spans="1:27" ht="15.75" customHeight="1" x14ac:dyDescent="0.2">
      <c r="A859" s="41">
        <v>7577</v>
      </c>
      <c r="B859" s="27" t="str">
        <f>VLOOKUP(A859,'BASE REGISTRO NOVIEMBRE'!$B$2:$V$890,2,FALSE)</f>
        <v xml:space="preserve">I. Municipalidad de El Quisco
</v>
      </c>
      <c r="C859" s="27" t="str">
        <f>VLOOKUP(A859,'BASE REGISTRO NOVIEMBRE'!$B$2:$V$890,3,FALSE)</f>
        <v>69061700-5</v>
      </c>
      <c r="D859" s="27" t="str">
        <f>VLOOKUP(A859,'BASE REGISTRO NOVIEMBRE'!$B$2:$V$890,4,FALSE)</f>
        <v>Municipalidad</v>
      </c>
      <c r="E859" s="27" t="str">
        <f>VLOOKUP(A859,'BASE REGISTRO NOVIEMBRE'!$B$2:$V$890,5,FALSE)</f>
        <v>Constitución Política de la República, artículo 118.</v>
      </c>
      <c r="F859" s="27" t="str">
        <f>VLOOKUP(A859,'BASE REGISTRO NOVIEMBRE'!$B$2:$V$890,6,FALSE)</f>
        <v>Indefinida.</v>
      </c>
      <c r="G859" s="27" t="str">
        <f>VLOOKUP(A859,'BASE REGISTRO NOVIEMBRE'!$B$2:$V$890,7,FALSE)</f>
        <v>Según Ley Orgánica Nº 18.695, artículos 1º al 4º.</v>
      </c>
      <c r="H859" s="27" t="str">
        <f>VLOOKUP(A859,'BASE REGISTRO NOVIEMBRE'!$B$2:$V$890,8,FALSE)</f>
        <v>no tiene</v>
      </c>
      <c r="I859" s="27">
        <f>VLOOKUP(A859,'BASE REGISTRO NOVIEMBRE'!$B$2:$V$890,9,FALSE)</f>
        <v>0</v>
      </c>
      <c r="J859" s="27">
        <f>VLOOKUP(A859,'BASE REGISTRO NOVIEMBRE'!$B$2:$V$890,10,FALSE)</f>
        <v>0</v>
      </c>
      <c r="K859" s="27" t="str">
        <f>VLOOKUP(A859,'BASE REGISTRO NOVIEMBRE'!$B$2:$V$890,11,FALSE)</f>
        <v xml:space="preserve">Natalia Andrea Carrasco Pizarro, </v>
      </c>
      <c r="L859" s="27" t="str">
        <f>VLOOKUP(A859,'BASE REGISTRO NOVIEMBRE'!$B$2:$V$890,12,FALSE)</f>
        <v xml:space="preserve">Avenida Francia 011, El Quisco. Región de Valparaíso.
</v>
      </c>
      <c r="M859" s="27" t="str">
        <f>VLOOKUP(A859,'BASE REGISTRO NOVIEMBRE'!$B$2:$V$890,13,FALSE)</f>
        <v>V</v>
      </c>
      <c r="N859" s="27" t="str">
        <f>VLOOKUP(A859,'BASE REGISTRO NOVIEMBRE'!$B$2:$V$890,14,FALSE)</f>
        <v xml:space="preserve"> El Quisco</v>
      </c>
      <c r="O859" s="27" t="str">
        <f>VLOOKUP(A859,'BASE REGISTRO NOVIEMBRE'!$B$2:$V$890,15,FALSE)</f>
        <v xml:space="preserve"> Teléfono: (35) 245 6100
</v>
      </c>
      <c r="P859" s="27" t="str">
        <f>VLOOKUP(A859,'BASE REGISTRO NOVIEMBRE'!$B$2:$V$890,16,FALSE)</f>
        <v>http://www.elquisco.cl/</v>
      </c>
      <c r="Q859" s="27">
        <f>VLOOKUP(A859,'BASE REGISTRO NOVIEMBRE'!$B$2:$V$890,17,FALSE)</f>
        <v>0</v>
      </c>
      <c r="R859" s="27">
        <f>VLOOKUP(A859,'BASE REGISTRO NOVIEMBRE'!$B$2:$V$890,18,FALSE)</f>
        <v>91001</v>
      </c>
      <c r="S859" s="27" t="str">
        <f>VLOOKUP(A859,'BASE REGISTRO NOVIEMBRE'!$B$2:$V$890,19,FALSE)</f>
        <v>No se acompañan. Aplica Informe Jurídico Nº 09, de  fecha 14 de marzo de 2011 del Departamento Jurídico y Dictamen Nº 070791, de 2009, de la Contraloría General de la República</v>
      </c>
      <c r="T859" s="107">
        <f>VLOOKUP(A859,'BASE REGISTRO NOVIEMBRE'!$B$2:$V$890,20,FALSE)</f>
        <v>42215</v>
      </c>
      <c r="U859" s="41">
        <v>7577</v>
      </c>
      <c r="V859" s="44">
        <v>11733544</v>
      </c>
      <c r="W859" s="44">
        <v>15024660</v>
      </c>
      <c r="X859" s="45">
        <v>44561</v>
      </c>
      <c r="Y859" s="42" t="s">
        <v>40</v>
      </c>
      <c r="Z859" s="42" t="s">
        <v>9203</v>
      </c>
      <c r="AA859" s="42" t="s">
        <v>348</v>
      </c>
    </row>
    <row r="860" spans="1:27" ht="15.75" customHeight="1" x14ac:dyDescent="0.2">
      <c r="A860" s="41">
        <v>7583</v>
      </c>
      <c r="B860" s="27" t="str">
        <f>VLOOKUP(A860,'BASE REGISTRO NOVIEMBRE'!$B$2:$V$890,2,FALSE)</f>
        <v xml:space="preserve">I. Municipalidad de Renaico. 
</v>
      </c>
      <c r="C860" s="27" t="str">
        <f>VLOOKUP(A860,'BASE REGISTRO NOVIEMBRE'!$B$2:$V$890,3,FALSE)</f>
        <v>69180400-3</v>
      </c>
      <c r="D860" s="27" t="str">
        <f>VLOOKUP(A860,'BASE REGISTRO NOVIEMBRE'!$B$2:$V$890,4,FALSE)</f>
        <v>Municipalidad</v>
      </c>
      <c r="E860" s="27" t="str">
        <f>VLOOKUP(A860,'BASE REGISTRO NOVIEMBRE'!$B$2:$V$890,5,FALSE)</f>
        <v>Constitución Política de la República, artículo 118.</v>
      </c>
      <c r="F860" s="27" t="str">
        <f>VLOOKUP(A860,'BASE REGISTRO NOVIEMBRE'!$B$2:$V$890,6,FALSE)</f>
        <v>Indefinida.</v>
      </c>
      <c r="G860" s="27" t="str">
        <f>VLOOKUP(A860,'BASE REGISTRO NOVIEMBRE'!$B$2:$V$890,7,FALSE)</f>
        <v>Según Ley Orgánica Nº 18.695, artículos 1º al 4º.</v>
      </c>
      <c r="H860" s="27" t="str">
        <f>VLOOKUP(A860,'BASE REGISTRO NOVIEMBRE'!$B$2:$V$890,8,FALSE)</f>
        <v>no tiene</v>
      </c>
      <c r="I860" s="27">
        <f>VLOOKUP(A860,'BASE REGISTRO NOVIEMBRE'!$B$2:$V$890,9,FALSE)</f>
        <v>0</v>
      </c>
      <c r="J860" s="27">
        <f>VLOOKUP(A860,'BASE REGISTRO NOVIEMBRE'!$B$2:$V$890,10,FALSE)</f>
        <v>0</v>
      </c>
      <c r="K860" s="27" t="str">
        <f>VLOOKUP(A860,'BASE REGISTRO NOVIEMBRE'!$B$2:$V$890,11,FALSE)</f>
        <v xml:space="preserve">Juan Carlos Reinao Marilao. </v>
      </c>
      <c r="L860" s="27" t="str">
        <f>VLOOKUP(A860,'BASE REGISTRO NOVIEMBRE'!$B$2:$V$890,12,FALSE)</f>
        <v xml:space="preserve">Calle Comercio Nº 206, comuna de Renaico. Región de La Araucanía.
</v>
      </c>
      <c r="M860" s="27" t="str">
        <f>VLOOKUP(A860,'BASE REGISTRO NOVIEMBRE'!$B$2:$V$890,13,FALSE)</f>
        <v>IX</v>
      </c>
      <c r="N860" s="27" t="str">
        <f>VLOOKUP(A860,'BASE REGISTRO NOVIEMBRE'!$B$2:$V$890,14,FALSE)</f>
        <v xml:space="preserve"> Renaico</v>
      </c>
      <c r="O860" s="27" t="str">
        <f>VLOOKUP(A860,'BASE REGISTRO NOVIEMBRE'!$B$2:$V$890,15,FALSE)</f>
        <v>Fono: (65) 202800</v>
      </c>
      <c r="P860" s="27" t="str">
        <f>VLOOKUP(A860,'BASE REGISTRO NOVIEMBRE'!$B$2:$V$890,16,FALSE)</f>
        <v xml:space="preserve"> didecorenaico@yahoo.cl</v>
      </c>
      <c r="Q860" s="27">
        <f>VLOOKUP(A860,'BASE REGISTRO NOVIEMBRE'!$B$2:$V$890,17,FALSE)</f>
        <v>0</v>
      </c>
      <c r="R860" s="27">
        <f>VLOOKUP(A860,'BASE REGISTRO NOVIEMBRE'!$B$2:$V$890,18,FALSE)</f>
        <v>91001</v>
      </c>
      <c r="S860" s="27" t="str">
        <f>VLOOKUP(A860,'BASE REGISTRO NOVIEMBRE'!$B$2:$V$890,19,FALSE)</f>
        <v>No se acompañan. Aplica Informe Jurídico Nº 09, de  fecha 14 de marzo de 2011 del Departamento Jurídico y Dictamen Nº 070791, de 2009, de la Contraloría General de la República</v>
      </c>
      <c r="T860" s="107">
        <f>VLOOKUP(A860,'BASE REGISTRO NOVIEMBRE'!$B$2:$V$890,20,FALSE)</f>
        <v>42262</v>
      </c>
      <c r="U860" s="41">
        <v>7583</v>
      </c>
      <c r="V860" s="44">
        <v>4078122</v>
      </c>
      <c r="W860" s="44">
        <v>11418742</v>
      </c>
      <c r="X860" s="45">
        <v>44561</v>
      </c>
      <c r="Y860" s="42" t="s">
        <v>40</v>
      </c>
      <c r="Z860" s="42" t="s">
        <v>9203</v>
      </c>
      <c r="AA860" s="42" t="s">
        <v>2728</v>
      </c>
    </row>
    <row r="861" spans="1:27" ht="15.75" customHeight="1" x14ac:dyDescent="0.2">
      <c r="A861" s="41">
        <v>7584</v>
      </c>
      <c r="B861" s="27" t="str">
        <f>VLOOKUP(A861,'BASE REGISTRO NOVIEMBRE'!$B$2:$V$890,2,FALSE)</f>
        <v xml:space="preserve">I. Municipalidad de Putaendo
</v>
      </c>
      <c r="C861" s="27" t="str">
        <f>VLOOKUP(A861,'BASE REGISTRO NOVIEMBRE'!$B$2:$V$890,3,FALSE)</f>
        <v>69050700-5</v>
      </c>
      <c r="D861" s="27" t="str">
        <f>VLOOKUP(A861,'BASE REGISTRO NOVIEMBRE'!$B$2:$V$890,4,FALSE)</f>
        <v>Municipalidad</v>
      </c>
      <c r="E861" s="27" t="str">
        <f>VLOOKUP(A861,'BASE REGISTRO NOVIEMBRE'!$B$2:$V$890,5,FALSE)</f>
        <v>Constitución Política de la República, artículo 118.</v>
      </c>
      <c r="F861" s="27" t="str">
        <f>VLOOKUP(A861,'BASE REGISTRO NOVIEMBRE'!$B$2:$V$890,6,FALSE)</f>
        <v>Indefinida.</v>
      </c>
      <c r="G861" s="27" t="str">
        <f>VLOOKUP(A861,'BASE REGISTRO NOVIEMBRE'!$B$2:$V$890,7,FALSE)</f>
        <v>Según Ley Orgánica Nº 18.695, artículos 1º al 4º.</v>
      </c>
      <c r="H861" s="27" t="str">
        <f>VLOOKUP(A861,'BASE REGISTRO NOVIEMBRE'!$B$2:$V$890,8,FALSE)</f>
        <v>no tiene</v>
      </c>
      <c r="I861" s="27">
        <f>VLOOKUP(A861,'BASE REGISTRO NOVIEMBRE'!$B$2:$V$890,9,FALSE)</f>
        <v>0</v>
      </c>
      <c r="J861" s="27">
        <f>VLOOKUP(A861,'BASE REGISTRO NOVIEMBRE'!$B$2:$V$890,10,FALSE)</f>
        <v>0</v>
      </c>
      <c r="K861" s="27" t="str">
        <f>VLOOKUP(A861,'BASE REGISTRO NOVIEMBRE'!$B$2:$V$890,11,FALSE)</f>
        <v>MAURICIO ANTONIO QUIROZ CHAMORRO</v>
      </c>
      <c r="L861" s="27" t="str">
        <f>VLOOKUP(A861,'BASE REGISTRO NOVIEMBRE'!$B$2:$V$890,12,FALSE)</f>
        <v xml:space="preserve">Calle Prat Nº 1, Comuna de Putaendo, Región de Valparaíso.
</v>
      </c>
      <c r="M861" s="27" t="str">
        <f>VLOOKUP(A861,'BASE REGISTRO NOVIEMBRE'!$B$2:$V$890,13,FALSE)</f>
        <v>V</v>
      </c>
      <c r="N861" s="27" t="str">
        <f>VLOOKUP(A861,'BASE REGISTRO NOVIEMBRE'!$B$2:$V$890,14,FALSE)</f>
        <v>Putaendo</v>
      </c>
      <c r="O861" s="27" t="str">
        <f>VLOOKUP(A861,'BASE REGISTRO NOVIEMBRE'!$B$2:$V$890,15,FALSE)</f>
        <v>34-2-431510</v>
      </c>
      <c r="P861" s="27" t="str">
        <f>VLOOKUP(A861,'BASE REGISTRO NOVIEMBRE'!$B$2:$V$890,16,FALSE)</f>
        <v>http://www.putaendo.cl/muni/</v>
      </c>
      <c r="Q861" s="27">
        <f>VLOOKUP(A861,'BASE REGISTRO NOVIEMBRE'!$B$2:$V$890,17,FALSE)</f>
        <v>0</v>
      </c>
      <c r="R861" s="27">
        <f>VLOOKUP(A861,'BASE REGISTRO NOVIEMBRE'!$B$2:$V$890,18,FALSE)</f>
        <v>91001</v>
      </c>
      <c r="S861" s="27" t="str">
        <f>VLOOKUP(A861,'BASE REGISTRO NOVIEMBRE'!$B$2:$V$890,19,FALSE)</f>
        <v>No se acompañan. Aplica Informe Jurídico Nº 09, de  fecha 14 de marzo de 2011 del Departamento Jurídico y Dictamen Nº 070791, de 2009, de la Contraloría General de la República</v>
      </c>
      <c r="T861" s="107">
        <f>VLOOKUP(A861,'BASE REGISTRO NOVIEMBRE'!$B$2:$V$890,20,FALSE)</f>
        <v>38641</v>
      </c>
      <c r="U861" s="41">
        <v>7584</v>
      </c>
      <c r="V861" s="44">
        <v>2981083</v>
      </c>
      <c r="W861" s="44">
        <v>8943249</v>
      </c>
      <c r="X861" s="45">
        <v>44561</v>
      </c>
      <c r="Y861" s="42" t="s">
        <v>40</v>
      </c>
      <c r="Z861" s="42" t="s">
        <v>9203</v>
      </c>
      <c r="AA861" s="42" t="s">
        <v>833</v>
      </c>
    </row>
    <row r="862" spans="1:27" ht="15.75" customHeight="1" x14ac:dyDescent="0.2">
      <c r="A862" s="41">
        <v>7586</v>
      </c>
      <c r="B862" s="27" t="str">
        <f>VLOOKUP(A862,'BASE REGISTRO NOVIEMBRE'!$B$2:$V$890,2,FALSE)</f>
        <v xml:space="preserve">I. Municipalidad de Huasco
</v>
      </c>
      <c r="C862" s="27" t="str">
        <f>VLOOKUP(A862,'BASE REGISTRO NOVIEMBRE'!$B$2:$V$890,3,FALSE)</f>
        <v>69030700-6</v>
      </c>
      <c r="D862" s="27" t="str">
        <f>VLOOKUP(A862,'BASE REGISTRO NOVIEMBRE'!$B$2:$V$890,4,FALSE)</f>
        <v>Municipalidad</v>
      </c>
      <c r="E862" s="27" t="str">
        <f>VLOOKUP(A862,'BASE REGISTRO NOVIEMBRE'!$B$2:$V$890,5,FALSE)</f>
        <v>Constitución Política de la República, artículo 118.</v>
      </c>
      <c r="F862" s="27" t="str">
        <f>VLOOKUP(A862,'BASE REGISTRO NOVIEMBRE'!$B$2:$V$890,6,FALSE)</f>
        <v>Indefinida.</v>
      </c>
      <c r="G862" s="27" t="str">
        <f>VLOOKUP(A862,'BASE REGISTRO NOVIEMBRE'!$B$2:$V$890,7,FALSE)</f>
        <v>Según Ley Orgánica Nº 18.695, artículos 1º al 4º.</v>
      </c>
      <c r="H862" s="27" t="str">
        <f>VLOOKUP(A862,'BASE REGISTRO NOVIEMBRE'!$B$2:$V$890,8,FALSE)</f>
        <v>no tiene</v>
      </c>
      <c r="I862" s="27">
        <f>VLOOKUP(A862,'BASE REGISTRO NOVIEMBRE'!$B$2:$V$890,9,FALSE)</f>
        <v>0</v>
      </c>
      <c r="J862" s="27">
        <f>VLOOKUP(A862,'BASE REGISTRO NOVIEMBRE'!$B$2:$V$890,10,FALSE)</f>
        <v>0</v>
      </c>
      <c r="K862" s="27" t="str">
        <f>VLOOKUP(A862,'BASE REGISTRO NOVIEMBRE'!$B$2:$V$890,11,FALSE)</f>
        <v xml:space="preserve">Rigoberto Genaro Briceño Tapia
</v>
      </c>
      <c r="L862" s="27" t="str">
        <f>VLOOKUP(A862,'BASE REGISTRO NOVIEMBRE'!$B$2:$V$890,12,FALSE)</f>
        <v xml:space="preserve">Calle Graig Nª 530, comuna de Huasco, Región de Atacama
</v>
      </c>
      <c r="M862" s="27" t="str">
        <f>VLOOKUP(A862,'BASE REGISTRO NOVIEMBRE'!$B$2:$V$890,13,FALSE)</f>
        <v>III</v>
      </c>
      <c r="N862" s="27" t="str">
        <f>VLOOKUP(A862,'BASE REGISTRO NOVIEMBRE'!$B$2:$V$890,14,FALSE)</f>
        <v xml:space="preserve"> Huasco</v>
      </c>
      <c r="O862" s="27" t="str">
        <f>VLOOKUP(A862,'BASE REGISTRO NOVIEMBRE'!$B$2:$V$890,15,FALSE)</f>
        <v xml:space="preserve"> Teléfono: 051-531039-531042-531010</v>
      </c>
      <c r="P862" s="27" t="str">
        <f>VLOOKUP(A862,'BASE REGISTRO NOVIEMBRE'!$B$2:$V$890,16,FALSE)</f>
        <v>http://www.imhuasco.cl</v>
      </c>
      <c r="Q862" s="27">
        <f>VLOOKUP(A862,'BASE REGISTRO NOVIEMBRE'!$B$2:$V$890,17,FALSE)</f>
        <v>0</v>
      </c>
      <c r="R862" s="27">
        <f>VLOOKUP(A862,'BASE REGISTRO NOVIEMBRE'!$B$2:$V$890,18,FALSE)</f>
        <v>91001</v>
      </c>
      <c r="S862" s="27" t="str">
        <f>VLOOKUP(A862,'BASE REGISTRO NOVIEMBRE'!$B$2:$V$890,19,FALSE)</f>
        <v>No se acompañan. Aplica Informe Jurídico Nº 09, de  fecha 14 de marzo de 2011 del Departamento Jurídico y Dictamen Nº 070791, de 2009, de la Contraloría General de la República</v>
      </c>
      <c r="T862" s="107">
        <f>VLOOKUP(A862,'BASE REGISTRO NOVIEMBRE'!$B$2:$V$890,20,FALSE)</f>
        <v>42347</v>
      </c>
      <c r="U862" s="41">
        <v>7586</v>
      </c>
      <c r="V862" s="44">
        <v>6524996</v>
      </c>
      <c r="W862" s="44">
        <v>9787494</v>
      </c>
      <c r="X862" s="45">
        <v>44561</v>
      </c>
      <c r="Y862" s="42" t="s">
        <v>40</v>
      </c>
      <c r="Z862" s="42" t="s">
        <v>9203</v>
      </c>
      <c r="AA862" s="42" t="s">
        <v>9502</v>
      </c>
    </row>
    <row r="863" spans="1:27" ht="15.75" customHeight="1" x14ac:dyDescent="0.2">
      <c r="A863" s="41">
        <v>7587</v>
      </c>
      <c r="B863" s="27" t="str">
        <f>VLOOKUP(A863,'BASE REGISTRO NOVIEMBRE'!$B$2:$V$890,2,FALSE)</f>
        <v xml:space="preserve">Delegación Presidencial Provincial de isla de pascua (ex Gobernación Provincial de Isla de Pascua)
</v>
      </c>
      <c r="C863" s="27" t="str">
        <f>VLOOKUP(A863,'BASE REGISTRO NOVIEMBRE'!$B$2:$V$890,3,FALSE)</f>
        <v>60511053-3</v>
      </c>
      <c r="D863" s="27" t="str">
        <f>VLOOKUP(A863,'BASE REGISTRO NOVIEMBRE'!$B$2:$V$890,4,FALSE)</f>
        <v>Gobernación Provincial</v>
      </c>
      <c r="E863" s="27" t="str">
        <f>VLOOKUP(A863,'BASE REGISTRO NOVIEMBRE'!$B$2:$V$890,5,FALSE)</f>
        <v>Constitución Política de la República, artículo 116.</v>
      </c>
      <c r="F863" s="27" t="str">
        <f>VLOOKUP(A863,'BASE REGISTRO NOVIEMBRE'!$B$2:$V$890,6,FALSE)</f>
        <v>Indefinida.</v>
      </c>
      <c r="G863" s="27" t="str">
        <f>VLOOKUP(A863,'BASE REGISTRO NOVIEMBRE'!$B$2:$V$890,7,FALSE)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863" s="27" t="str">
        <f>VLOOKUP(A863,'BASE REGISTRO NOVIEMBRE'!$B$2:$V$890,8,FALSE)</f>
        <v>no tiene</v>
      </c>
      <c r="I863" s="27">
        <f>VLOOKUP(A863,'BASE REGISTRO NOVIEMBRE'!$B$2:$V$890,9,FALSE)</f>
        <v>0</v>
      </c>
      <c r="J863" s="27">
        <f>VLOOKUP(A863,'BASE REGISTRO NOVIEMBRE'!$B$2:$V$890,10,FALSE)</f>
        <v>0</v>
      </c>
      <c r="K863" s="27">
        <f>VLOOKUP(A863,'BASE REGISTRO NOVIEMBRE'!$B$2:$V$890,11,FALSE)</f>
        <v>0</v>
      </c>
      <c r="L863" s="27" t="str">
        <f>VLOOKUP(A863,'BASE REGISTRO NOVIEMBRE'!$B$2:$V$890,12,FALSE)</f>
        <v xml:space="preserve">Kiri Reva S/N, Isla de Pascua. Región de Valparaíso. </v>
      </c>
      <c r="M863" s="27" t="str">
        <f>VLOOKUP(A863,'BASE REGISTRO NOVIEMBRE'!$B$2:$V$890,13,FALSE)</f>
        <v>V</v>
      </c>
      <c r="N863" s="27" t="str">
        <f>VLOOKUP(A863,'BASE REGISTRO NOVIEMBRE'!$B$2:$V$890,14,FALSE)</f>
        <v xml:space="preserve"> Isla de Pascua</v>
      </c>
      <c r="O863" s="27" t="str">
        <f>VLOOKUP(A863,'BASE REGISTRO NOVIEMBRE'!$B$2:$V$890,15,FALSE)</f>
        <v>rdelapuente@interior.gob.cl
rgodoy@interior.gob.cl
trapu@interior.gob.cl</v>
      </c>
      <c r="P863" s="27">
        <f>VLOOKUP(A863,'BASE REGISTRO NOVIEMBRE'!$B$2:$V$890,16,FALSE)</f>
        <v>0</v>
      </c>
      <c r="Q863" s="27">
        <f>VLOOKUP(A863,'BASE REGISTRO NOVIEMBRE'!$B$2:$V$890,17,FALSE)</f>
        <v>0</v>
      </c>
      <c r="R863" s="27">
        <f>VLOOKUP(A863,'BASE REGISTRO NOVIEMBRE'!$B$2:$V$890,18,FALSE)</f>
        <v>91001</v>
      </c>
      <c r="S863" s="27" t="str">
        <f>VLOOKUP(A863,'BASE REGISTRO NOVIEMBRE'!$B$2:$V$890,19,FALSE)</f>
        <v>No se acompañan. Aplica Informe Jurídico Nº 09, de  fecha 14 de marzo de 2011 del Departamento Jurídico y Dictamen Nº 070791, de 2009, de la Contraloría General de la República</v>
      </c>
      <c r="T863" s="107">
        <f>VLOOKUP(A863,'BASE REGISTRO NOVIEMBRE'!$B$2:$V$890,20,FALSE)</f>
        <v>42348</v>
      </c>
      <c r="U863" s="41">
        <v>7587</v>
      </c>
      <c r="V863" s="44">
        <v>7154600</v>
      </c>
      <c r="W863" s="44">
        <v>14547687</v>
      </c>
      <c r="X863" s="45">
        <v>44561</v>
      </c>
      <c r="Y863" s="42" t="s">
        <v>40</v>
      </c>
      <c r="Z863" s="42" t="s">
        <v>9203</v>
      </c>
      <c r="AA863" s="42" t="s">
        <v>458</v>
      </c>
    </row>
    <row r="864" spans="1:27" ht="15.75" customHeight="1" x14ac:dyDescent="0.2">
      <c r="A864" s="41">
        <v>7591</v>
      </c>
      <c r="B864" s="27" t="str">
        <f>VLOOKUP(A864,'BASE REGISTRO NOVIEMBRE'!$B$2:$V$890,2,FALSE)</f>
        <v xml:space="preserve">Ilustre Municipalidad de Vichuquén
</v>
      </c>
      <c r="C864" s="27" t="str">
        <f>VLOOKUP(A864,'BASE REGISTRO NOVIEMBRE'!$B$2:$V$890,3,FALSE)</f>
        <v>69100700-6</v>
      </c>
      <c r="D864" s="27" t="str">
        <f>VLOOKUP(A864,'BASE REGISTRO NOVIEMBRE'!$B$2:$V$890,4,FALSE)</f>
        <v>Municipalidad</v>
      </c>
      <c r="E864" s="27" t="str">
        <f>VLOOKUP(A864,'BASE REGISTRO NOVIEMBRE'!$B$2:$V$890,5,FALSE)</f>
        <v>Constitución Política de la República, artículo 107.</v>
      </c>
      <c r="F864" s="27" t="str">
        <f>VLOOKUP(A864,'BASE REGISTRO NOVIEMBRE'!$B$2:$V$890,6,FALSE)</f>
        <v>Indefinida.</v>
      </c>
      <c r="G864" s="27" t="str">
        <f>VLOOKUP(A864,'BASE REGISTRO NOVIEMBRE'!$B$2:$V$890,7,FALSE)</f>
        <v>Según Ley Orgánica Nº 18.695, artículos 1º al 4º.</v>
      </c>
      <c r="H864" s="27" t="str">
        <f>VLOOKUP(A864,'BASE REGISTRO NOVIEMBRE'!$B$2:$V$890,8,FALSE)</f>
        <v>no tiene</v>
      </c>
      <c r="I864" s="27">
        <f>VLOOKUP(A864,'BASE REGISTRO NOVIEMBRE'!$B$2:$V$890,9,FALSE)</f>
        <v>0</v>
      </c>
      <c r="J864" s="27">
        <f>VLOOKUP(A864,'BASE REGISTRO NOVIEMBRE'!$B$2:$V$890,10,FALSE)</f>
        <v>0</v>
      </c>
      <c r="K864" s="27" t="str">
        <f>VLOOKUP(A864,'BASE REGISTRO NOVIEMBRE'!$B$2:$V$890,11,FALSE)</f>
        <v xml:space="preserve">Roberto Hernán Rivera Pino
</v>
      </c>
      <c r="L864" s="27" t="str">
        <f>VLOOKUP(A864,'BASE REGISTRO NOVIEMBRE'!$B$2:$V$890,12,FALSE)</f>
        <v xml:space="preserve">Manuel Rodríguez Nº 315, de la comuna de Vichuquén, Región del Maule.  
</v>
      </c>
      <c r="M864" s="27" t="str">
        <f>VLOOKUP(A864,'BASE REGISTRO NOVIEMBRE'!$B$2:$V$890,13,FALSE)</f>
        <v>VII</v>
      </c>
      <c r="N864" s="27" t="str">
        <f>VLOOKUP(A864,'BASE REGISTRO NOVIEMBRE'!$B$2:$V$890,14,FALSE)</f>
        <v>Vichuquén</v>
      </c>
      <c r="O864" s="27" t="str">
        <f>VLOOKUP(A864,'BASE REGISTRO NOVIEMBRE'!$B$2:$V$890,15,FALSE)</f>
        <v>Fono: (75) 2555516 – 2555501</v>
      </c>
      <c r="P864" s="27" t="str">
        <f>VLOOKUP(A864,'BASE REGISTRO NOVIEMBRE'!$B$2:$V$890,16,FALSE)</f>
        <v>munivichuquen@gmail.com</v>
      </c>
      <c r="Q864" s="27">
        <f>VLOOKUP(A864,'BASE REGISTRO NOVIEMBRE'!$B$2:$V$890,17,FALSE)</f>
        <v>0</v>
      </c>
      <c r="R864" s="27">
        <f>VLOOKUP(A864,'BASE REGISTRO NOVIEMBRE'!$B$2:$V$890,18,FALSE)</f>
        <v>91001</v>
      </c>
      <c r="S864" s="27" t="str">
        <f>VLOOKUP(A864,'BASE REGISTRO NOVIEMBRE'!$B$2:$V$890,19,FALSE)</f>
        <v>No se acompañan. Aplica Informe Jurídico Nº 09, de  fecha 14 de marzo de 2011 del Departamento Jurídico y Dictamen Nº 070791, de 2009, de la Contraloría General de la República</v>
      </c>
      <c r="T864" s="107">
        <f>VLOOKUP(A864,'BASE REGISTRO NOVIEMBRE'!$B$2:$V$890,20,FALSE)</f>
        <v>42383</v>
      </c>
      <c r="U864" s="41">
        <v>7591</v>
      </c>
      <c r="V864" s="44">
        <v>2861840</v>
      </c>
      <c r="W864" s="44">
        <v>5723680</v>
      </c>
      <c r="X864" s="45">
        <v>44561</v>
      </c>
      <c r="Y864" s="42" t="s">
        <v>40</v>
      </c>
      <c r="Z864" s="42" t="s">
        <v>9203</v>
      </c>
      <c r="AA864" s="42" t="s">
        <v>9593</v>
      </c>
    </row>
    <row r="865" spans="1:27" ht="15.75" customHeight="1" x14ac:dyDescent="0.2">
      <c r="A865" s="41">
        <v>7592</v>
      </c>
      <c r="B865" s="27" t="str">
        <f>VLOOKUP(A865,'BASE REGISTRO NOVIEMBRE'!$B$2:$V$890,2,FALSE)</f>
        <v xml:space="preserve">I. Municipalidad de San Rafael.
</v>
      </c>
      <c r="C865" s="27" t="str">
        <f>VLOOKUP(A865,'BASE REGISTRO NOVIEMBRE'!$B$2:$V$890,3,FALSE)</f>
        <v>69264500-6</v>
      </c>
      <c r="D865" s="27" t="str">
        <f>VLOOKUP(A865,'BASE REGISTRO NOVIEMBRE'!$B$2:$V$890,4,FALSE)</f>
        <v>Municipalidad</v>
      </c>
      <c r="E865" s="27" t="str">
        <f>VLOOKUP(A865,'BASE REGISTRO NOVIEMBRE'!$B$2:$V$890,5,FALSE)</f>
        <v>Constitución Política de la República, artículo 107.</v>
      </c>
      <c r="F865" s="27" t="str">
        <f>VLOOKUP(A865,'BASE REGISTRO NOVIEMBRE'!$B$2:$V$890,6,FALSE)</f>
        <v>Indefinida.</v>
      </c>
      <c r="G865" s="27" t="str">
        <f>VLOOKUP(A865,'BASE REGISTRO NOVIEMBRE'!$B$2:$V$890,7,FALSE)</f>
        <v>Según Ley Orgánica Nº 18.695, artículos 1º al 4º.</v>
      </c>
      <c r="H865" s="27" t="str">
        <f>VLOOKUP(A865,'BASE REGISTRO NOVIEMBRE'!$B$2:$V$890,8,FALSE)</f>
        <v>no tiene</v>
      </c>
      <c r="I865" s="27">
        <f>VLOOKUP(A865,'BASE REGISTRO NOVIEMBRE'!$B$2:$V$890,9,FALSE)</f>
        <v>0</v>
      </c>
      <c r="J865" s="27">
        <f>VLOOKUP(A865,'BASE REGISTRO NOVIEMBRE'!$B$2:$V$890,10,FALSE)</f>
        <v>0</v>
      </c>
      <c r="K865" s="27" t="str">
        <f>VLOOKUP(A865,'BASE REGISTRO NOVIEMBRE'!$B$2:$V$890,11,FALSE)</f>
        <v xml:space="preserve">Claudia Alejandra Díaz Bravo, </v>
      </c>
      <c r="L865" s="27" t="str">
        <f>VLOOKUP(A865,'BASE REGISTRO NOVIEMBRE'!$B$2:$V$890,12,FALSE)</f>
        <v xml:space="preserve">Avenida Oriente Nº 2625, Comuna de San Rafael. Provincia de Talca. VII Región del Maule. 
</v>
      </c>
      <c r="M865" s="27" t="str">
        <f>VLOOKUP(A865,'BASE REGISTRO NOVIEMBRE'!$B$2:$V$890,13,FALSE)</f>
        <v>VII</v>
      </c>
      <c r="N865" s="27" t="str">
        <f>VLOOKUP(A865,'BASE REGISTRO NOVIEMBRE'!$B$2:$V$890,14,FALSE)</f>
        <v>San Rafael</v>
      </c>
      <c r="O865" s="27" t="str">
        <f>VLOOKUP(A865,'BASE REGISTRO NOVIEMBRE'!$B$2:$V$890,15,FALSE)</f>
        <v>(71) 2651012</v>
      </c>
      <c r="P865" s="27" t="str">
        <f>VLOOKUP(A865,'BASE REGISTRO NOVIEMBRE'!$B$2:$V$890,16,FALSE)</f>
        <v>Secre_alcaldia@hotmail.es rrpp@munisanrafael.cl</v>
      </c>
      <c r="Q865" s="27">
        <f>VLOOKUP(A865,'BASE REGISTRO NOVIEMBRE'!$B$2:$V$890,17,FALSE)</f>
        <v>0</v>
      </c>
      <c r="R865" s="27">
        <f>VLOOKUP(A865,'BASE REGISTRO NOVIEMBRE'!$B$2:$V$890,18,FALSE)</f>
        <v>91001</v>
      </c>
      <c r="S865" s="27" t="str">
        <f>VLOOKUP(A865,'BASE REGISTRO NOVIEMBRE'!$B$2:$V$890,19,FALSE)</f>
        <v>No se acompañan. Aplica Informe Jurídico Nº 09, de  fecha 14 de marzo de 2011 del Departamento Jurídico y Dictamen Nº 070791, de 2009, de la Contraloría General de la República</v>
      </c>
      <c r="T865" s="107">
        <f>VLOOKUP(A865,'BASE REGISTRO NOVIEMBRE'!$B$2:$V$890,20,FALSE)</f>
        <v>42397</v>
      </c>
      <c r="U865" s="41">
        <v>7592</v>
      </c>
      <c r="V865" s="44">
        <v>4722036</v>
      </c>
      <c r="W865" s="44">
        <v>9444072</v>
      </c>
      <c r="X865" s="45">
        <v>44561</v>
      </c>
      <c r="Y865" s="42" t="s">
        <v>40</v>
      </c>
      <c r="Z865" s="42" t="s">
        <v>9203</v>
      </c>
      <c r="AA865" s="42" t="s">
        <v>9579</v>
      </c>
    </row>
    <row r="866" spans="1:27" ht="15.75" customHeight="1" x14ac:dyDescent="0.2">
      <c r="A866" s="41">
        <v>7593</v>
      </c>
      <c r="B866" s="27" t="str">
        <f>VLOOKUP(A866,'BASE REGISTRO NOVIEMBRE'!$B$2:$V$890,2,FALSE)</f>
        <v xml:space="preserve">I. Municipalidad de Rinconada
</v>
      </c>
      <c r="C866" s="27" t="str">
        <f>VLOOKUP(A866,'BASE REGISTRO NOVIEMBRE'!$B$2:$V$890,3,FALSE)</f>
        <v>69051300-5</v>
      </c>
      <c r="D866" s="27" t="str">
        <f>VLOOKUP(A866,'BASE REGISTRO NOVIEMBRE'!$B$2:$V$890,4,FALSE)</f>
        <v>Municipalidad</v>
      </c>
      <c r="E866" s="27" t="str">
        <f>VLOOKUP(A866,'BASE REGISTRO NOVIEMBRE'!$B$2:$V$890,5,FALSE)</f>
        <v>Constitución Política de la República, artículo 107.</v>
      </c>
      <c r="F866" s="27" t="str">
        <f>VLOOKUP(A866,'BASE REGISTRO NOVIEMBRE'!$B$2:$V$890,6,FALSE)</f>
        <v>Indefinida.</v>
      </c>
      <c r="G866" s="27" t="str">
        <f>VLOOKUP(A866,'BASE REGISTRO NOVIEMBRE'!$B$2:$V$890,7,FALSE)</f>
        <v>Según Ley Orgánica Nº 18.695, artículos 1º al 4º.</v>
      </c>
      <c r="H866" s="27" t="str">
        <f>VLOOKUP(A866,'BASE REGISTRO NOVIEMBRE'!$B$2:$V$890,8,FALSE)</f>
        <v>no tiene</v>
      </c>
      <c r="I866" s="27">
        <f>VLOOKUP(A866,'BASE REGISTRO NOVIEMBRE'!$B$2:$V$890,9,FALSE)</f>
        <v>0</v>
      </c>
      <c r="J866" s="27">
        <f>VLOOKUP(A866,'BASE REGISTRO NOVIEMBRE'!$B$2:$V$890,10,FALSE)</f>
        <v>0</v>
      </c>
      <c r="K866" s="27" t="str">
        <f>VLOOKUP(A866,'BASE REGISTRO NOVIEMBRE'!$B$2:$V$890,11,FALSE)</f>
        <v>Juan Galdames Carmona
RUT 6.261.177-4</v>
      </c>
      <c r="L866" s="27" t="str">
        <f>VLOOKUP(A866,'BASE REGISTRO NOVIEMBRE'!$B$2:$V$890,12,FALSE)</f>
        <v xml:space="preserve">Carretera San Martín Nº 607, comuna de Rinconada, Región de Valparaíso. 
</v>
      </c>
      <c r="M866" s="27" t="str">
        <f>VLOOKUP(A866,'BASE REGISTRO NOVIEMBRE'!$B$2:$V$890,13,FALSE)</f>
        <v>V</v>
      </c>
      <c r="N866" s="27" t="str">
        <f>VLOOKUP(A866,'BASE REGISTRO NOVIEMBRE'!$B$2:$V$890,14,FALSE)</f>
        <v xml:space="preserve"> Rinconada</v>
      </c>
      <c r="O866" s="27" t="str">
        <f>VLOOKUP(A866,'BASE REGISTRO NOVIEMBRE'!$B$2:$V$890,15,FALSE)</f>
        <v>(34) 2509500 / 993286006</v>
      </c>
      <c r="P866" s="27" t="str">
        <f>VLOOKUP(A866,'BASE REGISTRO NOVIEMBRE'!$B$2:$V$890,16,FALSE)</f>
        <v>jgaldames@munirinconada.cl</v>
      </c>
      <c r="Q866" s="27">
        <f>VLOOKUP(A866,'BASE REGISTRO NOVIEMBRE'!$B$2:$V$890,17,FALSE)</f>
        <v>0</v>
      </c>
      <c r="R866" s="27">
        <f>VLOOKUP(A866,'BASE REGISTRO NOVIEMBRE'!$B$2:$V$890,18,FALSE)</f>
        <v>91001</v>
      </c>
      <c r="S866" s="27" t="str">
        <f>VLOOKUP(A866,'BASE REGISTRO NOVIEMBRE'!$B$2:$V$890,19,FALSE)</f>
        <v>No se acompañan. Aplica Informe Jurídico Nº 09, de  fecha 14 de marzo de 2011 del Departamento Jurídico y Dictamen Nº 070791, de 2009, de la Contraloría General de la República</v>
      </c>
      <c r="T866" s="107">
        <f>VLOOKUP(A866,'BASE REGISTRO NOVIEMBRE'!$B$2:$V$890,20,FALSE)</f>
        <v>42402</v>
      </c>
      <c r="U866" s="41">
        <v>7593</v>
      </c>
      <c r="V866" s="44">
        <v>3577300</v>
      </c>
      <c r="W866" s="44">
        <v>7154600</v>
      </c>
      <c r="X866" s="45">
        <v>44561</v>
      </c>
      <c r="Y866" s="42" t="s">
        <v>40</v>
      </c>
      <c r="Z866" s="42" t="s">
        <v>9203</v>
      </c>
      <c r="AA866" s="42" t="s">
        <v>9565</v>
      </c>
    </row>
    <row r="867" spans="1:27" ht="15.75" customHeight="1" x14ac:dyDescent="0.2">
      <c r="A867" s="41">
        <v>7594</v>
      </c>
      <c r="B867" s="27" t="str">
        <f>VLOOKUP(A867,'BASE REGISTRO NOVIEMBRE'!$B$2:$V$890,2,FALSE)</f>
        <v xml:space="preserve">I. Municipalidad de Romeral
</v>
      </c>
      <c r="C867" s="27" t="str">
        <f>VLOOKUP(A867,'BASE REGISTRO NOVIEMBRE'!$B$2:$V$890,3,FALSE)</f>
        <v>69100200-4</v>
      </c>
      <c r="D867" s="27" t="str">
        <f>VLOOKUP(A867,'BASE REGISTRO NOVIEMBRE'!$B$2:$V$890,4,FALSE)</f>
        <v>Municipalidad</v>
      </c>
      <c r="E867" s="27" t="str">
        <f>VLOOKUP(A867,'BASE REGISTRO NOVIEMBRE'!$B$2:$V$890,5,FALSE)</f>
        <v>Constitución Política de la República, artículo 107.</v>
      </c>
      <c r="F867" s="27" t="str">
        <f>VLOOKUP(A867,'BASE REGISTRO NOVIEMBRE'!$B$2:$V$890,6,FALSE)</f>
        <v>Indefinida.</v>
      </c>
      <c r="G867" s="27" t="str">
        <f>VLOOKUP(A867,'BASE REGISTRO NOVIEMBRE'!$B$2:$V$890,7,FALSE)</f>
        <v>Según Ley Orgánica Nº 18.695, artículos 1º al 4º.</v>
      </c>
      <c r="H867" s="27" t="str">
        <f>VLOOKUP(A867,'BASE REGISTRO NOVIEMBRE'!$B$2:$V$890,8,FALSE)</f>
        <v>no tiene</v>
      </c>
      <c r="I867" s="27">
        <f>VLOOKUP(A867,'BASE REGISTRO NOVIEMBRE'!$B$2:$V$890,9,FALSE)</f>
        <v>0</v>
      </c>
      <c r="J867" s="27">
        <f>VLOOKUP(A867,'BASE REGISTRO NOVIEMBRE'!$B$2:$V$890,10,FALSE)</f>
        <v>0</v>
      </c>
      <c r="K867" s="27" t="str">
        <f>VLOOKUP(A867,'BASE REGISTRO NOVIEMBRE'!$B$2:$V$890,11,FALSE)</f>
        <v xml:space="preserve">Carlos Vergara Zerega, </v>
      </c>
      <c r="L867" s="27" t="str">
        <f>VLOOKUP(A867,'BASE REGISTRO NOVIEMBRE'!$B$2:$V$890,12,FALSE)</f>
        <v xml:space="preserve">Calle Ignacio Carrera Pinto Nº 1213, comuna de Romeral. Región del Maule.- 
</v>
      </c>
      <c r="M867" s="27" t="str">
        <f>VLOOKUP(A867,'BASE REGISTRO NOVIEMBRE'!$B$2:$V$890,13,FALSE)</f>
        <v>VII</v>
      </c>
      <c r="N867" s="27" t="str">
        <f>VLOOKUP(A867,'BASE REGISTRO NOVIEMBRE'!$B$2:$V$890,14,FALSE)</f>
        <v>Romeral</v>
      </c>
      <c r="O867" s="27" t="str">
        <f>VLOOKUP(A867,'BASE REGISTRO NOVIEMBRE'!$B$2:$V$890,15,FALSE)</f>
        <v>Teléfono: 75-2576330</v>
      </c>
      <c r="P867" s="27" t="str">
        <f>VLOOKUP(A867,'BASE REGISTRO NOVIEMBRE'!$B$2:$V$890,16,FALSE)</f>
        <v xml:space="preserve">alcaldia@muniromeral.cl </v>
      </c>
      <c r="Q867" s="27">
        <f>VLOOKUP(A867,'BASE REGISTRO NOVIEMBRE'!$B$2:$V$890,17,FALSE)</f>
        <v>0</v>
      </c>
      <c r="R867" s="27">
        <f>VLOOKUP(A867,'BASE REGISTRO NOVIEMBRE'!$B$2:$V$890,18,FALSE)</f>
        <v>91001</v>
      </c>
      <c r="S867" s="27" t="str">
        <f>VLOOKUP(A867,'BASE REGISTRO NOVIEMBRE'!$B$2:$V$890,19,FALSE)</f>
        <v>No se acompañan. Aplica Informe Jurídico Nº 09, de  fecha 14 de marzo de 2011 del Departamento Jurídico y Dictamen Nº 070791, de 2009, de la Contraloría General de la República</v>
      </c>
      <c r="T867" s="107">
        <f>VLOOKUP(A867,'BASE REGISTRO NOVIEMBRE'!$B$2:$V$890,20,FALSE)</f>
        <v>42402</v>
      </c>
      <c r="U867" s="41">
        <v>7594</v>
      </c>
      <c r="V867" s="44">
        <v>3148024</v>
      </c>
      <c r="W867" s="44">
        <v>9444072</v>
      </c>
      <c r="X867" s="45">
        <v>44561</v>
      </c>
      <c r="Y867" s="42" t="s">
        <v>40</v>
      </c>
      <c r="Z867" s="42" t="s">
        <v>9203</v>
      </c>
      <c r="AA867" s="42" t="s">
        <v>2763</v>
      </c>
    </row>
    <row r="868" spans="1:27" ht="15.75" customHeight="1" x14ac:dyDescent="0.2">
      <c r="A868" s="41">
        <v>7596</v>
      </c>
      <c r="B868" s="27" t="str">
        <f>VLOOKUP(A868,'BASE REGISTRO NOVIEMBRE'!$B$2:$V$890,2,FALSE)</f>
        <v xml:space="preserve">I. Municipalidad de El Tabo
</v>
      </c>
      <c r="C868" s="27" t="str">
        <f>VLOOKUP(A868,'BASE REGISTRO NOVIEMBRE'!$B$2:$V$890,3,FALSE)</f>
        <v>69073700-0</v>
      </c>
      <c r="D868" s="27" t="str">
        <f>VLOOKUP(A868,'BASE REGISTRO NOVIEMBRE'!$B$2:$V$890,4,FALSE)</f>
        <v>Municipalidad</v>
      </c>
      <c r="E868" s="27" t="str">
        <f>VLOOKUP(A868,'BASE REGISTRO NOVIEMBRE'!$B$2:$V$890,5,FALSE)</f>
        <v>Constitución Política de la República, artículo 107.</v>
      </c>
      <c r="F868" s="27" t="str">
        <f>VLOOKUP(A868,'BASE REGISTRO NOVIEMBRE'!$B$2:$V$890,6,FALSE)</f>
        <v>Indefinida.</v>
      </c>
      <c r="G868" s="27" t="str">
        <f>VLOOKUP(A868,'BASE REGISTRO NOVIEMBRE'!$B$2:$V$890,7,FALSE)</f>
        <v>Según Ley Orgánica Nº 18.695, artículos 1º al 4º.</v>
      </c>
      <c r="H868" s="27" t="str">
        <f>VLOOKUP(A868,'BASE REGISTRO NOVIEMBRE'!$B$2:$V$890,8,FALSE)</f>
        <v>no tiene</v>
      </c>
      <c r="I868" s="27">
        <f>VLOOKUP(A868,'BASE REGISTRO NOVIEMBRE'!$B$2:$V$890,9,FALSE)</f>
        <v>0</v>
      </c>
      <c r="J868" s="27">
        <f>VLOOKUP(A868,'BASE REGISTRO NOVIEMBRE'!$B$2:$V$890,10,FALSE)</f>
        <v>0</v>
      </c>
      <c r="K868" s="27" t="str">
        <f>VLOOKUP(A868,'BASE REGISTRO NOVIEMBRE'!$B$2:$V$890,11,FALSE)</f>
        <v xml:space="preserve">Alfonso Adrián Muñoz Aravena, </v>
      </c>
      <c r="L868" s="27" t="str">
        <f>VLOOKUP(A868,'BASE REGISTRO NOVIEMBRE'!$B$2:$V$890,12,FALSE)</f>
        <v xml:space="preserve">Las Cruces Norte Nº 401, comuna de El Tabo, Región de Valparaíso. 
</v>
      </c>
      <c r="M868" s="27" t="str">
        <f>VLOOKUP(A868,'BASE REGISTRO NOVIEMBRE'!$B$2:$V$890,13,FALSE)</f>
        <v>V</v>
      </c>
      <c r="N868" s="27" t="str">
        <f>VLOOKUP(A868,'BASE REGISTRO NOVIEMBRE'!$B$2:$V$890,14,FALSE)</f>
        <v>El Tabo</v>
      </c>
      <c r="O868" s="27" t="str">
        <f>VLOOKUP(A868,'BASE REGISTRO NOVIEMBRE'!$B$2:$V$890,15,FALSE)</f>
        <v xml:space="preserve">Teléfono: 35-2203500 </v>
      </c>
      <c r="P868" s="27">
        <f>VLOOKUP(A868,'BASE REGISTRO NOVIEMBRE'!$B$2:$V$890,16,FALSE)</f>
        <v>0</v>
      </c>
      <c r="Q868" s="27">
        <f>VLOOKUP(A868,'BASE REGISTRO NOVIEMBRE'!$B$2:$V$890,17,FALSE)</f>
        <v>0</v>
      </c>
      <c r="R868" s="27">
        <f>VLOOKUP(A868,'BASE REGISTRO NOVIEMBRE'!$B$2:$V$890,18,FALSE)</f>
        <v>91001</v>
      </c>
      <c r="S868" s="27" t="str">
        <f>VLOOKUP(A868,'BASE REGISTRO NOVIEMBRE'!$B$2:$V$890,19,FALSE)</f>
        <v>No se acompañan. Aplica Informe Jurídico Nº 09, de  fecha 14 de marzo de 2011 del Departamento Jurídico y Dictamen Nº 070791, de 2009, de la Contraloría General de la República</v>
      </c>
      <c r="T868" s="107">
        <f>VLOOKUP(A868,'BASE REGISTRO NOVIEMBRE'!$B$2:$V$890,20,FALSE)</f>
        <v>42410</v>
      </c>
      <c r="U868" s="41">
        <v>7596</v>
      </c>
      <c r="V868" s="44">
        <v>3577300</v>
      </c>
      <c r="W868" s="44">
        <v>10731900</v>
      </c>
      <c r="X868" s="45">
        <v>44561</v>
      </c>
      <c r="Y868" s="42" t="s">
        <v>40</v>
      </c>
      <c r="Z868" s="42" t="s">
        <v>9203</v>
      </c>
      <c r="AA868" s="42" t="s">
        <v>2771</v>
      </c>
    </row>
    <row r="869" spans="1:27" ht="15.75" customHeight="1" x14ac:dyDescent="0.2">
      <c r="A869" s="41">
        <v>7598</v>
      </c>
      <c r="B869" s="27" t="str">
        <f>VLOOKUP(A869,'BASE REGISTRO NOVIEMBRE'!$B$2:$V$890,2,FALSE)</f>
        <v xml:space="preserve">I. Municipalidad de Paihuano
</v>
      </c>
      <c r="C869" s="27" t="str">
        <f>VLOOKUP(A869,'BASE REGISTRO NOVIEMBRE'!$B$2:$V$890,3,FALSE)</f>
        <v>69040600-4</v>
      </c>
      <c r="D869" s="27" t="str">
        <f>VLOOKUP(A869,'BASE REGISTRO NOVIEMBRE'!$B$2:$V$890,4,FALSE)</f>
        <v>Municipalidad</v>
      </c>
      <c r="E869" s="27" t="str">
        <f>VLOOKUP(A869,'BASE REGISTRO NOVIEMBRE'!$B$2:$V$890,5,FALSE)</f>
        <v>Constitución Política de la República, artículo 118 y Siguientes.</v>
      </c>
      <c r="F869" s="27" t="str">
        <f>VLOOKUP(A869,'BASE REGISTRO NOVIEMBRE'!$B$2:$V$890,6,FALSE)</f>
        <v>Indefinida.</v>
      </c>
      <c r="G869" s="27" t="str">
        <f>VLOOKUP(A869,'BASE REGISTRO NOVIEMBRE'!$B$2:$V$890,7,FALSE)</f>
        <v>Según Ley Orgánica Nº 18.695, artículos 1º al 4º.</v>
      </c>
      <c r="H869" s="27" t="str">
        <f>VLOOKUP(A869,'BASE REGISTRO NOVIEMBRE'!$B$2:$V$890,8,FALSE)</f>
        <v>no tiene</v>
      </c>
      <c r="I869" s="27">
        <f>VLOOKUP(A869,'BASE REGISTRO NOVIEMBRE'!$B$2:$V$890,9,FALSE)</f>
        <v>0</v>
      </c>
      <c r="J869" s="27">
        <f>VLOOKUP(A869,'BASE REGISTRO NOVIEMBRE'!$B$2:$V$890,10,FALSE)</f>
        <v>0</v>
      </c>
      <c r="K869" s="27" t="str">
        <f>VLOOKUP(A869,'BASE REGISTRO NOVIEMBRE'!$B$2:$V$890,11,FALSE)</f>
        <v xml:space="preserve">Hernán Andres Ahumada Ahumada
</v>
      </c>
      <c r="L869" s="27" t="str">
        <f>VLOOKUP(A869,'BASE REGISTRO NOVIEMBRE'!$B$2:$V$890,12,FALSE)</f>
        <v xml:space="preserve">Balmaceda S/N, comuna de Paihuano, Región de Coquimbo.
</v>
      </c>
      <c r="M869" s="27" t="str">
        <f>VLOOKUP(A869,'BASE REGISTRO NOVIEMBRE'!$B$2:$V$890,13,FALSE)</f>
        <v>IV</v>
      </c>
      <c r="N869" s="27" t="str">
        <f>VLOOKUP(A869,'BASE REGISTRO NOVIEMBRE'!$B$2:$V$890,14,FALSE)</f>
        <v>Paihuano</v>
      </c>
      <c r="O869" s="27" t="str">
        <f>VLOOKUP(A869,'BASE REGISTRO NOVIEMBRE'!$B$2:$V$890,15,FALSE)</f>
        <v xml:space="preserve">Teléfono: (56)(51)451015 </v>
      </c>
      <c r="P869" s="27" t="str">
        <f>VLOOKUP(A869,'BASE REGISTRO NOVIEMBRE'!$B$2:$V$890,16,FALSE)</f>
        <v xml:space="preserve">alcalde@munipaihuani.cl 
jefe.gabinete@munipaihuano.cl
</v>
      </c>
      <c r="Q869" s="27">
        <f>VLOOKUP(A869,'BASE REGISTRO NOVIEMBRE'!$B$2:$V$890,17,FALSE)</f>
        <v>0</v>
      </c>
      <c r="R869" s="27">
        <f>VLOOKUP(A869,'BASE REGISTRO NOVIEMBRE'!$B$2:$V$890,18,FALSE)</f>
        <v>91001</v>
      </c>
      <c r="S869" s="27" t="str">
        <f>VLOOKUP(A869,'BASE REGISTRO NOVIEMBRE'!$B$2:$V$890,19,FALSE)</f>
        <v>No se acompañan. Aplica Informe Jurídico Nº 09, de  fecha 14 de marzo de 2011 del Departamento Jurídico y Dictamen Nº 070791, de 2009, de la Contraloría General de la República</v>
      </c>
      <c r="T869" s="107">
        <f>VLOOKUP(A869,'BASE REGISTRO NOVIEMBRE'!$B$2:$V$890,20,FALSE)</f>
        <v>42416</v>
      </c>
      <c r="U869" s="41">
        <v>7598</v>
      </c>
      <c r="V869" s="44">
        <v>3262498</v>
      </c>
      <c r="W869" s="44">
        <v>6524996</v>
      </c>
      <c r="X869" s="45">
        <v>44561</v>
      </c>
      <c r="Y869" s="42" t="s">
        <v>40</v>
      </c>
      <c r="Z869" s="42" t="s">
        <v>9203</v>
      </c>
      <c r="AA869" s="42" t="s">
        <v>9666</v>
      </c>
    </row>
    <row r="870" spans="1:27" ht="15.75" customHeight="1" x14ac:dyDescent="0.2">
      <c r="A870" s="41">
        <v>7601</v>
      </c>
      <c r="B870" s="27" t="str">
        <f>VLOOKUP(A870,'BASE REGISTRO NOVIEMBRE'!$B$2:$V$890,2,FALSE)</f>
        <v xml:space="preserve">I. Municipalidad de La Higuera 
</v>
      </c>
      <c r="C870" s="27" t="str">
        <f>VLOOKUP(A870,'BASE REGISTRO NOVIEMBRE'!$B$2:$V$890,3,FALSE)</f>
        <v>69040200-9</v>
      </c>
      <c r="D870" s="27" t="str">
        <f>VLOOKUP(A870,'BASE REGISTRO NOVIEMBRE'!$B$2:$V$890,4,FALSE)</f>
        <v>Municipalidad</v>
      </c>
      <c r="E870" s="27" t="str">
        <f>VLOOKUP(A870,'BASE REGISTRO NOVIEMBRE'!$B$2:$V$890,5,FALSE)</f>
        <v>Constitución Política de la República, artículo 118 y siguientes.</v>
      </c>
      <c r="F870" s="27" t="str">
        <f>VLOOKUP(A870,'BASE REGISTRO NOVIEMBRE'!$B$2:$V$890,6,FALSE)</f>
        <v>Indefinida.</v>
      </c>
      <c r="G870" s="27" t="str">
        <f>VLOOKUP(A870,'BASE REGISTRO NOVIEMBRE'!$B$2:$V$890,7,FALSE)</f>
        <v>Según Ley Orgánica Nº 18.695, artículos 1º al 4º.</v>
      </c>
      <c r="H870" s="27" t="str">
        <f>VLOOKUP(A870,'BASE REGISTRO NOVIEMBRE'!$B$2:$V$890,8,FALSE)</f>
        <v>no tiene</v>
      </c>
      <c r="I870" s="27">
        <f>VLOOKUP(A870,'BASE REGISTRO NOVIEMBRE'!$B$2:$V$890,9,FALSE)</f>
        <v>0</v>
      </c>
      <c r="J870" s="27">
        <f>VLOOKUP(A870,'BASE REGISTRO NOVIEMBRE'!$B$2:$V$890,10,FALSE)</f>
        <v>0</v>
      </c>
      <c r="K870" s="27" t="str">
        <f>VLOOKUP(A870,'BASE REGISTRO NOVIEMBRE'!$B$2:$V$890,11,FALSE)</f>
        <v xml:space="preserve">Yerko Hernaldo Galleguillos Ossandón, 
</v>
      </c>
      <c r="L870" s="27" t="str">
        <f>VLOOKUP(A870,'BASE REGISTRO NOVIEMBRE'!$B$2:$V$890,12,FALSE)</f>
        <v xml:space="preserve">Avenida La Paz Nº 2, Comuna de La Higuera. Región de Coquimbo.
</v>
      </c>
      <c r="M870" s="27" t="str">
        <f>VLOOKUP(A870,'BASE REGISTRO NOVIEMBRE'!$B$2:$V$890,13,FALSE)</f>
        <v>IV</v>
      </c>
      <c r="N870" s="27" t="str">
        <f>VLOOKUP(A870,'BASE REGISTRO NOVIEMBRE'!$B$2:$V$890,14,FALSE)</f>
        <v>La Higuera.</v>
      </c>
      <c r="O870" s="27" t="str">
        <f>VLOOKUP(A870,'BASE REGISTRO NOVIEMBRE'!$B$2:$V$890,15,FALSE)</f>
        <v xml:space="preserve">Teléfono: 51-2-429902 </v>
      </c>
      <c r="P870" s="27">
        <f>VLOOKUP(A870,'BASE REGISTRO NOVIEMBRE'!$B$2:$V$890,16,FALSE)</f>
        <v>0</v>
      </c>
      <c r="Q870" s="27">
        <f>VLOOKUP(A870,'BASE REGISTRO NOVIEMBRE'!$B$2:$V$890,17,FALSE)</f>
        <v>0</v>
      </c>
      <c r="R870" s="27">
        <f>VLOOKUP(A870,'BASE REGISTRO NOVIEMBRE'!$B$2:$V$890,18,FALSE)</f>
        <v>91001</v>
      </c>
      <c r="S870" s="27" t="str">
        <f>VLOOKUP(A870,'BASE REGISTRO NOVIEMBRE'!$B$2:$V$890,19,FALSE)</f>
        <v>No se acompañan. Aplica Informe Jurídico Nº 09, de  fecha 14 de marzo de 2011 del Departamento Jurídico y Dictamen Nº 070791, de 2009, de la Contraloría General de la República</v>
      </c>
      <c r="T870" s="107">
        <f>VLOOKUP(A870,'BASE REGISTRO NOVIEMBRE'!$B$2:$V$890,20,FALSE)</f>
        <v>42422</v>
      </c>
      <c r="U870" s="41">
        <v>7601</v>
      </c>
      <c r="V870" s="44">
        <v>3823647</v>
      </c>
      <c r="W870" s="44">
        <v>7647294</v>
      </c>
      <c r="X870" s="45">
        <v>44561</v>
      </c>
      <c r="Y870" s="42" t="s">
        <v>40</v>
      </c>
      <c r="Z870" s="42" t="s">
        <v>9203</v>
      </c>
      <c r="AA870" s="42" t="s">
        <v>9508</v>
      </c>
    </row>
    <row r="871" spans="1:27" ht="15.75" customHeight="1" x14ac:dyDescent="0.2">
      <c r="A871" s="41">
        <v>7603</v>
      </c>
      <c r="B871" s="27" t="str">
        <f>VLOOKUP(A871,'BASE REGISTRO NOVIEMBRE'!$B$2:$V$890,2,FALSE)</f>
        <v>Ilustre Municipalidad de Pitrufquén</v>
      </c>
      <c r="C871" s="27" t="str">
        <f>VLOOKUP(A871,'BASE REGISTRO NOVIEMBRE'!$B$2:$V$890,3,FALSE)</f>
        <v>69191300-7</v>
      </c>
      <c r="D871" s="27" t="str">
        <f>VLOOKUP(A871,'BASE REGISTRO NOVIEMBRE'!$B$2:$V$890,4,FALSE)</f>
        <v>Municipalidad</v>
      </c>
      <c r="E871" s="27" t="str">
        <f>VLOOKUP(A871,'BASE REGISTRO NOVIEMBRE'!$B$2:$V$890,5,FALSE)</f>
        <v>Constitución Política de la República, art. 107.</v>
      </c>
      <c r="F871" s="27" t="str">
        <f>VLOOKUP(A871,'BASE REGISTRO NOVIEMBRE'!$B$2:$V$890,6,FALSE)</f>
        <v>Indefinida.</v>
      </c>
      <c r="G871" s="27" t="str">
        <f>VLOOKUP(A871,'BASE REGISTRO NOVIEMBRE'!$B$2:$V$890,7,FALSE)</f>
        <v>Según Ley Orgánica Nº 18.695, arts. 1º al 4º.</v>
      </c>
      <c r="H871" s="27" t="str">
        <f>VLOOKUP(A871,'BASE REGISTRO NOVIEMBRE'!$B$2:$V$890,8,FALSE)</f>
        <v>no tiene</v>
      </c>
      <c r="I871" s="27">
        <f>VLOOKUP(A871,'BASE REGISTRO NOVIEMBRE'!$B$2:$V$890,9,FALSE)</f>
        <v>0</v>
      </c>
      <c r="J871" s="27">
        <f>VLOOKUP(A871,'BASE REGISTRO NOVIEMBRE'!$B$2:$V$890,10,FALSE)</f>
        <v>0</v>
      </c>
      <c r="K871" s="27" t="str">
        <f>VLOOKUP(A871,'BASE REGISTRO NOVIEMBRE'!$B$2:$V$890,11,FALSE)</f>
        <v xml:space="preserve">Jaqueline Romero Inzunza
</v>
      </c>
      <c r="L871" s="27" t="str">
        <f>VLOOKUP(A871,'BASE REGISTRO NOVIEMBRE'!$B$2:$V$890,12,FALSE)</f>
        <v xml:space="preserve">Francisco Bilbao N°593, comuna de Pitrufquen, región de La Araucanía. </v>
      </c>
      <c r="M871" s="27" t="str">
        <f>VLOOKUP(A871,'BASE REGISTRO NOVIEMBRE'!$B$2:$V$890,13,FALSE)</f>
        <v>IX</v>
      </c>
      <c r="N871" s="27" t="str">
        <f>VLOOKUP(A871,'BASE REGISTRO NOVIEMBRE'!$B$2:$V$890,14,FALSE)</f>
        <v>Pitrufquen</v>
      </c>
      <c r="O871" s="27" t="str">
        <f>VLOOKUP(A871,'BASE REGISTRO NOVIEMBRE'!$B$2:$V$890,15,FALSE)</f>
        <v>45275700-452757002</v>
      </c>
      <c r="P871" s="27" t="str">
        <f>VLOOKUP(A871,'BASE REGISTRO NOVIEMBRE'!$B$2:$V$890,16,FALSE)</f>
        <v xml:space="preserve">jjaramillo@mpitrufquen.cl
                            ichesta@mpitrusfquen.cl
</v>
      </c>
      <c r="Q871" s="27">
        <f>VLOOKUP(A871,'BASE REGISTRO NOVIEMBRE'!$B$2:$V$890,17,FALSE)</f>
        <v>0</v>
      </c>
      <c r="R871" s="27">
        <f>VLOOKUP(A871,'BASE REGISTRO NOVIEMBRE'!$B$2:$V$890,18,FALSE)</f>
        <v>91001</v>
      </c>
      <c r="S871" s="27" t="str">
        <f>VLOOKUP(A871,'BASE REGISTRO NOVIEMBRE'!$B$2:$V$890,19,FALSE)</f>
        <v xml:space="preserve">No se acompañan. Aplica Informe Jurídico Nº 09, de  fecha 14 de marzo de 2011 del Departamento Jurídico y Dictamen Nº 070791, de 2009, de la Contraloría General de la República.  
</v>
      </c>
      <c r="T871" s="107">
        <f>VLOOKUP(A871,'BASE REGISTRO NOVIEMBRE'!$B$2:$V$890,20,FALSE)</f>
        <v>42446</v>
      </c>
      <c r="U871" s="41">
        <v>7603</v>
      </c>
      <c r="V871" s="44">
        <v>4893746</v>
      </c>
      <c r="W871" s="44">
        <v>14681238</v>
      </c>
      <c r="X871" s="45">
        <v>44561</v>
      </c>
      <c r="Y871" s="42" t="s">
        <v>40</v>
      </c>
      <c r="Z871" s="42" t="s">
        <v>9203</v>
      </c>
      <c r="AA871" s="42" t="s">
        <v>1053</v>
      </c>
    </row>
    <row r="872" spans="1:27" ht="15.75" customHeight="1" x14ac:dyDescent="0.2">
      <c r="A872" s="41">
        <v>7605</v>
      </c>
      <c r="B872" s="27" t="str">
        <f>VLOOKUP(A872,'BASE REGISTRO NOVIEMBRE'!$B$2:$V$890,2,FALSE)</f>
        <v>Corporación Cultural Social y de Desarrollo SHALOM</v>
      </c>
      <c r="C872" s="27" t="str">
        <f>VLOOKUP(A872,'BASE REGISTRO NOVIEMBRE'!$B$2:$V$890,3,FALSE)</f>
        <v>65113115-4</v>
      </c>
      <c r="D872" s="27" t="str">
        <f>VLOOKUP(A872,'BASE REGISTRO NOVIEMBRE'!$B$2:$V$890,4,FALSE)</f>
        <v>Corporación de Derecho Privado.</v>
      </c>
      <c r="E872" s="27" t="str">
        <f>VLOOKUP(A872,'BASE REGISTRO NOVIEMBRE'!$B$2:$V$890,5,FALSE)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872" s="27" t="str">
        <f>VLOOKUP(A872,'BASE REGISTRO NOVIEMBRE'!$B$2:$V$890,6,FALSE)</f>
        <v xml:space="preserve">Certificado de vigencia, folio Nº500397509619, de 08 de julio de 2021, del Servicio de Registro Civil e Identificación. 
</v>
      </c>
      <c r="G872" s="27" t="str">
        <f>VLOOKUP(A872,'BASE REGISTRO NOVIEMBRE'!$B$2:$V$890,7,FALSE)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872" s="27" t="str">
        <f>VLOOKUP(A872,'BASE REGISTRO NOVIEMBRE'!$B$2:$V$890,8,FALSE)</f>
        <v xml:space="preserve">Presidente: José Miguel Araya Garrido, 
Secretario: Stephania Alejandra Vivanco Zambrano
Tesorero: Alejandra Noemi Zambrano Alvarez,
Directores
Margarita Elcira Canales Aviles
Loreto Isabel Valdés Castillo
Jimena Del Carmen Maldonado Verdugo
Consta en certificado de directorio Folio N° 500397509585, emitido por el Servicio de Registro Civil e Identificación con fecha 08 de julio de 2021. </v>
      </c>
      <c r="I872" s="27" t="str">
        <f>VLOOKUP(A872,'BASE REGISTRO NOVIEMBRE'!$B$2:$V$890,9,FALSE)</f>
        <v>5 años.</v>
      </c>
      <c r="J872" s="27" t="str">
        <f>VLOOKUP(A872,'BASE REGISTRO NOVIEMBRE'!$B$2:$V$890,10,FALSE)</f>
        <v>03 de septiembre de 2020 al 03 de septiembre de 2025</v>
      </c>
      <c r="K872" s="27" t="str">
        <f>VLOOKUP(A872,'BASE REGISTRO NOVIEMBRE'!$B$2:$V$890,11,FALSE)</f>
        <v xml:space="preserve">José Miguel Araya Garrido, </v>
      </c>
      <c r="L872" s="27" t="str">
        <f>VLOOKUP(A872,'BASE REGISTRO NOVIEMBRE'!$B$2:$V$890,12,FALSE)</f>
        <v xml:space="preserve">Calle 13 Sur 4 Poniente Nº 519, comuna de Talca, Región del Maule.
7 Oriente N° 3196, Pasaje 21 Norte A, comuna de Talca, Región del Maule
</v>
      </c>
      <c r="M872" s="27" t="str">
        <f>VLOOKUP(A872,'BASE REGISTRO NOVIEMBRE'!$B$2:$V$890,13,FALSE)</f>
        <v>VII</v>
      </c>
      <c r="N872" s="27" t="str">
        <f>VLOOKUP(A872,'BASE REGISTRO NOVIEMBRE'!$B$2:$V$890,14,FALSE)</f>
        <v>talca</v>
      </c>
      <c r="O872" s="27" t="str">
        <f>VLOOKUP(A872,'BASE REGISTRO NOVIEMBRE'!$B$2:$V$890,15,FALSE)</f>
        <v>Fono: 71 2 339161
Celular: 98694714</v>
      </c>
      <c r="P872" s="27" t="str">
        <f>VLOOKUP(A872,'BASE REGISTRO NOVIEMBRE'!$B$2:$V$890,16,FALSE)</f>
        <v xml:space="preserve">fundacionshalomchile@gmail.com
hogarshalomtalca@gmail.com </v>
      </c>
      <c r="Q872" s="27">
        <f>VLOOKUP(A872,'BASE REGISTRO NOVIEMBRE'!$B$2:$V$890,17,FALSE)</f>
        <v>0</v>
      </c>
      <c r="R872" s="27" t="str">
        <f>VLOOKUP(A872,'BASE REGISTRO NOVIEMBRE'!$B$2:$V$890,18,FALSE)</f>
        <v>93401: Institución de Asistencia Social</v>
      </c>
      <c r="S872" s="27" t="str">
        <f>VLOOKUP(A872,'BASE REGISTRO NOVIEMBRE'!$B$2:$V$890,19,FALSE)</f>
        <v xml:space="preserve">Certificado Financiero correspondiente al año 2020, aprobado por el Subdepartamento de Supervisión Financiera Nacional. </v>
      </c>
      <c r="T872" s="107">
        <f>VLOOKUP(A872,'BASE REGISTRO NOVIEMBRE'!$B$2:$V$890,20,FALSE)</f>
        <v>42472</v>
      </c>
      <c r="U872" s="41">
        <v>7605</v>
      </c>
      <c r="V872" s="44">
        <v>28218504</v>
      </c>
      <c r="W872" s="44">
        <v>67063227</v>
      </c>
      <c r="X872" s="45">
        <v>44561</v>
      </c>
      <c r="Y872" s="42" t="s">
        <v>40</v>
      </c>
      <c r="Z872" s="42" t="s">
        <v>9203</v>
      </c>
      <c r="AA872" s="42" t="s">
        <v>160</v>
      </c>
    </row>
    <row r="873" spans="1:27" ht="15.75" customHeight="1" x14ac:dyDescent="0.2">
      <c r="A873" s="41">
        <v>7609</v>
      </c>
      <c r="B873" s="27" t="str">
        <f>VLOOKUP(A873,'BASE REGISTRO NOVIEMBRE'!$B$2:$V$890,2,FALSE)</f>
        <v>Corporación para el Desarrollo Integral de la Provincia de Choapa “Luis Gálvez Olivares” de Illapel - CORPROCH</v>
      </c>
      <c r="C873" s="27" t="str">
        <f>VLOOKUP(A873,'BASE REGISTRO NOVIEMBRE'!$B$2:$V$890,3,FALSE)</f>
        <v>65114762-K</v>
      </c>
      <c r="D873" s="27" t="str">
        <f>VLOOKUP(A873,'BASE REGISTRO NOVIEMBRE'!$B$2:$V$890,4,FALSE)</f>
        <v>Corporación de Derecho Privado</v>
      </c>
      <c r="E873" s="27" t="str">
        <f>VLOOKUP(A873,'BASE REGISTRO NOVIEMBRE'!$B$2:$V$890,5,FALSE)</f>
        <v>Inscripción N°216982 de fecha 13 de febrero de 2016, del Registro de Personas Jurídicas, del Servicio de Registro Civil e Identificación.</v>
      </c>
      <c r="F873" s="27" t="str">
        <f>VLOOKUP(A873,'BASE REGISTRO NOVIEMBRE'!$B$2:$V$890,6,FALSE)</f>
        <v>Certificado de Vigencia Folio Nº 500398504671, del Servicio de Registro Civil e Identificación, de fecha 14 de julio de 2021.</v>
      </c>
      <c r="G873" s="27" t="str">
        <f>VLOOKUP(A873,'BASE REGISTRO NOVIEMBRE'!$B$2:$V$890,7,FALSE)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873" s="27" t="str">
        <f>VLOOKUP(A873,'BASE REGISTRO NOVIEMBRE'!$B$2:$V$890,8,FALSE)</f>
        <v>Presidenta:  
Amara Sonia Galvez Pujado
Secretaria: 
Yessenia Gallardo Ramírez
Tesorero: 
Carlos Enrique Zuñiga Contreras
1º Director:
Walter Guerra Soto
2° Directora: 
Celia Aurora Olivares Moreno        Según consta en Certificado de directorio de persona jurídica sin fines de lucro, folio N° 500398506910, de fecha 14 de julio de 2021, del Servicio de Registro Civil e Identificación.</v>
      </c>
      <c r="I873" s="27" t="str">
        <f>VLOOKUP(A873,'BASE REGISTRO NOVIEMBRE'!$B$2:$V$890,9,FALSE)</f>
        <v xml:space="preserve">2 años. </v>
      </c>
      <c r="J873" s="27" t="str">
        <f>VLOOKUP(A873,'BASE REGISTRO NOVIEMBRE'!$B$2:$V$890,10,FALSE)</f>
        <v>14 de noviembre de 2020 a 14 de noviembre de 2022.
Según consta en Acta de reunión ordinaria de asamblea, de 16 de octubre de 2020, reducida a escritura pública con fecha 27 de noviembre de 2020, ante Notario Público y Conservador de Minas interino de Illapel, doña Marina Cañas Jorquera.</v>
      </c>
      <c r="K873" s="27" t="str">
        <f>VLOOKUP(A873,'BASE REGISTRO NOVIEMBRE'!$B$2:$V$890,11,FALSE)</f>
        <v xml:space="preserve">Representante legal: Amara Sonia Galvez Pujado,
</v>
      </c>
      <c r="L873" s="27" t="str">
        <f>VLOOKUP(A873,'BASE REGISTRO NOVIEMBRE'!$B$2:$V$890,12,FALSE)</f>
        <v xml:space="preserve">Julio Echeverria Nº 260, Salamanca. Región de Coquimbo. 
</v>
      </c>
      <c r="M873" s="27" t="str">
        <f>VLOOKUP(A873,'BASE REGISTRO NOVIEMBRE'!$B$2:$V$890,13,FALSE)</f>
        <v>IV</v>
      </c>
      <c r="N873" s="27" t="str">
        <f>VLOOKUP(A873,'BASE REGISTRO NOVIEMBRE'!$B$2:$V$890,14,FALSE)</f>
        <v xml:space="preserve"> Salamanca</v>
      </c>
      <c r="O873" s="27" t="str">
        <f>VLOOKUP(A873,'BASE REGISTRO NOVIEMBRE'!$B$2:$V$890,15,FALSE)</f>
        <v>Celular: 941659628</v>
      </c>
      <c r="P873" s="27" t="str">
        <f>VLOOKUP(A873,'BASE REGISTRO NOVIEMBRE'!$B$2:$V$890,16,FALSE)</f>
        <v xml:space="preserve"> amara.galvez@hotmail.com</v>
      </c>
      <c r="Q873" s="27">
        <f>VLOOKUP(A873,'BASE REGISTRO NOVIEMBRE'!$B$2:$V$890,17,FALSE)</f>
        <v>0</v>
      </c>
      <c r="R873" s="27" t="str">
        <f>VLOOKUP(A873,'BASE REGISTRO NOVIEMBRE'!$B$2:$V$890,18,FALSE)</f>
        <v>93401: Instituciones de Asistencia Social</v>
      </c>
      <c r="S873" s="27" t="str">
        <f>VLOOKUP(A873,'BASE REGISTRO NOVIEMBRE'!$B$2:$V$890,19,FALSE)</f>
        <v>Se acompaña Certificado de la Institución correspondiente a antecedentes financieros del año 2020, aprobados por el Sub Departamento de Supervisión Financiera.</v>
      </c>
      <c r="T873" s="107">
        <f>VLOOKUP(A873,'BASE REGISTRO NOVIEMBRE'!$B$2:$V$890,20,FALSE)</f>
        <v>42538</v>
      </c>
      <c r="U873" s="41">
        <v>7609</v>
      </c>
      <c r="V873" s="44">
        <v>0</v>
      </c>
      <c r="W873" s="44">
        <v>32678144</v>
      </c>
      <c r="X873" s="45">
        <v>44561</v>
      </c>
      <c r="Y873" s="42" t="s">
        <v>40</v>
      </c>
      <c r="Z873" s="42" t="s">
        <v>9203</v>
      </c>
      <c r="AA873" s="42" t="s">
        <v>208</v>
      </c>
    </row>
    <row r="874" spans="1:27" ht="15.75" customHeight="1" x14ac:dyDescent="0.2">
      <c r="A874" s="41">
        <v>7614</v>
      </c>
      <c r="B874" s="27" t="str">
        <f>VLOOKUP(A874,'BASE REGISTRO NOVIEMBRE'!$B$2:$V$890,2,FALSE)</f>
        <v>Organización No gubernamental  de Desarrollo COINCIDE</v>
      </c>
      <c r="C874" s="27" t="str">
        <f>VLOOKUP(A874,'BASE REGISTRO NOVIEMBRE'!$B$2:$V$890,3,FALSE)</f>
        <v>65118514-9</v>
      </c>
      <c r="D874" s="27" t="str">
        <f>VLOOKUP(A874,'BASE REGISTRO NOVIEMBRE'!$B$2:$V$890,4,FALSE)</f>
        <v>Corporación de Derecho Privado.</v>
      </c>
      <c r="E874" s="27" t="str">
        <f>VLOOKUP(A874,'BASE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4" s="27" t="str">
        <f>VLOOKUP(A874,'BASE REGISTRO NOVIEMBRE'!$B$2:$V$890,6,FALSE)</f>
        <v>Certificado de Vigencia Folio Nº500397976182, de fecha 11 de julio de 2021, del Servicio de Registro Civil e Identificación.</v>
      </c>
      <c r="G874" s="27" t="str">
        <f>VLOOKUP(A874,'BASE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4" s="27" t="str">
        <f>VLOOKUP(A874,'BASE REGISTRO NOVIEMBRE'!$B$2:$V$890,8,FALSE)</f>
        <v xml:space="preserve">Presidente: 
Andrea Soledad Hidalgo Winkler
Secretario: 
Ingrid Lorena Sandoval Fuentes
Tesorero:
Marcelo Eduardo mansilla Gomez,
</v>
      </c>
      <c r="I874" s="27" t="str">
        <f>VLOOKUP(A874,'BASE REGISTRO NOVIEMBRE'!$B$2:$V$890,9,FALSE)</f>
        <v>01 año a 05 años</v>
      </c>
      <c r="J874" s="27" t="str">
        <f>VLOOKUP(A874,'BASE REGISTRO NOVIEMBRE'!$B$2:$V$890,10,FALSE)</f>
        <v>Del 13 de junio de 2016 al 13 de junio de 2021</v>
      </c>
      <c r="K874" s="27" t="str">
        <f>VLOOKUP(A874,'BASE REGISTRO NOVIEMBRE'!$B$2:$V$890,11,FALSE)</f>
        <v xml:space="preserve">Yonatan Alexis Bustamante Cárcamo
</v>
      </c>
      <c r="L874" s="27" t="str">
        <f>VLOOKUP(A874,'BASE REGISTRO NOVIEMBRE'!$B$2:$V$890,12,FALSE)</f>
        <v>Calle Vial N° 839, Comuna de Puerto Montt, Región de los Lagos</v>
      </c>
      <c r="M874" s="27" t="str">
        <f>VLOOKUP(A874,'BASE REGISTRO NOVIEMBRE'!$B$2:$V$890,13,FALSE)</f>
        <v>X</v>
      </c>
      <c r="N874" s="27" t="str">
        <f>VLOOKUP(A874,'BASE REGISTRO NOVIEMBRE'!$B$2:$V$890,14,FALSE)</f>
        <v>Puerto Montt</v>
      </c>
      <c r="O874" s="27" t="str">
        <f>VLOOKUP(A874,'BASE REGISTRO NOVIEMBRE'!$B$2:$V$890,15,FALSE)</f>
        <v>(41) 3184949</v>
      </c>
      <c r="P874" s="27" t="str">
        <f>VLOOKUP(A874,'BASE REGISTRO NOVIEMBRE'!$B$2:$V$890,16,FALSE)</f>
        <v>Yonatan.bustamante@ongcoincide.cl; contacto@ongcoincide.cl;
miguel.salazar@ongcoincide.cl</v>
      </c>
      <c r="Q874" s="27">
        <f>VLOOKUP(A874,'BASE REGISTRO NOVIEMBRE'!$B$2:$V$890,17,FALSE)</f>
        <v>0</v>
      </c>
      <c r="R874" s="27" t="str">
        <f>VLOOKUP(A874,'BASE REGISTRO NOVIEMBRE'!$B$2:$V$890,18,FALSE)</f>
        <v xml:space="preserve">93401: Institución de Asistencia Social </v>
      </c>
      <c r="S874" s="27" t="str">
        <f>VLOOKUP(A874,'BASE REGISTRO NOVIEMBRE'!$B$2:$V$890,19,FALSE)</f>
        <v>Antecedentes financieros correspondientes al año 2020, aprobados por el Sub Departamento de Supervisión Financiera Nacional</v>
      </c>
      <c r="T874" s="107">
        <f>VLOOKUP(A874,'BASE REGISTRO NOVIEMBRE'!$B$2:$V$890,20,FALSE)</f>
        <v>42599</v>
      </c>
      <c r="U874" s="41">
        <v>7614</v>
      </c>
      <c r="V874" s="44">
        <v>20145987</v>
      </c>
      <c r="W874" s="44">
        <v>66090208</v>
      </c>
      <c r="X874" s="45">
        <v>44561</v>
      </c>
      <c r="Y874" s="42" t="s">
        <v>40</v>
      </c>
      <c r="Z874" s="42" t="s">
        <v>9203</v>
      </c>
      <c r="AA874" s="42" t="s">
        <v>9465</v>
      </c>
    </row>
    <row r="875" spans="1:27" ht="15.75" customHeight="1" x14ac:dyDescent="0.2">
      <c r="A875" s="41">
        <v>7614</v>
      </c>
      <c r="B875" s="27" t="str">
        <f>VLOOKUP(A875,'BASE REGISTRO NOVIEMBRE'!$B$2:$V$890,2,FALSE)</f>
        <v>Organización No gubernamental  de Desarrollo COINCIDE</v>
      </c>
      <c r="C875" s="27" t="str">
        <f>VLOOKUP(A875,'BASE REGISTRO NOVIEMBRE'!$B$2:$V$890,3,FALSE)</f>
        <v>65118514-9</v>
      </c>
      <c r="D875" s="27" t="str">
        <f>VLOOKUP(A875,'BASE REGISTRO NOVIEMBRE'!$B$2:$V$890,4,FALSE)</f>
        <v>Corporación de Derecho Privado.</v>
      </c>
      <c r="E875" s="27" t="str">
        <f>VLOOKUP(A875,'BASE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5" s="27" t="str">
        <f>VLOOKUP(A875,'BASE REGISTRO NOVIEMBRE'!$B$2:$V$890,6,FALSE)</f>
        <v>Certificado de Vigencia Folio Nº500397976182, de fecha 11 de julio de 2021, del Servicio de Registro Civil e Identificación.</v>
      </c>
      <c r="G875" s="27" t="str">
        <f>VLOOKUP(A875,'BASE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5" s="27" t="str">
        <f>VLOOKUP(A875,'BASE REGISTRO NOVIEMBRE'!$B$2:$V$890,8,FALSE)</f>
        <v xml:space="preserve">Presidente: 
Andrea Soledad Hidalgo Winkler
Secretario: 
Ingrid Lorena Sandoval Fuentes
Tesorero:
Marcelo Eduardo mansilla Gomez,
</v>
      </c>
      <c r="I875" s="27" t="str">
        <f>VLOOKUP(A875,'BASE REGISTRO NOVIEMBRE'!$B$2:$V$890,9,FALSE)</f>
        <v>01 año a 05 años</v>
      </c>
      <c r="J875" s="27" t="str">
        <f>VLOOKUP(A875,'BASE REGISTRO NOVIEMBRE'!$B$2:$V$890,10,FALSE)</f>
        <v>Del 13 de junio de 2016 al 13 de junio de 2021</v>
      </c>
      <c r="K875" s="27" t="str">
        <f>VLOOKUP(A875,'BASE REGISTRO NOVIEMBRE'!$B$2:$V$890,11,FALSE)</f>
        <v xml:space="preserve">Yonatan Alexis Bustamante Cárcamo
</v>
      </c>
      <c r="L875" s="27" t="str">
        <f>VLOOKUP(A875,'BASE REGISTRO NOVIEMBRE'!$B$2:$V$890,12,FALSE)</f>
        <v>Calle Vial N° 839, Comuna de Puerto Montt, Región de los Lagos</v>
      </c>
      <c r="M875" s="27" t="str">
        <f>VLOOKUP(A875,'BASE REGISTRO NOVIEMBRE'!$B$2:$V$890,13,FALSE)</f>
        <v>X</v>
      </c>
      <c r="N875" s="27" t="str">
        <f>VLOOKUP(A875,'BASE REGISTRO NOVIEMBRE'!$B$2:$V$890,14,FALSE)</f>
        <v>Puerto Montt</v>
      </c>
      <c r="O875" s="27" t="str">
        <f>VLOOKUP(A875,'BASE REGISTRO NOVIEMBRE'!$B$2:$V$890,15,FALSE)</f>
        <v>(41) 3184949</v>
      </c>
      <c r="P875" s="27" t="str">
        <f>VLOOKUP(A875,'BASE REGISTRO NOVIEMBRE'!$B$2:$V$890,16,FALSE)</f>
        <v>Yonatan.bustamante@ongcoincide.cl; contacto@ongcoincide.cl;
miguel.salazar@ongcoincide.cl</v>
      </c>
      <c r="Q875" s="27">
        <f>VLOOKUP(A875,'BASE REGISTRO NOVIEMBRE'!$B$2:$V$890,17,FALSE)</f>
        <v>0</v>
      </c>
      <c r="R875" s="27" t="str">
        <f>VLOOKUP(A875,'BASE REGISTRO NOVIEMBRE'!$B$2:$V$890,18,FALSE)</f>
        <v xml:space="preserve">93401: Institución de Asistencia Social </v>
      </c>
      <c r="S875" s="27" t="str">
        <f>VLOOKUP(A875,'BASE REGISTRO NOVIEMBRE'!$B$2:$V$890,19,FALSE)</f>
        <v>Antecedentes financieros correspondientes al año 2020, aprobados por el Sub Departamento de Supervisión Financiera Nacional</v>
      </c>
      <c r="T875" s="107">
        <f>VLOOKUP(A875,'BASE REGISTRO NOVIEMBRE'!$B$2:$V$890,20,FALSE)</f>
        <v>42599</v>
      </c>
      <c r="U875" s="41">
        <v>7614</v>
      </c>
      <c r="V875" s="44">
        <v>7989189</v>
      </c>
      <c r="W875" s="44">
        <v>15359289</v>
      </c>
      <c r="X875" s="45">
        <v>44561</v>
      </c>
      <c r="Y875" s="42" t="s">
        <v>40</v>
      </c>
      <c r="Z875" s="42" t="s">
        <v>9203</v>
      </c>
      <c r="AA875" s="42" t="s">
        <v>9495</v>
      </c>
    </row>
    <row r="876" spans="1:27" ht="15.75" customHeight="1" x14ac:dyDescent="0.2">
      <c r="A876" s="41">
        <v>7614</v>
      </c>
      <c r="B876" s="27" t="str">
        <f>VLOOKUP(A876,'BASE REGISTRO NOVIEMBRE'!$B$2:$V$890,2,FALSE)</f>
        <v>Organización No gubernamental  de Desarrollo COINCIDE</v>
      </c>
      <c r="C876" s="27" t="str">
        <f>VLOOKUP(A876,'BASE REGISTRO NOVIEMBRE'!$B$2:$V$890,3,FALSE)</f>
        <v>65118514-9</v>
      </c>
      <c r="D876" s="27" t="str">
        <f>VLOOKUP(A876,'BASE REGISTRO NOVIEMBRE'!$B$2:$V$890,4,FALSE)</f>
        <v>Corporación de Derecho Privado.</v>
      </c>
      <c r="E876" s="27" t="str">
        <f>VLOOKUP(A876,'BASE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6" s="27" t="str">
        <f>VLOOKUP(A876,'BASE REGISTRO NOVIEMBRE'!$B$2:$V$890,6,FALSE)</f>
        <v>Certificado de Vigencia Folio Nº500397976182, de fecha 11 de julio de 2021, del Servicio de Registro Civil e Identificación.</v>
      </c>
      <c r="G876" s="27" t="str">
        <f>VLOOKUP(A876,'BASE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6" s="27" t="str">
        <f>VLOOKUP(A876,'BASE REGISTRO NOVIEMBRE'!$B$2:$V$890,8,FALSE)</f>
        <v xml:space="preserve">Presidente: 
Andrea Soledad Hidalgo Winkler
Secretario: 
Ingrid Lorena Sandoval Fuentes
Tesorero:
Marcelo Eduardo mansilla Gomez,
</v>
      </c>
      <c r="I876" s="27" t="str">
        <f>VLOOKUP(A876,'BASE REGISTRO NOVIEMBRE'!$B$2:$V$890,9,FALSE)</f>
        <v>01 año a 05 años</v>
      </c>
      <c r="J876" s="27" t="str">
        <f>VLOOKUP(A876,'BASE REGISTRO NOVIEMBRE'!$B$2:$V$890,10,FALSE)</f>
        <v>Del 13 de junio de 2016 al 13 de junio de 2021</v>
      </c>
      <c r="K876" s="27" t="str">
        <f>VLOOKUP(A876,'BASE REGISTRO NOVIEMBRE'!$B$2:$V$890,11,FALSE)</f>
        <v xml:space="preserve">Yonatan Alexis Bustamante Cárcamo
</v>
      </c>
      <c r="L876" s="27" t="str">
        <f>VLOOKUP(A876,'BASE REGISTRO NOVIEMBRE'!$B$2:$V$890,12,FALSE)</f>
        <v>Calle Vial N° 839, Comuna de Puerto Montt, Región de los Lagos</v>
      </c>
      <c r="M876" s="27" t="str">
        <f>VLOOKUP(A876,'BASE REGISTRO NOVIEMBRE'!$B$2:$V$890,13,FALSE)</f>
        <v>X</v>
      </c>
      <c r="N876" s="27" t="str">
        <f>VLOOKUP(A876,'BASE REGISTRO NOVIEMBRE'!$B$2:$V$890,14,FALSE)</f>
        <v>Puerto Montt</v>
      </c>
      <c r="O876" s="27" t="str">
        <f>VLOOKUP(A876,'BASE REGISTRO NOVIEMBRE'!$B$2:$V$890,15,FALSE)</f>
        <v>(41) 3184949</v>
      </c>
      <c r="P876" s="27" t="str">
        <f>VLOOKUP(A876,'BASE REGISTRO NOVIEMBRE'!$B$2:$V$890,16,FALSE)</f>
        <v>Yonatan.bustamante@ongcoincide.cl; contacto@ongcoincide.cl;
miguel.salazar@ongcoincide.cl</v>
      </c>
      <c r="Q876" s="27">
        <f>VLOOKUP(A876,'BASE REGISTRO NOVIEMBRE'!$B$2:$V$890,17,FALSE)</f>
        <v>0</v>
      </c>
      <c r="R876" s="27" t="str">
        <f>VLOOKUP(A876,'BASE REGISTRO NOVIEMBRE'!$B$2:$V$890,18,FALSE)</f>
        <v xml:space="preserve">93401: Institución de Asistencia Social </v>
      </c>
      <c r="S876" s="27" t="str">
        <f>VLOOKUP(A876,'BASE REGISTRO NOVIEMBRE'!$B$2:$V$890,19,FALSE)</f>
        <v>Antecedentes financieros correspondientes al año 2020, aprobados por el Sub Departamento de Supervisión Financiera Nacional</v>
      </c>
      <c r="T876" s="107">
        <f>VLOOKUP(A876,'BASE REGISTRO NOVIEMBRE'!$B$2:$V$890,20,FALSE)</f>
        <v>42599</v>
      </c>
      <c r="U876" s="41">
        <v>7614</v>
      </c>
      <c r="V876" s="44">
        <v>49390532</v>
      </c>
      <c r="W876" s="44">
        <v>63133984</v>
      </c>
      <c r="X876" s="45">
        <v>44561</v>
      </c>
      <c r="Y876" s="42" t="s">
        <v>40</v>
      </c>
      <c r="Z876" s="42" t="s">
        <v>9203</v>
      </c>
      <c r="AA876" s="42" t="s">
        <v>213</v>
      </c>
    </row>
    <row r="877" spans="1:27" ht="15.75" customHeight="1" x14ac:dyDescent="0.2">
      <c r="A877" s="41">
        <v>7614</v>
      </c>
      <c r="B877" s="27" t="str">
        <f>VLOOKUP(A877,'BASE REGISTRO NOVIEMBRE'!$B$2:$V$890,2,FALSE)</f>
        <v>Organización No gubernamental  de Desarrollo COINCIDE</v>
      </c>
      <c r="C877" s="27" t="str">
        <f>VLOOKUP(A877,'BASE REGISTRO NOVIEMBRE'!$B$2:$V$890,3,FALSE)</f>
        <v>65118514-9</v>
      </c>
      <c r="D877" s="27" t="str">
        <f>VLOOKUP(A877,'BASE REGISTRO NOVIEMBRE'!$B$2:$V$890,4,FALSE)</f>
        <v>Corporación de Derecho Privado.</v>
      </c>
      <c r="E877" s="27" t="str">
        <f>VLOOKUP(A877,'BASE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7" s="27" t="str">
        <f>VLOOKUP(A877,'BASE REGISTRO NOVIEMBRE'!$B$2:$V$890,6,FALSE)</f>
        <v>Certificado de Vigencia Folio Nº500397976182, de fecha 11 de julio de 2021, del Servicio de Registro Civil e Identificación.</v>
      </c>
      <c r="G877" s="27" t="str">
        <f>VLOOKUP(A877,'BASE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7" s="27" t="str">
        <f>VLOOKUP(A877,'BASE REGISTRO NOVIEMBRE'!$B$2:$V$890,8,FALSE)</f>
        <v xml:space="preserve">Presidente: 
Andrea Soledad Hidalgo Winkler
Secretario: 
Ingrid Lorena Sandoval Fuentes
Tesorero:
Marcelo Eduardo mansilla Gomez,
</v>
      </c>
      <c r="I877" s="27" t="str">
        <f>VLOOKUP(A877,'BASE REGISTRO NOVIEMBRE'!$B$2:$V$890,9,FALSE)</f>
        <v>01 año a 05 años</v>
      </c>
      <c r="J877" s="27" t="str">
        <f>VLOOKUP(A877,'BASE REGISTRO NOVIEMBRE'!$B$2:$V$890,10,FALSE)</f>
        <v>Del 13 de junio de 2016 al 13 de junio de 2021</v>
      </c>
      <c r="K877" s="27" t="str">
        <f>VLOOKUP(A877,'BASE REGISTRO NOVIEMBRE'!$B$2:$V$890,11,FALSE)</f>
        <v xml:space="preserve">Yonatan Alexis Bustamante Cárcamo
</v>
      </c>
      <c r="L877" s="27" t="str">
        <f>VLOOKUP(A877,'BASE REGISTRO NOVIEMBRE'!$B$2:$V$890,12,FALSE)</f>
        <v>Calle Vial N° 839, Comuna de Puerto Montt, Región de los Lagos</v>
      </c>
      <c r="M877" s="27" t="str">
        <f>VLOOKUP(A877,'BASE REGISTRO NOVIEMBRE'!$B$2:$V$890,13,FALSE)</f>
        <v>X</v>
      </c>
      <c r="N877" s="27" t="str">
        <f>VLOOKUP(A877,'BASE REGISTRO NOVIEMBRE'!$B$2:$V$890,14,FALSE)</f>
        <v>Puerto Montt</v>
      </c>
      <c r="O877" s="27" t="str">
        <f>VLOOKUP(A877,'BASE REGISTRO NOVIEMBRE'!$B$2:$V$890,15,FALSE)</f>
        <v>(41) 3184949</v>
      </c>
      <c r="P877" s="27" t="str">
        <f>VLOOKUP(A877,'BASE REGISTRO NOVIEMBRE'!$B$2:$V$890,16,FALSE)</f>
        <v>Yonatan.bustamante@ongcoincide.cl; contacto@ongcoincide.cl;
miguel.salazar@ongcoincide.cl</v>
      </c>
      <c r="Q877" s="27">
        <f>VLOOKUP(A877,'BASE REGISTRO NOVIEMBRE'!$B$2:$V$890,17,FALSE)</f>
        <v>0</v>
      </c>
      <c r="R877" s="27" t="str">
        <f>VLOOKUP(A877,'BASE REGISTRO NOVIEMBRE'!$B$2:$V$890,18,FALSE)</f>
        <v xml:space="preserve">93401: Institución de Asistencia Social </v>
      </c>
      <c r="S877" s="27" t="str">
        <f>VLOOKUP(A877,'BASE REGISTRO NOVIEMBRE'!$B$2:$V$890,19,FALSE)</f>
        <v>Antecedentes financieros correspondientes al año 2020, aprobados por el Sub Departamento de Supervisión Financiera Nacional</v>
      </c>
      <c r="T877" s="107">
        <f>VLOOKUP(A877,'BASE REGISTRO NOVIEMBRE'!$B$2:$V$890,20,FALSE)</f>
        <v>42599</v>
      </c>
      <c r="U877" s="41">
        <v>7614</v>
      </c>
      <c r="V877" s="44">
        <v>5805053</v>
      </c>
      <c r="W877" s="44">
        <v>23933947</v>
      </c>
      <c r="X877" s="45">
        <v>44561</v>
      </c>
      <c r="Y877" s="42" t="s">
        <v>40</v>
      </c>
      <c r="Z877" s="42" t="s">
        <v>9203</v>
      </c>
      <c r="AA877" s="42" t="s">
        <v>746</v>
      </c>
    </row>
    <row r="878" spans="1:27" ht="15.75" customHeight="1" x14ac:dyDescent="0.2">
      <c r="A878" s="41">
        <v>7614</v>
      </c>
      <c r="B878" s="27" t="str">
        <f>VLOOKUP(A878,'BASE REGISTRO NOVIEMBRE'!$B$2:$V$890,2,FALSE)</f>
        <v>Organización No gubernamental  de Desarrollo COINCIDE</v>
      </c>
      <c r="C878" s="27" t="str">
        <f>VLOOKUP(A878,'BASE REGISTRO NOVIEMBRE'!$B$2:$V$890,3,FALSE)</f>
        <v>65118514-9</v>
      </c>
      <c r="D878" s="27" t="str">
        <f>VLOOKUP(A878,'BASE REGISTRO NOVIEMBRE'!$B$2:$V$890,4,FALSE)</f>
        <v>Corporación de Derecho Privado.</v>
      </c>
      <c r="E878" s="27" t="str">
        <f>VLOOKUP(A878,'BASE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8" s="27" t="str">
        <f>VLOOKUP(A878,'BASE REGISTRO NOVIEMBRE'!$B$2:$V$890,6,FALSE)</f>
        <v>Certificado de Vigencia Folio Nº500397976182, de fecha 11 de julio de 2021, del Servicio de Registro Civil e Identificación.</v>
      </c>
      <c r="G878" s="27" t="str">
        <f>VLOOKUP(A878,'BASE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8" s="27" t="str">
        <f>VLOOKUP(A878,'BASE REGISTRO NOVIEMBRE'!$B$2:$V$890,8,FALSE)</f>
        <v xml:space="preserve">Presidente: 
Andrea Soledad Hidalgo Winkler
Secretario: 
Ingrid Lorena Sandoval Fuentes
Tesorero:
Marcelo Eduardo mansilla Gomez,
</v>
      </c>
      <c r="I878" s="27" t="str">
        <f>VLOOKUP(A878,'BASE REGISTRO NOVIEMBRE'!$B$2:$V$890,9,FALSE)</f>
        <v>01 año a 05 años</v>
      </c>
      <c r="J878" s="27" t="str">
        <f>VLOOKUP(A878,'BASE REGISTRO NOVIEMBRE'!$B$2:$V$890,10,FALSE)</f>
        <v>Del 13 de junio de 2016 al 13 de junio de 2021</v>
      </c>
      <c r="K878" s="27" t="str">
        <f>VLOOKUP(A878,'BASE REGISTRO NOVIEMBRE'!$B$2:$V$890,11,FALSE)</f>
        <v xml:space="preserve">Yonatan Alexis Bustamante Cárcamo
</v>
      </c>
      <c r="L878" s="27" t="str">
        <f>VLOOKUP(A878,'BASE REGISTRO NOVIEMBRE'!$B$2:$V$890,12,FALSE)</f>
        <v>Calle Vial N° 839, Comuna de Puerto Montt, Región de los Lagos</v>
      </c>
      <c r="M878" s="27" t="str">
        <f>VLOOKUP(A878,'BASE REGISTRO NOVIEMBRE'!$B$2:$V$890,13,FALSE)</f>
        <v>X</v>
      </c>
      <c r="N878" s="27" t="str">
        <f>VLOOKUP(A878,'BASE REGISTRO NOVIEMBRE'!$B$2:$V$890,14,FALSE)</f>
        <v>Puerto Montt</v>
      </c>
      <c r="O878" s="27" t="str">
        <f>VLOOKUP(A878,'BASE REGISTRO NOVIEMBRE'!$B$2:$V$890,15,FALSE)</f>
        <v>(41) 3184949</v>
      </c>
      <c r="P878" s="27" t="str">
        <f>VLOOKUP(A878,'BASE REGISTRO NOVIEMBRE'!$B$2:$V$890,16,FALSE)</f>
        <v>Yonatan.bustamante@ongcoincide.cl; contacto@ongcoincide.cl;
miguel.salazar@ongcoincide.cl</v>
      </c>
      <c r="Q878" s="27">
        <f>VLOOKUP(A878,'BASE REGISTRO NOVIEMBRE'!$B$2:$V$890,17,FALSE)</f>
        <v>0</v>
      </c>
      <c r="R878" s="27" t="str">
        <f>VLOOKUP(A878,'BASE REGISTRO NOVIEMBRE'!$B$2:$V$890,18,FALSE)</f>
        <v xml:space="preserve">93401: Institución de Asistencia Social </v>
      </c>
      <c r="S878" s="27" t="str">
        <f>VLOOKUP(A878,'BASE REGISTRO NOVIEMBRE'!$B$2:$V$890,19,FALSE)</f>
        <v>Antecedentes financieros correspondientes al año 2020, aprobados por el Sub Departamento de Supervisión Financiera Nacional</v>
      </c>
      <c r="T878" s="107">
        <f>VLOOKUP(A878,'BASE REGISTRO NOVIEMBRE'!$B$2:$V$890,20,FALSE)</f>
        <v>42599</v>
      </c>
      <c r="U878" s="41">
        <v>7614</v>
      </c>
      <c r="V878" s="44">
        <v>108549203</v>
      </c>
      <c r="W878" s="44">
        <v>182719563</v>
      </c>
      <c r="X878" s="45">
        <v>44561</v>
      </c>
      <c r="Y878" s="42" t="s">
        <v>40</v>
      </c>
      <c r="Z878" s="42" t="s">
        <v>9203</v>
      </c>
      <c r="AA878" s="42" t="s">
        <v>9549</v>
      </c>
    </row>
    <row r="879" spans="1:27" ht="15.75" customHeight="1" x14ac:dyDescent="0.2">
      <c r="A879" s="41">
        <v>7614</v>
      </c>
      <c r="B879" s="27" t="str">
        <f>VLOOKUP(A879,'BASE REGISTRO NOVIEMBRE'!$B$2:$V$890,2,FALSE)</f>
        <v>Organización No gubernamental  de Desarrollo COINCIDE</v>
      </c>
      <c r="C879" s="27" t="str">
        <f>VLOOKUP(A879,'BASE REGISTRO NOVIEMBRE'!$B$2:$V$890,3,FALSE)</f>
        <v>65118514-9</v>
      </c>
      <c r="D879" s="27" t="str">
        <f>VLOOKUP(A879,'BASE REGISTRO NOVIEMBRE'!$B$2:$V$890,4,FALSE)</f>
        <v>Corporación de Derecho Privado.</v>
      </c>
      <c r="E879" s="27" t="str">
        <f>VLOOKUP(A879,'BASE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79" s="27" t="str">
        <f>VLOOKUP(A879,'BASE REGISTRO NOVIEMBRE'!$B$2:$V$890,6,FALSE)</f>
        <v>Certificado de Vigencia Folio Nº500397976182, de fecha 11 de julio de 2021, del Servicio de Registro Civil e Identificación.</v>
      </c>
      <c r="G879" s="27" t="str">
        <f>VLOOKUP(A879,'BASE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79" s="27" t="str">
        <f>VLOOKUP(A879,'BASE REGISTRO NOVIEMBRE'!$B$2:$V$890,8,FALSE)</f>
        <v xml:space="preserve">Presidente: 
Andrea Soledad Hidalgo Winkler
Secretario: 
Ingrid Lorena Sandoval Fuentes
Tesorero:
Marcelo Eduardo mansilla Gomez,
</v>
      </c>
      <c r="I879" s="27" t="str">
        <f>VLOOKUP(A879,'BASE REGISTRO NOVIEMBRE'!$B$2:$V$890,9,FALSE)</f>
        <v>01 año a 05 años</v>
      </c>
      <c r="J879" s="27" t="str">
        <f>VLOOKUP(A879,'BASE REGISTRO NOVIEMBRE'!$B$2:$V$890,10,FALSE)</f>
        <v>Del 13 de junio de 2016 al 13 de junio de 2021</v>
      </c>
      <c r="K879" s="27" t="str">
        <f>VLOOKUP(A879,'BASE REGISTRO NOVIEMBRE'!$B$2:$V$890,11,FALSE)</f>
        <v xml:space="preserve">Yonatan Alexis Bustamante Cárcamo
</v>
      </c>
      <c r="L879" s="27" t="str">
        <f>VLOOKUP(A879,'BASE REGISTRO NOVIEMBRE'!$B$2:$V$890,12,FALSE)</f>
        <v>Calle Vial N° 839, Comuna de Puerto Montt, Región de los Lagos</v>
      </c>
      <c r="M879" s="27" t="str">
        <f>VLOOKUP(A879,'BASE REGISTRO NOVIEMBRE'!$B$2:$V$890,13,FALSE)</f>
        <v>X</v>
      </c>
      <c r="N879" s="27" t="str">
        <f>VLOOKUP(A879,'BASE REGISTRO NOVIEMBRE'!$B$2:$V$890,14,FALSE)</f>
        <v>Puerto Montt</v>
      </c>
      <c r="O879" s="27" t="str">
        <f>VLOOKUP(A879,'BASE REGISTRO NOVIEMBRE'!$B$2:$V$890,15,FALSE)</f>
        <v>(41) 3184949</v>
      </c>
      <c r="P879" s="27" t="str">
        <f>VLOOKUP(A879,'BASE REGISTRO NOVIEMBRE'!$B$2:$V$890,16,FALSE)</f>
        <v>Yonatan.bustamante@ongcoincide.cl; contacto@ongcoincide.cl;
miguel.salazar@ongcoincide.cl</v>
      </c>
      <c r="Q879" s="27">
        <f>VLOOKUP(A879,'BASE REGISTRO NOVIEMBRE'!$B$2:$V$890,17,FALSE)</f>
        <v>0</v>
      </c>
      <c r="R879" s="27" t="str">
        <f>VLOOKUP(A879,'BASE REGISTRO NOVIEMBRE'!$B$2:$V$890,18,FALSE)</f>
        <v xml:space="preserve">93401: Institución de Asistencia Social </v>
      </c>
      <c r="S879" s="27" t="str">
        <f>VLOOKUP(A879,'BASE REGISTRO NOVIEMBRE'!$B$2:$V$890,19,FALSE)</f>
        <v>Antecedentes financieros correspondientes al año 2020, aprobados por el Sub Departamento de Supervisión Financiera Nacional</v>
      </c>
      <c r="T879" s="107">
        <f>VLOOKUP(A879,'BASE REGISTRO NOVIEMBRE'!$B$2:$V$890,20,FALSE)</f>
        <v>42599</v>
      </c>
      <c r="U879" s="41">
        <v>7614</v>
      </c>
      <c r="V879" s="44">
        <v>41659839</v>
      </c>
      <c r="W879" s="44">
        <v>67428811</v>
      </c>
      <c r="X879" s="45">
        <v>44561</v>
      </c>
      <c r="Y879" s="42" t="s">
        <v>40</v>
      </c>
      <c r="Z879" s="42" t="s">
        <v>9203</v>
      </c>
      <c r="AA879" s="42" t="s">
        <v>9550</v>
      </c>
    </row>
    <row r="880" spans="1:27" ht="15.75" customHeight="1" x14ac:dyDescent="0.2">
      <c r="A880" s="41">
        <v>7614</v>
      </c>
      <c r="B880" s="27" t="str">
        <f>VLOOKUP(A880,'BASE REGISTRO NOVIEMBRE'!$B$2:$V$890,2,FALSE)</f>
        <v>Organización No gubernamental  de Desarrollo COINCIDE</v>
      </c>
      <c r="C880" s="27" t="str">
        <f>VLOOKUP(A880,'BASE REGISTRO NOVIEMBRE'!$B$2:$V$890,3,FALSE)</f>
        <v>65118514-9</v>
      </c>
      <c r="D880" s="27" t="str">
        <f>VLOOKUP(A880,'BASE REGISTRO NOVIEMBRE'!$B$2:$V$890,4,FALSE)</f>
        <v>Corporación de Derecho Privado.</v>
      </c>
      <c r="E880" s="27" t="str">
        <f>VLOOKUP(A880,'BASE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880" s="27" t="str">
        <f>VLOOKUP(A880,'BASE REGISTRO NOVIEMBRE'!$B$2:$V$890,6,FALSE)</f>
        <v>Certificado de Vigencia Folio Nº500397976182, de fecha 11 de julio de 2021, del Servicio de Registro Civil e Identificación.</v>
      </c>
      <c r="G880" s="27" t="str">
        <f>VLOOKUP(A880,'BASE REGISTRO NOVIEMBRE'!$B$2:$V$890,7,FALSE)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880" s="27" t="str">
        <f>VLOOKUP(A880,'BASE REGISTRO NOVIEMBRE'!$B$2:$V$890,8,FALSE)</f>
        <v xml:space="preserve">Presidente: 
Andrea Soledad Hidalgo Winkler
Secretario: 
Ingrid Lorena Sandoval Fuentes
Tesorero:
Marcelo Eduardo mansilla Gomez,
</v>
      </c>
      <c r="I880" s="27" t="str">
        <f>VLOOKUP(A880,'BASE REGISTRO NOVIEMBRE'!$B$2:$V$890,9,FALSE)</f>
        <v>01 año a 05 años</v>
      </c>
      <c r="J880" s="27" t="str">
        <f>VLOOKUP(A880,'BASE REGISTRO NOVIEMBRE'!$B$2:$V$890,10,FALSE)</f>
        <v>Del 13 de junio de 2016 al 13 de junio de 2021</v>
      </c>
      <c r="K880" s="27" t="str">
        <f>VLOOKUP(A880,'BASE REGISTRO NOVIEMBRE'!$B$2:$V$890,11,FALSE)</f>
        <v xml:space="preserve">Yonatan Alexis Bustamante Cárcamo
</v>
      </c>
      <c r="L880" s="27" t="str">
        <f>VLOOKUP(A880,'BASE REGISTRO NOVIEMBRE'!$B$2:$V$890,12,FALSE)</f>
        <v>Calle Vial N° 839, Comuna de Puerto Montt, Región de los Lagos</v>
      </c>
      <c r="M880" s="27" t="str">
        <f>VLOOKUP(A880,'BASE REGISTRO NOVIEMBRE'!$B$2:$V$890,13,FALSE)</f>
        <v>X</v>
      </c>
      <c r="N880" s="27" t="str">
        <f>VLOOKUP(A880,'BASE REGISTRO NOVIEMBRE'!$B$2:$V$890,14,FALSE)</f>
        <v>Puerto Montt</v>
      </c>
      <c r="O880" s="27" t="str">
        <f>VLOOKUP(A880,'BASE REGISTRO NOVIEMBRE'!$B$2:$V$890,15,FALSE)</f>
        <v>(41) 3184949</v>
      </c>
      <c r="P880" s="27" t="str">
        <f>VLOOKUP(A880,'BASE REGISTRO NOVIEMBRE'!$B$2:$V$890,16,FALSE)</f>
        <v>Yonatan.bustamante@ongcoincide.cl; contacto@ongcoincide.cl;
miguel.salazar@ongcoincide.cl</v>
      </c>
      <c r="Q880" s="27">
        <f>VLOOKUP(A880,'BASE REGISTRO NOVIEMBRE'!$B$2:$V$890,17,FALSE)</f>
        <v>0</v>
      </c>
      <c r="R880" s="27" t="str">
        <f>VLOOKUP(A880,'BASE REGISTRO NOVIEMBRE'!$B$2:$V$890,18,FALSE)</f>
        <v xml:space="preserve">93401: Institución de Asistencia Social </v>
      </c>
      <c r="S880" s="27" t="str">
        <f>VLOOKUP(A880,'BASE REGISTRO NOVIEMBRE'!$B$2:$V$890,19,FALSE)</f>
        <v>Antecedentes financieros correspondientes al año 2020, aprobados por el Sub Departamento de Supervisión Financiera Nacional</v>
      </c>
      <c r="T880" s="107">
        <f>VLOOKUP(A880,'BASE REGISTRO NOVIEMBRE'!$B$2:$V$890,20,FALSE)</f>
        <v>42599</v>
      </c>
      <c r="U880" s="41">
        <v>7614</v>
      </c>
      <c r="V880" s="44">
        <v>5851859</v>
      </c>
      <c r="W880" s="44">
        <v>10642424</v>
      </c>
      <c r="X880" s="45">
        <v>44561</v>
      </c>
      <c r="Y880" s="42" t="s">
        <v>40</v>
      </c>
      <c r="Z880" s="42" t="s">
        <v>9203</v>
      </c>
      <c r="AA880" s="42" t="s">
        <v>9553</v>
      </c>
    </row>
    <row r="881" spans="1:27" ht="15.75" customHeight="1" x14ac:dyDescent="0.2">
      <c r="A881" s="41">
        <v>7615</v>
      </c>
      <c r="B881" s="27" t="str">
        <f>VLOOKUP(A881,'BASE REGISTRO NOVIEMBRE'!$B$2:$V$890,2,FALSE)</f>
        <v>Ilustre Municipalidad de Chol Chol</v>
      </c>
      <c r="C881" s="27" t="str">
        <f>VLOOKUP(A881,'BASE REGISTRO NOVIEMBRE'!$B$2:$V$890,3,FALSE)</f>
        <v>69265000-K</v>
      </c>
      <c r="D881" s="27" t="str">
        <f>VLOOKUP(A881,'BASE REGISTRO NOVIEMBRE'!$B$2:$V$890,4,FALSE)</f>
        <v>Municipalidad</v>
      </c>
      <c r="E881" s="27" t="str">
        <f>VLOOKUP(A881,'BASE REGISTRO NOVIEMBRE'!$B$2:$V$890,5,FALSE)</f>
        <v>Constitución Política de la República, art. 107.</v>
      </c>
      <c r="F881" s="27" t="str">
        <f>VLOOKUP(A881,'BASE REGISTRO NOVIEMBRE'!$B$2:$V$890,6,FALSE)</f>
        <v>Indefinida.</v>
      </c>
      <c r="G881" s="27" t="str">
        <f>VLOOKUP(A881,'BASE REGISTRO NOVIEMBRE'!$B$2:$V$890,7,FALSE)</f>
        <v>Según Ley Orgánica Nº 18.695, arts. 1º al 4º.</v>
      </c>
      <c r="H881" s="27" t="str">
        <f>VLOOKUP(A881,'BASE REGISTRO NOVIEMBRE'!$B$2:$V$890,8,FALSE)</f>
        <v>no tiene</v>
      </c>
      <c r="I881" s="27">
        <f>VLOOKUP(A881,'BASE REGISTRO NOVIEMBRE'!$B$2:$V$890,9,FALSE)</f>
        <v>0</v>
      </c>
      <c r="J881" s="27">
        <f>VLOOKUP(A881,'BASE REGISTRO NOVIEMBRE'!$B$2:$V$890,10,FALSE)</f>
        <v>0</v>
      </c>
      <c r="K881" s="27" t="str">
        <f>VLOOKUP(A881,'BASE REGISTRO NOVIEMBRE'!$B$2:$V$890,11,FALSE)</f>
        <v xml:space="preserve">Luis Huirilef Barra, 
</v>
      </c>
      <c r="L881" s="27" t="str">
        <f>VLOOKUP(A881,'BASE REGISTRO NOVIEMBRE'!$B$2:$V$890,12,FALSE)</f>
        <v xml:space="preserve">Calle Perez N° 449, comuna de Chol Chol. </v>
      </c>
      <c r="M881" s="27" t="str">
        <f>VLOOKUP(A881,'BASE REGISTRO NOVIEMBRE'!$B$2:$V$890,13,FALSE)</f>
        <v>IX</v>
      </c>
      <c r="N881" s="27" t="str">
        <f>VLOOKUP(A881,'BASE REGISTRO NOVIEMBRE'!$B$2:$V$890,14,FALSE)</f>
        <v>Chol Chol</v>
      </c>
      <c r="O881" s="27">
        <f>VLOOKUP(A881,'BASE REGISTRO NOVIEMBRE'!$B$2:$V$890,15,FALSE)</f>
        <v>0</v>
      </c>
      <c r="P881" s="27" t="str">
        <f>VLOOKUP(A881,'BASE REGISTRO NOVIEMBRE'!$B$2:$V$890,16,FALSE)</f>
        <v>opdcholchol@gmail.com</v>
      </c>
      <c r="Q881" s="27">
        <f>VLOOKUP(A881,'BASE REGISTRO NOVIEMBRE'!$B$2:$V$890,17,FALSE)</f>
        <v>0</v>
      </c>
      <c r="R881" s="27">
        <f>VLOOKUP(A881,'BASE REGISTRO NOVIEMBRE'!$B$2:$V$890,18,FALSE)</f>
        <v>91001</v>
      </c>
      <c r="S881" s="27" t="str">
        <f>VLOOKUP(A881,'BASE REGISTRO NOVIEMBRE'!$B$2:$V$890,19,FALSE)</f>
        <v xml:space="preserve">No se acompañan. Aplica Informe Jurídico Nº 09, de  fecha 14 de marzo de 2011 del Departamento Jurídico y Dictamen Nº 070791, de 2009, de la Contraloría General de la República.  
</v>
      </c>
      <c r="T881" s="107">
        <f>VLOOKUP(A881,'BASE REGISTRO NOVIEMBRE'!$B$2:$V$890,20,FALSE)</f>
        <v>42615</v>
      </c>
      <c r="U881" s="41">
        <v>7615</v>
      </c>
      <c r="V881" s="44">
        <v>4893746</v>
      </c>
      <c r="W881" s="44">
        <v>9787492</v>
      </c>
      <c r="X881" s="45">
        <v>44561</v>
      </c>
      <c r="Y881" s="42" t="s">
        <v>40</v>
      </c>
      <c r="Z881" s="42" t="s">
        <v>9203</v>
      </c>
      <c r="AA881" s="42" t="s">
        <v>9472</v>
      </c>
    </row>
    <row r="882" spans="1:27" ht="15.75" customHeight="1" x14ac:dyDescent="0.2">
      <c r="A882" s="41">
        <v>7620</v>
      </c>
      <c r="B882" s="27" t="str">
        <f>VLOOKUP(A882,'BASE REGISTRO NOVIEMBRE'!$B$2:$V$890,2,FALSE)</f>
        <v>Fundación Koinomadelfia</v>
      </c>
      <c r="C882" s="27" t="str">
        <f>VLOOKUP(A882,'BASE REGISTRO NOVIEMBRE'!$B$2:$V$890,3,FALSE)</f>
        <v>73238400-6</v>
      </c>
      <c r="D882" s="27" t="str">
        <f>VLOOKUP(A882,'BASE REGISTRO NOVIEMBRE'!$B$2:$V$890,4,FALSE)</f>
        <v>Fundación de Derecho Privado.</v>
      </c>
      <c r="E882" s="27" t="str">
        <f>VLOOKUP(A882,'BASE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882" s="27" t="str">
        <f>VLOOKUP(A882,'BASE REGISTRO NOVIEMBRE'!$B$2:$V$890,6,FALSE)</f>
        <v xml:space="preserve">Se acompañó Certificado de vigencia de Persona Jurídica sin fines de lucro folio N° 80456019, de fecha 11 de noviembre del año 2020, del Servicio de Registro Civil e Identificación.
</v>
      </c>
      <c r="G882" s="27" t="str">
        <f>VLOOKUP(A882,'BASE REGISTRO NOVIEMBRE'!$B$2:$V$890,7,FALSE)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882" s="27" t="str">
        <f>VLOOKUP(A882,'BASE REGISTRO NOVIEMBRE'!$B$2:$V$890,8,FALSE)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882" s="27" t="str">
        <f>VLOOKUP(A882,'BASE REGISTRO NOVIEMBRE'!$B$2:$V$890,9,FALSE)</f>
        <v xml:space="preserve">Indefinida, debiendo ser confirmados o reemplazados una vez al año. . </v>
      </c>
      <c r="J882" s="27" t="str">
        <f>VLOOKUP(A882,'BASE REGISTRO NOVIEMBRE'!$B$2:$V$890,10,FALSE)</f>
        <v>Del 04 de marzo de 2013.   Se solicitan antecedentes actualizados mediante correo electrónico y carta.(11.11.2020 CPM)</v>
      </c>
      <c r="K882" s="27" t="str">
        <f>VLOOKUP(A882,'BASE REGISTRO NOVIEMBRE'!$B$2:$V$890,11,FALSE)</f>
        <v xml:space="preserve">Maximiliano Sanchez Pérez 
</v>
      </c>
      <c r="L882" s="27" t="str">
        <f>VLOOKUP(A882,'BASE REGISTRO NOVIEMBRE'!$B$2:$V$890,12,FALSE)</f>
        <v xml:space="preserve">Avenida Pajaritos S/N, parcela 10-B. Malloco. Peñaflor </v>
      </c>
      <c r="M882" s="27" t="str">
        <f>VLOOKUP(A882,'BASE REGISTRO NOVIEMBRE'!$B$2:$V$890,13,FALSE)</f>
        <v>XIII</v>
      </c>
      <c r="N882" s="27" t="str">
        <f>VLOOKUP(A882,'BASE REGISTRO NOVIEMBRE'!$B$2:$V$890,14,FALSE)</f>
        <v>Peñaflor</v>
      </c>
      <c r="O882" s="27" t="str">
        <f>VLOOKUP(A882,'BASE REGISTRO NOVIEMBRE'!$B$2:$V$890,15,FALSE)</f>
        <v>228140697-228143164</v>
      </c>
      <c r="P882" s="27" t="str">
        <f>VLOOKUP(A882,'BASE REGISTRO NOVIEMBRE'!$B$2:$V$890,16,FALSE)</f>
        <v xml:space="preserve">hnkoinomadelfia@hotmail.com
monica@koinomadelfia.cl
</v>
      </c>
      <c r="Q882" s="27">
        <f>VLOOKUP(A882,'BASE REGISTRO NOVIEMBRE'!$B$2:$V$890,17,FALSE)</f>
        <v>0</v>
      </c>
      <c r="R882" s="27" t="str">
        <f>VLOOKUP(A882,'BASE REGISTRO NOVIEMBRE'!$B$2:$V$890,18,FALSE)</f>
        <v xml:space="preserve">93401: Institución de Asistencia Social </v>
      </c>
      <c r="S882" s="27" t="str">
        <f>VLOOKUP(A882,'BASE REGISTRO NOVIEMBRE'!$B$2:$V$890,19,FALSE)</f>
        <v xml:space="preserve">Antecedentes financieros correspondientes al año 2020, aprobados por el Subdepartamento de Supervisión Financiera  </v>
      </c>
      <c r="T882" s="107">
        <f>VLOOKUP(A882,'BASE REGISTRO NOVIEMBRE'!$B$2:$V$890,20,FALSE)</f>
        <v>42688</v>
      </c>
      <c r="U882" s="41">
        <v>7620</v>
      </c>
      <c r="V882" s="44">
        <v>70417392</v>
      </c>
      <c r="W882" s="44">
        <v>126448282</v>
      </c>
      <c r="X882" s="45">
        <v>44561</v>
      </c>
      <c r="Y882" s="42" t="s">
        <v>40</v>
      </c>
      <c r="Z882" s="42" t="s">
        <v>9203</v>
      </c>
      <c r="AA882" s="42" t="s">
        <v>223</v>
      </c>
    </row>
    <row r="883" spans="1:27" ht="15.75" customHeight="1" x14ac:dyDescent="0.2">
      <c r="A883" s="41">
        <v>7620</v>
      </c>
      <c r="B883" s="27" t="str">
        <f>VLOOKUP(A883,'BASE REGISTRO NOVIEMBRE'!$B$2:$V$890,2,FALSE)</f>
        <v>Fundación Koinomadelfia</v>
      </c>
      <c r="C883" s="27" t="str">
        <f>VLOOKUP(A883,'BASE REGISTRO NOVIEMBRE'!$B$2:$V$890,3,FALSE)</f>
        <v>73238400-6</v>
      </c>
      <c r="D883" s="27" t="str">
        <f>VLOOKUP(A883,'BASE REGISTRO NOVIEMBRE'!$B$2:$V$890,4,FALSE)</f>
        <v>Fundación de Derecho Privado.</v>
      </c>
      <c r="E883" s="27" t="str">
        <f>VLOOKUP(A883,'BASE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883" s="27" t="str">
        <f>VLOOKUP(A883,'BASE REGISTRO NOVIEMBRE'!$B$2:$V$890,6,FALSE)</f>
        <v xml:space="preserve">Se acompañó Certificado de vigencia de Persona Jurídica sin fines de lucro folio N° 80456019, de fecha 11 de noviembre del año 2020, del Servicio de Registro Civil e Identificación.
</v>
      </c>
      <c r="G883" s="27" t="str">
        <f>VLOOKUP(A883,'BASE REGISTRO NOVIEMBRE'!$B$2:$V$890,7,FALSE)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883" s="27" t="str">
        <f>VLOOKUP(A883,'BASE REGISTRO NOVIEMBRE'!$B$2:$V$890,8,FALSE)</f>
        <v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v>
      </c>
      <c r="I883" s="27" t="str">
        <f>VLOOKUP(A883,'BASE REGISTRO NOVIEMBRE'!$B$2:$V$890,9,FALSE)</f>
        <v xml:space="preserve">Indefinida, debiendo ser confirmados o reemplazados una vez al año. . </v>
      </c>
      <c r="J883" s="27" t="str">
        <f>VLOOKUP(A883,'BASE REGISTRO NOVIEMBRE'!$B$2:$V$890,10,FALSE)</f>
        <v>Del 04 de marzo de 2013.   Se solicitan antecedentes actualizados mediante correo electrónico y carta.(11.11.2020 CPM)</v>
      </c>
      <c r="K883" s="27" t="str">
        <f>VLOOKUP(A883,'BASE REGISTRO NOVIEMBRE'!$B$2:$V$890,11,FALSE)</f>
        <v xml:space="preserve">Maximiliano Sanchez Pérez 
</v>
      </c>
      <c r="L883" s="27" t="str">
        <f>VLOOKUP(A883,'BASE REGISTRO NOVIEMBRE'!$B$2:$V$890,12,FALSE)</f>
        <v xml:space="preserve">Avenida Pajaritos S/N, parcela 10-B. Malloco. Peñaflor </v>
      </c>
      <c r="M883" s="27" t="str">
        <f>VLOOKUP(A883,'BASE REGISTRO NOVIEMBRE'!$B$2:$V$890,13,FALSE)</f>
        <v>XIII</v>
      </c>
      <c r="N883" s="27" t="str">
        <f>VLOOKUP(A883,'BASE REGISTRO NOVIEMBRE'!$B$2:$V$890,14,FALSE)</f>
        <v>Peñaflor</v>
      </c>
      <c r="O883" s="27" t="str">
        <f>VLOOKUP(A883,'BASE REGISTRO NOVIEMBRE'!$B$2:$V$890,15,FALSE)</f>
        <v>228140697-228143164</v>
      </c>
      <c r="P883" s="27" t="str">
        <f>VLOOKUP(A883,'BASE REGISTRO NOVIEMBRE'!$B$2:$V$890,16,FALSE)</f>
        <v xml:space="preserve">hnkoinomadelfia@hotmail.com
monica@koinomadelfia.cl
</v>
      </c>
      <c r="Q883" s="27">
        <f>VLOOKUP(A883,'BASE REGISTRO NOVIEMBRE'!$B$2:$V$890,17,FALSE)</f>
        <v>0</v>
      </c>
      <c r="R883" s="27" t="str">
        <f>VLOOKUP(A883,'BASE REGISTRO NOVIEMBRE'!$B$2:$V$890,18,FALSE)</f>
        <v xml:space="preserve">93401: Institución de Asistencia Social </v>
      </c>
      <c r="S883" s="27" t="str">
        <f>VLOOKUP(A883,'BASE REGISTRO NOVIEMBRE'!$B$2:$V$890,19,FALSE)</f>
        <v xml:space="preserve">Antecedentes financieros correspondientes al año 2020, aprobados por el Subdepartamento de Supervisión Financiera  </v>
      </c>
      <c r="T883" s="107">
        <f>VLOOKUP(A883,'BASE REGISTRO NOVIEMBRE'!$B$2:$V$890,20,FALSE)</f>
        <v>42688</v>
      </c>
      <c r="U883" s="41">
        <v>7620</v>
      </c>
      <c r="V883" s="44">
        <v>2068800</v>
      </c>
      <c r="W883" s="44">
        <v>2068800</v>
      </c>
      <c r="X883" s="45">
        <v>44561</v>
      </c>
      <c r="Y883" s="42" t="s">
        <v>40</v>
      </c>
      <c r="Z883" s="42" t="s">
        <v>9203</v>
      </c>
      <c r="AA883" s="42" t="s">
        <v>218</v>
      </c>
    </row>
    <row r="884" spans="1:27" ht="15.75" customHeight="1" x14ac:dyDescent="0.2">
      <c r="A884" s="41">
        <v>7626</v>
      </c>
      <c r="B884" s="27" t="str">
        <f>VLOOKUP(A884,'BASE REGISTRO NOVIEMBRE'!$B$2:$V$890,2,FALSE)</f>
        <v xml:space="preserve">Organización No gubernamental  de Desarrollo Padre Luis Amigó.
</v>
      </c>
      <c r="C884" s="27" t="str">
        <f>VLOOKUP(A884,'BASE REGISTRO NOVIEMBRE'!$B$2:$V$890,3,FALSE)</f>
        <v>65076983-K</v>
      </c>
      <c r="D884" s="27" t="str">
        <f>VLOOKUP(A884,'BASE REGISTRO NOVIEMBRE'!$B$2:$V$890,4,FALSE)</f>
        <v>Corporación de Derecho Privado.</v>
      </c>
      <c r="E884" s="27" t="str">
        <f>VLOOKUP(A884,'BASE REGISTRO NOVIEMBRE'!$B$2:$V$890,5,FALSE)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884" s="27" t="str">
        <f>VLOOKUP(A884,'BASE REGISTRO NOVIEMBRE'!$B$2:$V$890,6,FALSE)</f>
        <v>Certificado de Vigencia Folio Nº 500328480916, de fecha 10 de julio del 2020, del Servicio de Registro Civil e Identificación.</v>
      </c>
      <c r="G884" s="27" t="str">
        <f>VLOOKUP(A884,'BASE REGISTRO NOVIEMBRE'!$B$2:$V$890,7,FALSE)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884" s="27" t="str">
        <f>VLOOKUP(A884,'BASE REGISTRO NOVIEMBRE'!$B$2:$V$890,8,FALSE)</f>
        <v xml:space="preserve">Presidente: 
Rubén Eduardo Gutierrez Quiñones
Vice -Presidente: 
Jean Pierre Faundes Campos,
Secretario: 
Jessica María Gutierrez Quiñones
Tesorera:
Claudia Andrea Llancapan Fabundes
</v>
      </c>
      <c r="I884" s="27" t="str">
        <f>VLOOKUP(A884,'BASE REGISTRO NOVIEMBRE'!$B$2:$V$890,9,FALSE)</f>
        <v>03 años</v>
      </c>
      <c r="J884" s="27" t="str">
        <f>VLOOKUP(A884,'BASE REGISTRO NOVIEMBRE'!$B$2:$V$890,10,FALSE)</f>
        <v>15-02-2019 a 15.02.22</v>
      </c>
      <c r="K884" s="27" t="str">
        <f>VLOOKUP(A884,'BASE REGISTRO NOVIEMBRE'!$B$2:$V$890,11,FALSE)</f>
        <v xml:space="preserve">Presidente: Rubén Eduardo Gutierrez Quiñones
</v>
      </c>
      <c r="L884" s="27" t="str">
        <f>VLOOKUP(A884,'BASE REGISTRO NOVIEMBRE'!$B$2:$V$890,12,FALSE)</f>
        <v xml:space="preserve">Barros Arana N° 162, oficina 91, Concepción </v>
      </c>
      <c r="M884" s="27" t="str">
        <f>VLOOKUP(A884,'BASE REGISTRO NOVIEMBRE'!$B$2:$V$890,13,FALSE)</f>
        <v>VIII</v>
      </c>
      <c r="N884" s="27" t="str">
        <f>VLOOKUP(A884,'BASE REGISTRO NOVIEMBRE'!$B$2:$V$890,14,FALSE)</f>
        <v xml:space="preserve">Concepción </v>
      </c>
      <c r="O884" s="27" t="str">
        <f>VLOOKUP(A884,'BASE REGISTRO NOVIEMBRE'!$B$2:$V$890,15,FALSE)</f>
        <v>41-2767056/+56974305923 (cel. Representante Legal)</v>
      </c>
      <c r="P884" s="27" t="str">
        <f>VLOOKUP(A884,'BASE REGISTRO NOVIEMBRE'!$B$2:$V$890,16,FALSE)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884" s="27">
        <f>VLOOKUP(A884,'BASE REGISTRO NOVIEMBRE'!$B$2:$V$890,17,FALSE)</f>
        <v>0</v>
      </c>
      <c r="R884" s="27" t="str">
        <f>VLOOKUP(A884,'BASE REGISTRO NOVIEMBRE'!$B$2:$V$890,18,FALSE)</f>
        <v xml:space="preserve">93401: Institución de Asistencia Social </v>
      </c>
      <c r="S884" s="27" t="str">
        <f>VLOOKUP(A884,'BASE REGISTRO NOVIEMBRE'!$B$2:$V$890,19,FALSE)</f>
        <v>Antecedentes financieros correspondientes al año 2020 aprobados por el Sub Departamento de Supervisión Financiera.</v>
      </c>
      <c r="T884" s="107">
        <f>VLOOKUP(A884,'BASE REGISTRO NOVIEMBRE'!$B$2:$V$890,20,FALSE)</f>
        <v>42762</v>
      </c>
      <c r="U884" s="41">
        <v>7626</v>
      </c>
      <c r="V884" s="44">
        <v>0</v>
      </c>
      <c r="W884" s="44">
        <v>58760481</v>
      </c>
      <c r="X884" s="45">
        <v>44561</v>
      </c>
      <c r="Y884" s="42" t="s">
        <v>40</v>
      </c>
      <c r="Z884" s="42" t="s">
        <v>9203</v>
      </c>
      <c r="AA884" s="42" t="s">
        <v>186</v>
      </c>
    </row>
    <row r="885" spans="1:27" ht="15.75" customHeight="1" x14ac:dyDescent="0.2">
      <c r="A885" s="41">
        <v>7627</v>
      </c>
      <c r="B885" s="27" t="str">
        <f>VLOOKUP(A885,'BASE REGISTRO NOVIEMBRE'!$B$2:$V$890,2,FALSE)</f>
        <v>Asociación Comunitá Papa Giovanni XXIII</v>
      </c>
      <c r="C885" s="27" t="str">
        <f>VLOOKUP(A885,'BASE REGISTRO NOVIEMBRE'!$B$2:$V$890,3,FALSE)</f>
        <v>65054894-9</v>
      </c>
      <c r="D885" s="27" t="str">
        <f>VLOOKUP(A885,'BASE REGISTRO NOVIEMBRE'!$B$2:$V$890,4,FALSE)</f>
        <v>Asociación de reconocimiento pontificio</v>
      </c>
      <c r="E885" s="27" t="str">
        <f>VLOOKUP(A885,'BASE REGISTRO NOVIEMBRE'!$B$2:$V$890,5,FALSE)</f>
        <v>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v>
      </c>
      <c r="F885" s="27" t="str">
        <f>VLOOKUP(A885,'BASE REGISTRO NOVIEMBRE'!$B$2:$V$890,6,FALSE)</f>
        <v xml:space="preserve">Indefinida.Se adjunta Certificado de Vigencia de Persona Jurídica sin Fines de Lucro Folio N° 500381156418, 06 de abril de 2021, emitido por el Servicio de Registro Civil e Identificación. </v>
      </c>
      <c r="G885" s="27" t="str">
        <f>VLOOKUP(A885,'BASE REGISTRO NOVIEMBRE'!$B$2:$V$890,7,FALSE)</f>
        <v>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v>
      </c>
      <c r="H885" s="27" t="str">
        <f>VLOOKUP(A885,'BASE REGISTRO NOVIEMBRE'!$B$2:$V$890,8,FALSE)</f>
        <v>no tiene</v>
      </c>
      <c r="I885" s="27" t="str">
        <f>VLOOKUP(A885,'BASE REGISTRO NOVIEMBRE'!$B$2:$V$890,9,FALSE)</f>
        <v>no tiene</v>
      </c>
      <c r="J885" s="27" t="str">
        <f>VLOOKUP(A885,'BASE REGISTRO NOVIEMBRE'!$B$2:$V$890,10,FALSE)</f>
        <v>no tiene</v>
      </c>
      <c r="K885" s="27" t="str">
        <f>VLOOKUP(A885,'BASE REGISTRO NOVIEMBRE'!$B$2:$V$890,11,FALSE)</f>
        <v>Silvia Andrea Quintanilla Vera, C.I N° 13.340.862-2
Juan Acuña Montero, C.I. Nº 6.869.121-4</v>
      </c>
      <c r="L885" s="27" t="str">
        <f>VLOOKUP(A885,'BASE REGISTRO NOVIEMBRE'!$B$2:$V$890,12,FALSE)</f>
        <v xml:space="preserve">Toesca Nº1970, Santiago.
</v>
      </c>
      <c r="M885" s="27" t="str">
        <f>VLOOKUP(A885,'BASE REGISTRO NOVIEMBRE'!$B$2:$V$890,13,FALSE)</f>
        <v>XIII</v>
      </c>
      <c r="N885" s="27" t="str">
        <f>VLOOKUP(A885,'BASE REGISTRO NOVIEMBRE'!$B$2:$V$890,14,FALSE)</f>
        <v xml:space="preserve">Santiago </v>
      </c>
      <c r="O885" s="27" t="str">
        <f>VLOOKUP(A885,'BASE REGISTRO NOVIEMBRE'!$B$2:$V$890,15,FALSE)</f>
        <v xml:space="preserve">Fono 226960491 </v>
      </c>
      <c r="P885" s="27" t="str">
        <f>VLOOKUP(A885,'BASE REGISTRO NOVIEMBRE'!$B$2:$V$890,16,FALSE)</f>
        <v>apgxxiiiadmchile@gmail.com</v>
      </c>
      <c r="Q885" s="27">
        <f>VLOOKUP(A885,'BASE REGISTRO NOVIEMBRE'!$B$2:$V$890,17,FALSE)</f>
        <v>0</v>
      </c>
      <c r="R885" s="27">
        <f>VLOOKUP(A885,'BASE REGISTRO NOVIEMBRE'!$B$2:$V$890,18,FALSE)</f>
        <v>93401</v>
      </c>
      <c r="S885" s="27" t="str">
        <f>VLOOKUP(A885,'BASE REGISTRO NOVIEMBRE'!$B$2:$V$890,19,FALSE)</f>
        <v>Certificado de Antecedentes Financieros correspondientes al año 2020, aprobados por el  Subdepartamento de Supervisión Financiera Nacional.</v>
      </c>
      <c r="T885" s="107">
        <f>VLOOKUP(A885,'BASE REGISTRO NOVIEMBRE'!$B$2:$V$890,20,FALSE)</f>
        <v>42772</v>
      </c>
      <c r="U885" s="41">
        <v>7627</v>
      </c>
      <c r="V885" s="44">
        <v>6387420</v>
      </c>
      <c r="W885" s="44">
        <v>28368420</v>
      </c>
      <c r="X885" s="45">
        <v>44561</v>
      </c>
      <c r="Y885" s="42" t="s">
        <v>40</v>
      </c>
      <c r="Z885" s="42" t="s">
        <v>9203</v>
      </c>
      <c r="AA885" s="42" t="s">
        <v>234</v>
      </c>
    </row>
    <row r="886" spans="1:27" ht="15.75" customHeight="1" x14ac:dyDescent="0.2">
      <c r="A886" s="41">
        <v>7638</v>
      </c>
      <c r="B886" s="27" t="str">
        <f>VLOOKUP(A886,'BASE REGISTRO NOVIEMBRE'!$B$2:$V$890,2,FALSE)</f>
        <v>Corporación en Busca de un Cambio</v>
      </c>
      <c r="C886" s="27" t="str">
        <f>VLOOKUP(A886,'BASE REGISTRO NOVIEMBRE'!$B$2:$V$890,3,FALSE)</f>
        <v>65095565-K</v>
      </c>
      <c r="D886" s="27" t="str">
        <f>VLOOKUP(A886,'BASE REGISTRO NOVIEMBRE'!$B$2:$V$890,4,FALSE)</f>
        <v>Corporación de Derecho Privado, regida por sus propios estatutos y, en silencio de ellos, por el Título XXXIII, del Libro Primero del Código Civil y por el reglamento de Concesión de Personalidad Jurídica del Ministerio de Justicia.</v>
      </c>
      <c r="E886" s="27" t="str">
        <f>VLOOKUP(A886,'BASE REGISTRO NOVIEMBRE'!$B$2:$V$890,5,FALSE)</f>
        <v>Inscripción N° 245442, de fecha 23 de enero de 2017, del Registro de Personas Jurídicas, del Servicio de Registro Civil e Identificación.</v>
      </c>
      <c r="F886" s="27" t="str">
        <f>VLOOKUP(A886,'BASE REGISTRO NOVIEMBRE'!$B$2:$V$890,6,FALSE)</f>
        <v>Certificado de Vigencia, Folio Nº 500403017845, emitido con fecha 11 de agosto de 2021, por el Servicio de Registro Civil e Identificación.</v>
      </c>
      <c r="G886" s="27" t="str">
        <f>VLOOKUP(A886,'BASE REGISTRO NOVIEMBRE'!$B$2:$V$890,7,FALSE)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886" s="27" t="str">
        <f>VLOOKUP(A886,'BASE REGISTRO NOVIEMBRE'!$B$2:$V$890,8,FALSE)</f>
        <v>Presidente: Amanda Belén Aceituno Quezada,
Tesorera: Tatiana del pilar Quezada Torres                                          Secretaria: María Constanza Sepúlveda Yáñez</v>
      </c>
      <c r="I886" s="27" t="str">
        <f>VLOOKUP(A886,'BASE REGISTRO NOVIEMBRE'!$B$2:$V$890,9,FALSE)</f>
        <v>02 años</v>
      </c>
      <c r="J886" s="27" t="str">
        <f>VLOOKUP(A886,'BASE REGISTRO NOVIEMBRE'!$B$2:$V$890,10,FALSE)</f>
        <v>Directorio provisorio de fecha 25 de julio de 2020, durará hasta nueva Asamblea General de socios</v>
      </c>
      <c r="K886" s="27" t="str">
        <f>VLOOKUP(A886,'BASE REGISTRO NOVIEMBRE'!$B$2:$V$890,11,FALSE)</f>
        <v xml:space="preserve">Presidente: Amanda Belén Aceituno Quezada, </v>
      </c>
      <c r="L886" s="27" t="str">
        <f>VLOOKUP(A886,'BASE REGISTRO NOVIEMBRE'!$B$2:$V$890,12,FALSE)</f>
        <v xml:space="preserve">Pasaje Agustín Barros N° 1834, Villa María del Valle, ciudad de Linares, Región del Maule
</v>
      </c>
      <c r="M886" s="27" t="str">
        <f>VLOOKUP(A886,'BASE REGISTRO NOVIEMBRE'!$B$2:$V$890,13,FALSE)</f>
        <v>VII</v>
      </c>
      <c r="N886" s="27" t="str">
        <f>VLOOKUP(A886,'BASE REGISTRO NOVIEMBRE'!$B$2:$V$890,14,FALSE)</f>
        <v>linares</v>
      </c>
      <c r="O886" s="27" t="str">
        <f>VLOOKUP(A886,'BASE REGISTRO NOVIEMBRE'!$B$2:$V$890,15,FALSE)</f>
        <v>Fono: +569 85973741; +569 78270672</v>
      </c>
      <c r="P886" s="27" t="str">
        <f>VLOOKUP(A886,'BASE REGISTRO NOVIEMBRE'!$B$2:$V$890,16,FALSE)</f>
        <v>corp.enbuscadeuncambio@hotmail.com</v>
      </c>
      <c r="Q886" s="27">
        <f>VLOOKUP(A886,'BASE REGISTRO NOVIEMBRE'!$B$2:$V$890,17,FALSE)</f>
        <v>0</v>
      </c>
      <c r="R886" s="27">
        <f>VLOOKUP(A886,'BASE REGISTRO NOVIEMBRE'!$B$2:$V$890,18,FALSE)</f>
        <v>93401</v>
      </c>
      <c r="S886" s="27" t="str">
        <f>VLOOKUP(A886,'BASE REGISTRO NOVIEMBRE'!$B$2:$V$890,19,FALSE)</f>
        <v xml:space="preserve">Se acompaña Certificado Financiero año 2020, aprobados por el Subdepartamento de Supervisión Financiera Nacional.
</v>
      </c>
      <c r="T886" s="107">
        <f>VLOOKUP(A886,'BASE REGISTRO NOVIEMBRE'!$B$2:$V$890,20,FALSE)</f>
        <v>43014</v>
      </c>
      <c r="U886" s="41">
        <v>7638</v>
      </c>
      <c r="V886" s="44">
        <v>17446880</v>
      </c>
      <c r="W886" s="44">
        <v>34072024</v>
      </c>
      <c r="X886" s="45">
        <v>44561</v>
      </c>
      <c r="Y886" s="42" t="s">
        <v>40</v>
      </c>
      <c r="Z886" s="42" t="s">
        <v>9203</v>
      </c>
      <c r="AA886" s="42" t="s">
        <v>484</v>
      </c>
    </row>
    <row r="887" spans="1:27" ht="15.75" customHeight="1" x14ac:dyDescent="0.2">
      <c r="A887" s="41">
        <v>7644</v>
      </c>
      <c r="B887" s="27" t="str">
        <f>VLOOKUP(A887,'BASE REGISTRO NOVIEMBRE'!$B$2:$V$890,2,FALSE)</f>
        <v>O.N.G. JUNTOS CREANDO FUTURO (O.N.G.  J.C.F.S.B)</v>
      </c>
      <c r="C887" s="27" t="str">
        <f>VLOOKUP(A887,'BASE REGISTRO NOVIEMBRE'!$B$2:$V$890,3,FALSE)</f>
        <v>65151981-0</v>
      </c>
      <c r="D887" s="27" t="str">
        <f>VLOOKUP(A887,'BASE REGISTRO NOVIEMBRE'!$B$2:$V$890,4,FALSE)</f>
        <v>Asociación de Derecho Privado.</v>
      </c>
      <c r="E887" s="27" t="str">
        <f>VLOOKUP(A887,'BASE REGISTRO NOVIEMBRE'!$B$2:$V$890,5,FALSE)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887" s="27" t="str">
        <f>VLOOKUP(A887,'BASE REGISTRO NOVIEMBRE'!$B$2:$V$890,6,FALSE)</f>
        <v xml:space="preserve">Certificado de Vigencia Folio Nº500396489869, otorgado el 02 de julio de 2021, del Servicio de Registro Civil e Identificación.
</v>
      </c>
      <c r="G887" s="27" t="str">
        <f>VLOOKUP(A887,'BASE REGISTRO NOVIEMBRE'!$B$2:$V$890,7,FALSE)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887" s="27" t="str">
        <f>VLOOKUP(A887,'BASE REGISTRO NOVIEMBRE'!$B$2:$V$890,8,FALSE)</f>
        <v xml:space="preserve">Presidente: LUIS RODRIGUEZ CABRERA, RUT Nº 14.054.289-9 
Secretaria: TERESA FLORES MAZA, RUT N°16.675.414-3 
Tesorero: MAURICIO REYES MELO, RUT Nº 17.127.286-6
</v>
      </c>
      <c r="I887" s="27" t="str">
        <f>VLOOKUP(A887,'BASE REGISTRO NOVIEMBRE'!$B$2:$V$890,9,FALSE)</f>
        <v>04 años</v>
      </c>
      <c r="J887" s="27" t="str">
        <f>VLOOKUP(A887,'BASE REGISTRO NOVIEMBRE'!$B$2:$V$890,10,FALSE)</f>
        <v>Del 21 de diciembre de 2017 al 21 de diciembre de 2021.</v>
      </c>
      <c r="K887" s="27" t="str">
        <f>VLOOKUP(A887,'BASE REGISTRO NOVIEMBRE'!$B$2:$V$890,11,FALSE)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887" s="27" t="str">
        <f>VLOOKUP(A887,'BASE REGISTRO NOVIEMBRE'!$B$2:$V$890,12,FALSE)</f>
        <v xml:space="preserve"> Santa Teresa N°814, villa valles de Chile, comuna de Santa Barbara, Región del Bio Bio.
</v>
      </c>
      <c r="M887" s="27" t="str">
        <f>VLOOKUP(A887,'BASE REGISTRO NOVIEMBRE'!$B$2:$V$890,13,FALSE)</f>
        <v>VIII</v>
      </c>
      <c r="N887" s="27" t="str">
        <f>VLOOKUP(A887,'BASE REGISTRO NOVIEMBRE'!$B$2:$V$890,14,FALSE)</f>
        <v>Santa Barbara</v>
      </c>
      <c r="O887" s="27">
        <f>VLOOKUP(A887,'BASE REGISTRO NOVIEMBRE'!$B$2:$V$890,15,FALSE)</f>
        <v>0</v>
      </c>
      <c r="P887" s="27">
        <f>VLOOKUP(A887,'BASE REGISTRO NOVIEMBRE'!$B$2:$V$890,16,FALSE)</f>
        <v>0</v>
      </c>
      <c r="Q887" s="27">
        <f>VLOOKUP(A887,'BASE REGISTRO NOVIEMBRE'!$B$2:$V$890,17,FALSE)</f>
        <v>0</v>
      </c>
      <c r="R887" s="27" t="str">
        <f>VLOOKUP(A887,'BASE REGISTRO NOVIEMBRE'!$B$2:$V$890,18,FALSE)</f>
        <v xml:space="preserve">93401: Institución de Asistencia Social 
</v>
      </c>
      <c r="S887" s="27" t="str">
        <f>VLOOKUP(A887,'BASE REGISTRO NOVIEMBRE'!$B$2:$V$890,19,FALSE)</f>
        <v xml:space="preserve">Antecedentes financieros correspondientes al año 2020, aprobados por el Subdepartamento de Supervisión Nacional. </v>
      </c>
      <c r="T887" s="107">
        <f>VLOOKUP(A887,'BASE REGISTRO NOVIEMBRE'!$B$2:$V$890,20,FALSE)</f>
        <v>43165</v>
      </c>
      <c r="U887" s="41">
        <v>7644</v>
      </c>
      <c r="V887" s="44">
        <v>25114891</v>
      </c>
      <c r="W887" s="44">
        <v>85349140</v>
      </c>
      <c r="X887" s="45">
        <v>44561</v>
      </c>
      <c r="Y887" s="42" t="s">
        <v>40</v>
      </c>
      <c r="Z887" s="42" t="s">
        <v>9203</v>
      </c>
      <c r="AA887" s="42" t="s">
        <v>100</v>
      </c>
    </row>
    <row r="888" spans="1:27" ht="15.75" customHeight="1" x14ac:dyDescent="0.2">
      <c r="A888" s="41">
        <v>7644</v>
      </c>
      <c r="B888" s="27" t="str">
        <f>VLOOKUP(A888,'BASE REGISTRO NOVIEMBRE'!$B$2:$V$890,2,FALSE)</f>
        <v>O.N.G. JUNTOS CREANDO FUTURO (O.N.G.  J.C.F.S.B)</v>
      </c>
      <c r="C888" s="27" t="str">
        <f>VLOOKUP(A888,'BASE REGISTRO NOVIEMBRE'!$B$2:$V$890,3,FALSE)</f>
        <v>65151981-0</v>
      </c>
      <c r="D888" s="27" t="str">
        <f>VLOOKUP(A888,'BASE REGISTRO NOVIEMBRE'!$B$2:$V$890,4,FALSE)</f>
        <v>Asociación de Derecho Privado.</v>
      </c>
      <c r="E888" s="27" t="str">
        <f>VLOOKUP(A888,'BASE REGISTRO NOVIEMBRE'!$B$2:$V$890,5,FALSE)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888" s="27" t="str">
        <f>VLOOKUP(A888,'BASE REGISTRO NOVIEMBRE'!$B$2:$V$890,6,FALSE)</f>
        <v xml:space="preserve">Certificado de Vigencia Folio Nº500396489869, otorgado el 02 de julio de 2021, del Servicio de Registro Civil e Identificación.
</v>
      </c>
      <c r="G888" s="27" t="str">
        <f>VLOOKUP(A888,'BASE REGISTRO NOVIEMBRE'!$B$2:$V$890,7,FALSE)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888" s="27" t="str">
        <f>VLOOKUP(A888,'BASE REGISTRO NOVIEMBRE'!$B$2:$V$890,8,FALSE)</f>
        <v xml:space="preserve">Presidente: LUIS RODRIGUEZ CABRERA, RUT Nº 14.054.289-9 
Secretaria: TERESA FLORES MAZA, RUT N°16.675.414-3 
Tesorero: MAURICIO REYES MELO, RUT Nº 17.127.286-6
</v>
      </c>
      <c r="I888" s="27" t="str">
        <f>VLOOKUP(A888,'BASE REGISTRO NOVIEMBRE'!$B$2:$V$890,9,FALSE)</f>
        <v>04 años</v>
      </c>
      <c r="J888" s="27" t="str">
        <f>VLOOKUP(A888,'BASE REGISTRO NOVIEMBRE'!$B$2:$V$890,10,FALSE)</f>
        <v>Del 21 de diciembre de 2017 al 21 de diciembre de 2021.</v>
      </c>
      <c r="K888" s="27" t="str">
        <f>VLOOKUP(A888,'BASE REGISTRO NOVIEMBRE'!$B$2:$V$890,11,FALSE)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888" s="27" t="str">
        <f>VLOOKUP(A888,'BASE REGISTRO NOVIEMBRE'!$B$2:$V$890,12,FALSE)</f>
        <v xml:space="preserve"> Santa Teresa N°814, villa valles de Chile, comuna de Santa Barbara, Región del Bio Bio.
</v>
      </c>
      <c r="M888" s="27" t="str">
        <f>VLOOKUP(A888,'BASE REGISTRO NOVIEMBRE'!$B$2:$V$890,13,FALSE)</f>
        <v>VIII</v>
      </c>
      <c r="N888" s="27" t="str">
        <f>VLOOKUP(A888,'BASE REGISTRO NOVIEMBRE'!$B$2:$V$890,14,FALSE)</f>
        <v>Santa Barbara</v>
      </c>
      <c r="O888" s="27">
        <f>VLOOKUP(A888,'BASE REGISTRO NOVIEMBRE'!$B$2:$V$890,15,FALSE)</f>
        <v>0</v>
      </c>
      <c r="P888" s="27">
        <f>VLOOKUP(A888,'BASE REGISTRO NOVIEMBRE'!$B$2:$V$890,16,FALSE)</f>
        <v>0</v>
      </c>
      <c r="Q888" s="27">
        <f>VLOOKUP(A888,'BASE REGISTRO NOVIEMBRE'!$B$2:$V$890,17,FALSE)</f>
        <v>0</v>
      </c>
      <c r="R888" s="27" t="str">
        <f>VLOOKUP(A888,'BASE REGISTRO NOVIEMBRE'!$B$2:$V$890,18,FALSE)</f>
        <v xml:space="preserve">93401: Institución de Asistencia Social 
</v>
      </c>
      <c r="S888" s="27" t="str">
        <f>VLOOKUP(A888,'BASE REGISTRO NOVIEMBRE'!$B$2:$V$890,19,FALSE)</f>
        <v xml:space="preserve">Antecedentes financieros correspondientes al año 2020, aprobados por el Subdepartamento de Supervisión Nacional. </v>
      </c>
      <c r="T888" s="107">
        <f>VLOOKUP(A888,'BASE REGISTRO NOVIEMBRE'!$B$2:$V$890,20,FALSE)</f>
        <v>43165</v>
      </c>
      <c r="U888" s="41">
        <v>7644</v>
      </c>
      <c r="V888" s="44">
        <v>40208132</v>
      </c>
      <c r="W888" s="44">
        <v>141685009</v>
      </c>
      <c r="X888" s="45">
        <v>44561</v>
      </c>
      <c r="Y888" s="42" t="s">
        <v>40</v>
      </c>
      <c r="Z888" s="42" t="s">
        <v>9203</v>
      </c>
      <c r="AA888" s="42" t="s">
        <v>1940</v>
      </c>
    </row>
    <row r="889" spans="1:27" ht="15.75" customHeight="1" x14ac:dyDescent="0.2">
      <c r="A889" s="41">
        <v>7644</v>
      </c>
      <c r="B889" s="27" t="str">
        <f>VLOOKUP(A889,'BASE REGISTRO NOVIEMBRE'!$B$2:$V$890,2,FALSE)</f>
        <v>O.N.G. JUNTOS CREANDO FUTURO (O.N.G.  J.C.F.S.B)</v>
      </c>
      <c r="C889" s="27" t="str">
        <f>VLOOKUP(A889,'BASE REGISTRO NOVIEMBRE'!$B$2:$V$890,3,FALSE)</f>
        <v>65151981-0</v>
      </c>
      <c r="D889" s="27" t="str">
        <f>VLOOKUP(A889,'BASE REGISTRO NOVIEMBRE'!$B$2:$V$890,4,FALSE)</f>
        <v>Asociación de Derecho Privado.</v>
      </c>
      <c r="E889" s="27" t="str">
        <f>VLOOKUP(A889,'BASE REGISTRO NOVIEMBRE'!$B$2:$V$890,5,FALSE)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889" s="27" t="str">
        <f>VLOOKUP(A889,'BASE REGISTRO NOVIEMBRE'!$B$2:$V$890,6,FALSE)</f>
        <v xml:space="preserve">Certificado de Vigencia Folio Nº500396489869, otorgado el 02 de julio de 2021, del Servicio de Registro Civil e Identificación.
</v>
      </c>
      <c r="G889" s="27" t="str">
        <f>VLOOKUP(A889,'BASE REGISTRO NOVIEMBRE'!$B$2:$V$890,7,FALSE)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889" s="27" t="str">
        <f>VLOOKUP(A889,'BASE REGISTRO NOVIEMBRE'!$B$2:$V$890,8,FALSE)</f>
        <v xml:space="preserve">Presidente: LUIS RODRIGUEZ CABRERA, RUT Nº 14.054.289-9 
Secretaria: TERESA FLORES MAZA, RUT N°16.675.414-3 
Tesorero: MAURICIO REYES MELO, RUT Nº 17.127.286-6
</v>
      </c>
      <c r="I889" s="27" t="str">
        <f>VLOOKUP(A889,'BASE REGISTRO NOVIEMBRE'!$B$2:$V$890,9,FALSE)</f>
        <v>04 años</v>
      </c>
      <c r="J889" s="27" t="str">
        <f>VLOOKUP(A889,'BASE REGISTRO NOVIEMBRE'!$B$2:$V$890,10,FALSE)</f>
        <v>Del 21 de diciembre de 2017 al 21 de diciembre de 2021.</v>
      </c>
      <c r="K889" s="27" t="str">
        <f>VLOOKUP(A889,'BASE REGISTRO NOVIEMBRE'!$B$2:$V$890,11,FALSE)</f>
        <v xml:space="preserve">Presidente: 
LUIS RODRIGUEZ CABRERA,                Se faculta a Presidente y Tesorero, para realizar las siguientes gestiones:
Como administrador de los bienes de la Asociación el Presidente y Tesorero estarán facultado para comprar, adquirir, vender, permutar, dar tomar en arrendamiento bienes inmuebles por un periodo no superior a tres años; dar en garantía y establecer prohibiciones sobre bienes muebles otorgar cancelaciones, recibos y finiquitos, celebrar contratos de trabajo, fijar sus condiciones y poner término a ello, celebrar contratos de mutuo y cuentas corrientes, abrir y cerrar cuentas corriente, de depósitos, de ahorro y de crédito, girar y sobregirar en ellas; retirar talonarios de cheques y aprobar saldos; girar, aceptar, tomar, avalar, endosar, descontar, cobrar, cancelar, prorrogar y protestar letras de cambio, pagaré, cheques y demás documentos negociables a efectos de comercio; ejecutar todo tipo de operaciones bancarias o mercantiles; cobrar y percibir cuanto corresponda a la asociación;   contratos,   alzar   y   posponer   prendas,   constituir,   modificar, prorrogar, disolver y liquidar sociedades y comunidades: asistir a juntas con derecho a voz y voto; conferir mandatos especiales, revocarlos y transigir, aceptar toda clase de Herencias, legados y donaciones; contratos seguros, pagar las primas, aprobar liquidaciones de los siniestros y percibir el valor de las pólizas, firmar, endosar y cancelar pólizas; importar y exportar; delegar en el presidente, en una o más socios, o en terceros, solo las atribuciones necesarias para ejecutar las medidas económicas que se acuerden y lo que requiera la organización administrativa interna y la institución; estipuladas en cada contrato que celebre, los precios, plazos y condiciones que juzgue conveniente; ambas, rescindir, resolver, revocar y terminar dichos contratos, poner término a los contratos vigentes por Resolución, desahucio o cualquiera otra forma; operar en el mercado de valores; comprar y vender divisas sin restricción; contratar créditos y ejecutar todos aquellos actos que tiendan a la buena administración de la asociación. Solo por acuerdo de una Asamblea General Extraordinaria. Se podrá comprar, vender hipotecar, permutar, ceder y transferir Bienes Raíces, constituir Servidumbres  y  Prohibiciones  de enajenar y arrendar bienes inmuebles  por un plazo superior  a tres años. En el ejercicio de sus funciones el presidente y tesorero responderán solidariamente hasta de la culpa leve por los perjuicios  que causaren  a la asociación.  
</v>
      </c>
      <c r="L889" s="27" t="str">
        <f>VLOOKUP(A889,'BASE REGISTRO NOVIEMBRE'!$B$2:$V$890,12,FALSE)</f>
        <v xml:space="preserve"> Santa Teresa N°814, villa valles de Chile, comuna de Santa Barbara, Región del Bio Bio.
</v>
      </c>
      <c r="M889" s="27" t="str">
        <f>VLOOKUP(A889,'BASE REGISTRO NOVIEMBRE'!$B$2:$V$890,13,FALSE)</f>
        <v>VIII</v>
      </c>
      <c r="N889" s="27" t="str">
        <f>VLOOKUP(A889,'BASE REGISTRO NOVIEMBRE'!$B$2:$V$890,14,FALSE)</f>
        <v>Santa Barbara</v>
      </c>
      <c r="O889" s="27">
        <f>VLOOKUP(A889,'BASE REGISTRO NOVIEMBRE'!$B$2:$V$890,15,FALSE)</f>
        <v>0</v>
      </c>
      <c r="P889" s="27">
        <f>VLOOKUP(A889,'BASE REGISTRO NOVIEMBRE'!$B$2:$V$890,16,FALSE)</f>
        <v>0</v>
      </c>
      <c r="Q889" s="27">
        <f>VLOOKUP(A889,'BASE REGISTRO NOVIEMBRE'!$B$2:$V$890,17,FALSE)</f>
        <v>0</v>
      </c>
      <c r="R889" s="27" t="str">
        <f>VLOOKUP(A889,'BASE REGISTRO NOVIEMBRE'!$B$2:$V$890,18,FALSE)</f>
        <v xml:space="preserve">93401: Institución de Asistencia Social 
</v>
      </c>
      <c r="S889" s="27" t="str">
        <f>VLOOKUP(A889,'BASE REGISTRO NOVIEMBRE'!$B$2:$V$890,19,FALSE)</f>
        <v xml:space="preserve">Antecedentes financieros correspondientes al año 2020, aprobados por el Subdepartamento de Supervisión Nacional. </v>
      </c>
      <c r="T889" s="107">
        <f>VLOOKUP(A889,'BASE REGISTRO NOVIEMBRE'!$B$2:$V$890,20,FALSE)</f>
        <v>43165</v>
      </c>
      <c r="U889" s="41">
        <v>7644</v>
      </c>
      <c r="V889" s="44">
        <v>19940005</v>
      </c>
      <c r="W889" s="44">
        <v>60209955</v>
      </c>
      <c r="X889" s="45">
        <v>44561</v>
      </c>
      <c r="Y889" s="42" t="s">
        <v>40</v>
      </c>
      <c r="Z889" s="42" t="s">
        <v>9203</v>
      </c>
      <c r="AA889" s="42" t="s">
        <v>220</v>
      </c>
    </row>
    <row r="890" spans="1:27" ht="15.75" customHeight="1" x14ac:dyDescent="0.2">
      <c r="A890" s="41">
        <v>7645</v>
      </c>
      <c r="B890" s="27" t="str">
        <f>VLOOKUP(A890,'BASE REGISTRO NOVIEMBRE'!$B$2:$V$890,2,FALSE)</f>
        <v xml:space="preserve">Fundación Talita Kum.
</v>
      </c>
      <c r="C890" s="27" t="str">
        <f>VLOOKUP(A890,'BASE REGISTRO NOVIEMBRE'!$B$2:$V$890,3,FALSE)</f>
        <v>65153916-1</v>
      </c>
      <c r="D890" s="27" t="str">
        <f>VLOOKUP(A890,'BASE REGISTRO NOVIEMBRE'!$B$2:$V$890,4,FALSE)</f>
        <v>Fundación de Derecho Privado</v>
      </c>
      <c r="E890" s="27" t="str">
        <f>VLOOKUP(A890,'BASE REGISTRO NOVIEMBRE'!$B$2:$V$890,5,FALSE)</f>
        <v xml:space="preserve">Inscripción N° 266596, de fecha 10 de noviembre de 2017. 
</v>
      </c>
      <c r="F890" s="27" t="str">
        <f>VLOOKUP(A890,'BASE REGISTRO NOVIEMBRE'!$B$2:$V$890,6,FALSE)</f>
        <v>Certificado de Vigencia, folio 500395836985, de fecha 29 de junio de 2021, emitido por el Servicio de Registro Civil e Identificación.</v>
      </c>
      <c r="G890" s="27" t="str">
        <f>VLOOKUP(A890,'BASE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0" s="27" t="str">
        <f>VLOOKUP(A890,'BASE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0" s="27" t="str">
        <f>VLOOKUP(A890,'BASE REGISTRO NOVIEMBRE'!$B$2:$V$890,9,FALSE)</f>
        <v xml:space="preserve">Durarán tres años en sus cargos. 
</v>
      </c>
      <c r="J890" s="27" t="str">
        <f>VLOOKUP(A890,'BASE REGISTRO NOVIEMBRE'!$B$2:$V$890,10,FALSE)</f>
        <v>20 de enero de 2021 hasta el 20 de enero de 2024.</v>
      </c>
      <c r="K890" s="27" t="str">
        <f>VLOOKUP(A890,'BASE REGISTRO NOVIEMBRE'!$B$2:$V$890,11,FALSE)</f>
        <v xml:space="preserve">Presidente: 
Guillermo Alfonso Montecinos Rojas    
Poder especial: 
Evelyn Paola Garrote Jirón
</v>
      </c>
      <c r="L890" s="27" t="str">
        <f>VLOOKUP(A890,'BASE REGISTRO NOVIEMBRE'!$B$2:$V$890,12,FALSE)</f>
        <v xml:space="preserve">Av. Jorge Montt  N° 1630, departamento 211, comuna de Viña del Mar, Región de Valparaíso.
</v>
      </c>
      <c r="M890" s="27" t="str">
        <f>VLOOKUP(A890,'BASE REGISTRO NOVIEMBRE'!$B$2:$V$890,13,FALSE)</f>
        <v>V</v>
      </c>
      <c r="N890" s="27" t="str">
        <f>VLOOKUP(A890,'BASE REGISTRO NOVIEMBRE'!$B$2:$V$890,14,FALSE)</f>
        <v>Viña del Mar</v>
      </c>
      <c r="O890" s="27" t="str">
        <f>VLOOKUP(A890,'BASE REGISTRO NOVIEMBRE'!$B$2:$V$890,15,FALSE)</f>
        <v>32-211-0125</v>
      </c>
      <c r="P890" s="27" t="str">
        <f>VLOOKUP(A890,'BASE REGISTRO NOVIEMBRE'!$B$2:$V$890,16,FALSE)</f>
        <v xml:space="preserve"> 
fund.talitakum@gmail.com</v>
      </c>
      <c r="Q890" s="27">
        <f>VLOOKUP(A890,'BASE REGISTRO NOVIEMBRE'!$B$2:$V$890,17,FALSE)</f>
        <v>0</v>
      </c>
      <c r="R890" s="27" t="str">
        <f>VLOOKUP(A890,'BASE REGISTRO NOVIEMBRE'!$B$2:$V$890,18,FALSE)</f>
        <v>93401: Instituciones de asistencia social.</v>
      </c>
      <c r="S890" s="27" t="str">
        <f>VLOOKUP(A890,'BASE REGISTRO NOVIEMBRE'!$B$2:$V$890,19,FALSE)</f>
        <v xml:space="preserve">Certificado de antecedentes financieros correspondientes al año 2020, remitidos para aprobación del Subdepartamento de Supervisión Financiera Nacional.
</v>
      </c>
      <c r="T890" s="107">
        <f>VLOOKUP(A890,'BASE REGISTRO NOVIEMBRE'!$B$2:$V$890,20,FALSE)</f>
        <v>43180</v>
      </c>
      <c r="U890" s="41">
        <v>7645</v>
      </c>
      <c r="V890" s="44">
        <v>157367937</v>
      </c>
      <c r="W890" s="44">
        <v>290895391</v>
      </c>
      <c r="X890" s="45">
        <v>44561</v>
      </c>
      <c r="Y890" s="42" t="s">
        <v>40</v>
      </c>
      <c r="Z890" s="42" t="s">
        <v>9203</v>
      </c>
      <c r="AA890" s="42" t="s">
        <v>184</v>
      </c>
    </row>
    <row r="891" spans="1:27" ht="15.75" customHeight="1" x14ac:dyDescent="0.2">
      <c r="A891" s="41">
        <v>7645</v>
      </c>
      <c r="B891" s="27" t="str">
        <f>VLOOKUP(A891,'BASE REGISTRO NOVIEMBRE'!$B$2:$V$890,2,FALSE)</f>
        <v xml:space="preserve">Fundación Talita Kum.
</v>
      </c>
      <c r="C891" s="27" t="str">
        <f>VLOOKUP(A891,'BASE REGISTRO NOVIEMBRE'!$B$2:$V$890,3,FALSE)</f>
        <v>65153916-1</v>
      </c>
      <c r="D891" s="27" t="str">
        <f>VLOOKUP(A891,'BASE REGISTRO NOVIEMBRE'!$B$2:$V$890,4,FALSE)</f>
        <v>Fundación de Derecho Privado</v>
      </c>
      <c r="E891" s="27" t="str">
        <f>VLOOKUP(A891,'BASE REGISTRO NOVIEMBRE'!$B$2:$V$890,5,FALSE)</f>
        <v xml:space="preserve">Inscripción N° 266596, de fecha 10 de noviembre de 2017. 
</v>
      </c>
      <c r="F891" s="27" t="str">
        <f>VLOOKUP(A891,'BASE REGISTRO NOVIEMBRE'!$B$2:$V$890,6,FALSE)</f>
        <v>Certificado de Vigencia, folio 500395836985, de fecha 29 de junio de 2021, emitido por el Servicio de Registro Civil e Identificación.</v>
      </c>
      <c r="G891" s="27" t="str">
        <f>VLOOKUP(A891,'BASE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1" s="27" t="str">
        <f>VLOOKUP(A891,'BASE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1" s="27" t="str">
        <f>VLOOKUP(A891,'BASE REGISTRO NOVIEMBRE'!$B$2:$V$890,9,FALSE)</f>
        <v xml:space="preserve">Durarán tres años en sus cargos. 
</v>
      </c>
      <c r="J891" s="27" t="str">
        <f>VLOOKUP(A891,'BASE REGISTRO NOVIEMBRE'!$B$2:$V$890,10,FALSE)</f>
        <v>20 de enero de 2021 hasta el 20 de enero de 2024.</v>
      </c>
      <c r="K891" s="27" t="str">
        <f>VLOOKUP(A891,'BASE REGISTRO NOVIEMBRE'!$B$2:$V$890,11,FALSE)</f>
        <v xml:space="preserve">Presidente: 
Guillermo Alfonso Montecinos Rojas    
Poder especial: 
Evelyn Paola Garrote Jirón
</v>
      </c>
      <c r="L891" s="27" t="str">
        <f>VLOOKUP(A891,'BASE REGISTRO NOVIEMBRE'!$B$2:$V$890,12,FALSE)</f>
        <v xml:space="preserve">Av. Jorge Montt  N° 1630, departamento 211, comuna de Viña del Mar, Región de Valparaíso.
</v>
      </c>
      <c r="M891" s="27" t="str">
        <f>VLOOKUP(A891,'BASE REGISTRO NOVIEMBRE'!$B$2:$V$890,13,FALSE)</f>
        <v>V</v>
      </c>
      <c r="N891" s="27" t="str">
        <f>VLOOKUP(A891,'BASE REGISTRO NOVIEMBRE'!$B$2:$V$890,14,FALSE)</f>
        <v>Viña del Mar</v>
      </c>
      <c r="O891" s="27" t="str">
        <f>VLOOKUP(A891,'BASE REGISTRO NOVIEMBRE'!$B$2:$V$890,15,FALSE)</f>
        <v>32-211-0125</v>
      </c>
      <c r="P891" s="27" t="str">
        <f>VLOOKUP(A891,'BASE REGISTRO NOVIEMBRE'!$B$2:$V$890,16,FALSE)</f>
        <v xml:space="preserve"> 
fund.talitakum@gmail.com</v>
      </c>
      <c r="Q891" s="27">
        <f>VLOOKUP(A891,'BASE REGISTRO NOVIEMBRE'!$B$2:$V$890,17,FALSE)</f>
        <v>0</v>
      </c>
      <c r="R891" s="27" t="str">
        <f>VLOOKUP(A891,'BASE REGISTRO NOVIEMBRE'!$B$2:$V$890,18,FALSE)</f>
        <v>93401: Instituciones de asistencia social.</v>
      </c>
      <c r="S891" s="27" t="str">
        <f>VLOOKUP(A891,'BASE REGISTRO NOVIEMBRE'!$B$2:$V$890,19,FALSE)</f>
        <v xml:space="preserve">Certificado de antecedentes financieros correspondientes al año 2020, remitidos para aprobación del Subdepartamento de Supervisión Financiera Nacional.
</v>
      </c>
      <c r="T891" s="107">
        <f>VLOOKUP(A891,'BASE REGISTRO NOVIEMBRE'!$B$2:$V$890,20,FALSE)</f>
        <v>43180</v>
      </c>
      <c r="U891" s="41">
        <v>7645</v>
      </c>
      <c r="V891" s="44">
        <v>7006508</v>
      </c>
      <c r="W891" s="44">
        <v>14561352</v>
      </c>
      <c r="X891" s="45">
        <v>44561</v>
      </c>
      <c r="Y891" s="42" t="s">
        <v>40</v>
      </c>
      <c r="Z891" s="42" t="s">
        <v>9203</v>
      </c>
      <c r="AA891" s="42" t="s">
        <v>9458</v>
      </c>
    </row>
    <row r="892" spans="1:27" ht="15.75" customHeight="1" x14ac:dyDescent="0.2">
      <c r="A892" s="41">
        <v>7645</v>
      </c>
      <c r="B892" s="27" t="str">
        <f>VLOOKUP(A892,'BASE REGISTRO NOVIEMBRE'!$B$2:$V$890,2,FALSE)</f>
        <v xml:space="preserve">Fundación Talita Kum.
</v>
      </c>
      <c r="C892" s="27" t="str">
        <f>VLOOKUP(A892,'BASE REGISTRO NOVIEMBRE'!$B$2:$V$890,3,FALSE)</f>
        <v>65153916-1</v>
      </c>
      <c r="D892" s="27" t="str">
        <f>VLOOKUP(A892,'BASE REGISTRO NOVIEMBRE'!$B$2:$V$890,4,FALSE)</f>
        <v>Fundación de Derecho Privado</v>
      </c>
      <c r="E892" s="27" t="str">
        <f>VLOOKUP(A892,'BASE REGISTRO NOVIEMBRE'!$B$2:$V$890,5,FALSE)</f>
        <v xml:space="preserve">Inscripción N° 266596, de fecha 10 de noviembre de 2017. 
</v>
      </c>
      <c r="F892" s="27" t="str">
        <f>VLOOKUP(A892,'BASE REGISTRO NOVIEMBRE'!$B$2:$V$890,6,FALSE)</f>
        <v>Certificado de Vigencia, folio 500395836985, de fecha 29 de junio de 2021, emitido por el Servicio de Registro Civil e Identificación.</v>
      </c>
      <c r="G892" s="27" t="str">
        <f>VLOOKUP(A892,'BASE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2" s="27" t="str">
        <f>VLOOKUP(A892,'BASE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2" s="27" t="str">
        <f>VLOOKUP(A892,'BASE REGISTRO NOVIEMBRE'!$B$2:$V$890,9,FALSE)</f>
        <v xml:space="preserve">Durarán tres años en sus cargos. 
</v>
      </c>
      <c r="J892" s="27" t="str">
        <f>VLOOKUP(A892,'BASE REGISTRO NOVIEMBRE'!$B$2:$V$890,10,FALSE)</f>
        <v>20 de enero de 2021 hasta el 20 de enero de 2024.</v>
      </c>
      <c r="K892" s="27" t="str">
        <f>VLOOKUP(A892,'BASE REGISTRO NOVIEMBRE'!$B$2:$V$890,11,FALSE)</f>
        <v xml:space="preserve">Presidente: 
Guillermo Alfonso Montecinos Rojas    
Poder especial: 
Evelyn Paola Garrote Jirón
</v>
      </c>
      <c r="L892" s="27" t="str">
        <f>VLOOKUP(A892,'BASE REGISTRO NOVIEMBRE'!$B$2:$V$890,12,FALSE)</f>
        <v xml:space="preserve">Av. Jorge Montt  N° 1630, departamento 211, comuna de Viña del Mar, Región de Valparaíso.
</v>
      </c>
      <c r="M892" s="27" t="str">
        <f>VLOOKUP(A892,'BASE REGISTRO NOVIEMBRE'!$B$2:$V$890,13,FALSE)</f>
        <v>V</v>
      </c>
      <c r="N892" s="27" t="str">
        <f>VLOOKUP(A892,'BASE REGISTRO NOVIEMBRE'!$B$2:$V$890,14,FALSE)</f>
        <v>Viña del Mar</v>
      </c>
      <c r="O892" s="27" t="str">
        <f>VLOOKUP(A892,'BASE REGISTRO NOVIEMBRE'!$B$2:$V$890,15,FALSE)</f>
        <v>32-211-0125</v>
      </c>
      <c r="P892" s="27" t="str">
        <f>VLOOKUP(A892,'BASE REGISTRO NOVIEMBRE'!$B$2:$V$890,16,FALSE)</f>
        <v xml:space="preserve"> 
fund.talitakum@gmail.com</v>
      </c>
      <c r="Q892" s="27">
        <f>VLOOKUP(A892,'BASE REGISTRO NOVIEMBRE'!$B$2:$V$890,17,FALSE)</f>
        <v>0</v>
      </c>
      <c r="R892" s="27" t="str">
        <f>VLOOKUP(A892,'BASE REGISTRO NOVIEMBRE'!$B$2:$V$890,18,FALSE)</f>
        <v>93401: Instituciones de asistencia social.</v>
      </c>
      <c r="S892" s="27" t="str">
        <f>VLOOKUP(A892,'BASE REGISTRO NOVIEMBRE'!$B$2:$V$890,19,FALSE)</f>
        <v xml:space="preserve">Certificado de antecedentes financieros correspondientes al año 2020, remitidos para aprobación del Subdepartamento de Supervisión Financiera Nacional.
</v>
      </c>
      <c r="T892" s="107">
        <f>VLOOKUP(A892,'BASE REGISTRO NOVIEMBRE'!$B$2:$V$890,20,FALSE)</f>
        <v>43180</v>
      </c>
      <c r="U892" s="41">
        <v>7645</v>
      </c>
      <c r="V892" s="44">
        <v>47785762</v>
      </c>
      <c r="W892" s="44">
        <v>87092962</v>
      </c>
      <c r="X892" s="45">
        <v>44561</v>
      </c>
      <c r="Y892" s="42" t="s">
        <v>40</v>
      </c>
      <c r="Z892" s="42" t="s">
        <v>9203</v>
      </c>
      <c r="AA892" s="42" t="s">
        <v>282</v>
      </c>
    </row>
    <row r="893" spans="1:27" ht="15.75" customHeight="1" x14ac:dyDescent="0.2">
      <c r="A893" s="41">
        <v>7645</v>
      </c>
      <c r="B893" s="27" t="str">
        <f>VLOOKUP(A893,'BASE REGISTRO NOVIEMBRE'!$B$2:$V$890,2,FALSE)</f>
        <v xml:space="preserve">Fundación Talita Kum.
</v>
      </c>
      <c r="C893" s="27" t="str">
        <f>VLOOKUP(A893,'BASE REGISTRO NOVIEMBRE'!$B$2:$V$890,3,FALSE)</f>
        <v>65153916-1</v>
      </c>
      <c r="D893" s="27" t="str">
        <f>VLOOKUP(A893,'BASE REGISTRO NOVIEMBRE'!$B$2:$V$890,4,FALSE)</f>
        <v>Fundación de Derecho Privado</v>
      </c>
      <c r="E893" s="27" t="str">
        <f>VLOOKUP(A893,'BASE REGISTRO NOVIEMBRE'!$B$2:$V$890,5,FALSE)</f>
        <v xml:space="preserve">Inscripción N° 266596, de fecha 10 de noviembre de 2017. 
</v>
      </c>
      <c r="F893" s="27" t="str">
        <f>VLOOKUP(A893,'BASE REGISTRO NOVIEMBRE'!$B$2:$V$890,6,FALSE)</f>
        <v>Certificado de Vigencia, folio 500395836985, de fecha 29 de junio de 2021, emitido por el Servicio de Registro Civil e Identificación.</v>
      </c>
      <c r="G893" s="27" t="str">
        <f>VLOOKUP(A893,'BASE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3" s="27" t="str">
        <f>VLOOKUP(A893,'BASE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3" s="27" t="str">
        <f>VLOOKUP(A893,'BASE REGISTRO NOVIEMBRE'!$B$2:$V$890,9,FALSE)</f>
        <v xml:space="preserve">Durarán tres años en sus cargos. 
</v>
      </c>
      <c r="J893" s="27" t="str">
        <f>VLOOKUP(A893,'BASE REGISTRO NOVIEMBRE'!$B$2:$V$890,10,FALSE)</f>
        <v>20 de enero de 2021 hasta el 20 de enero de 2024.</v>
      </c>
      <c r="K893" s="27" t="str">
        <f>VLOOKUP(A893,'BASE REGISTRO NOVIEMBRE'!$B$2:$V$890,11,FALSE)</f>
        <v xml:space="preserve">Presidente: 
Guillermo Alfonso Montecinos Rojas    
Poder especial: 
Evelyn Paola Garrote Jirón
</v>
      </c>
      <c r="L893" s="27" t="str">
        <f>VLOOKUP(A893,'BASE REGISTRO NOVIEMBRE'!$B$2:$V$890,12,FALSE)</f>
        <v xml:space="preserve">Av. Jorge Montt  N° 1630, departamento 211, comuna de Viña del Mar, Región de Valparaíso.
</v>
      </c>
      <c r="M893" s="27" t="str">
        <f>VLOOKUP(A893,'BASE REGISTRO NOVIEMBRE'!$B$2:$V$890,13,FALSE)</f>
        <v>V</v>
      </c>
      <c r="N893" s="27" t="str">
        <f>VLOOKUP(A893,'BASE REGISTRO NOVIEMBRE'!$B$2:$V$890,14,FALSE)</f>
        <v>Viña del Mar</v>
      </c>
      <c r="O893" s="27" t="str">
        <f>VLOOKUP(A893,'BASE REGISTRO NOVIEMBRE'!$B$2:$V$890,15,FALSE)</f>
        <v>32-211-0125</v>
      </c>
      <c r="P893" s="27" t="str">
        <f>VLOOKUP(A893,'BASE REGISTRO NOVIEMBRE'!$B$2:$V$890,16,FALSE)</f>
        <v xml:space="preserve"> 
fund.talitakum@gmail.com</v>
      </c>
      <c r="Q893" s="27">
        <f>VLOOKUP(A893,'BASE REGISTRO NOVIEMBRE'!$B$2:$V$890,17,FALSE)</f>
        <v>0</v>
      </c>
      <c r="R893" s="27" t="str">
        <f>VLOOKUP(A893,'BASE REGISTRO NOVIEMBRE'!$B$2:$V$890,18,FALSE)</f>
        <v>93401: Instituciones de asistencia social.</v>
      </c>
      <c r="S893" s="27" t="str">
        <f>VLOOKUP(A893,'BASE REGISTRO NOVIEMBRE'!$B$2:$V$890,19,FALSE)</f>
        <v xml:space="preserve">Certificado de antecedentes financieros correspondientes al año 2020, remitidos para aprobación del Subdepartamento de Supervisión Financiera Nacional.
</v>
      </c>
      <c r="T893" s="107">
        <f>VLOOKUP(A893,'BASE REGISTRO NOVIEMBRE'!$B$2:$V$890,20,FALSE)</f>
        <v>43180</v>
      </c>
      <c r="U893" s="41">
        <v>7645</v>
      </c>
      <c r="V893" s="44">
        <v>13188600</v>
      </c>
      <c r="W893" s="44">
        <v>25601400</v>
      </c>
      <c r="X893" s="45">
        <v>44561</v>
      </c>
      <c r="Y893" s="42" t="s">
        <v>40</v>
      </c>
      <c r="Z893" s="42" t="s">
        <v>9203</v>
      </c>
      <c r="AA893" s="42" t="s">
        <v>9506</v>
      </c>
    </row>
    <row r="894" spans="1:27" ht="15.75" customHeight="1" x14ac:dyDescent="0.2">
      <c r="A894" s="41">
        <v>7645</v>
      </c>
      <c r="B894" s="27" t="str">
        <f>VLOOKUP(A894,'BASE REGISTRO NOVIEMBRE'!$B$2:$V$890,2,FALSE)</f>
        <v xml:space="preserve">Fundación Talita Kum.
</v>
      </c>
      <c r="C894" s="27" t="str">
        <f>VLOOKUP(A894,'BASE REGISTRO NOVIEMBRE'!$B$2:$V$890,3,FALSE)</f>
        <v>65153916-1</v>
      </c>
      <c r="D894" s="27" t="str">
        <f>VLOOKUP(A894,'BASE REGISTRO NOVIEMBRE'!$B$2:$V$890,4,FALSE)</f>
        <v>Fundación de Derecho Privado</v>
      </c>
      <c r="E894" s="27" t="str">
        <f>VLOOKUP(A894,'BASE REGISTRO NOVIEMBRE'!$B$2:$V$890,5,FALSE)</f>
        <v xml:space="preserve">Inscripción N° 266596, de fecha 10 de noviembre de 2017. 
</v>
      </c>
      <c r="F894" s="27" t="str">
        <f>VLOOKUP(A894,'BASE REGISTRO NOVIEMBRE'!$B$2:$V$890,6,FALSE)</f>
        <v>Certificado de Vigencia, folio 500395836985, de fecha 29 de junio de 2021, emitido por el Servicio de Registro Civil e Identificación.</v>
      </c>
      <c r="G894" s="27" t="str">
        <f>VLOOKUP(A894,'BASE REGISTRO NOVIEMBRE'!$B$2:$V$890,7,FALSE)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894" s="27" t="str">
        <f>VLOOKUP(A894,'BASE REGISTRO NOVIEMBRE'!$B$2:$V$890,8,FALSE)</f>
        <v xml:space="preserve">Presidente: 
Guillermo Alfonso Montecinos Rojas
Vicepresidente:
Hernán Luis Quezada Olivares
Tesorera:
Pollete Franchesca Garrote Jirón
Secretario:
Absalón Pedro Opazo Lazcano
Consta en certificado de directorio de persona jurídica, folio 500395836827, de fecha 29 de junio de 2021, emitido por el Servicio de Registro Civil e Identificación.
</v>
      </c>
      <c r="I894" s="27" t="str">
        <f>VLOOKUP(A894,'BASE REGISTRO NOVIEMBRE'!$B$2:$V$890,9,FALSE)</f>
        <v xml:space="preserve">Durarán tres años en sus cargos. 
</v>
      </c>
      <c r="J894" s="27" t="str">
        <f>VLOOKUP(A894,'BASE REGISTRO NOVIEMBRE'!$B$2:$V$890,10,FALSE)</f>
        <v>20 de enero de 2021 hasta el 20 de enero de 2024.</v>
      </c>
      <c r="K894" s="27" t="str">
        <f>VLOOKUP(A894,'BASE REGISTRO NOVIEMBRE'!$B$2:$V$890,11,FALSE)</f>
        <v xml:space="preserve">Presidente: 
Guillermo Alfonso Montecinos Rojas    
Poder especial: 
Evelyn Paola Garrote Jirón
</v>
      </c>
      <c r="L894" s="27" t="str">
        <f>VLOOKUP(A894,'BASE REGISTRO NOVIEMBRE'!$B$2:$V$890,12,FALSE)</f>
        <v xml:space="preserve">Av. Jorge Montt  N° 1630, departamento 211, comuna de Viña del Mar, Región de Valparaíso.
</v>
      </c>
      <c r="M894" s="27" t="str">
        <f>VLOOKUP(A894,'BASE REGISTRO NOVIEMBRE'!$B$2:$V$890,13,FALSE)</f>
        <v>V</v>
      </c>
      <c r="N894" s="27" t="str">
        <f>VLOOKUP(A894,'BASE REGISTRO NOVIEMBRE'!$B$2:$V$890,14,FALSE)</f>
        <v>Viña del Mar</v>
      </c>
      <c r="O894" s="27" t="str">
        <f>VLOOKUP(A894,'BASE REGISTRO NOVIEMBRE'!$B$2:$V$890,15,FALSE)</f>
        <v>32-211-0125</v>
      </c>
      <c r="P894" s="27" t="str">
        <f>VLOOKUP(A894,'BASE REGISTRO NOVIEMBRE'!$B$2:$V$890,16,FALSE)</f>
        <v xml:space="preserve"> 
fund.talitakum@gmail.com</v>
      </c>
      <c r="Q894" s="27">
        <f>VLOOKUP(A894,'BASE REGISTRO NOVIEMBRE'!$B$2:$V$890,17,FALSE)</f>
        <v>0</v>
      </c>
      <c r="R894" s="27" t="str">
        <f>VLOOKUP(A894,'BASE REGISTRO NOVIEMBRE'!$B$2:$V$890,18,FALSE)</f>
        <v>93401: Instituciones de asistencia social.</v>
      </c>
      <c r="S894" s="27" t="str">
        <f>VLOOKUP(A894,'BASE REGISTRO NOVIEMBRE'!$B$2:$V$890,19,FALSE)</f>
        <v xml:space="preserve">Certificado de antecedentes financieros correspondientes al año 2020, remitidos para aprobación del Subdepartamento de Supervisión Financiera Nacional.
</v>
      </c>
      <c r="T894" s="107">
        <f>VLOOKUP(A894,'BASE REGISTRO NOVIEMBRE'!$B$2:$V$890,20,FALSE)</f>
        <v>43180</v>
      </c>
      <c r="U894" s="41">
        <v>7645</v>
      </c>
      <c r="V894" s="44">
        <v>4466281</v>
      </c>
      <c r="W894" s="44">
        <v>7694385</v>
      </c>
      <c r="X894" s="45">
        <v>44561</v>
      </c>
      <c r="Y894" s="42" t="s">
        <v>40</v>
      </c>
      <c r="Z894" s="42" t="s">
        <v>9203</v>
      </c>
      <c r="AA894" s="42" t="s">
        <v>9588</v>
      </c>
    </row>
    <row r="895" spans="1:27" ht="15.75" customHeight="1" x14ac:dyDescent="0.2">
      <c r="A895" s="41">
        <v>7650</v>
      </c>
      <c r="B895" s="27" t="str">
        <f>VLOOKUP(A895,'BASE REGISTRO NOVIEMBRE'!$B$2:$V$890,2,FALSE)</f>
        <v>Corporación Integral Educativa y Social para el Desarrollo de la Comunidad- (JUEGATELA)</v>
      </c>
      <c r="C895" s="27" t="str">
        <f>VLOOKUP(A895,'BASE REGISTRO NOVIEMBRE'!$B$2:$V$890,3,FALSE)</f>
        <v>65158965-7</v>
      </c>
      <c r="D895" s="27" t="str">
        <f>VLOOKUP(A895,'BASE REGISTRO NOVIEMBRE'!$B$2:$V$890,4,FALSE)</f>
        <v>Asociación de Derecho Privado, sin fines de lucro</v>
      </c>
      <c r="E895" s="27" t="str">
        <f>VLOOKUP(A895,'BASE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5" s="27" t="str">
        <f>VLOOKUP(A895,'BASE REGISTRO NOVIEMBRE'!$B$2:$V$890,6,FALSE)</f>
        <v xml:space="preserve">Certificado de Vigencia, folio Nº 500393598636, de fecha 14 de junio de 2021, del Servicio del Registro Civil e Identificación.
</v>
      </c>
      <c r="G895" s="27" t="str">
        <f>VLOOKUP(A895,'BASE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5" s="27" t="str">
        <f>VLOOKUP(A895,'BASE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5" s="27" t="str">
        <f>VLOOKUP(A895,'BASE REGISTRO NOVIEMBRE'!$B$2:$V$890,9,FALSE)</f>
        <v>Durarán 3años en sus cargos por estatutos</v>
      </c>
      <c r="J895" s="27" t="str">
        <f>VLOOKUP(A895,'BASE REGISTRO NOVIEMBRE'!$B$2:$V$890,10,FALSE)</f>
        <v xml:space="preserve">De 17 de abril de 2020 a 17 de abril de 2023.
</v>
      </c>
      <c r="K895" s="27" t="str">
        <f>VLOOKUP(A895,'BASE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5" s="27" t="str">
        <f>VLOOKUP(A895,'BASE REGISTRO NOVIEMBRE'!$B$2:$V$890,12,FALSE)</f>
        <v xml:space="preserve">Tomás Moro N° 1431, comuna de Las Condes, Región Metropolitana.
</v>
      </c>
      <c r="M895" s="27" t="str">
        <f>VLOOKUP(A895,'BASE REGISTRO NOVIEMBRE'!$B$2:$V$890,13,FALSE)</f>
        <v>XIII</v>
      </c>
      <c r="N895" s="27" t="str">
        <f>VLOOKUP(A895,'BASE REGISTRO NOVIEMBRE'!$B$2:$V$890,14,FALSE)</f>
        <v>Las Condes</v>
      </c>
      <c r="O895" s="27" t="str">
        <f>VLOOKUP(A895,'BASE REGISTRO NOVIEMBRE'!$B$2:$V$890,15,FALSE)</f>
        <v>934105466- 971635538</v>
      </c>
      <c r="P895" s="27" t="str">
        <f>VLOOKUP(A895,'BASE REGISTRO NOVIEMBRE'!$B$2:$V$890,16,FALSE)</f>
        <v>info@juegatela.cl</v>
      </c>
      <c r="Q895" s="27">
        <f>VLOOKUP(A895,'BASE REGISTRO NOVIEMBRE'!$B$2:$V$890,17,FALSE)</f>
        <v>0</v>
      </c>
      <c r="R895" s="27" t="str">
        <f>VLOOKUP(A895,'BASE REGISTRO NOVIEMBRE'!$B$2:$V$890,18,FALSE)</f>
        <v>93401: Instituciones de Asistencia Social.</v>
      </c>
      <c r="S895" s="27" t="str">
        <f>VLOOKUP(A895,'BASE REGISTRO NOVIEMBRE'!$B$2:$V$890,19,FALSE)</f>
        <v xml:space="preserve">Antecedentes financieros correspondientes al año 2020,aprobados por el Subdepartamento de Supervisión Financiera
</v>
      </c>
      <c r="T895" s="107">
        <f>VLOOKUP(A895,'BASE REGISTRO NOVIEMBRE'!$B$2:$V$890,20,FALSE)</f>
        <v>43276</v>
      </c>
      <c r="U895" s="41">
        <v>7650</v>
      </c>
      <c r="V895" s="44">
        <v>3473860</v>
      </c>
      <c r="W895" s="44">
        <v>5985728</v>
      </c>
      <c r="X895" s="45">
        <v>44561</v>
      </c>
      <c r="Y895" s="42" t="s">
        <v>40</v>
      </c>
      <c r="Z895" s="42" t="s">
        <v>9203</v>
      </c>
      <c r="AA895" s="42" t="s">
        <v>9487</v>
      </c>
    </row>
    <row r="896" spans="1:27" ht="15.75" customHeight="1" x14ac:dyDescent="0.2">
      <c r="A896" s="41">
        <v>7650</v>
      </c>
      <c r="B896" s="27" t="str">
        <f>VLOOKUP(A896,'BASE REGISTRO NOVIEMBRE'!$B$2:$V$890,2,FALSE)</f>
        <v>Corporación Integral Educativa y Social para el Desarrollo de la Comunidad- (JUEGATELA)</v>
      </c>
      <c r="C896" s="27" t="str">
        <f>VLOOKUP(A896,'BASE REGISTRO NOVIEMBRE'!$B$2:$V$890,3,FALSE)</f>
        <v>65158965-7</v>
      </c>
      <c r="D896" s="27" t="str">
        <f>VLOOKUP(A896,'BASE REGISTRO NOVIEMBRE'!$B$2:$V$890,4,FALSE)</f>
        <v>Asociación de Derecho Privado, sin fines de lucro</v>
      </c>
      <c r="E896" s="27" t="str">
        <f>VLOOKUP(A896,'BASE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6" s="27" t="str">
        <f>VLOOKUP(A896,'BASE REGISTRO NOVIEMBRE'!$B$2:$V$890,6,FALSE)</f>
        <v xml:space="preserve">Certificado de Vigencia, folio Nº 500393598636, de fecha 14 de junio de 2021, del Servicio del Registro Civil e Identificación.
</v>
      </c>
      <c r="G896" s="27" t="str">
        <f>VLOOKUP(A896,'BASE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6" s="27" t="str">
        <f>VLOOKUP(A896,'BASE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6" s="27" t="str">
        <f>VLOOKUP(A896,'BASE REGISTRO NOVIEMBRE'!$B$2:$V$890,9,FALSE)</f>
        <v>Durarán 3años en sus cargos por estatutos</v>
      </c>
      <c r="J896" s="27" t="str">
        <f>VLOOKUP(A896,'BASE REGISTRO NOVIEMBRE'!$B$2:$V$890,10,FALSE)</f>
        <v xml:space="preserve">De 17 de abril de 2020 a 17 de abril de 2023.
</v>
      </c>
      <c r="K896" s="27" t="str">
        <f>VLOOKUP(A896,'BASE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6" s="27" t="str">
        <f>VLOOKUP(A896,'BASE REGISTRO NOVIEMBRE'!$B$2:$V$890,12,FALSE)</f>
        <v xml:space="preserve">Tomás Moro N° 1431, comuna de Las Condes, Región Metropolitana.
</v>
      </c>
      <c r="M896" s="27" t="str">
        <f>VLOOKUP(A896,'BASE REGISTRO NOVIEMBRE'!$B$2:$V$890,13,FALSE)</f>
        <v>XIII</v>
      </c>
      <c r="N896" s="27" t="str">
        <f>VLOOKUP(A896,'BASE REGISTRO NOVIEMBRE'!$B$2:$V$890,14,FALSE)</f>
        <v>Las Condes</v>
      </c>
      <c r="O896" s="27" t="str">
        <f>VLOOKUP(A896,'BASE REGISTRO NOVIEMBRE'!$B$2:$V$890,15,FALSE)</f>
        <v>934105466- 971635538</v>
      </c>
      <c r="P896" s="27" t="str">
        <f>VLOOKUP(A896,'BASE REGISTRO NOVIEMBRE'!$B$2:$V$890,16,FALSE)</f>
        <v>info@juegatela.cl</v>
      </c>
      <c r="Q896" s="27">
        <f>VLOOKUP(A896,'BASE REGISTRO NOVIEMBRE'!$B$2:$V$890,17,FALSE)</f>
        <v>0</v>
      </c>
      <c r="R896" s="27" t="str">
        <f>VLOOKUP(A896,'BASE REGISTRO NOVIEMBRE'!$B$2:$V$890,18,FALSE)</f>
        <v>93401: Instituciones de Asistencia Social.</v>
      </c>
      <c r="S896" s="27" t="str">
        <f>VLOOKUP(A896,'BASE REGISTRO NOVIEMBRE'!$B$2:$V$890,19,FALSE)</f>
        <v xml:space="preserve">Antecedentes financieros correspondientes al año 2020,aprobados por el Subdepartamento de Supervisión Financiera
</v>
      </c>
      <c r="T896" s="107">
        <f>VLOOKUP(A896,'BASE REGISTRO NOVIEMBRE'!$B$2:$V$890,20,FALSE)</f>
        <v>43276</v>
      </c>
      <c r="U896" s="41">
        <v>7650</v>
      </c>
      <c r="V896" s="44">
        <v>6092616</v>
      </c>
      <c r="W896" s="44">
        <v>12345564</v>
      </c>
      <c r="X896" s="45">
        <v>44561</v>
      </c>
      <c r="Y896" s="42" t="s">
        <v>40</v>
      </c>
      <c r="Z896" s="42" t="s">
        <v>9203</v>
      </c>
      <c r="AA896" s="42" t="s">
        <v>265</v>
      </c>
    </row>
    <row r="897" spans="1:27" ht="15.75" customHeight="1" x14ac:dyDescent="0.2">
      <c r="A897" s="41">
        <v>7650</v>
      </c>
      <c r="B897" s="27" t="str">
        <f>VLOOKUP(A897,'BASE REGISTRO NOVIEMBRE'!$B$2:$V$890,2,FALSE)</f>
        <v>Corporación Integral Educativa y Social para el Desarrollo de la Comunidad- (JUEGATELA)</v>
      </c>
      <c r="C897" s="27" t="str">
        <f>VLOOKUP(A897,'BASE REGISTRO NOVIEMBRE'!$B$2:$V$890,3,FALSE)</f>
        <v>65158965-7</v>
      </c>
      <c r="D897" s="27" t="str">
        <f>VLOOKUP(A897,'BASE REGISTRO NOVIEMBRE'!$B$2:$V$890,4,FALSE)</f>
        <v>Asociación de Derecho Privado, sin fines de lucro</v>
      </c>
      <c r="E897" s="27" t="str">
        <f>VLOOKUP(A897,'BASE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7" s="27" t="str">
        <f>VLOOKUP(A897,'BASE REGISTRO NOVIEMBRE'!$B$2:$V$890,6,FALSE)</f>
        <v xml:space="preserve">Certificado de Vigencia, folio Nº 500393598636, de fecha 14 de junio de 2021, del Servicio del Registro Civil e Identificación.
</v>
      </c>
      <c r="G897" s="27" t="str">
        <f>VLOOKUP(A897,'BASE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7" s="27" t="str">
        <f>VLOOKUP(A897,'BASE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7" s="27" t="str">
        <f>VLOOKUP(A897,'BASE REGISTRO NOVIEMBRE'!$B$2:$V$890,9,FALSE)</f>
        <v>Durarán 3años en sus cargos por estatutos</v>
      </c>
      <c r="J897" s="27" t="str">
        <f>VLOOKUP(A897,'BASE REGISTRO NOVIEMBRE'!$B$2:$V$890,10,FALSE)</f>
        <v xml:space="preserve">De 17 de abril de 2020 a 17 de abril de 2023.
</v>
      </c>
      <c r="K897" s="27" t="str">
        <f>VLOOKUP(A897,'BASE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7" s="27" t="str">
        <f>VLOOKUP(A897,'BASE REGISTRO NOVIEMBRE'!$B$2:$V$890,12,FALSE)</f>
        <v xml:space="preserve">Tomás Moro N° 1431, comuna de Las Condes, Región Metropolitana.
</v>
      </c>
      <c r="M897" s="27" t="str">
        <f>VLOOKUP(A897,'BASE REGISTRO NOVIEMBRE'!$B$2:$V$890,13,FALSE)</f>
        <v>XIII</v>
      </c>
      <c r="N897" s="27" t="str">
        <f>VLOOKUP(A897,'BASE REGISTRO NOVIEMBRE'!$B$2:$V$890,14,FALSE)</f>
        <v>Las Condes</v>
      </c>
      <c r="O897" s="27" t="str">
        <f>VLOOKUP(A897,'BASE REGISTRO NOVIEMBRE'!$B$2:$V$890,15,FALSE)</f>
        <v>934105466- 971635538</v>
      </c>
      <c r="P897" s="27" t="str">
        <f>VLOOKUP(A897,'BASE REGISTRO NOVIEMBRE'!$B$2:$V$890,16,FALSE)</f>
        <v>info@juegatela.cl</v>
      </c>
      <c r="Q897" s="27">
        <f>VLOOKUP(A897,'BASE REGISTRO NOVIEMBRE'!$B$2:$V$890,17,FALSE)</f>
        <v>0</v>
      </c>
      <c r="R897" s="27" t="str">
        <f>VLOOKUP(A897,'BASE REGISTRO NOVIEMBRE'!$B$2:$V$890,18,FALSE)</f>
        <v>93401: Instituciones de Asistencia Social.</v>
      </c>
      <c r="S897" s="27" t="str">
        <f>VLOOKUP(A897,'BASE REGISTRO NOVIEMBRE'!$B$2:$V$890,19,FALSE)</f>
        <v xml:space="preserve">Antecedentes financieros correspondientes al año 2020,aprobados por el Subdepartamento de Supervisión Financiera
</v>
      </c>
      <c r="T897" s="107">
        <f>VLOOKUP(A897,'BASE REGISTRO NOVIEMBRE'!$B$2:$V$890,20,FALSE)</f>
        <v>43276</v>
      </c>
      <c r="U897" s="41">
        <v>7650</v>
      </c>
      <c r="V897" s="44">
        <v>3741080</v>
      </c>
      <c r="W897" s="44">
        <v>7161496</v>
      </c>
      <c r="X897" s="45">
        <v>44561</v>
      </c>
      <c r="Y897" s="42" t="s">
        <v>40</v>
      </c>
      <c r="Z897" s="42" t="s">
        <v>9203</v>
      </c>
      <c r="AA897" s="42" t="s">
        <v>216</v>
      </c>
    </row>
    <row r="898" spans="1:27" ht="15.75" customHeight="1" x14ac:dyDescent="0.2">
      <c r="A898" s="41">
        <v>7650</v>
      </c>
      <c r="B898" s="27" t="str">
        <f>VLOOKUP(A898,'BASE REGISTRO NOVIEMBRE'!$B$2:$V$890,2,FALSE)</f>
        <v>Corporación Integral Educativa y Social para el Desarrollo de la Comunidad- (JUEGATELA)</v>
      </c>
      <c r="C898" s="27" t="str">
        <f>VLOOKUP(A898,'BASE REGISTRO NOVIEMBRE'!$B$2:$V$890,3,FALSE)</f>
        <v>65158965-7</v>
      </c>
      <c r="D898" s="27" t="str">
        <f>VLOOKUP(A898,'BASE REGISTRO NOVIEMBRE'!$B$2:$V$890,4,FALSE)</f>
        <v>Asociación de Derecho Privado, sin fines de lucro</v>
      </c>
      <c r="E898" s="27" t="str">
        <f>VLOOKUP(A898,'BASE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8" s="27" t="str">
        <f>VLOOKUP(A898,'BASE REGISTRO NOVIEMBRE'!$B$2:$V$890,6,FALSE)</f>
        <v xml:space="preserve">Certificado de Vigencia, folio Nº 500393598636, de fecha 14 de junio de 2021, del Servicio del Registro Civil e Identificación.
</v>
      </c>
      <c r="G898" s="27" t="str">
        <f>VLOOKUP(A898,'BASE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8" s="27" t="str">
        <f>VLOOKUP(A898,'BASE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8" s="27" t="str">
        <f>VLOOKUP(A898,'BASE REGISTRO NOVIEMBRE'!$B$2:$V$890,9,FALSE)</f>
        <v>Durarán 3años en sus cargos por estatutos</v>
      </c>
      <c r="J898" s="27" t="str">
        <f>VLOOKUP(A898,'BASE REGISTRO NOVIEMBRE'!$B$2:$V$890,10,FALSE)</f>
        <v xml:space="preserve">De 17 de abril de 2020 a 17 de abril de 2023.
</v>
      </c>
      <c r="K898" s="27" t="str">
        <f>VLOOKUP(A898,'BASE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8" s="27" t="str">
        <f>VLOOKUP(A898,'BASE REGISTRO NOVIEMBRE'!$B$2:$V$890,12,FALSE)</f>
        <v xml:space="preserve">Tomás Moro N° 1431, comuna de Las Condes, Región Metropolitana.
</v>
      </c>
      <c r="M898" s="27" t="str">
        <f>VLOOKUP(A898,'BASE REGISTRO NOVIEMBRE'!$B$2:$V$890,13,FALSE)</f>
        <v>XIII</v>
      </c>
      <c r="N898" s="27" t="str">
        <f>VLOOKUP(A898,'BASE REGISTRO NOVIEMBRE'!$B$2:$V$890,14,FALSE)</f>
        <v>Las Condes</v>
      </c>
      <c r="O898" s="27" t="str">
        <f>VLOOKUP(A898,'BASE REGISTRO NOVIEMBRE'!$B$2:$V$890,15,FALSE)</f>
        <v>934105466- 971635538</v>
      </c>
      <c r="P898" s="27" t="str">
        <f>VLOOKUP(A898,'BASE REGISTRO NOVIEMBRE'!$B$2:$V$890,16,FALSE)</f>
        <v>info@juegatela.cl</v>
      </c>
      <c r="Q898" s="27">
        <f>VLOOKUP(A898,'BASE REGISTRO NOVIEMBRE'!$B$2:$V$890,17,FALSE)</f>
        <v>0</v>
      </c>
      <c r="R898" s="27" t="str">
        <f>VLOOKUP(A898,'BASE REGISTRO NOVIEMBRE'!$B$2:$V$890,18,FALSE)</f>
        <v>93401: Instituciones de Asistencia Social.</v>
      </c>
      <c r="S898" s="27" t="str">
        <f>VLOOKUP(A898,'BASE REGISTRO NOVIEMBRE'!$B$2:$V$890,19,FALSE)</f>
        <v xml:space="preserve">Antecedentes financieros correspondientes al año 2020,aprobados por el Subdepartamento de Supervisión Financiera
</v>
      </c>
      <c r="T898" s="107">
        <f>VLOOKUP(A898,'BASE REGISTRO NOVIEMBRE'!$B$2:$V$890,20,FALSE)</f>
        <v>43276</v>
      </c>
      <c r="U898" s="41">
        <v>7650</v>
      </c>
      <c r="V898" s="44">
        <v>6413280</v>
      </c>
      <c r="W898" s="44">
        <v>12826560</v>
      </c>
      <c r="X898" s="45">
        <v>44561</v>
      </c>
      <c r="Y898" s="42" t="s">
        <v>40</v>
      </c>
      <c r="Z898" s="42" t="s">
        <v>9203</v>
      </c>
      <c r="AA898" s="42" t="s">
        <v>253</v>
      </c>
    </row>
    <row r="899" spans="1:27" ht="15.75" customHeight="1" x14ac:dyDescent="0.2">
      <c r="A899" s="41">
        <v>7650</v>
      </c>
      <c r="B899" s="27" t="str">
        <f>VLOOKUP(A899,'BASE REGISTRO NOVIEMBRE'!$B$2:$V$890,2,FALSE)</f>
        <v>Corporación Integral Educativa y Social para el Desarrollo de la Comunidad- (JUEGATELA)</v>
      </c>
      <c r="C899" s="27" t="str">
        <f>VLOOKUP(A899,'BASE REGISTRO NOVIEMBRE'!$B$2:$V$890,3,FALSE)</f>
        <v>65158965-7</v>
      </c>
      <c r="D899" s="27" t="str">
        <f>VLOOKUP(A899,'BASE REGISTRO NOVIEMBRE'!$B$2:$V$890,4,FALSE)</f>
        <v>Asociación de Derecho Privado, sin fines de lucro</v>
      </c>
      <c r="E899" s="27" t="str">
        <f>VLOOKUP(A899,'BASE REGISTRO NOVIEMBRE'!$B$2:$V$890,5,FALSE)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899" s="27" t="str">
        <f>VLOOKUP(A899,'BASE REGISTRO NOVIEMBRE'!$B$2:$V$890,6,FALSE)</f>
        <v xml:space="preserve">Certificado de Vigencia, folio Nº 500393598636, de fecha 14 de junio de 2021, del Servicio del Registro Civil e Identificación.
</v>
      </c>
      <c r="G899" s="27" t="str">
        <f>VLOOKUP(A899,'BASE REGISTRO NOVIEMBRE'!$B$2:$V$890,7,FALSE)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899" s="27" t="str">
        <f>VLOOKUP(A899,'BASE REGISTRO NOVIEMBRE'!$B$2:$V$890,8,FALSE)</f>
        <v xml:space="preserve">Presidente: 
Felipe Andrés Medina Velásquez, 
Secretario:
Edson Brito Araya, RUT Nº                
Tesorera:
Cristina Jacqueline León Carvajal,                                                                       Según Certificado de directorio de persona jurídica, folio Nº 500393598617, de fecha 14 de junio de 2021, del Servicio del Registro Civil e Identificación
</v>
      </c>
      <c r="I899" s="27" t="str">
        <f>VLOOKUP(A899,'BASE REGISTRO NOVIEMBRE'!$B$2:$V$890,9,FALSE)</f>
        <v>Durarán 3años en sus cargos por estatutos</v>
      </c>
      <c r="J899" s="27" t="str">
        <f>VLOOKUP(A899,'BASE REGISTRO NOVIEMBRE'!$B$2:$V$890,10,FALSE)</f>
        <v xml:space="preserve">De 17 de abril de 2020 a 17 de abril de 2023.
</v>
      </c>
      <c r="K899" s="27" t="str">
        <f>VLOOKUP(A899,'BASE REGISTRO NOVIEMBRE'!$B$2:$V$890,11,FALSE)</f>
        <v>Presidente: 
Felipe Andrés Medina Velásquez, 
Poderes:
Para actuar indistinta y separadamente don Felipe Andrés Medina Velásquez, Secretario: Edson Brito Araya, y              
Tesorera: Cristina Jacqueline León Carvajal, en representación de la institución, para diversas materias de administración y bancarias.</v>
      </c>
      <c r="L899" s="27" t="str">
        <f>VLOOKUP(A899,'BASE REGISTRO NOVIEMBRE'!$B$2:$V$890,12,FALSE)</f>
        <v xml:space="preserve">Tomás Moro N° 1431, comuna de Las Condes, Región Metropolitana.
</v>
      </c>
      <c r="M899" s="27" t="str">
        <f>VLOOKUP(A899,'BASE REGISTRO NOVIEMBRE'!$B$2:$V$890,13,FALSE)</f>
        <v>XIII</v>
      </c>
      <c r="N899" s="27" t="str">
        <f>VLOOKUP(A899,'BASE REGISTRO NOVIEMBRE'!$B$2:$V$890,14,FALSE)</f>
        <v>Las Condes</v>
      </c>
      <c r="O899" s="27" t="str">
        <f>VLOOKUP(A899,'BASE REGISTRO NOVIEMBRE'!$B$2:$V$890,15,FALSE)</f>
        <v>934105466- 971635538</v>
      </c>
      <c r="P899" s="27" t="str">
        <f>VLOOKUP(A899,'BASE REGISTRO NOVIEMBRE'!$B$2:$V$890,16,FALSE)</f>
        <v>info@juegatela.cl</v>
      </c>
      <c r="Q899" s="27">
        <f>VLOOKUP(A899,'BASE REGISTRO NOVIEMBRE'!$B$2:$V$890,17,FALSE)</f>
        <v>0</v>
      </c>
      <c r="R899" s="27" t="str">
        <f>VLOOKUP(A899,'BASE REGISTRO NOVIEMBRE'!$B$2:$V$890,18,FALSE)</f>
        <v>93401: Instituciones de Asistencia Social.</v>
      </c>
      <c r="S899" s="27" t="str">
        <f>VLOOKUP(A899,'BASE REGISTRO NOVIEMBRE'!$B$2:$V$890,19,FALSE)</f>
        <v xml:space="preserve">Antecedentes financieros correspondientes al año 2020,aprobados por el Subdepartamento de Supervisión Financiera
</v>
      </c>
      <c r="T899" s="107">
        <f>VLOOKUP(A899,'BASE REGISTRO NOVIEMBRE'!$B$2:$V$890,20,FALSE)</f>
        <v>43276</v>
      </c>
      <c r="U899" s="41">
        <v>7650</v>
      </c>
      <c r="V899" s="44">
        <v>455481</v>
      </c>
      <c r="W899" s="44">
        <v>17299239</v>
      </c>
      <c r="X899" s="45">
        <v>44561</v>
      </c>
      <c r="Y899" s="42" t="s">
        <v>40</v>
      </c>
      <c r="Z899" s="42" t="s">
        <v>9203</v>
      </c>
      <c r="AA899" s="42" t="s">
        <v>9667</v>
      </c>
    </row>
    <row r="900" spans="1:27" ht="15.75" customHeight="1" x14ac:dyDescent="0.2">
      <c r="A900" s="41">
        <v>7652</v>
      </c>
      <c r="B900" s="27" t="str">
        <f>VLOOKUP(A900,'BASE REGISTRO NOVIEMBRE'!$B$2:$V$890,2,FALSE)</f>
        <v xml:space="preserve">Corporación de Ayuda a la Infancia Casa Montaña </v>
      </c>
      <c r="C900" s="27" t="str">
        <f>VLOOKUP(A900,'BASE REGISTRO NOVIEMBRE'!$B$2:$V$890,3,FALSE)</f>
        <v>65907000-6</v>
      </c>
      <c r="D900" s="27" t="str">
        <f>VLOOKUP(A900,'BASE REGISTRO NOVIEMBRE'!$B$2:$V$890,4,FALSE)</f>
        <v xml:space="preserve">Corporación de Derecho Privado. </v>
      </c>
      <c r="E900" s="27" t="str">
        <f>VLOOKUP(A900,'BASE REGISTRO NOVIEMBRE'!$B$2:$V$890,5,FALSE)</f>
        <v>Otorgada por Decreto Exento N° 716, de 22 de febrero de 2008, del Ministerio de Justicia y Derechos Humanos.</v>
      </c>
      <c r="F900" s="27" t="str">
        <f>VLOOKUP(A900,'BASE REGISTRO NOVIEMBRE'!$B$2:$V$890,6,FALSE)</f>
        <v>Certificado de Vigencia de Persona Jurídica sin Fines de Lucro, Folio N° 500400222164, de 26 de julio de 2021, del Servicio de Registro Civil e Identificación.</v>
      </c>
      <c r="G900" s="27" t="str">
        <f>VLOOKUP(A900,'BASE REGISTRO NOVIEMBRE'!$B$2:$V$890,7,FALSE)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00" s="27" t="str">
        <f>VLOOKUP(A900,'BASE REGISTRO NOVIEMBRE'!$B$2:$V$890,8,FALSE)</f>
        <v xml:space="preserve">Presidente: 
John Paul Hernández, Pasaporte EEUU N° 546129340
Secretaria: 
Annette Viola Scifres, 
Tesorero: 
Marcelo Rodrigo Marcón, 
</v>
      </c>
      <c r="I900" s="27" t="str">
        <f>VLOOKUP(A900,'BASE REGISTRO NOVIEMBRE'!$B$2:$V$890,9,FALSE)</f>
        <v>anual</v>
      </c>
      <c r="J900" s="27" t="str">
        <f>VLOOKUP(A900,'BASE REGISTRO NOVIEMBRE'!$B$2:$V$890,10,FALSE)</f>
        <v>05 de agosto de 2021 a 05 de agosto de 2022.</v>
      </c>
      <c r="K900" s="27" t="str">
        <f>VLOOKUP(A900,'BASE REGISTRO NOVIEMBRE'!$B$2:$V$890,11,FALSE)</f>
        <v xml:space="preserve">Presidente: 
John Paul Hernández, 
Delegación de Poderes del Directorio (actúa individualmente):
Annette Viola Scifres, 
Facultades expresas de representante legal designado por Directorio
Marcelo Rodrigo Marcón
</v>
      </c>
      <c r="L900" s="27" t="str">
        <f>VLOOKUP(A900,'BASE REGISTRO NOVIEMBRE'!$B$2:$V$890,12,FALSE)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00" s="27" t="str">
        <f>VLOOKUP(A900,'BASE REGISTRO NOVIEMBRE'!$B$2:$V$890,13,FALSE)</f>
        <v>IV</v>
      </c>
      <c r="N900" s="27" t="str">
        <f>VLOOKUP(A900,'BASE REGISTRO NOVIEMBRE'!$B$2:$V$890,14,FALSE)</f>
        <v>vicuña</v>
      </c>
      <c r="O900" s="27" t="str">
        <f>VLOOKUP(A900,'BASE REGISTRO NOVIEMBRE'!$B$2:$V$890,15,FALSE)</f>
        <v>Teléfono: 51-2750123 y 56979374253</v>
      </c>
      <c r="P900" s="27" t="str">
        <f>VLOOKUP(A900,'BASE REGISTRO NOVIEMBRE'!$B$2:$V$890,16,FALSE)</f>
        <v>Correo electrónico: casamontana@yahoo.com                            mauricio.montero.ts@gmail.com</v>
      </c>
      <c r="Q900" s="27" t="str">
        <f>VLOOKUP(A900,'BASE REGISTRO NOVIEMBRE'!$B$2:$V$890,17,FALSE)</f>
        <v>Casilla 274</v>
      </c>
      <c r="R900" s="27" t="str">
        <f>VLOOKUP(A900,'BASE REGISTRO NOVIEMBRE'!$B$2:$V$890,18,FALSE)</f>
        <v xml:space="preserve">93401: Institución de Asistencia Social </v>
      </c>
      <c r="S900" s="27" t="str">
        <f>VLOOKUP(A900,'BASE REGISTRO NOVIEMBRE'!$B$2:$V$890,19,FALSE)</f>
        <v xml:space="preserve">Antecedentes financieros correspondientes al año 2020, aprobados por el Subdepartamento de Supervisión Financiera Nacional. </v>
      </c>
      <c r="T900" s="107">
        <f>VLOOKUP(A900,'BASE REGISTRO NOVIEMBRE'!$B$2:$V$890,20,FALSE)</f>
        <v>43307</v>
      </c>
      <c r="U900" s="41">
        <v>7652</v>
      </c>
      <c r="V900" s="44">
        <v>13361884</v>
      </c>
      <c r="W900" s="44">
        <v>38192697</v>
      </c>
      <c r="X900" s="45">
        <v>44561</v>
      </c>
      <c r="Y900" s="42" t="s">
        <v>40</v>
      </c>
      <c r="Z900" s="42" t="s">
        <v>9203</v>
      </c>
      <c r="AA900" s="42" t="s">
        <v>111</v>
      </c>
    </row>
    <row r="901" spans="1:27" ht="15.75" customHeight="1" x14ac:dyDescent="0.2">
      <c r="A901" s="41">
        <v>7652</v>
      </c>
      <c r="B901" s="27" t="str">
        <f>VLOOKUP(A901,'BASE REGISTRO NOVIEMBRE'!$B$2:$V$890,2,FALSE)</f>
        <v xml:space="preserve">Corporación de Ayuda a la Infancia Casa Montaña </v>
      </c>
      <c r="C901" s="27" t="str">
        <f>VLOOKUP(A901,'BASE REGISTRO NOVIEMBRE'!$B$2:$V$890,3,FALSE)</f>
        <v>65907000-6</v>
      </c>
      <c r="D901" s="27" t="str">
        <f>VLOOKUP(A901,'BASE REGISTRO NOVIEMBRE'!$B$2:$V$890,4,FALSE)</f>
        <v xml:space="preserve">Corporación de Derecho Privado. </v>
      </c>
      <c r="E901" s="27" t="str">
        <f>VLOOKUP(A901,'BASE REGISTRO NOVIEMBRE'!$B$2:$V$890,5,FALSE)</f>
        <v>Otorgada por Decreto Exento N° 716, de 22 de febrero de 2008, del Ministerio de Justicia y Derechos Humanos.</v>
      </c>
      <c r="F901" s="27" t="str">
        <f>VLOOKUP(A901,'BASE REGISTRO NOVIEMBRE'!$B$2:$V$890,6,FALSE)</f>
        <v>Certificado de Vigencia de Persona Jurídica sin Fines de Lucro, Folio N° 500400222164, de 26 de julio de 2021, del Servicio de Registro Civil e Identificación.</v>
      </c>
      <c r="G901" s="27" t="str">
        <f>VLOOKUP(A901,'BASE REGISTRO NOVIEMBRE'!$B$2:$V$890,7,FALSE)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01" s="27" t="str">
        <f>VLOOKUP(A901,'BASE REGISTRO NOVIEMBRE'!$B$2:$V$890,8,FALSE)</f>
        <v xml:space="preserve">Presidente: 
John Paul Hernández, Pasaporte EEUU N° 546129340
Secretaria: 
Annette Viola Scifres, 
Tesorero: 
Marcelo Rodrigo Marcón, 
</v>
      </c>
      <c r="I901" s="27" t="str">
        <f>VLOOKUP(A901,'BASE REGISTRO NOVIEMBRE'!$B$2:$V$890,9,FALSE)</f>
        <v>anual</v>
      </c>
      <c r="J901" s="27" t="str">
        <f>VLOOKUP(A901,'BASE REGISTRO NOVIEMBRE'!$B$2:$V$890,10,FALSE)</f>
        <v>05 de agosto de 2021 a 05 de agosto de 2022.</v>
      </c>
      <c r="K901" s="27" t="str">
        <f>VLOOKUP(A901,'BASE REGISTRO NOVIEMBRE'!$B$2:$V$890,11,FALSE)</f>
        <v xml:space="preserve">Presidente: 
John Paul Hernández, 
Delegación de Poderes del Directorio (actúa individualmente):
Annette Viola Scifres, 
Facultades expresas de representante legal designado por Directorio
Marcelo Rodrigo Marcón
</v>
      </c>
      <c r="L901" s="27" t="str">
        <f>VLOOKUP(A901,'BASE REGISTRO NOVIEMBRE'!$B$2:$V$890,12,FALSE)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01" s="27" t="str">
        <f>VLOOKUP(A901,'BASE REGISTRO NOVIEMBRE'!$B$2:$V$890,13,FALSE)</f>
        <v>IV</v>
      </c>
      <c r="N901" s="27" t="str">
        <f>VLOOKUP(A901,'BASE REGISTRO NOVIEMBRE'!$B$2:$V$890,14,FALSE)</f>
        <v>vicuña</v>
      </c>
      <c r="O901" s="27" t="str">
        <f>VLOOKUP(A901,'BASE REGISTRO NOVIEMBRE'!$B$2:$V$890,15,FALSE)</f>
        <v>Teléfono: 51-2750123 y 56979374253</v>
      </c>
      <c r="P901" s="27" t="str">
        <f>VLOOKUP(A901,'BASE REGISTRO NOVIEMBRE'!$B$2:$V$890,16,FALSE)</f>
        <v>Correo electrónico: casamontana@yahoo.com                            mauricio.montero.ts@gmail.com</v>
      </c>
      <c r="Q901" s="27" t="str">
        <f>VLOOKUP(A901,'BASE REGISTRO NOVIEMBRE'!$B$2:$V$890,17,FALSE)</f>
        <v>Casilla 274</v>
      </c>
      <c r="R901" s="27" t="str">
        <f>VLOOKUP(A901,'BASE REGISTRO NOVIEMBRE'!$B$2:$V$890,18,FALSE)</f>
        <v xml:space="preserve">93401: Institución de Asistencia Social </v>
      </c>
      <c r="S901" s="27" t="str">
        <f>VLOOKUP(A901,'BASE REGISTRO NOVIEMBRE'!$B$2:$V$890,19,FALSE)</f>
        <v xml:space="preserve">Antecedentes financieros correspondientes al año 2020, aprobados por el Subdepartamento de Supervisión Financiera Nacional. </v>
      </c>
      <c r="T901" s="107">
        <f>VLOOKUP(A901,'BASE REGISTRO NOVIEMBRE'!$B$2:$V$890,20,FALSE)</f>
        <v>43307</v>
      </c>
      <c r="U901" s="41">
        <v>7652</v>
      </c>
      <c r="V901" s="44">
        <v>27356363</v>
      </c>
      <c r="W901" s="44">
        <v>53762003</v>
      </c>
      <c r="X901" s="45">
        <v>44561</v>
      </c>
      <c r="Y901" s="42" t="s">
        <v>40</v>
      </c>
      <c r="Z901" s="42" t="s">
        <v>9203</v>
      </c>
      <c r="AA901" s="42" t="s">
        <v>209</v>
      </c>
    </row>
    <row r="902" spans="1:27" ht="15.75" customHeight="1" x14ac:dyDescent="0.2">
      <c r="A902" s="41">
        <v>7655</v>
      </c>
      <c r="B902" s="27" t="str">
        <f>VLOOKUP(A902,'BASE REGISTRO NOVIEMBRE'!$B$2:$V$890,2,FALSE)</f>
        <v xml:space="preserve">Fundación Pléyades
</v>
      </c>
      <c r="C902" s="27" t="str">
        <f>VLOOKUP(A902,'BASE REGISTRO NOVIEMBRE'!$B$2:$V$890,3,FALSE)</f>
        <v>65294280-6</v>
      </c>
      <c r="D902" s="27" t="str">
        <f>VLOOKUP(A902,'BASE REGISTRO NOVIEMBRE'!$B$2:$V$890,4,FALSE)</f>
        <v>Fundación de Derecho Privado</v>
      </c>
      <c r="E902" s="27" t="str">
        <f>VLOOKUP(A902,'BASE REGISTRO NOVIEMBRE'!$B$2:$V$890,5,FALSE)</f>
        <v xml:space="preserve">Otorgada por el Decreto Exento N° 1152, de 18 de diciembre de 2003, del Ministerio de Justicia y Derechos Humanos.
</v>
      </c>
      <c r="F902" s="27" t="str">
        <f>VLOOKUP(A902,'BASE REGISTRO NOVIEMBRE'!$B$2:$V$890,6,FALSE)</f>
        <v>Certificado de Vigencia Folio N° 500403082311, de 11 de agosto de 2021, emitido por el Servicio de Registro Civil e Identificación.</v>
      </c>
      <c r="G902" s="27" t="str">
        <f>VLOOKUP(A902,'BASE REGISTRO NOVIEMBRE'!$B$2:$V$890,7,FALSE)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02" s="27" t="str">
        <f>VLOOKUP(A902,'BASE REGISTRO NOVIEMBRE'!$B$2:$V$890,8,FALSE)</f>
        <v>Presidente: 
José Eleno Lagos Ortiz, 
Vicepresidente:
Flavio Félix Hitschfeld Ruiz, 
Secretaria:
María Patricia Muñoz Maureira
Tesorero:
Lorenzo Gálmez Elgueta, 
Director Ejecutivo:
GUILLERMO EDUARDO BOIZARD PIWONKA, 
Según CERTIFICADO DE DIRECTORIO DE
PERSONA JURÍDICA SIN FINES DE LUCRO, folio N° 500396411112, de 01-07-2021, del Servicio del Registro Civil e Identificación.</v>
      </c>
      <c r="I902" s="27" t="str">
        <f>VLOOKUP(A902,'BASE REGISTRO NOVIEMBRE'!$B$2:$V$890,9,FALSE)</f>
        <v>Durarán cinco años en sus cargos</v>
      </c>
      <c r="J902" s="27" t="str">
        <f>VLOOKUP(A902,'BASE REGISTRO NOVIEMBRE'!$B$2:$V$890,10,FALSE)</f>
        <v xml:space="preserve">6 de enero de 2020 al 6 de enero de 2025
</v>
      </c>
      <c r="K902" s="27" t="str">
        <f>VLOOKUP(A902,'BASE REGISTRO NOVIEMBRE'!$B$2:$V$890,11,FALSE)</f>
        <v xml:space="preserve">Presidente: 
José Eleno Lagos Ortiz,
 Poder: Catalina Berríos Carús, </v>
      </c>
      <c r="L902" s="27" t="str">
        <f>VLOOKUP(A902,'BASE REGISTRO NOVIEMBRE'!$B$2:$V$890,12,FALSE)</f>
        <v>Teatinos N° 251, comuna de Santiago, Región Metropolitana</v>
      </c>
      <c r="M902" s="27" t="str">
        <f>VLOOKUP(A902,'BASE REGISTRO NOVIEMBRE'!$B$2:$V$890,13,FALSE)</f>
        <v>XIII</v>
      </c>
      <c r="N902" s="27" t="str">
        <f>VLOOKUP(A902,'BASE REGISTRO NOVIEMBRE'!$B$2:$V$890,14,FALSE)</f>
        <v xml:space="preserve">Santiago
</v>
      </c>
      <c r="O902" s="27" t="str">
        <f>VLOOKUP(A902,'BASE REGISTRO NOVIEMBRE'!$B$2:$V$890,15,FALSE)</f>
        <v xml:space="preserve">56 - 229833243
</v>
      </c>
      <c r="P902" s="27" t="str">
        <f>VLOOKUP(A902,'BASE REGISTRO NOVIEMBRE'!$B$2:$V$890,16,FALSE)</f>
        <v xml:space="preserve">anita.leal@pleyades.cl
</v>
      </c>
      <c r="Q902" s="27">
        <f>VLOOKUP(A902,'BASE REGISTRO NOVIEMBRE'!$B$2:$V$890,17,FALSE)</f>
        <v>0</v>
      </c>
      <c r="R902" s="27" t="str">
        <f>VLOOKUP(A902,'BASE REGISTRO NOVIEMBRE'!$B$2:$V$890,18,FALSE)</f>
        <v>93401: Instituciones de asistencia social.</v>
      </c>
      <c r="S902" s="27" t="str">
        <f>VLOOKUP(A902,'BASE REGISTRO NOVIEMBRE'!$B$2:$V$890,19,FALSE)</f>
        <v>Certificado de antecedentes financieros correspondientes al año 2020 aprobados por el  Subdepartamento de Supervisión  Financiera Nacional.</v>
      </c>
      <c r="T902" s="107">
        <f>VLOOKUP(A902,'BASE REGISTRO NOVIEMBRE'!$B$2:$V$890,20,FALSE)</f>
        <v>43353</v>
      </c>
      <c r="U902" s="41">
        <v>7655</v>
      </c>
      <c r="V902" s="44">
        <v>27975898</v>
      </c>
      <c r="W902" s="44">
        <v>41046576</v>
      </c>
      <c r="X902" s="45">
        <v>44561</v>
      </c>
      <c r="Y902" s="42" t="s">
        <v>40</v>
      </c>
      <c r="Z902" s="42" t="s">
        <v>9203</v>
      </c>
      <c r="AA902" s="42" t="s">
        <v>94</v>
      </c>
    </row>
    <row r="903" spans="1:27" ht="15.75" customHeight="1" x14ac:dyDescent="0.2">
      <c r="A903" s="41">
        <v>7657</v>
      </c>
      <c r="B903" s="27" t="str">
        <f>VLOOKUP(A903,'BASE REGISTRO NOVIEMBRE'!$B$2:$V$890,2,FALSE)</f>
        <v>Corporación Acogida</v>
      </c>
      <c r="C903" s="27" t="str">
        <f>VLOOKUP(A903,'BASE REGISTRO NOVIEMBRE'!$B$2:$V$890,3,FALSE)</f>
        <v>65135476-5</v>
      </c>
      <c r="D903" s="27" t="str">
        <f>VLOOKUP(A903,'BASE REGISTRO NOVIEMBRE'!$B$2:$V$890,4,FALSE)</f>
        <v>Asociación de Derecho Privado.</v>
      </c>
      <c r="E903" s="27" t="str">
        <f>VLOOKUP(A903,'BASE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03" s="27" t="str">
        <f>VLOOKUP(A903,'BASE REGISTRO NOVIEMBRE'!$B$2:$V$890,6,FALSE)</f>
        <v>Certificado de Vigencia, folio Nº 500230986939, de fecha 04 de Junio de 2019, del Servicio del Registro Civil e Identificación</v>
      </c>
      <c r="G903" s="27" t="str">
        <f>VLOOKUP(A903,'BASE REGISTRO NOVIEMBRE'!$B$2:$V$890,7,FALSE)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03" s="27" t="str">
        <f>VLOOKUP(A903,'BASE REGISTRO NOVIEMBRE'!$B$2:$V$890,8,FALSE)</f>
        <v xml:space="preserve">Presidenta: 
Johanna Valeria Valladares González, 
Secretario: 
Álvaro Manterola Lazcano,          
Tesorero:
Rudiger de Jesús Guzmán Lugo,
Directora:
Olga del Carmen Serey Vidal, </v>
      </c>
      <c r="I903" s="27" t="str">
        <f>VLOOKUP(A903,'BASE REGISTRO NOVIEMBRE'!$B$2:$V$890,9,FALSE)</f>
        <v xml:space="preserve">Durarán dos años en sus cargos por estatutos.  </v>
      </c>
      <c r="J903" s="27" t="str">
        <f>VLOOKUP(A903,'BASE REGISTRO NOVIEMBRE'!$B$2:$V$890,10,FALSE)</f>
        <v xml:space="preserve">22 de enero de 2021 al 22 de enero del 2024
</v>
      </c>
      <c r="K903" s="27" t="str">
        <f>VLOOKUP(A903,'BASE REGISTRO NOVIEMBRE'!$B$2:$V$890,11,FALSE)</f>
        <v xml:space="preserve">Presidenta: 
Johanna Valeria Valladares González, </v>
      </c>
      <c r="L903" s="27" t="str">
        <f>VLOOKUP(A903,'BASE REGISTRO NOVIEMBRE'!$B$2:$V$890,12,FALSE)</f>
        <v>Calle Santiago Nº 851, Oficina 31, tercer piso, Comuna de Villa Alemana, Región de Valparaíso.</v>
      </c>
      <c r="M903" s="27" t="str">
        <f>VLOOKUP(A903,'BASE REGISTRO NOVIEMBRE'!$B$2:$V$890,13,FALSE)</f>
        <v>V</v>
      </c>
      <c r="N903" s="27" t="str">
        <f>VLOOKUP(A903,'BASE REGISTRO NOVIEMBRE'!$B$2:$V$890,14,FALSE)</f>
        <v>villa alemana</v>
      </c>
      <c r="O903" s="27">
        <f>VLOOKUP(A903,'BASE REGISTRO NOVIEMBRE'!$B$2:$V$890,15,FALSE)</f>
        <v>984478316</v>
      </c>
      <c r="P903" s="27" t="str">
        <f>VLOOKUP(A903,'BASE REGISTRO NOVIEMBRE'!$B$2:$V$890,16,FALSE)</f>
        <v xml:space="preserve">contacto@corporacionacogida.cl </v>
      </c>
      <c r="Q903" s="27">
        <f>VLOOKUP(A903,'BASE REGISTRO NOVIEMBRE'!$B$2:$V$890,17,FALSE)</f>
        <v>0</v>
      </c>
      <c r="R903" s="27" t="str">
        <f>VLOOKUP(A903,'BASE REGISTRO NOVIEMBRE'!$B$2:$V$890,18,FALSE)</f>
        <v>93401: Instituciones de Asistencia Social.</v>
      </c>
      <c r="S903" s="27" t="str">
        <f>VLOOKUP(A903,'BASE REGISTRO NOVIEMBRE'!$B$2:$V$890,19,FALSE)</f>
        <v xml:space="preserve">Antecedentes financieros correspondientes al año 2021, remitidos al Subdepartamento de Supervisión Financiera Nacional para aprobación. 
*Se solicita a la institución, rectificar año 2021 por año 2020, mediante correo electrónico
</v>
      </c>
      <c r="T903" s="107">
        <f>VLOOKUP(A903,'BASE REGISTRO NOVIEMBRE'!$B$2:$V$890,20,FALSE)</f>
        <v>43374</v>
      </c>
      <c r="U903" s="41">
        <v>7657</v>
      </c>
      <c r="V903" s="44">
        <v>9542685</v>
      </c>
      <c r="W903" s="44">
        <v>23792046</v>
      </c>
      <c r="X903" s="45">
        <v>44561</v>
      </c>
      <c r="Y903" s="42" t="s">
        <v>40</v>
      </c>
      <c r="Z903" s="42" t="s">
        <v>9203</v>
      </c>
      <c r="AA903" s="42" t="s">
        <v>9535</v>
      </c>
    </row>
    <row r="904" spans="1:27" ht="15.75" customHeight="1" x14ac:dyDescent="0.2">
      <c r="A904" s="41">
        <v>7657</v>
      </c>
      <c r="B904" s="27" t="str">
        <f>VLOOKUP(A904,'BASE REGISTRO NOVIEMBRE'!$B$2:$V$890,2,FALSE)</f>
        <v>Corporación Acogida</v>
      </c>
      <c r="C904" s="27" t="str">
        <f>VLOOKUP(A904,'BASE REGISTRO NOVIEMBRE'!$B$2:$V$890,3,FALSE)</f>
        <v>65135476-5</v>
      </c>
      <c r="D904" s="27" t="str">
        <f>VLOOKUP(A904,'BASE REGISTRO NOVIEMBRE'!$B$2:$V$890,4,FALSE)</f>
        <v>Asociación de Derecho Privado.</v>
      </c>
      <c r="E904" s="27" t="str">
        <f>VLOOKUP(A904,'BASE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04" s="27" t="str">
        <f>VLOOKUP(A904,'BASE REGISTRO NOVIEMBRE'!$B$2:$V$890,6,FALSE)</f>
        <v>Certificado de Vigencia, folio Nº 500230986939, de fecha 04 de Junio de 2019, del Servicio del Registro Civil e Identificación</v>
      </c>
      <c r="G904" s="27" t="str">
        <f>VLOOKUP(A904,'BASE REGISTRO NOVIEMBRE'!$B$2:$V$890,7,FALSE)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04" s="27" t="str">
        <f>VLOOKUP(A904,'BASE REGISTRO NOVIEMBRE'!$B$2:$V$890,8,FALSE)</f>
        <v xml:space="preserve">Presidenta: 
Johanna Valeria Valladares González, 
Secretario: 
Álvaro Manterola Lazcano,          
Tesorero:
Rudiger de Jesús Guzmán Lugo,
Directora:
Olga del Carmen Serey Vidal, </v>
      </c>
      <c r="I904" s="27" t="str">
        <f>VLOOKUP(A904,'BASE REGISTRO NOVIEMBRE'!$B$2:$V$890,9,FALSE)</f>
        <v xml:space="preserve">Durarán dos años en sus cargos por estatutos.  </v>
      </c>
      <c r="J904" s="27" t="str">
        <f>VLOOKUP(A904,'BASE REGISTRO NOVIEMBRE'!$B$2:$V$890,10,FALSE)</f>
        <v xml:space="preserve">22 de enero de 2021 al 22 de enero del 2024
</v>
      </c>
      <c r="K904" s="27" t="str">
        <f>VLOOKUP(A904,'BASE REGISTRO NOVIEMBRE'!$B$2:$V$890,11,FALSE)</f>
        <v xml:space="preserve">Presidenta: 
Johanna Valeria Valladares González, </v>
      </c>
      <c r="L904" s="27" t="str">
        <f>VLOOKUP(A904,'BASE REGISTRO NOVIEMBRE'!$B$2:$V$890,12,FALSE)</f>
        <v>Calle Santiago Nº 851, Oficina 31, tercer piso, Comuna de Villa Alemana, Región de Valparaíso.</v>
      </c>
      <c r="M904" s="27" t="str">
        <f>VLOOKUP(A904,'BASE REGISTRO NOVIEMBRE'!$B$2:$V$890,13,FALSE)</f>
        <v>V</v>
      </c>
      <c r="N904" s="27" t="str">
        <f>VLOOKUP(A904,'BASE REGISTRO NOVIEMBRE'!$B$2:$V$890,14,FALSE)</f>
        <v>villa alemana</v>
      </c>
      <c r="O904" s="27">
        <f>VLOOKUP(A904,'BASE REGISTRO NOVIEMBRE'!$B$2:$V$890,15,FALSE)</f>
        <v>984478316</v>
      </c>
      <c r="P904" s="27" t="str">
        <f>VLOOKUP(A904,'BASE REGISTRO NOVIEMBRE'!$B$2:$V$890,16,FALSE)</f>
        <v xml:space="preserve">contacto@corporacionacogida.cl </v>
      </c>
      <c r="Q904" s="27">
        <f>VLOOKUP(A904,'BASE REGISTRO NOVIEMBRE'!$B$2:$V$890,17,FALSE)</f>
        <v>0</v>
      </c>
      <c r="R904" s="27" t="str">
        <f>VLOOKUP(A904,'BASE REGISTRO NOVIEMBRE'!$B$2:$V$890,18,FALSE)</f>
        <v>93401: Instituciones de Asistencia Social.</v>
      </c>
      <c r="S904" s="27" t="str">
        <f>VLOOKUP(A904,'BASE REGISTRO NOVIEMBRE'!$B$2:$V$890,19,FALSE)</f>
        <v xml:space="preserve">Antecedentes financieros correspondientes al año 2021, remitidos al Subdepartamento de Supervisión Financiera Nacional para aprobación. 
*Se solicita a la institución, rectificar año 2021 por año 2020, mediante correo electrónico
</v>
      </c>
      <c r="T904" s="107">
        <f>VLOOKUP(A904,'BASE REGISTRO NOVIEMBRE'!$B$2:$V$890,20,FALSE)</f>
        <v>43374</v>
      </c>
      <c r="U904" s="41">
        <v>7657</v>
      </c>
      <c r="V904" s="44">
        <v>32707728</v>
      </c>
      <c r="W904" s="44">
        <v>95330248</v>
      </c>
      <c r="X904" s="45">
        <v>44561</v>
      </c>
      <c r="Y904" s="42" t="s">
        <v>40</v>
      </c>
      <c r="Z904" s="42" t="s">
        <v>9203</v>
      </c>
      <c r="AA904" s="42" t="s">
        <v>252</v>
      </c>
    </row>
    <row r="905" spans="1:27" ht="15.75" customHeight="1" x14ac:dyDescent="0.2">
      <c r="A905" s="41">
        <v>7657</v>
      </c>
      <c r="B905" s="27" t="str">
        <f>VLOOKUP(A905,'BASE REGISTRO NOVIEMBRE'!$B$2:$V$890,2,FALSE)</f>
        <v>Corporación Acogida</v>
      </c>
      <c r="C905" s="27" t="str">
        <f>VLOOKUP(A905,'BASE REGISTRO NOVIEMBRE'!$B$2:$V$890,3,FALSE)</f>
        <v>65135476-5</v>
      </c>
      <c r="D905" s="27" t="str">
        <f>VLOOKUP(A905,'BASE REGISTRO NOVIEMBRE'!$B$2:$V$890,4,FALSE)</f>
        <v>Asociación de Derecho Privado.</v>
      </c>
      <c r="E905" s="27" t="str">
        <f>VLOOKUP(A905,'BASE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05" s="27" t="str">
        <f>VLOOKUP(A905,'BASE REGISTRO NOVIEMBRE'!$B$2:$V$890,6,FALSE)</f>
        <v>Certificado de Vigencia, folio Nº 500230986939, de fecha 04 de Junio de 2019, del Servicio del Registro Civil e Identificación</v>
      </c>
      <c r="G905" s="27" t="str">
        <f>VLOOKUP(A905,'BASE REGISTRO NOVIEMBRE'!$B$2:$V$890,7,FALSE)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05" s="27" t="str">
        <f>VLOOKUP(A905,'BASE REGISTRO NOVIEMBRE'!$B$2:$V$890,8,FALSE)</f>
        <v xml:space="preserve">Presidenta: 
Johanna Valeria Valladares González, 
Secretario: 
Álvaro Manterola Lazcano,          
Tesorero:
Rudiger de Jesús Guzmán Lugo,
Directora:
Olga del Carmen Serey Vidal, </v>
      </c>
      <c r="I905" s="27" t="str">
        <f>VLOOKUP(A905,'BASE REGISTRO NOVIEMBRE'!$B$2:$V$890,9,FALSE)</f>
        <v xml:space="preserve">Durarán dos años en sus cargos por estatutos.  </v>
      </c>
      <c r="J905" s="27" t="str">
        <f>VLOOKUP(A905,'BASE REGISTRO NOVIEMBRE'!$B$2:$V$890,10,FALSE)</f>
        <v xml:space="preserve">22 de enero de 2021 al 22 de enero del 2024
</v>
      </c>
      <c r="K905" s="27" t="str">
        <f>VLOOKUP(A905,'BASE REGISTRO NOVIEMBRE'!$B$2:$V$890,11,FALSE)</f>
        <v xml:space="preserve">Presidenta: 
Johanna Valeria Valladares González, </v>
      </c>
      <c r="L905" s="27" t="str">
        <f>VLOOKUP(A905,'BASE REGISTRO NOVIEMBRE'!$B$2:$V$890,12,FALSE)</f>
        <v>Calle Santiago Nº 851, Oficina 31, tercer piso, Comuna de Villa Alemana, Región de Valparaíso.</v>
      </c>
      <c r="M905" s="27" t="str">
        <f>VLOOKUP(A905,'BASE REGISTRO NOVIEMBRE'!$B$2:$V$890,13,FALSE)</f>
        <v>V</v>
      </c>
      <c r="N905" s="27" t="str">
        <f>VLOOKUP(A905,'BASE REGISTRO NOVIEMBRE'!$B$2:$V$890,14,FALSE)</f>
        <v>villa alemana</v>
      </c>
      <c r="O905" s="27">
        <f>VLOOKUP(A905,'BASE REGISTRO NOVIEMBRE'!$B$2:$V$890,15,FALSE)</f>
        <v>984478316</v>
      </c>
      <c r="P905" s="27" t="str">
        <f>VLOOKUP(A905,'BASE REGISTRO NOVIEMBRE'!$B$2:$V$890,16,FALSE)</f>
        <v xml:space="preserve">contacto@corporacionacogida.cl </v>
      </c>
      <c r="Q905" s="27">
        <f>VLOOKUP(A905,'BASE REGISTRO NOVIEMBRE'!$B$2:$V$890,17,FALSE)</f>
        <v>0</v>
      </c>
      <c r="R905" s="27" t="str">
        <f>VLOOKUP(A905,'BASE REGISTRO NOVIEMBRE'!$B$2:$V$890,18,FALSE)</f>
        <v>93401: Instituciones de Asistencia Social.</v>
      </c>
      <c r="S905" s="27" t="str">
        <f>VLOOKUP(A905,'BASE REGISTRO NOVIEMBRE'!$B$2:$V$890,19,FALSE)</f>
        <v xml:space="preserve">Antecedentes financieros correspondientes al año 2021, remitidos al Subdepartamento de Supervisión Financiera Nacional para aprobación. 
*Se solicita a la institución, rectificar año 2021 por año 2020, mediante correo electrónico
</v>
      </c>
      <c r="T905" s="107">
        <f>VLOOKUP(A905,'BASE REGISTRO NOVIEMBRE'!$B$2:$V$890,20,FALSE)</f>
        <v>43374</v>
      </c>
      <c r="U905" s="41">
        <v>7657</v>
      </c>
      <c r="V905" s="44">
        <v>27670200</v>
      </c>
      <c r="W905" s="44">
        <v>38272800</v>
      </c>
      <c r="X905" s="45">
        <v>44561</v>
      </c>
      <c r="Y905" s="42" t="s">
        <v>40</v>
      </c>
      <c r="Z905" s="42" t="s">
        <v>9203</v>
      </c>
      <c r="AA905" s="42" t="s">
        <v>487</v>
      </c>
    </row>
    <row r="906" spans="1:27" ht="15.75" customHeight="1" x14ac:dyDescent="0.2">
      <c r="A906" s="41">
        <v>7657</v>
      </c>
      <c r="B906" s="27" t="str">
        <f>VLOOKUP(A906,'BASE REGISTRO NOVIEMBRE'!$B$2:$V$890,2,FALSE)</f>
        <v>Corporación Acogida</v>
      </c>
      <c r="C906" s="27" t="str">
        <f>VLOOKUP(A906,'BASE REGISTRO NOVIEMBRE'!$B$2:$V$890,3,FALSE)</f>
        <v>65135476-5</v>
      </c>
      <c r="D906" s="27" t="str">
        <f>VLOOKUP(A906,'BASE REGISTRO NOVIEMBRE'!$B$2:$V$890,4,FALSE)</f>
        <v>Asociación de Derecho Privado.</v>
      </c>
      <c r="E906" s="27" t="str">
        <f>VLOOKUP(A906,'BASE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06" s="27" t="str">
        <f>VLOOKUP(A906,'BASE REGISTRO NOVIEMBRE'!$B$2:$V$890,6,FALSE)</f>
        <v>Certificado de Vigencia, folio Nº 500230986939, de fecha 04 de Junio de 2019, del Servicio del Registro Civil e Identificación</v>
      </c>
      <c r="G906" s="27" t="str">
        <f>VLOOKUP(A906,'BASE REGISTRO NOVIEMBRE'!$B$2:$V$890,7,FALSE)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06" s="27" t="str">
        <f>VLOOKUP(A906,'BASE REGISTRO NOVIEMBRE'!$B$2:$V$890,8,FALSE)</f>
        <v xml:space="preserve">Presidenta: 
Johanna Valeria Valladares González, 
Secretario: 
Álvaro Manterola Lazcano,          
Tesorero:
Rudiger de Jesús Guzmán Lugo,
Directora:
Olga del Carmen Serey Vidal, </v>
      </c>
      <c r="I906" s="27" t="str">
        <f>VLOOKUP(A906,'BASE REGISTRO NOVIEMBRE'!$B$2:$V$890,9,FALSE)</f>
        <v xml:space="preserve">Durarán dos años en sus cargos por estatutos.  </v>
      </c>
      <c r="J906" s="27" t="str">
        <f>VLOOKUP(A906,'BASE REGISTRO NOVIEMBRE'!$B$2:$V$890,10,FALSE)</f>
        <v xml:space="preserve">22 de enero de 2021 al 22 de enero del 2024
</v>
      </c>
      <c r="K906" s="27" t="str">
        <f>VLOOKUP(A906,'BASE REGISTRO NOVIEMBRE'!$B$2:$V$890,11,FALSE)</f>
        <v xml:space="preserve">Presidenta: 
Johanna Valeria Valladares González, </v>
      </c>
      <c r="L906" s="27" t="str">
        <f>VLOOKUP(A906,'BASE REGISTRO NOVIEMBRE'!$B$2:$V$890,12,FALSE)</f>
        <v>Calle Santiago Nº 851, Oficina 31, tercer piso, Comuna de Villa Alemana, Región de Valparaíso.</v>
      </c>
      <c r="M906" s="27" t="str">
        <f>VLOOKUP(A906,'BASE REGISTRO NOVIEMBRE'!$B$2:$V$890,13,FALSE)</f>
        <v>V</v>
      </c>
      <c r="N906" s="27" t="str">
        <f>VLOOKUP(A906,'BASE REGISTRO NOVIEMBRE'!$B$2:$V$890,14,FALSE)</f>
        <v>villa alemana</v>
      </c>
      <c r="O906" s="27">
        <f>VLOOKUP(A906,'BASE REGISTRO NOVIEMBRE'!$B$2:$V$890,15,FALSE)</f>
        <v>984478316</v>
      </c>
      <c r="P906" s="27" t="str">
        <f>VLOOKUP(A906,'BASE REGISTRO NOVIEMBRE'!$B$2:$V$890,16,FALSE)</f>
        <v xml:space="preserve">contacto@corporacionacogida.cl </v>
      </c>
      <c r="Q906" s="27">
        <f>VLOOKUP(A906,'BASE REGISTRO NOVIEMBRE'!$B$2:$V$890,17,FALSE)</f>
        <v>0</v>
      </c>
      <c r="R906" s="27" t="str">
        <f>VLOOKUP(A906,'BASE REGISTRO NOVIEMBRE'!$B$2:$V$890,18,FALSE)</f>
        <v>93401: Instituciones de Asistencia Social.</v>
      </c>
      <c r="S906" s="27" t="str">
        <f>VLOOKUP(A906,'BASE REGISTRO NOVIEMBRE'!$B$2:$V$890,19,FALSE)</f>
        <v xml:space="preserve">Antecedentes financieros correspondientes al año 2021, remitidos al Subdepartamento de Supervisión Financiera Nacional para aprobación. 
*Se solicita a la institución, rectificar año 2021 por año 2020, mediante correo electrónico
</v>
      </c>
      <c r="T906" s="107">
        <f>VLOOKUP(A906,'BASE REGISTRO NOVIEMBRE'!$B$2:$V$890,20,FALSE)</f>
        <v>43374</v>
      </c>
      <c r="U906" s="41">
        <v>7657</v>
      </c>
      <c r="V906" s="44">
        <v>11947320</v>
      </c>
      <c r="W906" s="44">
        <v>17248620</v>
      </c>
      <c r="X906" s="45">
        <v>44561</v>
      </c>
      <c r="Y906" s="42" t="s">
        <v>40</v>
      </c>
      <c r="Z906" s="42" t="s">
        <v>9203</v>
      </c>
      <c r="AA906" s="42" t="s">
        <v>72</v>
      </c>
    </row>
    <row r="907" spans="1:27" ht="15.75" customHeight="1" x14ac:dyDescent="0.2">
      <c r="A907" s="41">
        <v>7658</v>
      </c>
      <c r="B907" s="27" t="str">
        <f>VLOOKUP(A907,'BASE REGISTRO NOVIEMBRE'!$B$2:$V$890,2,FALSE)</f>
        <v>Fundación MADRE VICTORIA</v>
      </c>
      <c r="C907" s="27" t="str">
        <f>VLOOKUP(A907,'BASE REGISTRO NOVIEMBRE'!$B$2:$V$890,3,FALSE)</f>
        <v>65096495-0</v>
      </c>
      <c r="D907" s="27" t="str">
        <f>VLOOKUP(A907,'BASE REGISTRO NOVIEMBRE'!$B$2:$V$890,4,FALSE)</f>
        <v>Fundación de Derecho Privado.</v>
      </c>
      <c r="E907" s="27" t="str">
        <f>VLOOKUP(A907,'BASE REGISTRO NOVIEMBRE'!$B$2:$V$890,5,FALSE)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07" s="27" t="str">
        <f>VLOOKUP(A907,'BASE REGISTRO NOVIEMBRE'!$B$2:$V$890,6,FALSE)</f>
        <v>Certificado de Vigencia, folio Nº 500407328799, de fecha 06 de septiembre de 2021, del  Servicio del Registro Civil e Identificación.</v>
      </c>
      <c r="G907" s="27" t="str">
        <f>VLOOKUP(A907,'BASE REGISTRO NOVIEMBRE'!$B$2:$V$890,7,FALSE)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07" s="27" t="str">
        <f>VLOOKUP(A907,'BASE REGISTRO NOVIEMBRE'!$B$2:$V$890,8,FALSE)</f>
        <v xml:space="preserve">Presidente: 
Jorge Mardones Cancino, 
Vice-Presidenta 
Clara Sepúlveda Ferrada, 
Secretario: 
Rosauro Palma Umanzor,            
Tesorera:
Norma Borquez Orellana,
Director:
Ariel Orrego Vallejos,
Directora:
Rosa Cerda Rubilar, 
</v>
      </c>
      <c r="I907" s="27" t="str">
        <f>VLOOKUP(A907,'BASE REGISTRO NOVIEMBRE'!$B$2:$V$890,9,FALSE)</f>
        <v>Durarán cinco años en sus cargos por estatutos</v>
      </c>
      <c r="J907" s="27" t="str">
        <f>VLOOKUP(A907,'BASE REGISTRO NOVIEMBRE'!$B$2:$V$890,10,FALSE)</f>
        <v xml:space="preserve">De 15 de noviembre de 2016 a 15 de noviembre de 2021.
</v>
      </c>
      <c r="K907" s="27" t="str">
        <f>VLOOKUP(A907,'BASE REGISTRO NOVIEMBRE'!$B$2:$V$890,11,FALSE)</f>
        <v xml:space="preserve">Vice-Presidenta: 
Clara Sepúlveda Ferrada, 
</v>
      </c>
      <c r="L907" s="27" t="str">
        <f>VLOOKUP(A907,'BASE REGISTRO NOVIEMBRE'!$B$2:$V$890,12,FALSE)</f>
        <v xml:space="preserve">Balmaceda Nº 477, Comuna de El Carmen
</v>
      </c>
      <c r="M907" s="27" t="str">
        <f>VLOOKUP(A907,'BASE REGISTRO NOVIEMBRE'!$B$2:$V$890,13,FALSE)</f>
        <v>XVI</v>
      </c>
      <c r="N907" s="27" t="str">
        <f>VLOOKUP(A907,'BASE REGISTRO NOVIEMBRE'!$B$2:$V$890,14,FALSE)</f>
        <v>El Carmen</v>
      </c>
      <c r="O907" s="27" t="str">
        <f>VLOOKUP(A907,'BASE REGISTRO NOVIEMBRE'!$B$2:$V$890,15,FALSE)</f>
        <v>422661015
938663448 / 988258475</v>
      </c>
      <c r="P907" s="27" t="str">
        <f>VLOOKUP(A907,'BASE REGISTRO NOVIEMBRE'!$B$2:$V$890,16,FALSE)</f>
        <v xml:space="preserve"> fundacionmadrevictoria@gmail.com</v>
      </c>
      <c r="Q907" s="27">
        <f>VLOOKUP(A907,'BASE REGISTRO NOVIEMBRE'!$B$2:$V$890,17,FALSE)</f>
        <v>0</v>
      </c>
      <c r="R907" s="27" t="str">
        <f>VLOOKUP(A907,'BASE REGISTRO NOVIEMBRE'!$B$2:$V$890,18,FALSE)</f>
        <v>93401: Instituciones de Asistencia Social.</v>
      </c>
      <c r="S907" s="27" t="str">
        <f>VLOOKUP(A907,'BASE REGISTRO NOVIEMBRE'!$B$2:$V$890,19,FALSE)</f>
        <v>Se acompaña certificado financiero , correspondiente al año 2020, APROBADOS del  Sub Departamento de Supervisión Financiera Nacional</v>
      </c>
      <c r="T907" s="107">
        <f>VLOOKUP(A907,'BASE REGISTRO NOVIEMBRE'!$B$2:$V$890,20,FALSE)</f>
        <v>43374</v>
      </c>
      <c r="U907" s="41">
        <v>7658</v>
      </c>
      <c r="V907" s="44">
        <v>27287018</v>
      </c>
      <c r="W907" s="44">
        <v>90845058</v>
      </c>
      <c r="X907" s="45">
        <v>44561</v>
      </c>
      <c r="Y907" s="42" t="s">
        <v>40</v>
      </c>
      <c r="Z907" s="42" t="s">
        <v>9203</v>
      </c>
      <c r="AA907" s="42" t="s">
        <v>2951</v>
      </c>
    </row>
    <row r="908" spans="1:27" ht="15.75" customHeight="1" x14ac:dyDescent="0.2">
      <c r="A908" s="41">
        <v>7660</v>
      </c>
      <c r="B908" s="27" t="str">
        <f>VLOOKUP(A908,'BASE REGISTRO NOVIEMBRE'!$B$2:$V$890,2,FALSE)</f>
        <v xml:space="preserve">Fundación del Instituto de Capacitación y Especialización Padre Hurtado o Fundación ICEPH
</v>
      </c>
      <c r="C908" s="27" t="str">
        <f>VLOOKUP(A908,'BASE REGISTRO NOVIEMBRE'!$B$2:$V$890,3,FALSE)</f>
        <v>65161991-2</v>
      </c>
      <c r="D908" s="27" t="str">
        <f>VLOOKUP(A908,'BASE REGISTRO NOVIEMBRE'!$B$2:$V$890,4,FALSE)</f>
        <v>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v>
      </c>
      <c r="E908" s="27" t="str">
        <f>VLOOKUP(A908,'BASE REGISTRO NOVIEMBRE'!$B$2:$V$890,5,FALSE)</f>
        <v>Inscripción N° 271142, de fecha 9 de marzo de 2018, del Registro de Personas Jurídicas, del Servicio de Registro Civil e Identificación.</v>
      </c>
      <c r="F908" s="27" t="str">
        <f>VLOOKUP(A908,'BASE REGISTRO NOVIEMBRE'!$B$2:$V$890,6,FALSE)</f>
        <v>Certificado de vigencia folio Nº 500408723825, de fecha 14 de septiembre de 2021, emitido por el Servicio de Registro Civil e Identificación.</v>
      </c>
      <c r="G908" s="27" t="str">
        <f>VLOOKUP(A908,'BASE REGISTRO NOVIEMBRE'!$B$2:$V$890,7,FALSE)</f>
        <v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v>
      </c>
      <c r="H908" s="27" t="str">
        <f>VLOOKUP(A908,'BASE REGISTRO NOVIEMBRE'!$B$2:$V$890,8,FALSE)</f>
        <v>Presidente: María Luisa Hurtado Rozas, 
Secretario: Raúl Ignacio Contreras Hurtado,
Tesorero: Eduardo Mauricio Trincado Salinas,</v>
      </c>
      <c r="I908" s="27" t="str">
        <f>VLOOKUP(A908,'BASE REGISTRO NOVIEMBRE'!$B$2:$V$890,9,FALSE)</f>
        <v xml:space="preserve"> 04 años
</v>
      </c>
      <c r="J908" s="27" t="str">
        <f>VLOOKUP(A908,'BASE REGISTRO NOVIEMBRE'!$B$2:$V$890,10,FALSE)</f>
        <v>09 de marzo de 2020 al 09 de marzo de 2024</v>
      </c>
      <c r="K908" s="27" t="str">
        <f>VLOOKUP(A908,'BASE REGISTRO NOVIEMBRE'!$B$2:$V$890,11,FALSE)</f>
        <v xml:space="preserve">María Luisa Hurtado Rozas, </v>
      </c>
      <c r="L908" s="27" t="str">
        <f>VLOOKUP(A908,'BASE REGISTRO NOVIEMBRE'!$B$2:$V$890,12,FALSE)</f>
        <v xml:space="preserve">4 Norte N° 557, Oficina 3, comuna de Viña del Mar.
Región de Valparaíso.
A partir del 01.10.2021 será Frodden N° 525, comuna de Quilpué, Región de Valparaíso.
</v>
      </c>
      <c r="M908" s="27" t="str">
        <f>VLOOKUP(A908,'BASE REGISTRO NOVIEMBRE'!$B$2:$V$890,13,FALSE)</f>
        <v>V</v>
      </c>
      <c r="N908" s="27" t="str">
        <f>VLOOKUP(A908,'BASE REGISTRO NOVIEMBRE'!$B$2:$V$890,14,FALSE)</f>
        <v>Viña del Mar- Quilpue (01.10.21)</v>
      </c>
      <c r="O908" s="27" t="str">
        <f>VLOOKUP(A908,'BASE REGISTRO NOVIEMBRE'!$B$2:$V$890,15,FALSE)</f>
        <v>Fono: 986942195-323114350</v>
      </c>
      <c r="P908" s="27" t="str">
        <f>VLOOKUP(A908,'BASE REGISTRO NOVIEMBRE'!$B$2:$V$890,16,FALSE)</f>
        <v>mlhurtado@iceph.cl</v>
      </c>
      <c r="Q908" s="27">
        <f>VLOOKUP(A908,'BASE REGISTRO NOVIEMBRE'!$B$2:$V$890,17,FALSE)</f>
        <v>0</v>
      </c>
      <c r="R908" s="27">
        <f>VLOOKUP(A908,'BASE REGISTRO NOVIEMBRE'!$B$2:$V$890,18,FALSE)</f>
        <v>93401</v>
      </c>
      <c r="S908" s="27" t="str">
        <f>VLOOKUP(A908,'BASE REGISTRO NOVIEMBRE'!$B$2:$V$890,19,FALSE)</f>
        <v>Se acompaña Certificado Financiero año 2020, aprobados por el Subdepartamento de Supervisión Financiera Nacional</v>
      </c>
      <c r="T908" s="107">
        <f>VLOOKUP(A908,'BASE REGISTRO NOVIEMBRE'!$B$2:$V$890,20,FALSE)</f>
        <v>43395</v>
      </c>
      <c r="U908" s="41">
        <v>7660</v>
      </c>
      <c r="V908" s="44">
        <v>44928994</v>
      </c>
      <c r="W908" s="44">
        <v>57908897</v>
      </c>
      <c r="X908" s="45">
        <v>44561</v>
      </c>
      <c r="Y908" s="42" t="s">
        <v>40</v>
      </c>
      <c r="Z908" s="42" t="s">
        <v>9203</v>
      </c>
      <c r="AA908" s="42" t="s">
        <v>208</v>
      </c>
    </row>
    <row r="909" spans="1:27" ht="15.75" customHeight="1" x14ac:dyDescent="0.2">
      <c r="A909" s="41">
        <v>7664</v>
      </c>
      <c r="B909" s="27" t="str">
        <f>VLOOKUP(A909,'BASE REGISTRO NOVIEMBRE'!$B$2:$V$890,2,FALSE)</f>
        <v>Corporación Amulen Profesionales</v>
      </c>
      <c r="C909" s="27" t="str">
        <f>VLOOKUP(A909,'BASE REGISTRO NOVIEMBRE'!$B$2:$V$890,3,FALSE)</f>
        <v>65079761-2</v>
      </c>
      <c r="D909" s="27" t="str">
        <f>VLOOKUP(A909,'BASE REGISTRO NOVIEMBRE'!$B$2:$V$890,4,FALSE)</f>
        <v>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v>
      </c>
      <c r="E909" s="27" t="str">
        <f>VLOOKUP(A909,'BASE REGISTRO NOVIEMBRE'!$B$2:$V$890,5,FALSE)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v>
      </c>
      <c r="F909" s="27" t="str">
        <f>VLOOKUP(A909,'BASE REGISTRO NOVIEMBRE'!$B$2:$V$890,6,FALSE)</f>
        <v xml:space="preserve">Certificado de Vigencia de Persona Jurídica sin Fines de Lucro, Folio Nº 500395583010, de 25 de junio de 2021, del Servicio del Registro Civil e Identificación.
</v>
      </c>
      <c r="G909" s="27" t="str">
        <f>VLOOKUP(A909,'BASE REGISTRO NOVIEMBRE'!$B$2:$V$890,7,FALSE)</f>
        <v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v>
      </c>
      <c r="H909" s="27" t="str">
        <f>VLOOKUP(A909,'BASE REGISTRO NOVIEMBRE'!$B$2:$V$890,8,FALSE)</f>
        <v xml:space="preserve">Presidente: 
Alex Gonzalo Leal Valverde, 
Secretario: 
Wilson Tomás Trujillo Ortiz, 
Tesorero:
Claudio Rodrigo Calderón Hermosilla, 
Según consta en el Certificad De Directorio de Persona Jurídica sin Fines de Lucro, Folio Nº 500395582969, de 25 de junio de 2021, del Servicio del Registro Civil e Identificación.
</v>
      </c>
      <c r="I909" s="27" t="str">
        <f>VLOOKUP(A909,'BASE REGISTRO NOVIEMBRE'!$B$2:$V$890,9,FALSE)</f>
        <v xml:space="preserve">Durarán TRES años en sus cargos.  </v>
      </c>
      <c r="J909" s="27" t="str">
        <f>VLOOKUP(A909,'BASE REGISTRO NOVIEMBRE'!$B$2:$V$890,10,FALSE)</f>
        <v xml:space="preserve">Del 28 de enero de 2019 al 28 de enero de 2022.
Según consta en el Certificad De Directorio de Persona Jurídica sin Fines de Lucro, Folio Nº 500395582969, de 25 de junio de 2021, del Servicio del Registro Civil e Identificación, la última elección directiva se realizó con fecha 28 de enero de 2019.
</v>
      </c>
      <c r="K909" s="27" t="str">
        <f>VLOOKUP(A909,'BASE REGISTRO NOVIEMBRE'!$B$2:$V$890,11,FALSE)</f>
        <v xml:space="preserve">Presidente y Mandato Especial de Representante Legal: 
Alex Gonzalo Leal Valverde, 
Mandato Especial de Representante Legal:
Jasmira Maribel Nuñez Alfaro, 
Katherine Elba Andrea Olivares Velásquez, 
</v>
      </c>
      <c r="L909" s="27" t="str">
        <f>VLOOKUP(A909,'BASE REGISTRO NOVIEMBRE'!$B$2:$V$890,12,FALSE)</f>
        <v xml:space="preserve">Larrondo N° 450, comuna de Coquimbo, Región de Coquimbo
</v>
      </c>
      <c r="M909" s="27" t="str">
        <f>VLOOKUP(A909,'BASE REGISTRO NOVIEMBRE'!$B$2:$V$890,13,FALSE)</f>
        <v>IV</v>
      </c>
      <c r="N909" s="27" t="str">
        <f>VLOOKUP(A909,'BASE REGISTRO NOVIEMBRE'!$B$2:$V$890,14,FALSE)</f>
        <v>Coquimbo</v>
      </c>
      <c r="O909" s="27" t="str">
        <f>VLOOKUP(A909,'BASE REGISTRO NOVIEMBRE'!$B$2:$V$890,15,FALSE)</f>
        <v>51-2-494851
cel:9/96739015</v>
      </c>
      <c r="P909" s="27" t="str">
        <f>VLOOKUP(A909,'BASE REGISTRO NOVIEMBRE'!$B$2:$V$890,16,FALSE)</f>
        <v>amulenpro@gmail.com</v>
      </c>
      <c r="Q909" s="27">
        <f>VLOOKUP(A909,'BASE REGISTRO NOVIEMBRE'!$B$2:$V$890,17,FALSE)</f>
        <v>0</v>
      </c>
      <c r="R909" s="27" t="str">
        <f>VLOOKUP(A909,'BASE REGISTRO NOVIEMBRE'!$B$2:$V$890,18,FALSE)</f>
        <v>93401: Instituciones de Asistencia Social.</v>
      </c>
      <c r="S909" s="27" t="str">
        <f>VLOOKUP(A909,'BASE REGISTRO NOVIEMBRE'!$B$2:$V$890,19,FALSE)</f>
        <v>Se acompaña certificado financiero, correspondiente al año 2020, aprobados por el Sub Departamento de Supervisión Financiera Nacional.</v>
      </c>
      <c r="T909" s="107">
        <f>VLOOKUP(A909,'BASE REGISTRO NOVIEMBRE'!$B$2:$V$890,20,FALSE)</f>
        <v>43453</v>
      </c>
      <c r="U909" s="41">
        <v>7664</v>
      </c>
      <c r="V909" s="44">
        <v>25862088</v>
      </c>
      <c r="W909" s="44">
        <v>46506161</v>
      </c>
      <c r="X909" s="45">
        <v>44561</v>
      </c>
      <c r="Y909" s="42" t="s">
        <v>40</v>
      </c>
      <c r="Z909" s="42" t="s">
        <v>9203</v>
      </c>
      <c r="AA909" s="42" t="s">
        <v>111</v>
      </c>
    </row>
    <row r="910" spans="1:27" ht="15.75" customHeight="1" x14ac:dyDescent="0.2">
      <c r="A910" s="41">
        <v>7670</v>
      </c>
      <c r="B910" s="27" t="str">
        <f>VLOOKUP(A910,'BASE REGISTRO NOVIEMBRE'!$B$2:$V$890,2,FALSE)</f>
        <v>Fundación Guadalupe Acoge</v>
      </c>
      <c r="C910" s="27" t="str">
        <f>VLOOKUP(A910,'BASE REGISTRO NOVIEMBRE'!$B$2:$V$890,3,FALSE)</f>
        <v>65174702-3</v>
      </c>
      <c r="D910" s="27" t="str">
        <f>VLOOKUP(A910,'BASE REGISTRO NOVIEMBRE'!$B$2:$V$890,4,FALSE)</f>
        <v>Corporación de Derecho Privado.</v>
      </c>
      <c r="E910" s="27" t="str">
        <f>VLOOKUP(A910,'BASE REGISTRO NOVIEMBRE'!$B$2:$V$890,5,FALSE)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910" s="27" t="str">
        <f>VLOOKUP(A910,'BASE REGISTRO NOVIEMBRE'!$B$2:$V$890,6,FALSE)</f>
        <v>Certificado de Vigencia de Persona Jurídica sin Fines de Lucro, Folio N° 500401777792, emitido por el Servicio de Registro Civil e Identificación, con fecha 04 de agosto de 2021.</v>
      </c>
      <c r="G910" s="27" t="str">
        <f>VLOOKUP(A910,'BASE REGISTRO NOVIEMBRE'!$B$2:$V$890,7,FALSE)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910" s="27" t="str">
        <f>VLOOKUP(A910,'BASE REGISTRO NOVIEMBRE'!$B$2:$V$890,8,FALSE)</f>
        <v>Presidenta: 
MARÍA CAROLINA BEZMALINOVIC MORALES, 
Secretaria:
ISABEL MARGARITA SAID SOMAVÍA
Tesorera:
CAROLINA ELENA HERRERA LÓPEZ, 
Directoras
CLAUDIA SUTIL SERVPIN, 
ISABEL MARGARITA PAROT GUARACHI,
De acuerdo a Acta de Sesión Extraordinaria de Directorio de fecha 05 de diciembre de 2019, reducida a escritura pública co fecha 06 de diciembre de 2019, en la Notaría de Santiago de don Cosme Gomila Gatica. De acuerdo a dicha acta, el directorio elegido durará hasta el día 04 de octubre de 2021.
Certificado de Directorio de fecha 04 de agosto de 2021, emitido por el Registro Civil, Folio N° 500401777761.</v>
      </c>
      <c r="I910" s="27" t="str">
        <f>VLOOKUP(A910,'BASE REGISTRO NOVIEMBRE'!$B$2:$V$890,9,FALSE)</f>
        <v>03 años</v>
      </c>
      <c r="J910" s="27" t="str">
        <f>VLOOKUP(A910,'BASE REGISTRO NOVIEMBRE'!$B$2:$V$890,10,FALSE)</f>
        <v>Del 04 de octubre de 2018 al 04 de octubre de 2021.</v>
      </c>
      <c r="K910" s="27" t="str">
        <f>VLOOKUP(A910,'BASE REGISTRO NOVIEMBRE'!$B$2:$V$890,11,FALSE)</f>
        <v xml:space="preserve">MARÍA CAROLINA BEZMALINOVIC MORALES, 
</v>
      </c>
      <c r="L910" s="27" t="str">
        <f>VLOOKUP(A910,'BASE REGISTRO NOVIEMBRE'!$B$2:$V$890,12,FALSE)</f>
        <v xml:space="preserve">Avenida Andrés Bello N°2867, piso 20, Comuna de Las Condes, Región Metropolitana.                                                                                                                                                                                                                                                        </v>
      </c>
      <c r="M910" s="27" t="str">
        <f>VLOOKUP(A910,'BASE REGISTRO NOVIEMBRE'!$B$2:$V$890,13,FALSE)</f>
        <v>XIII</v>
      </c>
      <c r="N910" s="27" t="str">
        <f>VLOOKUP(A910,'BASE REGISTRO NOVIEMBRE'!$B$2:$V$890,14,FALSE)</f>
        <v>Las Condes</v>
      </c>
      <c r="O910" s="27">
        <f>VLOOKUP(A910,'BASE REGISTRO NOVIEMBRE'!$B$2:$V$890,15,FALSE)</f>
        <v>226698697</v>
      </c>
      <c r="P910" s="27" t="str">
        <f>VLOOKUP(A910,'BASE REGISTRO NOVIEMBRE'!$B$2:$V$890,16,FALSE)</f>
        <v xml:space="preserve">guadalupeacoge@gmail.com
</v>
      </c>
      <c r="Q910" s="27">
        <f>VLOOKUP(A910,'BASE REGISTRO NOVIEMBRE'!$B$2:$V$890,17,FALSE)</f>
        <v>0</v>
      </c>
      <c r="R910" s="27" t="str">
        <f>VLOOKUP(A910,'BASE REGISTRO NOVIEMBRE'!$B$2:$V$890,18,FALSE)</f>
        <v xml:space="preserve">93401: Institución de Asistencia Social 
</v>
      </c>
      <c r="S910" s="27" t="str">
        <f>VLOOKUP(A910,'BASE REGISTRO NOVIEMBRE'!$B$2:$V$890,19,FALSE)</f>
        <v>Antecedentes financieros correspondientes al año 2020 aprobados por el Sub Departamento de Supervisión Financiera Nacional.</v>
      </c>
      <c r="T910" s="107">
        <f>VLOOKUP(A910,'BASE REGISTRO NOVIEMBRE'!$B$2:$V$890,20,FALSE)</f>
        <v>43503</v>
      </c>
      <c r="U910" s="41">
        <v>7670</v>
      </c>
      <c r="V910" s="44">
        <v>35294764</v>
      </c>
      <c r="W910" s="44">
        <v>61320268</v>
      </c>
      <c r="X910" s="45">
        <v>44561</v>
      </c>
      <c r="Y910" s="42" t="s">
        <v>40</v>
      </c>
      <c r="Z910" s="42" t="s">
        <v>9203</v>
      </c>
      <c r="AA910" s="42" t="s">
        <v>94</v>
      </c>
    </row>
    <row r="911" spans="1:27" ht="15.75" customHeight="1" x14ac:dyDescent="0.2">
      <c r="A911" s="41">
        <v>7672</v>
      </c>
      <c r="B911" s="27" t="str">
        <f>VLOOKUP(A911,'BASE REGISTRO NOVIEMBRE'!$B$2:$V$890,2,FALSE)</f>
        <v xml:space="preserve">Delegación Presidencial Provincial de Choapa (ex Gobernación Provincial de Choapa)
</v>
      </c>
      <c r="C911" s="27" t="str">
        <f>VLOOKUP(A911,'BASE REGISTRO NOVIEMBRE'!$B$2:$V$890,3,FALSE)</f>
        <v>60511043-6</v>
      </c>
      <c r="D911" s="27" t="str">
        <f>VLOOKUP(A911,'BASE REGISTRO NOVIEMBRE'!$B$2:$V$890,4,FALSE)</f>
        <v>Gobernación Provincial</v>
      </c>
      <c r="E911" s="27" t="str">
        <f>VLOOKUP(A911,'BASE REGISTRO NOVIEMBRE'!$B$2:$V$890,5,FALSE)</f>
        <v>Constitución Política de la República, artículo 105.</v>
      </c>
      <c r="F911" s="27" t="str">
        <f>VLOOKUP(A911,'BASE REGISTRO NOVIEMBRE'!$B$2:$V$890,6,FALSE)</f>
        <v>Indefinida.</v>
      </c>
      <c r="G911" s="27" t="str">
        <f>VLOOKUP(A911,'BASE REGISTRO NOVIEMBRE'!$B$2:$V$890,7,FALSE)</f>
        <v xml:space="preserve">D.F.L. Nº 19.175, que fija el texto refundido, coordinado, sistematizado y actualizado de la Ley Orgánica Constitucional sobre Gobierno y Administración Regional, específicamente los artículos 4º, letra a), 13, 14, 19 letras a) y b.
</v>
      </c>
      <c r="H911" s="27" t="str">
        <f>VLOOKUP(A911,'BASE REGISTRO NOVIEMBRE'!$B$2:$V$890,8,FALSE)</f>
        <v>no tiene</v>
      </c>
      <c r="I911" s="27">
        <f>VLOOKUP(A911,'BASE REGISTRO NOVIEMBRE'!$B$2:$V$890,9,FALSE)</f>
        <v>0</v>
      </c>
      <c r="J911" s="27">
        <f>VLOOKUP(A911,'BASE REGISTRO NOVIEMBRE'!$B$2:$V$890,10,FALSE)</f>
        <v>0</v>
      </c>
      <c r="K911" s="27" t="str">
        <f>VLOOKUP(A911,'BASE REGISTRO NOVIEMBRE'!$B$2:$V$890,11,FALSE)</f>
        <v xml:space="preserve">Gobernador Provincial Titular: Juan Pablo Gálvez Lillo, 
</v>
      </c>
      <c r="L911" s="27" t="str">
        <f>VLOOKUP(A911,'BASE REGISTRO NOVIEMBRE'!$B$2:$V$890,12,FALSE)</f>
        <v xml:space="preserve">Calle Ecuador N° 220, comuna de Illapel, Región de Coquimbo.
</v>
      </c>
      <c r="M911" s="27" t="str">
        <f>VLOOKUP(A911,'BASE REGISTRO NOVIEMBRE'!$B$2:$V$890,13,FALSE)</f>
        <v>IV</v>
      </c>
      <c r="N911" s="27" t="str">
        <f>VLOOKUP(A911,'BASE REGISTRO NOVIEMBRE'!$B$2:$V$890,14,FALSE)</f>
        <v>Illapel</v>
      </c>
      <c r="O911" s="27" t="str">
        <f>VLOOKUP(A911,'BASE REGISTRO NOVIEMBRE'!$B$2:$V$890,15,FALSE)</f>
        <v>Fono: 53 - 2422040</v>
      </c>
      <c r="P911" s="27">
        <f>VLOOKUP(A911,'BASE REGISTRO NOVIEMBRE'!$B$2:$V$890,16,FALSE)</f>
        <v>0</v>
      </c>
      <c r="Q911" s="27">
        <f>VLOOKUP(A911,'BASE REGISTRO NOVIEMBRE'!$B$2:$V$890,17,FALSE)</f>
        <v>0</v>
      </c>
      <c r="R911" s="27">
        <f>VLOOKUP(A911,'BASE REGISTRO NOVIEMBRE'!$B$2:$V$890,18,FALSE)</f>
        <v>91001</v>
      </c>
      <c r="S911" s="27" t="str">
        <f>VLOOKUP(A911,'BASE REGISTRO NOVIEMBRE'!$B$2:$V$890,19,FALSE)</f>
        <v>No se acompañan. Aplica Informe Jurídico Nº 09, de  fecha 14 de marzo de 2011 del Departamento Jurídico y Dictamen Nº 070791, de 2009, de la Contraloría General de la República.</v>
      </c>
      <c r="T911" s="107">
        <f>VLOOKUP(A911,'BASE REGISTRO NOVIEMBRE'!$B$2:$V$890,20,FALSE)</f>
        <v>43553</v>
      </c>
      <c r="U911" s="41">
        <v>7672</v>
      </c>
      <c r="V911" s="44">
        <v>31402195</v>
      </c>
      <c r="W911" s="44">
        <v>48879417</v>
      </c>
      <c r="X911" s="45">
        <v>44561</v>
      </c>
      <c r="Y911" s="42" t="s">
        <v>40</v>
      </c>
      <c r="Z911" s="42" t="s">
        <v>9203</v>
      </c>
      <c r="AA911" s="42" t="s">
        <v>208</v>
      </c>
    </row>
    <row r="912" spans="1:27" ht="15.75" customHeight="1" x14ac:dyDescent="0.2">
      <c r="A912" s="41">
        <v>7683</v>
      </c>
      <c r="B912" s="27" t="str">
        <f>VLOOKUP(A912,'BASE REGISTRO NOVIEMBRE'!$B$2:$V$890,2,FALSE)</f>
        <v>ORGANIZACIÓN NO GUBERNAMENTAL DE DESARROLLO CORPORACIÓN PARA EL RECONOCIMIENTO, ESTUDIO Y APOYO DE LA PARTICIPACIÓN SOCIAL INCLUSIVA- ONG CREAPSI</v>
      </c>
      <c r="C912" s="27" t="str">
        <f>VLOOKUP(A912,'BASE REGISTRO NOVIEMBRE'!$B$2:$V$890,3,FALSE)</f>
        <v>65182258-0</v>
      </c>
      <c r="D912" s="27">
        <f>VLOOKUP(A912,'BASE REGISTRO NOVIEMBRE'!$B$2:$V$890,4,FALSE)</f>
        <v>0</v>
      </c>
      <c r="E912" s="27" t="str">
        <f>VLOOKUP(A912,'BASE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2" s="27" t="str">
        <f>VLOOKUP(A912,'BASE REGISTRO NOVIEMBRE'!$B$2:$V$890,6,FALSE)</f>
        <v>Certificado de Vigencia Folio Nº 500404676059, otorgado el 20 de agosto de 2021, del Servicio de Registro Civil e Identificación</v>
      </c>
      <c r="G912" s="27" t="str">
        <f>VLOOKUP(A912,'BASE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2" s="27" t="str">
        <f>VLOOKUP(A912,'BASE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2" s="27" t="str">
        <f>VLOOKUP(A912,'BASE REGISTRO NOVIEMBRE'!$B$2:$V$890,9,FALSE)</f>
        <v>5 AÑOS</v>
      </c>
      <c r="J912" s="27" t="str">
        <f>VLOOKUP(A912,'BASE REGISTRO NOVIEMBRE'!$B$2:$V$890,10,FALSE)</f>
        <v>06 de junio de 2019 al 06 de junio de 2024.</v>
      </c>
      <c r="K912" s="27" t="str">
        <f>VLOOKUP(A912,'BASE REGISTRO NOVIEMBRE'!$B$2:$V$890,11,FALSE)</f>
        <v xml:space="preserve">Presidente:
Karen Edilia Briones Farias,
Director Ejecutivo. 
Ramiro Rodrigo González Figueroa, 
</v>
      </c>
      <c r="L912" s="27" t="str">
        <f>VLOOKUP(A912,'BASE REGISTRO NOVIEMBRE'!$B$2:$V$890,12,FALSE)</f>
        <v xml:space="preserve">Calle General Velásquez N°1430, villa Carmen y Dolores, comuna de San Felipe, región de Valparaíso.
</v>
      </c>
      <c r="M912" s="27" t="str">
        <f>VLOOKUP(A912,'BASE REGISTRO NOVIEMBRE'!$B$2:$V$890,13,FALSE)</f>
        <v>V</v>
      </c>
      <c r="N912" s="27" t="str">
        <f>VLOOKUP(A912,'BASE REGISTRO NOVIEMBRE'!$B$2:$V$890,14,FALSE)</f>
        <v>San Felipe</v>
      </c>
      <c r="O912" s="27" t="str">
        <f>VLOOKUP(A912,'BASE REGISTRO NOVIEMBRE'!$B$2:$V$890,15,FALSE)</f>
        <v>Teléfono: 34-223-6101</v>
      </c>
      <c r="P912" s="27" t="str">
        <f>VLOOKUP(A912,'BASE REGISTRO NOVIEMBRE'!$B$2:$V$890,16,FALSE)</f>
        <v xml:space="preserve">Correo electrónico: ongcreapsi@gmail.com
</v>
      </c>
      <c r="Q912" s="27">
        <f>VLOOKUP(A912,'BASE REGISTRO NOVIEMBRE'!$B$2:$V$890,17,FALSE)</f>
        <v>0</v>
      </c>
      <c r="R912" s="27">
        <f>VLOOKUP(A912,'BASE REGISTRO NOVIEMBRE'!$B$2:$V$890,18,FALSE)</f>
        <v>93401</v>
      </c>
      <c r="S912" s="27" t="str">
        <f>VLOOKUP(A912,'BASE REGISTRO NOVIEMBRE'!$B$2:$V$890,19,FALSE)</f>
        <v xml:space="preserve">Antecedentes financieros correspondientes al año 2020, aprobados por el Sub Depto de Supervisión Financiera Nacional. </v>
      </c>
      <c r="T912" s="107">
        <f>VLOOKUP(A912,'BASE REGISTRO NOVIEMBRE'!$B$2:$V$890,20,FALSE)</f>
        <v>43644</v>
      </c>
      <c r="U912" s="41">
        <v>7683</v>
      </c>
      <c r="V912" s="44">
        <v>10817341</v>
      </c>
      <c r="W912" s="44">
        <v>19803620</v>
      </c>
      <c r="X912" s="45">
        <v>44561</v>
      </c>
      <c r="Y912" s="42" t="s">
        <v>40</v>
      </c>
      <c r="Z912" s="42" t="s">
        <v>9203</v>
      </c>
      <c r="AA912" s="42" t="s">
        <v>204</v>
      </c>
    </row>
    <row r="913" spans="1:27" ht="15.75" customHeight="1" x14ac:dyDescent="0.2">
      <c r="A913" s="41">
        <v>7683</v>
      </c>
      <c r="B913" s="27" t="str">
        <f>VLOOKUP(A913,'BASE REGISTRO NOVIEMBRE'!$B$2:$V$890,2,FALSE)</f>
        <v>ORGANIZACIÓN NO GUBERNAMENTAL DE DESARROLLO CORPORACIÓN PARA EL RECONOCIMIENTO, ESTUDIO Y APOYO DE LA PARTICIPACIÓN SOCIAL INCLUSIVA- ONG CREAPSI</v>
      </c>
      <c r="C913" s="27" t="str">
        <f>VLOOKUP(A913,'BASE REGISTRO NOVIEMBRE'!$B$2:$V$890,3,FALSE)</f>
        <v>65182258-0</v>
      </c>
      <c r="D913" s="27">
        <f>VLOOKUP(A913,'BASE REGISTRO NOVIEMBRE'!$B$2:$V$890,4,FALSE)</f>
        <v>0</v>
      </c>
      <c r="E913" s="27" t="str">
        <f>VLOOKUP(A913,'BASE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3" s="27" t="str">
        <f>VLOOKUP(A913,'BASE REGISTRO NOVIEMBRE'!$B$2:$V$890,6,FALSE)</f>
        <v>Certificado de Vigencia Folio Nº 500404676059, otorgado el 20 de agosto de 2021, del Servicio de Registro Civil e Identificación</v>
      </c>
      <c r="G913" s="27" t="str">
        <f>VLOOKUP(A913,'BASE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3" s="27" t="str">
        <f>VLOOKUP(A913,'BASE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3" s="27" t="str">
        <f>VLOOKUP(A913,'BASE REGISTRO NOVIEMBRE'!$B$2:$V$890,9,FALSE)</f>
        <v>5 AÑOS</v>
      </c>
      <c r="J913" s="27" t="str">
        <f>VLOOKUP(A913,'BASE REGISTRO NOVIEMBRE'!$B$2:$V$890,10,FALSE)</f>
        <v>06 de junio de 2019 al 06 de junio de 2024.</v>
      </c>
      <c r="K913" s="27" t="str">
        <f>VLOOKUP(A913,'BASE REGISTRO NOVIEMBRE'!$B$2:$V$890,11,FALSE)</f>
        <v xml:space="preserve">Presidente:
Karen Edilia Briones Farias,
Director Ejecutivo. 
Ramiro Rodrigo González Figueroa, 
</v>
      </c>
      <c r="L913" s="27" t="str">
        <f>VLOOKUP(A913,'BASE REGISTRO NOVIEMBRE'!$B$2:$V$890,12,FALSE)</f>
        <v xml:space="preserve">Calle General Velásquez N°1430, villa Carmen y Dolores, comuna de San Felipe, región de Valparaíso.
</v>
      </c>
      <c r="M913" s="27" t="str">
        <f>VLOOKUP(A913,'BASE REGISTRO NOVIEMBRE'!$B$2:$V$890,13,FALSE)</f>
        <v>V</v>
      </c>
      <c r="N913" s="27" t="str">
        <f>VLOOKUP(A913,'BASE REGISTRO NOVIEMBRE'!$B$2:$V$890,14,FALSE)</f>
        <v>San Felipe</v>
      </c>
      <c r="O913" s="27" t="str">
        <f>VLOOKUP(A913,'BASE REGISTRO NOVIEMBRE'!$B$2:$V$890,15,FALSE)</f>
        <v>Teléfono: 34-223-6101</v>
      </c>
      <c r="P913" s="27" t="str">
        <f>VLOOKUP(A913,'BASE REGISTRO NOVIEMBRE'!$B$2:$V$890,16,FALSE)</f>
        <v xml:space="preserve">Correo electrónico: ongcreapsi@gmail.com
</v>
      </c>
      <c r="Q913" s="27">
        <f>VLOOKUP(A913,'BASE REGISTRO NOVIEMBRE'!$B$2:$V$890,17,FALSE)</f>
        <v>0</v>
      </c>
      <c r="R913" s="27">
        <f>VLOOKUP(A913,'BASE REGISTRO NOVIEMBRE'!$B$2:$V$890,18,FALSE)</f>
        <v>93401</v>
      </c>
      <c r="S913" s="27" t="str">
        <f>VLOOKUP(A913,'BASE REGISTRO NOVIEMBRE'!$B$2:$V$890,19,FALSE)</f>
        <v xml:space="preserve">Antecedentes financieros correspondientes al año 2020, aprobados por el Sub Depto de Supervisión Financiera Nacional. </v>
      </c>
      <c r="T913" s="107">
        <f>VLOOKUP(A913,'BASE REGISTRO NOVIEMBRE'!$B$2:$V$890,20,FALSE)</f>
        <v>43644</v>
      </c>
      <c r="U913" s="41">
        <v>7683</v>
      </c>
      <c r="V913" s="44">
        <v>37015590</v>
      </c>
      <c r="W913" s="44">
        <v>49354120</v>
      </c>
      <c r="X913" s="45">
        <v>44561</v>
      </c>
      <c r="Y913" s="42" t="s">
        <v>40</v>
      </c>
      <c r="Z913" s="42" t="s">
        <v>9203</v>
      </c>
      <c r="AA913" s="42" t="s">
        <v>111</v>
      </c>
    </row>
    <row r="914" spans="1:27" ht="15.75" customHeight="1" x14ac:dyDescent="0.2">
      <c r="A914" s="41">
        <v>7683</v>
      </c>
      <c r="B914" s="27" t="str">
        <f>VLOOKUP(A914,'BASE REGISTRO NOVIEMBRE'!$B$2:$V$890,2,FALSE)</f>
        <v>ORGANIZACIÓN NO GUBERNAMENTAL DE DESARROLLO CORPORACIÓN PARA EL RECONOCIMIENTO, ESTUDIO Y APOYO DE LA PARTICIPACIÓN SOCIAL INCLUSIVA- ONG CREAPSI</v>
      </c>
      <c r="C914" s="27" t="str">
        <f>VLOOKUP(A914,'BASE REGISTRO NOVIEMBRE'!$B$2:$V$890,3,FALSE)</f>
        <v>65182258-0</v>
      </c>
      <c r="D914" s="27">
        <f>VLOOKUP(A914,'BASE REGISTRO NOVIEMBRE'!$B$2:$V$890,4,FALSE)</f>
        <v>0</v>
      </c>
      <c r="E914" s="27" t="str">
        <f>VLOOKUP(A914,'BASE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4" s="27" t="str">
        <f>VLOOKUP(A914,'BASE REGISTRO NOVIEMBRE'!$B$2:$V$890,6,FALSE)</f>
        <v>Certificado de Vigencia Folio Nº 500404676059, otorgado el 20 de agosto de 2021, del Servicio de Registro Civil e Identificación</v>
      </c>
      <c r="G914" s="27" t="str">
        <f>VLOOKUP(A914,'BASE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4" s="27" t="str">
        <f>VLOOKUP(A914,'BASE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4" s="27" t="str">
        <f>VLOOKUP(A914,'BASE REGISTRO NOVIEMBRE'!$B$2:$V$890,9,FALSE)</f>
        <v>5 AÑOS</v>
      </c>
      <c r="J914" s="27" t="str">
        <f>VLOOKUP(A914,'BASE REGISTRO NOVIEMBRE'!$B$2:$V$890,10,FALSE)</f>
        <v>06 de junio de 2019 al 06 de junio de 2024.</v>
      </c>
      <c r="K914" s="27" t="str">
        <f>VLOOKUP(A914,'BASE REGISTRO NOVIEMBRE'!$B$2:$V$890,11,FALSE)</f>
        <v xml:space="preserve">Presidente:
Karen Edilia Briones Farias,
Director Ejecutivo. 
Ramiro Rodrigo González Figueroa, 
</v>
      </c>
      <c r="L914" s="27" t="str">
        <f>VLOOKUP(A914,'BASE REGISTRO NOVIEMBRE'!$B$2:$V$890,12,FALSE)</f>
        <v xml:space="preserve">Calle General Velásquez N°1430, villa Carmen y Dolores, comuna de San Felipe, región de Valparaíso.
</v>
      </c>
      <c r="M914" s="27" t="str">
        <f>VLOOKUP(A914,'BASE REGISTRO NOVIEMBRE'!$B$2:$V$890,13,FALSE)</f>
        <v>V</v>
      </c>
      <c r="N914" s="27" t="str">
        <f>VLOOKUP(A914,'BASE REGISTRO NOVIEMBRE'!$B$2:$V$890,14,FALSE)</f>
        <v>San Felipe</v>
      </c>
      <c r="O914" s="27" t="str">
        <f>VLOOKUP(A914,'BASE REGISTRO NOVIEMBRE'!$B$2:$V$890,15,FALSE)</f>
        <v>Teléfono: 34-223-6101</v>
      </c>
      <c r="P914" s="27" t="str">
        <f>VLOOKUP(A914,'BASE REGISTRO NOVIEMBRE'!$B$2:$V$890,16,FALSE)</f>
        <v xml:space="preserve">Correo electrónico: ongcreapsi@gmail.com
</v>
      </c>
      <c r="Q914" s="27">
        <f>VLOOKUP(A914,'BASE REGISTRO NOVIEMBRE'!$B$2:$V$890,17,FALSE)</f>
        <v>0</v>
      </c>
      <c r="R914" s="27">
        <f>VLOOKUP(A914,'BASE REGISTRO NOVIEMBRE'!$B$2:$V$890,18,FALSE)</f>
        <v>93401</v>
      </c>
      <c r="S914" s="27" t="str">
        <f>VLOOKUP(A914,'BASE REGISTRO NOVIEMBRE'!$B$2:$V$890,19,FALSE)</f>
        <v xml:space="preserve">Antecedentes financieros correspondientes al año 2020, aprobados por el Sub Depto de Supervisión Financiera Nacional. </v>
      </c>
      <c r="T914" s="107">
        <f>VLOOKUP(A914,'BASE REGISTRO NOVIEMBRE'!$B$2:$V$890,20,FALSE)</f>
        <v>43644</v>
      </c>
      <c r="U914" s="41">
        <v>7683</v>
      </c>
      <c r="V914" s="44">
        <v>13853789</v>
      </c>
      <c r="W914" s="44">
        <v>22077499</v>
      </c>
      <c r="X914" s="45">
        <v>44561</v>
      </c>
      <c r="Y914" s="42" t="s">
        <v>40</v>
      </c>
      <c r="Z914" s="42" t="s">
        <v>9203</v>
      </c>
      <c r="AA914" s="42" t="s">
        <v>208</v>
      </c>
    </row>
    <row r="915" spans="1:27" ht="15.75" customHeight="1" x14ac:dyDescent="0.2">
      <c r="A915" s="41">
        <v>7683</v>
      </c>
      <c r="B915" s="27" t="str">
        <f>VLOOKUP(A915,'BASE REGISTRO NOVIEMBRE'!$B$2:$V$890,2,FALSE)</f>
        <v>ORGANIZACIÓN NO GUBERNAMENTAL DE DESARROLLO CORPORACIÓN PARA EL RECONOCIMIENTO, ESTUDIO Y APOYO DE LA PARTICIPACIÓN SOCIAL INCLUSIVA- ONG CREAPSI</v>
      </c>
      <c r="C915" s="27" t="str">
        <f>VLOOKUP(A915,'BASE REGISTRO NOVIEMBRE'!$B$2:$V$890,3,FALSE)</f>
        <v>65182258-0</v>
      </c>
      <c r="D915" s="27">
        <f>VLOOKUP(A915,'BASE REGISTRO NOVIEMBRE'!$B$2:$V$890,4,FALSE)</f>
        <v>0</v>
      </c>
      <c r="E915" s="27" t="str">
        <f>VLOOKUP(A915,'BASE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5" s="27" t="str">
        <f>VLOOKUP(A915,'BASE REGISTRO NOVIEMBRE'!$B$2:$V$890,6,FALSE)</f>
        <v>Certificado de Vigencia Folio Nº 500404676059, otorgado el 20 de agosto de 2021, del Servicio de Registro Civil e Identificación</v>
      </c>
      <c r="G915" s="27" t="str">
        <f>VLOOKUP(A915,'BASE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5" s="27" t="str">
        <f>VLOOKUP(A915,'BASE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5" s="27" t="str">
        <f>VLOOKUP(A915,'BASE REGISTRO NOVIEMBRE'!$B$2:$V$890,9,FALSE)</f>
        <v>5 AÑOS</v>
      </c>
      <c r="J915" s="27" t="str">
        <f>VLOOKUP(A915,'BASE REGISTRO NOVIEMBRE'!$B$2:$V$890,10,FALSE)</f>
        <v>06 de junio de 2019 al 06 de junio de 2024.</v>
      </c>
      <c r="K915" s="27" t="str">
        <f>VLOOKUP(A915,'BASE REGISTRO NOVIEMBRE'!$B$2:$V$890,11,FALSE)</f>
        <v xml:space="preserve">Presidente:
Karen Edilia Briones Farias,
Director Ejecutivo. 
Ramiro Rodrigo González Figueroa, 
</v>
      </c>
      <c r="L915" s="27" t="str">
        <f>VLOOKUP(A915,'BASE REGISTRO NOVIEMBRE'!$B$2:$V$890,12,FALSE)</f>
        <v xml:space="preserve">Calle General Velásquez N°1430, villa Carmen y Dolores, comuna de San Felipe, región de Valparaíso.
</v>
      </c>
      <c r="M915" s="27" t="str">
        <f>VLOOKUP(A915,'BASE REGISTRO NOVIEMBRE'!$B$2:$V$890,13,FALSE)</f>
        <v>V</v>
      </c>
      <c r="N915" s="27" t="str">
        <f>VLOOKUP(A915,'BASE REGISTRO NOVIEMBRE'!$B$2:$V$890,14,FALSE)</f>
        <v>San Felipe</v>
      </c>
      <c r="O915" s="27" t="str">
        <f>VLOOKUP(A915,'BASE REGISTRO NOVIEMBRE'!$B$2:$V$890,15,FALSE)</f>
        <v>Teléfono: 34-223-6101</v>
      </c>
      <c r="P915" s="27" t="str">
        <f>VLOOKUP(A915,'BASE REGISTRO NOVIEMBRE'!$B$2:$V$890,16,FALSE)</f>
        <v xml:space="preserve">Correo electrónico: ongcreapsi@gmail.com
</v>
      </c>
      <c r="Q915" s="27">
        <f>VLOOKUP(A915,'BASE REGISTRO NOVIEMBRE'!$B$2:$V$890,17,FALSE)</f>
        <v>0</v>
      </c>
      <c r="R915" s="27">
        <f>VLOOKUP(A915,'BASE REGISTRO NOVIEMBRE'!$B$2:$V$890,18,FALSE)</f>
        <v>93401</v>
      </c>
      <c r="S915" s="27" t="str">
        <f>VLOOKUP(A915,'BASE REGISTRO NOVIEMBRE'!$B$2:$V$890,19,FALSE)</f>
        <v xml:space="preserve">Antecedentes financieros correspondientes al año 2020, aprobados por el Sub Depto de Supervisión Financiera Nacional. </v>
      </c>
      <c r="T915" s="107">
        <f>VLOOKUP(A915,'BASE REGISTRO NOVIEMBRE'!$B$2:$V$890,20,FALSE)</f>
        <v>43644</v>
      </c>
      <c r="U915" s="41">
        <v>7683</v>
      </c>
      <c r="V915" s="44">
        <v>32621047</v>
      </c>
      <c r="W915" s="44">
        <v>44170812</v>
      </c>
      <c r="X915" s="45">
        <v>44561</v>
      </c>
      <c r="Y915" s="42" t="s">
        <v>40</v>
      </c>
      <c r="Z915" s="42" t="s">
        <v>9203</v>
      </c>
      <c r="AA915" s="42" t="s">
        <v>209</v>
      </c>
    </row>
    <row r="916" spans="1:27" ht="15.75" customHeight="1" x14ac:dyDescent="0.2">
      <c r="A916" s="41">
        <v>7683</v>
      </c>
      <c r="B916" s="27" t="str">
        <f>VLOOKUP(A916,'BASE REGISTRO NOVIEMBRE'!$B$2:$V$890,2,FALSE)</f>
        <v>ORGANIZACIÓN NO GUBERNAMENTAL DE DESARROLLO CORPORACIÓN PARA EL RECONOCIMIENTO, ESTUDIO Y APOYO DE LA PARTICIPACIÓN SOCIAL INCLUSIVA- ONG CREAPSI</v>
      </c>
      <c r="C916" s="27" t="str">
        <f>VLOOKUP(A916,'BASE REGISTRO NOVIEMBRE'!$B$2:$V$890,3,FALSE)</f>
        <v>65182258-0</v>
      </c>
      <c r="D916" s="27">
        <f>VLOOKUP(A916,'BASE REGISTRO NOVIEMBRE'!$B$2:$V$890,4,FALSE)</f>
        <v>0</v>
      </c>
      <c r="E916" s="27" t="str">
        <f>VLOOKUP(A916,'BASE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6" s="27" t="str">
        <f>VLOOKUP(A916,'BASE REGISTRO NOVIEMBRE'!$B$2:$V$890,6,FALSE)</f>
        <v>Certificado de Vigencia Folio Nº 500404676059, otorgado el 20 de agosto de 2021, del Servicio de Registro Civil e Identificación</v>
      </c>
      <c r="G916" s="27" t="str">
        <f>VLOOKUP(A916,'BASE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6" s="27" t="str">
        <f>VLOOKUP(A916,'BASE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6" s="27" t="str">
        <f>VLOOKUP(A916,'BASE REGISTRO NOVIEMBRE'!$B$2:$V$890,9,FALSE)</f>
        <v>5 AÑOS</v>
      </c>
      <c r="J916" s="27" t="str">
        <f>VLOOKUP(A916,'BASE REGISTRO NOVIEMBRE'!$B$2:$V$890,10,FALSE)</f>
        <v>06 de junio de 2019 al 06 de junio de 2024.</v>
      </c>
      <c r="K916" s="27" t="str">
        <f>VLOOKUP(A916,'BASE REGISTRO NOVIEMBRE'!$B$2:$V$890,11,FALSE)</f>
        <v xml:space="preserve">Presidente:
Karen Edilia Briones Farias,
Director Ejecutivo. 
Ramiro Rodrigo González Figueroa, 
</v>
      </c>
      <c r="L916" s="27" t="str">
        <f>VLOOKUP(A916,'BASE REGISTRO NOVIEMBRE'!$B$2:$V$890,12,FALSE)</f>
        <v xml:space="preserve">Calle General Velásquez N°1430, villa Carmen y Dolores, comuna de San Felipe, región de Valparaíso.
</v>
      </c>
      <c r="M916" s="27" t="str">
        <f>VLOOKUP(A916,'BASE REGISTRO NOVIEMBRE'!$B$2:$V$890,13,FALSE)</f>
        <v>V</v>
      </c>
      <c r="N916" s="27" t="str">
        <f>VLOOKUP(A916,'BASE REGISTRO NOVIEMBRE'!$B$2:$V$890,14,FALSE)</f>
        <v>San Felipe</v>
      </c>
      <c r="O916" s="27" t="str">
        <f>VLOOKUP(A916,'BASE REGISTRO NOVIEMBRE'!$B$2:$V$890,15,FALSE)</f>
        <v>Teléfono: 34-223-6101</v>
      </c>
      <c r="P916" s="27" t="str">
        <f>VLOOKUP(A916,'BASE REGISTRO NOVIEMBRE'!$B$2:$V$890,16,FALSE)</f>
        <v xml:space="preserve">Correo electrónico: ongcreapsi@gmail.com
</v>
      </c>
      <c r="Q916" s="27">
        <f>VLOOKUP(A916,'BASE REGISTRO NOVIEMBRE'!$B$2:$V$890,17,FALSE)</f>
        <v>0</v>
      </c>
      <c r="R916" s="27">
        <f>VLOOKUP(A916,'BASE REGISTRO NOVIEMBRE'!$B$2:$V$890,18,FALSE)</f>
        <v>93401</v>
      </c>
      <c r="S916" s="27" t="str">
        <f>VLOOKUP(A916,'BASE REGISTRO NOVIEMBRE'!$B$2:$V$890,19,FALSE)</f>
        <v xml:space="preserve">Antecedentes financieros correspondientes al año 2020, aprobados por el Sub Depto de Supervisión Financiera Nacional. </v>
      </c>
      <c r="T916" s="107">
        <f>VLOOKUP(A916,'BASE REGISTRO NOVIEMBRE'!$B$2:$V$890,20,FALSE)</f>
        <v>43644</v>
      </c>
      <c r="U916" s="41">
        <v>7683</v>
      </c>
      <c r="V916" s="44">
        <v>16733076</v>
      </c>
      <c r="W916" s="44">
        <v>28001141</v>
      </c>
      <c r="X916" s="45">
        <v>44561</v>
      </c>
      <c r="Y916" s="42" t="s">
        <v>40</v>
      </c>
      <c r="Z916" s="42" t="s">
        <v>9203</v>
      </c>
      <c r="AA916" s="42" t="s">
        <v>284</v>
      </c>
    </row>
    <row r="917" spans="1:27" ht="15.75" customHeight="1" x14ac:dyDescent="0.2">
      <c r="A917" s="41">
        <v>7683</v>
      </c>
      <c r="B917" s="27" t="str">
        <f>VLOOKUP(A917,'BASE REGISTRO NOVIEMBRE'!$B$2:$V$890,2,FALSE)</f>
        <v>ORGANIZACIÓN NO GUBERNAMENTAL DE DESARROLLO CORPORACIÓN PARA EL RECONOCIMIENTO, ESTUDIO Y APOYO DE LA PARTICIPACIÓN SOCIAL INCLUSIVA- ONG CREAPSI</v>
      </c>
      <c r="C917" s="27" t="str">
        <f>VLOOKUP(A917,'BASE REGISTRO NOVIEMBRE'!$B$2:$V$890,3,FALSE)</f>
        <v>65182258-0</v>
      </c>
      <c r="D917" s="27">
        <f>VLOOKUP(A917,'BASE REGISTRO NOVIEMBRE'!$B$2:$V$890,4,FALSE)</f>
        <v>0</v>
      </c>
      <c r="E917" s="27" t="str">
        <f>VLOOKUP(A917,'BASE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7" s="27" t="str">
        <f>VLOOKUP(A917,'BASE REGISTRO NOVIEMBRE'!$B$2:$V$890,6,FALSE)</f>
        <v>Certificado de Vigencia Folio Nº 500404676059, otorgado el 20 de agosto de 2021, del Servicio de Registro Civil e Identificación</v>
      </c>
      <c r="G917" s="27" t="str">
        <f>VLOOKUP(A917,'BASE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7" s="27" t="str">
        <f>VLOOKUP(A917,'BASE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7" s="27" t="str">
        <f>VLOOKUP(A917,'BASE REGISTRO NOVIEMBRE'!$B$2:$V$890,9,FALSE)</f>
        <v>5 AÑOS</v>
      </c>
      <c r="J917" s="27" t="str">
        <f>VLOOKUP(A917,'BASE REGISTRO NOVIEMBRE'!$B$2:$V$890,10,FALSE)</f>
        <v>06 de junio de 2019 al 06 de junio de 2024.</v>
      </c>
      <c r="K917" s="27" t="str">
        <f>VLOOKUP(A917,'BASE REGISTRO NOVIEMBRE'!$B$2:$V$890,11,FALSE)</f>
        <v xml:space="preserve">Presidente:
Karen Edilia Briones Farias,
Director Ejecutivo. 
Ramiro Rodrigo González Figueroa, 
</v>
      </c>
      <c r="L917" s="27" t="str">
        <f>VLOOKUP(A917,'BASE REGISTRO NOVIEMBRE'!$B$2:$V$890,12,FALSE)</f>
        <v xml:space="preserve">Calle General Velásquez N°1430, villa Carmen y Dolores, comuna de San Felipe, región de Valparaíso.
</v>
      </c>
      <c r="M917" s="27" t="str">
        <f>VLOOKUP(A917,'BASE REGISTRO NOVIEMBRE'!$B$2:$V$890,13,FALSE)</f>
        <v>V</v>
      </c>
      <c r="N917" s="27" t="str">
        <f>VLOOKUP(A917,'BASE REGISTRO NOVIEMBRE'!$B$2:$V$890,14,FALSE)</f>
        <v>San Felipe</v>
      </c>
      <c r="O917" s="27" t="str">
        <f>VLOOKUP(A917,'BASE REGISTRO NOVIEMBRE'!$B$2:$V$890,15,FALSE)</f>
        <v>Teléfono: 34-223-6101</v>
      </c>
      <c r="P917" s="27" t="str">
        <f>VLOOKUP(A917,'BASE REGISTRO NOVIEMBRE'!$B$2:$V$890,16,FALSE)</f>
        <v xml:space="preserve">Correo electrónico: ongcreapsi@gmail.com
</v>
      </c>
      <c r="Q917" s="27">
        <f>VLOOKUP(A917,'BASE REGISTRO NOVIEMBRE'!$B$2:$V$890,17,FALSE)</f>
        <v>0</v>
      </c>
      <c r="R917" s="27">
        <f>VLOOKUP(A917,'BASE REGISTRO NOVIEMBRE'!$B$2:$V$890,18,FALSE)</f>
        <v>93401</v>
      </c>
      <c r="S917" s="27" t="str">
        <f>VLOOKUP(A917,'BASE REGISTRO NOVIEMBRE'!$B$2:$V$890,19,FALSE)</f>
        <v xml:space="preserve">Antecedentes financieros correspondientes al año 2020, aprobados por el Sub Depto de Supervisión Financiera Nacional. </v>
      </c>
      <c r="T917" s="107">
        <f>VLOOKUP(A917,'BASE REGISTRO NOVIEMBRE'!$B$2:$V$890,20,FALSE)</f>
        <v>43644</v>
      </c>
      <c r="U917" s="41">
        <v>7683</v>
      </c>
      <c r="V917" s="44">
        <v>37931863</v>
      </c>
      <c r="W917" s="44">
        <v>65879627</v>
      </c>
      <c r="X917" s="45">
        <v>44561</v>
      </c>
      <c r="Y917" s="42" t="s">
        <v>40</v>
      </c>
      <c r="Z917" s="42" t="s">
        <v>9203</v>
      </c>
      <c r="AA917" s="42" t="s">
        <v>298</v>
      </c>
    </row>
    <row r="918" spans="1:27" ht="15.75" customHeight="1" x14ac:dyDescent="0.2">
      <c r="A918" s="41">
        <v>7683</v>
      </c>
      <c r="B918" s="27" t="str">
        <f>VLOOKUP(A918,'BASE REGISTRO NOVIEMBRE'!$B$2:$V$890,2,FALSE)</f>
        <v>ORGANIZACIÓN NO GUBERNAMENTAL DE DESARROLLO CORPORACIÓN PARA EL RECONOCIMIENTO, ESTUDIO Y APOYO DE LA PARTICIPACIÓN SOCIAL INCLUSIVA- ONG CREAPSI</v>
      </c>
      <c r="C918" s="27" t="str">
        <f>VLOOKUP(A918,'BASE REGISTRO NOVIEMBRE'!$B$2:$V$890,3,FALSE)</f>
        <v>65182258-0</v>
      </c>
      <c r="D918" s="27">
        <f>VLOOKUP(A918,'BASE REGISTRO NOVIEMBRE'!$B$2:$V$890,4,FALSE)</f>
        <v>0</v>
      </c>
      <c r="E918" s="27" t="str">
        <f>VLOOKUP(A918,'BASE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8" s="27" t="str">
        <f>VLOOKUP(A918,'BASE REGISTRO NOVIEMBRE'!$B$2:$V$890,6,FALSE)</f>
        <v>Certificado de Vigencia Folio Nº 500404676059, otorgado el 20 de agosto de 2021, del Servicio de Registro Civil e Identificación</v>
      </c>
      <c r="G918" s="27" t="str">
        <f>VLOOKUP(A918,'BASE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8" s="27" t="str">
        <f>VLOOKUP(A918,'BASE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8" s="27" t="str">
        <f>VLOOKUP(A918,'BASE REGISTRO NOVIEMBRE'!$B$2:$V$890,9,FALSE)</f>
        <v>5 AÑOS</v>
      </c>
      <c r="J918" s="27" t="str">
        <f>VLOOKUP(A918,'BASE REGISTRO NOVIEMBRE'!$B$2:$V$890,10,FALSE)</f>
        <v>06 de junio de 2019 al 06 de junio de 2024.</v>
      </c>
      <c r="K918" s="27" t="str">
        <f>VLOOKUP(A918,'BASE REGISTRO NOVIEMBRE'!$B$2:$V$890,11,FALSE)</f>
        <v xml:space="preserve">Presidente:
Karen Edilia Briones Farias,
Director Ejecutivo. 
Ramiro Rodrigo González Figueroa, 
</v>
      </c>
      <c r="L918" s="27" t="str">
        <f>VLOOKUP(A918,'BASE REGISTRO NOVIEMBRE'!$B$2:$V$890,12,FALSE)</f>
        <v xml:space="preserve">Calle General Velásquez N°1430, villa Carmen y Dolores, comuna de San Felipe, región de Valparaíso.
</v>
      </c>
      <c r="M918" s="27" t="str">
        <f>VLOOKUP(A918,'BASE REGISTRO NOVIEMBRE'!$B$2:$V$890,13,FALSE)</f>
        <v>V</v>
      </c>
      <c r="N918" s="27" t="str">
        <f>VLOOKUP(A918,'BASE REGISTRO NOVIEMBRE'!$B$2:$V$890,14,FALSE)</f>
        <v>San Felipe</v>
      </c>
      <c r="O918" s="27" t="str">
        <f>VLOOKUP(A918,'BASE REGISTRO NOVIEMBRE'!$B$2:$V$890,15,FALSE)</f>
        <v>Teléfono: 34-223-6101</v>
      </c>
      <c r="P918" s="27" t="str">
        <f>VLOOKUP(A918,'BASE REGISTRO NOVIEMBRE'!$B$2:$V$890,16,FALSE)</f>
        <v xml:space="preserve">Correo electrónico: ongcreapsi@gmail.com
</v>
      </c>
      <c r="Q918" s="27">
        <f>VLOOKUP(A918,'BASE REGISTRO NOVIEMBRE'!$B$2:$V$890,17,FALSE)</f>
        <v>0</v>
      </c>
      <c r="R918" s="27">
        <f>VLOOKUP(A918,'BASE REGISTRO NOVIEMBRE'!$B$2:$V$890,18,FALSE)</f>
        <v>93401</v>
      </c>
      <c r="S918" s="27" t="str">
        <f>VLOOKUP(A918,'BASE REGISTRO NOVIEMBRE'!$B$2:$V$890,19,FALSE)</f>
        <v xml:space="preserve">Antecedentes financieros correspondientes al año 2020, aprobados por el Sub Depto de Supervisión Financiera Nacional. </v>
      </c>
      <c r="T918" s="107">
        <f>VLOOKUP(A918,'BASE REGISTRO NOVIEMBRE'!$B$2:$V$890,20,FALSE)</f>
        <v>43644</v>
      </c>
      <c r="U918" s="41">
        <v>7683</v>
      </c>
      <c r="V918" s="44">
        <v>15864248</v>
      </c>
      <c r="W918" s="44">
        <v>29208008</v>
      </c>
      <c r="X918" s="45">
        <v>44561</v>
      </c>
      <c r="Y918" s="42" t="s">
        <v>40</v>
      </c>
      <c r="Z918" s="42" t="s">
        <v>9203</v>
      </c>
      <c r="AA918" s="42" t="s">
        <v>69</v>
      </c>
    </row>
    <row r="919" spans="1:27" ht="15.75" customHeight="1" x14ac:dyDescent="0.2">
      <c r="A919" s="41">
        <v>7683</v>
      </c>
      <c r="B919" s="27" t="str">
        <f>VLOOKUP(A919,'BASE REGISTRO NOVIEMBRE'!$B$2:$V$890,2,FALSE)</f>
        <v>ORGANIZACIÓN NO GUBERNAMENTAL DE DESARROLLO CORPORACIÓN PARA EL RECONOCIMIENTO, ESTUDIO Y APOYO DE LA PARTICIPACIÓN SOCIAL INCLUSIVA- ONG CREAPSI</v>
      </c>
      <c r="C919" s="27" t="str">
        <f>VLOOKUP(A919,'BASE REGISTRO NOVIEMBRE'!$B$2:$V$890,3,FALSE)</f>
        <v>65182258-0</v>
      </c>
      <c r="D919" s="27">
        <f>VLOOKUP(A919,'BASE REGISTRO NOVIEMBRE'!$B$2:$V$890,4,FALSE)</f>
        <v>0</v>
      </c>
      <c r="E919" s="27" t="str">
        <f>VLOOKUP(A919,'BASE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19" s="27" t="str">
        <f>VLOOKUP(A919,'BASE REGISTRO NOVIEMBRE'!$B$2:$V$890,6,FALSE)</f>
        <v>Certificado de Vigencia Folio Nº 500404676059, otorgado el 20 de agosto de 2021, del Servicio de Registro Civil e Identificación</v>
      </c>
      <c r="G919" s="27" t="str">
        <f>VLOOKUP(A919,'BASE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19" s="27" t="str">
        <f>VLOOKUP(A919,'BASE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19" s="27" t="str">
        <f>VLOOKUP(A919,'BASE REGISTRO NOVIEMBRE'!$B$2:$V$890,9,FALSE)</f>
        <v>5 AÑOS</v>
      </c>
      <c r="J919" s="27" t="str">
        <f>VLOOKUP(A919,'BASE REGISTRO NOVIEMBRE'!$B$2:$V$890,10,FALSE)</f>
        <v>06 de junio de 2019 al 06 de junio de 2024.</v>
      </c>
      <c r="K919" s="27" t="str">
        <f>VLOOKUP(A919,'BASE REGISTRO NOVIEMBRE'!$B$2:$V$890,11,FALSE)</f>
        <v xml:space="preserve">Presidente:
Karen Edilia Briones Farias,
Director Ejecutivo. 
Ramiro Rodrigo González Figueroa, 
</v>
      </c>
      <c r="L919" s="27" t="str">
        <f>VLOOKUP(A919,'BASE REGISTRO NOVIEMBRE'!$B$2:$V$890,12,FALSE)</f>
        <v xml:space="preserve">Calle General Velásquez N°1430, villa Carmen y Dolores, comuna de San Felipe, región de Valparaíso.
</v>
      </c>
      <c r="M919" s="27" t="str">
        <f>VLOOKUP(A919,'BASE REGISTRO NOVIEMBRE'!$B$2:$V$890,13,FALSE)</f>
        <v>V</v>
      </c>
      <c r="N919" s="27" t="str">
        <f>VLOOKUP(A919,'BASE REGISTRO NOVIEMBRE'!$B$2:$V$890,14,FALSE)</f>
        <v>San Felipe</v>
      </c>
      <c r="O919" s="27" t="str">
        <f>VLOOKUP(A919,'BASE REGISTRO NOVIEMBRE'!$B$2:$V$890,15,FALSE)</f>
        <v>Teléfono: 34-223-6101</v>
      </c>
      <c r="P919" s="27" t="str">
        <f>VLOOKUP(A919,'BASE REGISTRO NOVIEMBRE'!$B$2:$V$890,16,FALSE)</f>
        <v xml:space="preserve">Correo electrónico: ongcreapsi@gmail.com
</v>
      </c>
      <c r="Q919" s="27">
        <f>VLOOKUP(A919,'BASE REGISTRO NOVIEMBRE'!$B$2:$V$890,17,FALSE)</f>
        <v>0</v>
      </c>
      <c r="R919" s="27">
        <f>VLOOKUP(A919,'BASE REGISTRO NOVIEMBRE'!$B$2:$V$890,18,FALSE)</f>
        <v>93401</v>
      </c>
      <c r="S919" s="27" t="str">
        <f>VLOOKUP(A919,'BASE REGISTRO NOVIEMBRE'!$B$2:$V$890,19,FALSE)</f>
        <v xml:space="preserve">Antecedentes financieros correspondientes al año 2020, aprobados por el Sub Depto de Supervisión Financiera Nacional. </v>
      </c>
      <c r="T919" s="107">
        <f>VLOOKUP(A919,'BASE REGISTRO NOVIEMBRE'!$B$2:$V$890,20,FALSE)</f>
        <v>43644</v>
      </c>
      <c r="U919" s="41">
        <v>7683</v>
      </c>
      <c r="V919" s="44">
        <v>11984673</v>
      </c>
      <c r="W919" s="44">
        <v>22486706</v>
      </c>
      <c r="X919" s="45">
        <v>44561</v>
      </c>
      <c r="Y919" s="42" t="s">
        <v>40</v>
      </c>
      <c r="Z919" s="42" t="s">
        <v>9203</v>
      </c>
      <c r="AA919" s="42" t="s">
        <v>217</v>
      </c>
    </row>
    <row r="920" spans="1:27" ht="15.75" customHeight="1" x14ac:dyDescent="0.2">
      <c r="A920" s="41">
        <v>7683</v>
      </c>
      <c r="B920" s="27" t="str">
        <f>VLOOKUP(A920,'BASE REGISTRO NOVIEMBRE'!$B$2:$V$890,2,FALSE)</f>
        <v>ORGANIZACIÓN NO GUBERNAMENTAL DE DESARROLLO CORPORACIÓN PARA EL RECONOCIMIENTO, ESTUDIO Y APOYO DE LA PARTICIPACIÓN SOCIAL INCLUSIVA- ONG CREAPSI</v>
      </c>
      <c r="C920" s="27" t="str">
        <f>VLOOKUP(A920,'BASE REGISTRO NOVIEMBRE'!$B$2:$V$890,3,FALSE)</f>
        <v>65182258-0</v>
      </c>
      <c r="D920" s="27">
        <f>VLOOKUP(A920,'BASE REGISTRO NOVIEMBRE'!$B$2:$V$890,4,FALSE)</f>
        <v>0</v>
      </c>
      <c r="E920" s="27" t="str">
        <f>VLOOKUP(A920,'BASE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0" s="27" t="str">
        <f>VLOOKUP(A920,'BASE REGISTRO NOVIEMBRE'!$B$2:$V$890,6,FALSE)</f>
        <v>Certificado de Vigencia Folio Nº 500404676059, otorgado el 20 de agosto de 2021, del Servicio de Registro Civil e Identificación</v>
      </c>
      <c r="G920" s="27" t="str">
        <f>VLOOKUP(A920,'BASE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0" s="27" t="str">
        <f>VLOOKUP(A920,'BASE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0" s="27" t="str">
        <f>VLOOKUP(A920,'BASE REGISTRO NOVIEMBRE'!$B$2:$V$890,9,FALSE)</f>
        <v>5 AÑOS</v>
      </c>
      <c r="J920" s="27" t="str">
        <f>VLOOKUP(A920,'BASE REGISTRO NOVIEMBRE'!$B$2:$V$890,10,FALSE)</f>
        <v>06 de junio de 2019 al 06 de junio de 2024.</v>
      </c>
      <c r="K920" s="27" t="str">
        <f>VLOOKUP(A920,'BASE REGISTRO NOVIEMBRE'!$B$2:$V$890,11,FALSE)</f>
        <v xml:space="preserve">Presidente:
Karen Edilia Briones Farias,
Director Ejecutivo. 
Ramiro Rodrigo González Figueroa, 
</v>
      </c>
      <c r="L920" s="27" t="str">
        <f>VLOOKUP(A920,'BASE REGISTRO NOVIEMBRE'!$B$2:$V$890,12,FALSE)</f>
        <v xml:space="preserve">Calle General Velásquez N°1430, villa Carmen y Dolores, comuna de San Felipe, región de Valparaíso.
</v>
      </c>
      <c r="M920" s="27" t="str">
        <f>VLOOKUP(A920,'BASE REGISTRO NOVIEMBRE'!$B$2:$V$890,13,FALSE)</f>
        <v>V</v>
      </c>
      <c r="N920" s="27" t="str">
        <f>VLOOKUP(A920,'BASE REGISTRO NOVIEMBRE'!$B$2:$V$890,14,FALSE)</f>
        <v>San Felipe</v>
      </c>
      <c r="O920" s="27" t="str">
        <f>VLOOKUP(A920,'BASE REGISTRO NOVIEMBRE'!$B$2:$V$890,15,FALSE)</f>
        <v>Teléfono: 34-223-6101</v>
      </c>
      <c r="P920" s="27" t="str">
        <f>VLOOKUP(A920,'BASE REGISTRO NOVIEMBRE'!$B$2:$V$890,16,FALSE)</f>
        <v xml:space="preserve">Correo electrónico: ongcreapsi@gmail.com
</v>
      </c>
      <c r="Q920" s="27">
        <f>VLOOKUP(A920,'BASE REGISTRO NOVIEMBRE'!$B$2:$V$890,17,FALSE)</f>
        <v>0</v>
      </c>
      <c r="R920" s="27">
        <f>VLOOKUP(A920,'BASE REGISTRO NOVIEMBRE'!$B$2:$V$890,18,FALSE)</f>
        <v>93401</v>
      </c>
      <c r="S920" s="27" t="str">
        <f>VLOOKUP(A920,'BASE REGISTRO NOVIEMBRE'!$B$2:$V$890,19,FALSE)</f>
        <v xml:space="preserve">Antecedentes financieros correspondientes al año 2020, aprobados por el Sub Depto de Supervisión Financiera Nacional. </v>
      </c>
      <c r="T920" s="107">
        <f>VLOOKUP(A920,'BASE REGISTRO NOVIEMBRE'!$B$2:$V$890,20,FALSE)</f>
        <v>43644</v>
      </c>
      <c r="U920" s="41">
        <v>7683</v>
      </c>
      <c r="V920" s="44">
        <v>9637160</v>
      </c>
      <c r="W920" s="44">
        <v>19274320</v>
      </c>
      <c r="X920" s="45">
        <v>44561</v>
      </c>
      <c r="Y920" s="42" t="s">
        <v>40</v>
      </c>
      <c r="Z920" s="42" t="s">
        <v>9203</v>
      </c>
      <c r="AA920" s="42" t="s">
        <v>70</v>
      </c>
    </row>
    <row r="921" spans="1:27" ht="15.75" customHeight="1" x14ac:dyDescent="0.2">
      <c r="A921" s="41">
        <v>7683</v>
      </c>
      <c r="B921" s="27" t="str">
        <f>VLOOKUP(A921,'BASE REGISTRO NOVIEMBRE'!$B$2:$V$890,2,FALSE)</f>
        <v>ORGANIZACIÓN NO GUBERNAMENTAL DE DESARROLLO CORPORACIÓN PARA EL RECONOCIMIENTO, ESTUDIO Y APOYO DE LA PARTICIPACIÓN SOCIAL INCLUSIVA- ONG CREAPSI</v>
      </c>
      <c r="C921" s="27" t="str">
        <f>VLOOKUP(A921,'BASE REGISTRO NOVIEMBRE'!$B$2:$V$890,3,FALSE)</f>
        <v>65182258-0</v>
      </c>
      <c r="D921" s="27">
        <f>VLOOKUP(A921,'BASE REGISTRO NOVIEMBRE'!$B$2:$V$890,4,FALSE)</f>
        <v>0</v>
      </c>
      <c r="E921" s="27" t="str">
        <f>VLOOKUP(A921,'BASE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1" s="27" t="str">
        <f>VLOOKUP(A921,'BASE REGISTRO NOVIEMBRE'!$B$2:$V$890,6,FALSE)</f>
        <v>Certificado de Vigencia Folio Nº 500404676059, otorgado el 20 de agosto de 2021, del Servicio de Registro Civil e Identificación</v>
      </c>
      <c r="G921" s="27" t="str">
        <f>VLOOKUP(A921,'BASE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1" s="27" t="str">
        <f>VLOOKUP(A921,'BASE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1" s="27" t="str">
        <f>VLOOKUP(A921,'BASE REGISTRO NOVIEMBRE'!$B$2:$V$890,9,FALSE)</f>
        <v>5 AÑOS</v>
      </c>
      <c r="J921" s="27" t="str">
        <f>VLOOKUP(A921,'BASE REGISTRO NOVIEMBRE'!$B$2:$V$890,10,FALSE)</f>
        <v>06 de junio de 2019 al 06 de junio de 2024.</v>
      </c>
      <c r="K921" s="27" t="str">
        <f>VLOOKUP(A921,'BASE REGISTRO NOVIEMBRE'!$B$2:$V$890,11,FALSE)</f>
        <v xml:space="preserve">Presidente:
Karen Edilia Briones Farias,
Director Ejecutivo. 
Ramiro Rodrigo González Figueroa, 
</v>
      </c>
      <c r="L921" s="27" t="str">
        <f>VLOOKUP(A921,'BASE REGISTRO NOVIEMBRE'!$B$2:$V$890,12,FALSE)</f>
        <v xml:space="preserve">Calle General Velásquez N°1430, villa Carmen y Dolores, comuna de San Felipe, región de Valparaíso.
</v>
      </c>
      <c r="M921" s="27" t="str">
        <f>VLOOKUP(A921,'BASE REGISTRO NOVIEMBRE'!$B$2:$V$890,13,FALSE)</f>
        <v>V</v>
      </c>
      <c r="N921" s="27" t="str">
        <f>VLOOKUP(A921,'BASE REGISTRO NOVIEMBRE'!$B$2:$V$890,14,FALSE)</f>
        <v>San Felipe</v>
      </c>
      <c r="O921" s="27" t="str">
        <f>VLOOKUP(A921,'BASE REGISTRO NOVIEMBRE'!$B$2:$V$890,15,FALSE)</f>
        <v>Teléfono: 34-223-6101</v>
      </c>
      <c r="P921" s="27" t="str">
        <f>VLOOKUP(A921,'BASE REGISTRO NOVIEMBRE'!$B$2:$V$890,16,FALSE)</f>
        <v xml:space="preserve">Correo electrónico: ongcreapsi@gmail.com
</v>
      </c>
      <c r="Q921" s="27">
        <f>VLOOKUP(A921,'BASE REGISTRO NOVIEMBRE'!$B$2:$V$890,17,FALSE)</f>
        <v>0</v>
      </c>
      <c r="R921" s="27">
        <f>VLOOKUP(A921,'BASE REGISTRO NOVIEMBRE'!$B$2:$V$890,18,FALSE)</f>
        <v>93401</v>
      </c>
      <c r="S921" s="27" t="str">
        <f>VLOOKUP(A921,'BASE REGISTRO NOVIEMBRE'!$B$2:$V$890,19,FALSE)</f>
        <v xml:space="preserve">Antecedentes financieros correspondientes al año 2020, aprobados por el Sub Depto de Supervisión Financiera Nacional. </v>
      </c>
      <c r="T921" s="107">
        <f>VLOOKUP(A921,'BASE REGISTRO NOVIEMBRE'!$B$2:$V$890,20,FALSE)</f>
        <v>43644</v>
      </c>
      <c r="U921" s="41">
        <v>7683</v>
      </c>
      <c r="V921" s="44">
        <v>9465174</v>
      </c>
      <c r="W921" s="44">
        <v>17352819</v>
      </c>
      <c r="X921" s="45">
        <v>44561</v>
      </c>
      <c r="Y921" s="42" t="s">
        <v>40</v>
      </c>
      <c r="Z921" s="42" t="s">
        <v>9203</v>
      </c>
      <c r="AA921" s="42" t="s">
        <v>219</v>
      </c>
    </row>
    <row r="922" spans="1:27" ht="15.75" customHeight="1" x14ac:dyDescent="0.2">
      <c r="A922" s="41">
        <v>7683</v>
      </c>
      <c r="B922" s="27" t="str">
        <f>VLOOKUP(A922,'BASE REGISTRO NOVIEMBRE'!$B$2:$V$890,2,FALSE)</f>
        <v>ORGANIZACIÓN NO GUBERNAMENTAL DE DESARROLLO CORPORACIÓN PARA EL RECONOCIMIENTO, ESTUDIO Y APOYO DE LA PARTICIPACIÓN SOCIAL INCLUSIVA- ONG CREAPSI</v>
      </c>
      <c r="C922" s="27" t="str">
        <f>VLOOKUP(A922,'BASE REGISTRO NOVIEMBRE'!$B$2:$V$890,3,FALSE)</f>
        <v>65182258-0</v>
      </c>
      <c r="D922" s="27">
        <f>VLOOKUP(A922,'BASE REGISTRO NOVIEMBRE'!$B$2:$V$890,4,FALSE)</f>
        <v>0</v>
      </c>
      <c r="E922" s="27" t="str">
        <f>VLOOKUP(A922,'BASE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2" s="27" t="str">
        <f>VLOOKUP(A922,'BASE REGISTRO NOVIEMBRE'!$B$2:$V$890,6,FALSE)</f>
        <v>Certificado de Vigencia Folio Nº 500404676059, otorgado el 20 de agosto de 2021, del Servicio de Registro Civil e Identificación</v>
      </c>
      <c r="G922" s="27" t="str">
        <f>VLOOKUP(A922,'BASE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2" s="27" t="str">
        <f>VLOOKUP(A922,'BASE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2" s="27" t="str">
        <f>VLOOKUP(A922,'BASE REGISTRO NOVIEMBRE'!$B$2:$V$890,9,FALSE)</f>
        <v>5 AÑOS</v>
      </c>
      <c r="J922" s="27" t="str">
        <f>VLOOKUP(A922,'BASE REGISTRO NOVIEMBRE'!$B$2:$V$890,10,FALSE)</f>
        <v>06 de junio de 2019 al 06 de junio de 2024.</v>
      </c>
      <c r="K922" s="27" t="str">
        <f>VLOOKUP(A922,'BASE REGISTRO NOVIEMBRE'!$B$2:$V$890,11,FALSE)</f>
        <v xml:space="preserve">Presidente:
Karen Edilia Briones Farias,
Director Ejecutivo. 
Ramiro Rodrigo González Figueroa, 
</v>
      </c>
      <c r="L922" s="27" t="str">
        <f>VLOOKUP(A922,'BASE REGISTRO NOVIEMBRE'!$B$2:$V$890,12,FALSE)</f>
        <v xml:space="preserve">Calle General Velásquez N°1430, villa Carmen y Dolores, comuna de San Felipe, región de Valparaíso.
</v>
      </c>
      <c r="M922" s="27" t="str">
        <f>VLOOKUP(A922,'BASE REGISTRO NOVIEMBRE'!$B$2:$V$890,13,FALSE)</f>
        <v>V</v>
      </c>
      <c r="N922" s="27" t="str">
        <f>VLOOKUP(A922,'BASE REGISTRO NOVIEMBRE'!$B$2:$V$890,14,FALSE)</f>
        <v>San Felipe</v>
      </c>
      <c r="O922" s="27" t="str">
        <f>VLOOKUP(A922,'BASE REGISTRO NOVIEMBRE'!$B$2:$V$890,15,FALSE)</f>
        <v>Teléfono: 34-223-6101</v>
      </c>
      <c r="P922" s="27" t="str">
        <f>VLOOKUP(A922,'BASE REGISTRO NOVIEMBRE'!$B$2:$V$890,16,FALSE)</f>
        <v xml:space="preserve">Correo electrónico: ongcreapsi@gmail.com
</v>
      </c>
      <c r="Q922" s="27">
        <f>VLOOKUP(A922,'BASE REGISTRO NOVIEMBRE'!$B$2:$V$890,17,FALSE)</f>
        <v>0</v>
      </c>
      <c r="R922" s="27">
        <f>VLOOKUP(A922,'BASE REGISTRO NOVIEMBRE'!$B$2:$V$890,18,FALSE)</f>
        <v>93401</v>
      </c>
      <c r="S922" s="27" t="str">
        <f>VLOOKUP(A922,'BASE REGISTRO NOVIEMBRE'!$B$2:$V$890,19,FALSE)</f>
        <v xml:space="preserve">Antecedentes financieros correspondientes al año 2020, aprobados por el Sub Depto de Supervisión Financiera Nacional. </v>
      </c>
      <c r="T922" s="107">
        <f>VLOOKUP(A922,'BASE REGISTRO NOVIEMBRE'!$B$2:$V$890,20,FALSE)</f>
        <v>43644</v>
      </c>
      <c r="U922" s="41">
        <v>7683</v>
      </c>
      <c r="V922" s="44">
        <v>9465174</v>
      </c>
      <c r="W922" s="44">
        <v>15099204</v>
      </c>
      <c r="X922" s="45">
        <v>44561</v>
      </c>
      <c r="Y922" s="42" t="s">
        <v>40</v>
      </c>
      <c r="Z922" s="42" t="s">
        <v>9203</v>
      </c>
      <c r="AA922" s="42" t="s">
        <v>285</v>
      </c>
    </row>
    <row r="923" spans="1:27" ht="15.75" customHeight="1" x14ac:dyDescent="0.2">
      <c r="A923" s="41">
        <v>7683</v>
      </c>
      <c r="B923" s="27" t="str">
        <f>VLOOKUP(A923,'BASE REGISTRO NOVIEMBRE'!$B$2:$V$890,2,FALSE)</f>
        <v>ORGANIZACIÓN NO GUBERNAMENTAL DE DESARROLLO CORPORACIÓN PARA EL RECONOCIMIENTO, ESTUDIO Y APOYO DE LA PARTICIPACIÓN SOCIAL INCLUSIVA- ONG CREAPSI</v>
      </c>
      <c r="C923" s="27" t="str">
        <f>VLOOKUP(A923,'BASE REGISTRO NOVIEMBRE'!$B$2:$V$890,3,FALSE)</f>
        <v>65182258-0</v>
      </c>
      <c r="D923" s="27">
        <f>VLOOKUP(A923,'BASE REGISTRO NOVIEMBRE'!$B$2:$V$890,4,FALSE)</f>
        <v>0</v>
      </c>
      <c r="E923" s="27" t="str">
        <f>VLOOKUP(A923,'BASE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3" s="27" t="str">
        <f>VLOOKUP(A923,'BASE REGISTRO NOVIEMBRE'!$B$2:$V$890,6,FALSE)</f>
        <v>Certificado de Vigencia Folio Nº 500404676059, otorgado el 20 de agosto de 2021, del Servicio de Registro Civil e Identificación</v>
      </c>
      <c r="G923" s="27" t="str">
        <f>VLOOKUP(A923,'BASE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3" s="27" t="str">
        <f>VLOOKUP(A923,'BASE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3" s="27" t="str">
        <f>VLOOKUP(A923,'BASE REGISTRO NOVIEMBRE'!$B$2:$V$890,9,FALSE)</f>
        <v>5 AÑOS</v>
      </c>
      <c r="J923" s="27" t="str">
        <f>VLOOKUP(A923,'BASE REGISTRO NOVIEMBRE'!$B$2:$V$890,10,FALSE)</f>
        <v>06 de junio de 2019 al 06 de junio de 2024.</v>
      </c>
      <c r="K923" s="27" t="str">
        <f>VLOOKUP(A923,'BASE REGISTRO NOVIEMBRE'!$B$2:$V$890,11,FALSE)</f>
        <v xml:space="preserve">Presidente:
Karen Edilia Briones Farias,
Director Ejecutivo. 
Ramiro Rodrigo González Figueroa, 
</v>
      </c>
      <c r="L923" s="27" t="str">
        <f>VLOOKUP(A923,'BASE REGISTRO NOVIEMBRE'!$B$2:$V$890,12,FALSE)</f>
        <v xml:space="preserve">Calle General Velásquez N°1430, villa Carmen y Dolores, comuna de San Felipe, región de Valparaíso.
</v>
      </c>
      <c r="M923" s="27" t="str">
        <f>VLOOKUP(A923,'BASE REGISTRO NOVIEMBRE'!$B$2:$V$890,13,FALSE)</f>
        <v>V</v>
      </c>
      <c r="N923" s="27" t="str">
        <f>VLOOKUP(A923,'BASE REGISTRO NOVIEMBRE'!$B$2:$V$890,14,FALSE)</f>
        <v>San Felipe</v>
      </c>
      <c r="O923" s="27" t="str">
        <f>VLOOKUP(A923,'BASE REGISTRO NOVIEMBRE'!$B$2:$V$890,15,FALSE)</f>
        <v>Teléfono: 34-223-6101</v>
      </c>
      <c r="P923" s="27" t="str">
        <f>VLOOKUP(A923,'BASE REGISTRO NOVIEMBRE'!$B$2:$V$890,16,FALSE)</f>
        <v xml:space="preserve">Correo electrónico: ongcreapsi@gmail.com
</v>
      </c>
      <c r="Q923" s="27">
        <f>VLOOKUP(A923,'BASE REGISTRO NOVIEMBRE'!$B$2:$V$890,17,FALSE)</f>
        <v>0</v>
      </c>
      <c r="R923" s="27">
        <f>VLOOKUP(A923,'BASE REGISTRO NOVIEMBRE'!$B$2:$V$890,18,FALSE)</f>
        <v>93401</v>
      </c>
      <c r="S923" s="27" t="str">
        <f>VLOOKUP(A923,'BASE REGISTRO NOVIEMBRE'!$B$2:$V$890,19,FALSE)</f>
        <v xml:space="preserve">Antecedentes financieros correspondientes al año 2020, aprobados por el Sub Depto de Supervisión Financiera Nacional. </v>
      </c>
      <c r="T923" s="107">
        <f>VLOOKUP(A923,'BASE REGISTRO NOVIEMBRE'!$B$2:$V$890,20,FALSE)</f>
        <v>43644</v>
      </c>
      <c r="U923" s="41">
        <v>7683</v>
      </c>
      <c r="V923" s="44">
        <v>12478887</v>
      </c>
      <c r="W923" s="44">
        <v>24216454</v>
      </c>
      <c r="X923" s="45">
        <v>44561</v>
      </c>
      <c r="Y923" s="42" t="s">
        <v>40</v>
      </c>
      <c r="Z923" s="42" t="s">
        <v>9203</v>
      </c>
      <c r="AA923" s="42" t="s">
        <v>221</v>
      </c>
    </row>
    <row r="924" spans="1:27" ht="15.75" customHeight="1" x14ac:dyDescent="0.2">
      <c r="A924" s="41">
        <v>7683</v>
      </c>
      <c r="B924" s="27" t="str">
        <f>VLOOKUP(A924,'BASE REGISTRO NOVIEMBRE'!$B$2:$V$890,2,FALSE)</f>
        <v>ORGANIZACIÓN NO GUBERNAMENTAL DE DESARROLLO CORPORACIÓN PARA EL RECONOCIMIENTO, ESTUDIO Y APOYO DE LA PARTICIPACIÓN SOCIAL INCLUSIVA- ONG CREAPSI</v>
      </c>
      <c r="C924" s="27" t="str">
        <f>VLOOKUP(A924,'BASE REGISTRO NOVIEMBRE'!$B$2:$V$890,3,FALSE)</f>
        <v>65182258-0</v>
      </c>
      <c r="D924" s="27">
        <f>VLOOKUP(A924,'BASE REGISTRO NOVIEMBRE'!$B$2:$V$890,4,FALSE)</f>
        <v>0</v>
      </c>
      <c r="E924" s="27" t="str">
        <f>VLOOKUP(A924,'BASE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v>
      </c>
      <c r="F924" s="27" t="str">
        <f>VLOOKUP(A924,'BASE REGISTRO NOVIEMBRE'!$B$2:$V$890,6,FALSE)</f>
        <v>Certificado de Vigencia Folio Nº 500404676059, otorgado el 20 de agosto de 2021, del Servicio de Registro Civil e Identificación</v>
      </c>
      <c r="G924" s="27" t="str">
        <f>VLOOKUP(A924,'BASE REGISTRO NOVIEMBRE'!$B$2:$V$890,7,FALSE)</f>
        <v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v>
      </c>
      <c r="H924" s="27" t="str">
        <f>VLOOKUP(A924,'BASE REGISTRO NOVIEMBRE'!$B$2:$V$890,8,FALSE)</f>
        <v>Presidente: 
Karen Edilia Briones Farias
Vicepresidente:
Verónica González Acevedo, 
Tesorero:
Denisse Vanessa Araya Gallardo, 
Consta en Certificado de persona jurídica si fines lucro Folio Nº 500404676030, otorgado el 20 de agosto de 2021, del Servicio de Registro Civil e Identificación</v>
      </c>
      <c r="I924" s="27" t="str">
        <f>VLOOKUP(A924,'BASE REGISTRO NOVIEMBRE'!$B$2:$V$890,9,FALSE)</f>
        <v>5 AÑOS</v>
      </c>
      <c r="J924" s="27" t="str">
        <f>VLOOKUP(A924,'BASE REGISTRO NOVIEMBRE'!$B$2:$V$890,10,FALSE)</f>
        <v>06 de junio de 2019 al 06 de junio de 2024.</v>
      </c>
      <c r="K924" s="27" t="str">
        <f>VLOOKUP(A924,'BASE REGISTRO NOVIEMBRE'!$B$2:$V$890,11,FALSE)</f>
        <v xml:space="preserve">Presidente:
Karen Edilia Briones Farias,
Director Ejecutivo. 
Ramiro Rodrigo González Figueroa, 
</v>
      </c>
      <c r="L924" s="27" t="str">
        <f>VLOOKUP(A924,'BASE REGISTRO NOVIEMBRE'!$B$2:$V$890,12,FALSE)</f>
        <v xml:space="preserve">Calle General Velásquez N°1430, villa Carmen y Dolores, comuna de San Felipe, región de Valparaíso.
</v>
      </c>
      <c r="M924" s="27" t="str">
        <f>VLOOKUP(A924,'BASE REGISTRO NOVIEMBRE'!$B$2:$V$890,13,FALSE)</f>
        <v>V</v>
      </c>
      <c r="N924" s="27" t="str">
        <f>VLOOKUP(A924,'BASE REGISTRO NOVIEMBRE'!$B$2:$V$890,14,FALSE)</f>
        <v>San Felipe</v>
      </c>
      <c r="O924" s="27" t="str">
        <f>VLOOKUP(A924,'BASE REGISTRO NOVIEMBRE'!$B$2:$V$890,15,FALSE)</f>
        <v>Teléfono: 34-223-6101</v>
      </c>
      <c r="P924" s="27" t="str">
        <f>VLOOKUP(A924,'BASE REGISTRO NOVIEMBRE'!$B$2:$V$890,16,FALSE)</f>
        <v xml:space="preserve">Correo electrónico: ongcreapsi@gmail.com
</v>
      </c>
      <c r="Q924" s="27">
        <f>VLOOKUP(A924,'BASE REGISTRO NOVIEMBRE'!$B$2:$V$890,17,FALSE)</f>
        <v>0</v>
      </c>
      <c r="R924" s="27">
        <f>VLOOKUP(A924,'BASE REGISTRO NOVIEMBRE'!$B$2:$V$890,18,FALSE)</f>
        <v>93401</v>
      </c>
      <c r="S924" s="27" t="str">
        <f>VLOOKUP(A924,'BASE REGISTRO NOVIEMBRE'!$B$2:$V$890,19,FALSE)</f>
        <v xml:space="preserve">Antecedentes financieros correspondientes al año 2020, aprobados por el Sub Depto de Supervisión Financiera Nacional. </v>
      </c>
      <c r="T924" s="107">
        <f>VLOOKUP(A924,'BASE REGISTRO NOVIEMBRE'!$B$2:$V$890,20,FALSE)</f>
        <v>43644</v>
      </c>
      <c r="U924" s="41">
        <v>7683</v>
      </c>
      <c r="V924" s="44">
        <v>16556147</v>
      </c>
      <c r="W924" s="44">
        <v>27923054</v>
      </c>
      <c r="X924" s="45">
        <v>44561</v>
      </c>
      <c r="Y924" s="42" t="s">
        <v>40</v>
      </c>
      <c r="Z924" s="42" t="s">
        <v>9203</v>
      </c>
      <c r="AA924" s="42" t="s">
        <v>72</v>
      </c>
    </row>
    <row r="925" spans="1:27" ht="15.75" customHeight="1" x14ac:dyDescent="0.2">
      <c r="A925" s="41">
        <v>7691</v>
      </c>
      <c r="B925" s="27" t="str">
        <f>VLOOKUP(A925,'BASE REGISTRO NOVIEMBRE'!$B$2:$V$890,2,FALSE)</f>
        <v>Fundación Profesionales Asociados para el Desarrollo Regional o Fundación PRODERE</v>
      </c>
      <c r="C925" s="27" t="str">
        <f>VLOOKUP(A925,'BASE REGISTRO NOVIEMBRE'!$B$2:$V$890,3,FALSE)</f>
        <v>65153954-4</v>
      </c>
      <c r="D925" s="27">
        <f>VLOOKUP(A925,'BASE REGISTRO NOVIEMBRE'!$B$2:$V$890,4,FALSE)</f>
        <v>0</v>
      </c>
      <c r="E925" s="27" t="str">
        <f>VLOOKUP(A925,'BASE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5" s="27" t="str">
        <f>VLOOKUP(A925,'BASE REGISTRO NOVIEMBRE'!$B$2:$V$890,6,FALSE)</f>
        <v>Certificado de Vigencia de Persona Jurídica sin Fines de Lucro, Folio Nº 500395474238, de fecha 25 de junio de 2021, del Servicio de Registro Civil e Identificación.</v>
      </c>
      <c r="G925" s="27" t="str">
        <f>VLOOKUP(A925,'BASE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5" s="27" t="str">
        <f>VLOOKUP(A925,'BASE REGISTRO NOVIEMBRE'!$B$2:$V$890,8,FALSE)</f>
        <v xml:space="preserve">Presidente: 
Marina Inés Bustos Pino, 
Vicepresidente:
Evelyn Paola Garrote Jirón, 
Tesorero: 
Rodrigo Alberto Díaz Bustos,
Secretaria: 
Carlos Eduardo Valdivia Espergue, 
</v>
      </c>
      <c r="I925" s="27" t="str">
        <f>VLOOKUP(A925,'BASE REGISTRO NOVIEMBRE'!$B$2:$V$890,9,FALSE)</f>
        <v>3 AÑOS</v>
      </c>
      <c r="J925" s="27" t="str">
        <f>VLOOKUP(A925,'BASE REGISTRO NOVIEMBRE'!$B$2:$V$890,10,FALSE)</f>
        <v>01-12-2020 hasta el 01-12-2023.</v>
      </c>
      <c r="K925" s="27" t="str">
        <f>VLOOKUP(A925,'BASE REGISTRO NOVIEMBRE'!$B$2:$V$890,11,FALSE)</f>
        <v>Marina Inés Bustos Pino</v>
      </c>
      <c r="L925" s="27" t="str">
        <f>VLOOKUP(A925,'BASE REGISTRO NOVIEMBRE'!$B$2:$V$890,12,FALSE)</f>
        <v xml:space="preserve">4 Oriente N° 143, Viña del Mar
</v>
      </c>
      <c r="M925" s="27" t="str">
        <f>VLOOKUP(A925,'BASE REGISTRO NOVIEMBRE'!$B$2:$V$890,13,FALSE)</f>
        <v>v</v>
      </c>
      <c r="N925" s="27" t="str">
        <f>VLOOKUP(A925,'BASE REGISTRO NOVIEMBRE'!$B$2:$V$890,14,FALSE)</f>
        <v>Viña del Mar</v>
      </c>
      <c r="O925" s="27">
        <f>VLOOKUP(A925,'BASE REGISTRO NOVIEMBRE'!$B$2:$V$890,15,FALSE)</f>
        <v>582262569</v>
      </c>
      <c r="P925" s="27" t="str">
        <f>VLOOKUP(A925,'BASE REGISTRO NOVIEMBRE'!$B$2:$V$890,16,FALSE)</f>
        <v>fundacion.prodere@gmail.com</v>
      </c>
      <c r="Q925" s="27">
        <f>VLOOKUP(A925,'BASE REGISTRO NOVIEMBRE'!$B$2:$V$890,17,FALSE)</f>
        <v>0</v>
      </c>
      <c r="R925" s="27">
        <f>VLOOKUP(A925,'BASE REGISTRO NOVIEMBRE'!$B$2:$V$890,18,FALSE)</f>
        <v>93401</v>
      </c>
      <c r="S925" s="27" t="str">
        <f>VLOOKUP(A925,'BASE REGISTRO NOVIEMBRE'!$B$2:$V$890,19,FALSE)</f>
        <v xml:space="preserve">Antecedentes financieros correspondientes al año 2020, remitidos para aprobación del Sub Departamento de Supervisión Financiera Nacional. </v>
      </c>
      <c r="T925" s="107">
        <f>VLOOKUP(A925,'BASE REGISTRO NOVIEMBRE'!$B$2:$V$890,20,FALSE)</f>
        <v>43798</v>
      </c>
      <c r="U925" s="41">
        <v>7691</v>
      </c>
      <c r="V925" s="44">
        <v>15751568</v>
      </c>
      <c r="W925" s="44">
        <v>28087133</v>
      </c>
      <c r="X925" s="45">
        <v>44561</v>
      </c>
      <c r="Y925" s="42" t="s">
        <v>40</v>
      </c>
      <c r="Z925" s="42" t="s">
        <v>9203</v>
      </c>
      <c r="AA925" s="42" t="s">
        <v>658</v>
      </c>
    </row>
    <row r="926" spans="1:27" ht="15.75" customHeight="1" x14ac:dyDescent="0.2">
      <c r="A926" s="41">
        <v>7691</v>
      </c>
      <c r="B926" s="27" t="str">
        <f>VLOOKUP(A926,'BASE REGISTRO NOVIEMBRE'!$B$2:$V$890,2,FALSE)</f>
        <v>Fundación Profesionales Asociados para el Desarrollo Regional o Fundación PRODERE</v>
      </c>
      <c r="C926" s="27" t="str">
        <f>VLOOKUP(A926,'BASE REGISTRO NOVIEMBRE'!$B$2:$V$890,3,FALSE)</f>
        <v>65153954-4</v>
      </c>
      <c r="D926" s="27">
        <f>VLOOKUP(A926,'BASE REGISTRO NOVIEMBRE'!$B$2:$V$890,4,FALSE)</f>
        <v>0</v>
      </c>
      <c r="E926" s="27" t="str">
        <f>VLOOKUP(A926,'BASE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6" s="27" t="str">
        <f>VLOOKUP(A926,'BASE REGISTRO NOVIEMBRE'!$B$2:$V$890,6,FALSE)</f>
        <v>Certificado de Vigencia de Persona Jurídica sin Fines de Lucro, Folio Nº 500395474238, de fecha 25 de junio de 2021, del Servicio de Registro Civil e Identificación.</v>
      </c>
      <c r="G926" s="27" t="str">
        <f>VLOOKUP(A926,'BASE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6" s="27" t="str">
        <f>VLOOKUP(A926,'BASE REGISTRO NOVIEMBRE'!$B$2:$V$890,8,FALSE)</f>
        <v xml:space="preserve">Presidente: 
Marina Inés Bustos Pino, 
Vicepresidente:
Evelyn Paola Garrote Jirón, 
Tesorero: 
Rodrigo Alberto Díaz Bustos,
Secretaria: 
Carlos Eduardo Valdivia Espergue, 
</v>
      </c>
      <c r="I926" s="27" t="str">
        <f>VLOOKUP(A926,'BASE REGISTRO NOVIEMBRE'!$B$2:$V$890,9,FALSE)</f>
        <v>3 AÑOS</v>
      </c>
      <c r="J926" s="27" t="str">
        <f>VLOOKUP(A926,'BASE REGISTRO NOVIEMBRE'!$B$2:$V$890,10,FALSE)</f>
        <v>01-12-2020 hasta el 01-12-2023.</v>
      </c>
      <c r="K926" s="27" t="str">
        <f>VLOOKUP(A926,'BASE REGISTRO NOVIEMBRE'!$B$2:$V$890,11,FALSE)</f>
        <v>Marina Inés Bustos Pino</v>
      </c>
      <c r="L926" s="27" t="str">
        <f>VLOOKUP(A926,'BASE REGISTRO NOVIEMBRE'!$B$2:$V$890,12,FALSE)</f>
        <v xml:space="preserve">4 Oriente N° 143, Viña del Mar
</v>
      </c>
      <c r="M926" s="27" t="str">
        <f>VLOOKUP(A926,'BASE REGISTRO NOVIEMBRE'!$B$2:$V$890,13,FALSE)</f>
        <v>v</v>
      </c>
      <c r="N926" s="27" t="str">
        <f>VLOOKUP(A926,'BASE REGISTRO NOVIEMBRE'!$B$2:$V$890,14,FALSE)</f>
        <v>Viña del Mar</v>
      </c>
      <c r="O926" s="27">
        <f>VLOOKUP(A926,'BASE REGISTRO NOVIEMBRE'!$B$2:$V$890,15,FALSE)</f>
        <v>582262569</v>
      </c>
      <c r="P926" s="27" t="str">
        <f>VLOOKUP(A926,'BASE REGISTRO NOVIEMBRE'!$B$2:$V$890,16,FALSE)</f>
        <v>fundacion.prodere@gmail.com</v>
      </c>
      <c r="Q926" s="27">
        <f>VLOOKUP(A926,'BASE REGISTRO NOVIEMBRE'!$B$2:$V$890,17,FALSE)</f>
        <v>0</v>
      </c>
      <c r="R926" s="27">
        <f>VLOOKUP(A926,'BASE REGISTRO NOVIEMBRE'!$B$2:$V$890,18,FALSE)</f>
        <v>93401</v>
      </c>
      <c r="S926" s="27" t="str">
        <f>VLOOKUP(A926,'BASE REGISTRO NOVIEMBRE'!$B$2:$V$890,19,FALSE)</f>
        <v xml:space="preserve">Antecedentes financieros correspondientes al año 2020, remitidos para aprobación del Sub Departamento de Supervisión Financiera Nacional. </v>
      </c>
      <c r="T926" s="107">
        <f>VLOOKUP(A926,'BASE REGISTRO NOVIEMBRE'!$B$2:$V$890,20,FALSE)</f>
        <v>43798</v>
      </c>
      <c r="U926" s="41">
        <v>7691</v>
      </c>
      <c r="V926" s="44">
        <v>20496015</v>
      </c>
      <c r="W926" s="44">
        <v>35614989</v>
      </c>
      <c r="X926" s="45">
        <v>44561</v>
      </c>
      <c r="Y926" s="42" t="s">
        <v>40</v>
      </c>
      <c r="Z926" s="42" t="s">
        <v>9203</v>
      </c>
      <c r="AA926" s="42" t="s">
        <v>9465</v>
      </c>
    </row>
    <row r="927" spans="1:27" ht="15.75" customHeight="1" x14ac:dyDescent="0.2">
      <c r="A927" s="41">
        <v>7691</v>
      </c>
      <c r="B927" s="27" t="str">
        <f>VLOOKUP(A927,'BASE REGISTRO NOVIEMBRE'!$B$2:$V$890,2,FALSE)</f>
        <v>Fundación Profesionales Asociados para el Desarrollo Regional o Fundación PRODERE</v>
      </c>
      <c r="C927" s="27" t="str">
        <f>VLOOKUP(A927,'BASE REGISTRO NOVIEMBRE'!$B$2:$V$890,3,FALSE)</f>
        <v>65153954-4</v>
      </c>
      <c r="D927" s="27">
        <f>VLOOKUP(A927,'BASE REGISTRO NOVIEMBRE'!$B$2:$V$890,4,FALSE)</f>
        <v>0</v>
      </c>
      <c r="E927" s="27" t="str">
        <f>VLOOKUP(A927,'BASE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7" s="27" t="str">
        <f>VLOOKUP(A927,'BASE REGISTRO NOVIEMBRE'!$B$2:$V$890,6,FALSE)</f>
        <v>Certificado de Vigencia de Persona Jurídica sin Fines de Lucro, Folio Nº 500395474238, de fecha 25 de junio de 2021, del Servicio de Registro Civil e Identificación.</v>
      </c>
      <c r="G927" s="27" t="str">
        <f>VLOOKUP(A927,'BASE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7" s="27" t="str">
        <f>VLOOKUP(A927,'BASE REGISTRO NOVIEMBRE'!$B$2:$V$890,8,FALSE)</f>
        <v xml:space="preserve">Presidente: 
Marina Inés Bustos Pino, 
Vicepresidente:
Evelyn Paola Garrote Jirón, 
Tesorero: 
Rodrigo Alberto Díaz Bustos,
Secretaria: 
Carlos Eduardo Valdivia Espergue, 
</v>
      </c>
      <c r="I927" s="27" t="str">
        <f>VLOOKUP(A927,'BASE REGISTRO NOVIEMBRE'!$B$2:$V$890,9,FALSE)</f>
        <v>3 AÑOS</v>
      </c>
      <c r="J927" s="27" t="str">
        <f>VLOOKUP(A927,'BASE REGISTRO NOVIEMBRE'!$B$2:$V$890,10,FALSE)</f>
        <v>01-12-2020 hasta el 01-12-2023.</v>
      </c>
      <c r="K927" s="27" t="str">
        <f>VLOOKUP(A927,'BASE REGISTRO NOVIEMBRE'!$B$2:$V$890,11,FALSE)</f>
        <v>Marina Inés Bustos Pino</v>
      </c>
      <c r="L927" s="27" t="str">
        <f>VLOOKUP(A927,'BASE REGISTRO NOVIEMBRE'!$B$2:$V$890,12,FALSE)</f>
        <v xml:space="preserve">4 Oriente N° 143, Viña del Mar
</v>
      </c>
      <c r="M927" s="27" t="str">
        <f>VLOOKUP(A927,'BASE REGISTRO NOVIEMBRE'!$B$2:$V$890,13,FALSE)</f>
        <v>v</v>
      </c>
      <c r="N927" s="27" t="str">
        <f>VLOOKUP(A927,'BASE REGISTRO NOVIEMBRE'!$B$2:$V$890,14,FALSE)</f>
        <v>Viña del Mar</v>
      </c>
      <c r="O927" s="27">
        <f>VLOOKUP(A927,'BASE REGISTRO NOVIEMBRE'!$B$2:$V$890,15,FALSE)</f>
        <v>582262569</v>
      </c>
      <c r="P927" s="27" t="str">
        <f>VLOOKUP(A927,'BASE REGISTRO NOVIEMBRE'!$B$2:$V$890,16,FALSE)</f>
        <v>fundacion.prodere@gmail.com</v>
      </c>
      <c r="Q927" s="27">
        <f>VLOOKUP(A927,'BASE REGISTRO NOVIEMBRE'!$B$2:$V$890,17,FALSE)</f>
        <v>0</v>
      </c>
      <c r="R927" s="27">
        <f>VLOOKUP(A927,'BASE REGISTRO NOVIEMBRE'!$B$2:$V$890,18,FALSE)</f>
        <v>93401</v>
      </c>
      <c r="S927" s="27" t="str">
        <f>VLOOKUP(A927,'BASE REGISTRO NOVIEMBRE'!$B$2:$V$890,19,FALSE)</f>
        <v xml:space="preserve">Antecedentes financieros correspondientes al año 2020, remitidos para aprobación del Sub Departamento de Supervisión Financiera Nacional. </v>
      </c>
      <c r="T927" s="107">
        <f>VLOOKUP(A927,'BASE REGISTRO NOVIEMBRE'!$B$2:$V$890,20,FALSE)</f>
        <v>43798</v>
      </c>
      <c r="U927" s="41">
        <v>7691</v>
      </c>
      <c r="V927" s="44">
        <v>10817341</v>
      </c>
      <c r="W927" s="44">
        <v>19831791</v>
      </c>
      <c r="X927" s="45">
        <v>44561</v>
      </c>
      <c r="Y927" s="42" t="s">
        <v>40</v>
      </c>
      <c r="Z927" s="42" t="s">
        <v>9203</v>
      </c>
      <c r="AA927" s="42" t="s">
        <v>9467</v>
      </c>
    </row>
    <row r="928" spans="1:27" ht="15.75" customHeight="1" x14ac:dyDescent="0.2">
      <c r="A928" s="41">
        <v>7691</v>
      </c>
      <c r="B928" s="27" t="str">
        <f>VLOOKUP(A928,'BASE REGISTRO NOVIEMBRE'!$B$2:$V$890,2,FALSE)</f>
        <v>Fundación Profesionales Asociados para el Desarrollo Regional o Fundación PRODERE</v>
      </c>
      <c r="C928" s="27" t="str">
        <f>VLOOKUP(A928,'BASE REGISTRO NOVIEMBRE'!$B$2:$V$890,3,FALSE)</f>
        <v>65153954-4</v>
      </c>
      <c r="D928" s="27">
        <f>VLOOKUP(A928,'BASE REGISTRO NOVIEMBRE'!$B$2:$V$890,4,FALSE)</f>
        <v>0</v>
      </c>
      <c r="E928" s="27" t="str">
        <f>VLOOKUP(A928,'BASE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8" s="27" t="str">
        <f>VLOOKUP(A928,'BASE REGISTRO NOVIEMBRE'!$B$2:$V$890,6,FALSE)</f>
        <v>Certificado de Vigencia de Persona Jurídica sin Fines de Lucro, Folio Nº 500395474238, de fecha 25 de junio de 2021, del Servicio de Registro Civil e Identificación.</v>
      </c>
      <c r="G928" s="27" t="str">
        <f>VLOOKUP(A928,'BASE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8" s="27" t="str">
        <f>VLOOKUP(A928,'BASE REGISTRO NOVIEMBRE'!$B$2:$V$890,8,FALSE)</f>
        <v xml:space="preserve">Presidente: 
Marina Inés Bustos Pino, 
Vicepresidente:
Evelyn Paola Garrote Jirón, 
Tesorero: 
Rodrigo Alberto Díaz Bustos,
Secretaria: 
Carlos Eduardo Valdivia Espergue, 
</v>
      </c>
      <c r="I928" s="27" t="str">
        <f>VLOOKUP(A928,'BASE REGISTRO NOVIEMBRE'!$B$2:$V$890,9,FALSE)</f>
        <v>3 AÑOS</v>
      </c>
      <c r="J928" s="27" t="str">
        <f>VLOOKUP(A928,'BASE REGISTRO NOVIEMBRE'!$B$2:$V$890,10,FALSE)</f>
        <v>01-12-2020 hasta el 01-12-2023.</v>
      </c>
      <c r="K928" s="27" t="str">
        <f>VLOOKUP(A928,'BASE REGISTRO NOVIEMBRE'!$B$2:$V$890,11,FALSE)</f>
        <v>Marina Inés Bustos Pino</v>
      </c>
      <c r="L928" s="27" t="str">
        <f>VLOOKUP(A928,'BASE REGISTRO NOVIEMBRE'!$B$2:$V$890,12,FALSE)</f>
        <v xml:space="preserve">4 Oriente N° 143, Viña del Mar
</v>
      </c>
      <c r="M928" s="27" t="str">
        <f>VLOOKUP(A928,'BASE REGISTRO NOVIEMBRE'!$B$2:$V$890,13,FALSE)</f>
        <v>v</v>
      </c>
      <c r="N928" s="27" t="str">
        <f>VLOOKUP(A928,'BASE REGISTRO NOVIEMBRE'!$B$2:$V$890,14,FALSE)</f>
        <v>Viña del Mar</v>
      </c>
      <c r="O928" s="27">
        <f>VLOOKUP(A928,'BASE REGISTRO NOVIEMBRE'!$B$2:$V$890,15,FALSE)</f>
        <v>582262569</v>
      </c>
      <c r="P928" s="27" t="str">
        <f>VLOOKUP(A928,'BASE REGISTRO NOVIEMBRE'!$B$2:$V$890,16,FALSE)</f>
        <v>fundacion.prodere@gmail.com</v>
      </c>
      <c r="Q928" s="27">
        <f>VLOOKUP(A928,'BASE REGISTRO NOVIEMBRE'!$B$2:$V$890,17,FALSE)</f>
        <v>0</v>
      </c>
      <c r="R928" s="27">
        <f>VLOOKUP(A928,'BASE REGISTRO NOVIEMBRE'!$B$2:$V$890,18,FALSE)</f>
        <v>93401</v>
      </c>
      <c r="S928" s="27" t="str">
        <f>VLOOKUP(A928,'BASE REGISTRO NOVIEMBRE'!$B$2:$V$890,19,FALSE)</f>
        <v xml:space="preserve">Antecedentes financieros correspondientes al año 2020, remitidos para aprobación del Sub Departamento de Supervisión Financiera Nacional. </v>
      </c>
      <c r="T928" s="107">
        <f>VLOOKUP(A928,'BASE REGISTRO NOVIEMBRE'!$B$2:$V$890,20,FALSE)</f>
        <v>43798</v>
      </c>
      <c r="U928" s="41">
        <v>7691</v>
      </c>
      <c r="V928" s="44">
        <v>4056503</v>
      </c>
      <c r="W928" s="44">
        <v>8338366</v>
      </c>
      <c r="X928" s="45">
        <v>44561</v>
      </c>
      <c r="Y928" s="42" t="s">
        <v>40</v>
      </c>
      <c r="Z928" s="42" t="s">
        <v>9203</v>
      </c>
      <c r="AA928" s="42" t="s">
        <v>909</v>
      </c>
    </row>
    <row r="929" spans="1:27" ht="15.75" customHeight="1" x14ac:dyDescent="0.2">
      <c r="A929" s="41">
        <v>7691</v>
      </c>
      <c r="B929" s="27" t="str">
        <f>VLOOKUP(A929,'BASE REGISTRO NOVIEMBRE'!$B$2:$V$890,2,FALSE)</f>
        <v>Fundación Profesionales Asociados para el Desarrollo Regional o Fundación PRODERE</v>
      </c>
      <c r="C929" s="27" t="str">
        <f>VLOOKUP(A929,'BASE REGISTRO NOVIEMBRE'!$B$2:$V$890,3,FALSE)</f>
        <v>65153954-4</v>
      </c>
      <c r="D929" s="27">
        <f>VLOOKUP(A929,'BASE REGISTRO NOVIEMBRE'!$B$2:$V$890,4,FALSE)</f>
        <v>0</v>
      </c>
      <c r="E929" s="27" t="str">
        <f>VLOOKUP(A929,'BASE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29" s="27" t="str">
        <f>VLOOKUP(A929,'BASE REGISTRO NOVIEMBRE'!$B$2:$V$890,6,FALSE)</f>
        <v>Certificado de Vigencia de Persona Jurídica sin Fines de Lucro, Folio Nº 500395474238, de fecha 25 de junio de 2021, del Servicio de Registro Civil e Identificación.</v>
      </c>
      <c r="G929" s="27" t="str">
        <f>VLOOKUP(A929,'BASE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29" s="27" t="str">
        <f>VLOOKUP(A929,'BASE REGISTRO NOVIEMBRE'!$B$2:$V$890,8,FALSE)</f>
        <v xml:space="preserve">Presidente: 
Marina Inés Bustos Pino, 
Vicepresidente:
Evelyn Paola Garrote Jirón, 
Tesorero: 
Rodrigo Alberto Díaz Bustos,
Secretaria: 
Carlos Eduardo Valdivia Espergue, 
</v>
      </c>
      <c r="I929" s="27" t="str">
        <f>VLOOKUP(A929,'BASE REGISTRO NOVIEMBRE'!$B$2:$V$890,9,FALSE)</f>
        <v>3 AÑOS</v>
      </c>
      <c r="J929" s="27" t="str">
        <f>VLOOKUP(A929,'BASE REGISTRO NOVIEMBRE'!$B$2:$V$890,10,FALSE)</f>
        <v>01-12-2020 hasta el 01-12-2023.</v>
      </c>
      <c r="K929" s="27" t="str">
        <f>VLOOKUP(A929,'BASE REGISTRO NOVIEMBRE'!$B$2:$V$890,11,FALSE)</f>
        <v>Marina Inés Bustos Pino</v>
      </c>
      <c r="L929" s="27" t="str">
        <f>VLOOKUP(A929,'BASE REGISTRO NOVIEMBRE'!$B$2:$V$890,12,FALSE)</f>
        <v xml:space="preserve">4 Oriente N° 143, Viña del Mar
</v>
      </c>
      <c r="M929" s="27" t="str">
        <f>VLOOKUP(A929,'BASE REGISTRO NOVIEMBRE'!$B$2:$V$890,13,FALSE)</f>
        <v>v</v>
      </c>
      <c r="N929" s="27" t="str">
        <f>VLOOKUP(A929,'BASE REGISTRO NOVIEMBRE'!$B$2:$V$890,14,FALSE)</f>
        <v>Viña del Mar</v>
      </c>
      <c r="O929" s="27">
        <f>VLOOKUP(A929,'BASE REGISTRO NOVIEMBRE'!$B$2:$V$890,15,FALSE)</f>
        <v>582262569</v>
      </c>
      <c r="P929" s="27" t="str">
        <f>VLOOKUP(A929,'BASE REGISTRO NOVIEMBRE'!$B$2:$V$890,16,FALSE)</f>
        <v>fundacion.prodere@gmail.com</v>
      </c>
      <c r="Q929" s="27">
        <f>VLOOKUP(A929,'BASE REGISTRO NOVIEMBRE'!$B$2:$V$890,17,FALSE)</f>
        <v>0</v>
      </c>
      <c r="R929" s="27">
        <f>VLOOKUP(A929,'BASE REGISTRO NOVIEMBRE'!$B$2:$V$890,18,FALSE)</f>
        <v>93401</v>
      </c>
      <c r="S929" s="27" t="str">
        <f>VLOOKUP(A929,'BASE REGISTRO NOVIEMBRE'!$B$2:$V$890,19,FALSE)</f>
        <v xml:space="preserve">Antecedentes financieros correspondientes al año 2020, remitidos para aprobación del Sub Departamento de Supervisión Financiera Nacional. </v>
      </c>
      <c r="T929" s="107">
        <f>VLOOKUP(A929,'BASE REGISTRO NOVIEMBRE'!$B$2:$V$890,20,FALSE)</f>
        <v>43798</v>
      </c>
      <c r="U929" s="41">
        <v>7691</v>
      </c>
      <c r="V929" s="44">
        <v>9465174</v>
      </c>
      <c r="W929" s="44">
        <v>17916224</v>
      </c>
      <c r="X929" s="45">
        <v>44561</v>
      </c>
      <c r="Y929" s="42" t="s">
        <v>40</v>
      </c>
      <c r="Z929" s="42" t="s">
        <v>9203</v>
      </c>
      <c r="AA929" s="42" t="s">
        <v>282</v>
      </c>
    </row>
    <row r="930" spans="1:27" ht="15.75" customHeight="1" x14ac:dyDescent="0.2">
      <c r="A930" s="41">
        <v>7691</v>
      </c>
      <c r="B930" s="27" t="str">
        <f>VLOOKUP(A930,'BASE REGISTRO NOVIEMBRE'!$B$2:$V$890,2,FALSE)</f>
        <v>Fundación Profesionales Asociados para el Desarrollo Regional o Fundación PRODERE</v>
      </c>
      <c r="C930" s="27" t="str">
        <f>VLOOKUP(A930,'BASE REGISTRO NOVIEMBRE'!$B$2:$V$890,3,FALSE)</f>
        <v>65153954-4</v>
      </c>
      <c r="D930" s="27">
        <f>VLOOKUP(A930,'BASE REGISTRO NOVIEMBRE'!$B$2:$V$890,4,FALSE)</f>
        <v>0</v>
      </c>
      <c r="E930" s="27" t="str">
        <f>VLOOKUP(A930,'BASE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30" s="27" t="str">
        <f>VLOOKUP(A930,'BASE REGISTRO NOVIEMBRE'!$B$2:$V$890,6,FALSE)</f>
        <v>Certificado de Vigencia de Persona Jurídica sin Fines de Lucro, Folio Nº 500395474238, de fecha 25 de junio de 2021, del Servicio de Registro Civil e Identificación.</v>
      </c>
      <c r="G930" s="27" t="str">
        <f>VLOOKUP(A930,'BASE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30" s="27" t="str">
        <f>VLOOKUP(A930,'BASE REGISTRO NOVIEMBRE'!$B$2:$V$890,8,FALSE)</f>
        <v xml:space="preserve">Presidente: 
Marina Inés Bustos Pino, 
Vicepresidente:
Evelyn Paola Garrote Jirón, 
Tesorero: 
Rodrigo Alberto Díaz Bustos,
Secretaria: 
Carlos Eduardo Valdivia Espergue, 
</v>
      </c>
      <c r="I930" s="27" t="str">
        <f>VLOOKUP(A930,'BASE REGISTRO NOVIEMBRE'!$B$2:$V$890,9,FALSE)</f>
        <v>3 AÑOS</v>
      </c>
      <c r="J930" s="27" t="str">
        <f>VLOOKUP(A930,'BASE REGISTRO NOVIEMBRE'!$B$2:$V$890,10,FALSE)</f>
        <v>01-12-2020 hasta el 01-12-2023.</v>
      </c>
      <c r="K930" s="27" t="str">
        <f>VLOOKUP(A930,'BASE REGISTRO NOVIEMBRE'!$B$2:$V$890,11,FALSE)</f>
        <v>Marina Inés Bustos Pino</v>
      </c>
      <c r="L930" s="27" t="str">
        <f>VLOOKUP(A930,'BASE REGISTRO NOVIEMBRE'!$B$2:$V$890,12,FALSE)</f>
        <v xml:space="preserve">4 Oriente N° 143, Viña del Mar
</v>
      </c>
      <c r="M930" s="27" t="str">
        <f>VLOOKUP(A930,'BASE REGISTRO NOVIEMBRE'!$B$2:$V$890,13,FALSE)</f>
        <v>v</v>
      </c>
      <c r="N930" s="27" t="str">
        <f>VLOOKUP(A930,'BASE REGISTRO NOVIEMBRE'!$B$2:$V$890,14,FALSE)</f>
        <v>Viña del Mar</v>
      </c>
      <c r="O930" s="27">
        <f>VLOOKUP(A930,'BASE REGISTRO NOVIEMBRE'!$B$2:$V$890,15,FALSE)</f>
        <v>582262569</v>
      </c>
      <c r="P930" s="27" t="str">
        <f>VLOOKUP(A930,'BASE REGISTRO NOVIEMBRE'!$B$2:$V$890,16,FALSE)</f>
        <v>fundacion.prodere@gmail.com</v>
      </c>
      <c r="Q930" s="27">
        <f>VLOOKUP(A930,'BASE REGISTRO NOVIEMBRE'!$B$2:$V$890,17,FALSE)</f>
        <v>0</v>
      </c>
      <c r="R930" s="27">
        <f>VLOOKUP(A930,'BASE REGISTRO NOVIEMBRE'!$B$2:$V$890,18,FALSE)</f>
        <v>93401</v>
      </c>
      <c r="S930" s="27" t="str">
        <f>VLOOKUP(A930,'BASE REGISTRO NOVIEMBRE'!$B$2:$V$890,19,FALSE)</f>
        <v xml:space="preserve">Antecedentes financieros correspondientes al año 2020, remitidos para aprobación del Sub Departamento de Supervisión Financiera Nacional. </v>
      </c>
      <c r="T930" s="107">
        <f>VLOOKUP(A930,'BASE REGISTRO NOVIEMBRE'!$B$2:$V$890,20,FALSE)</f>
        <v>43798</v>
      </c>
      <c r="U930" s="41">
        <v>7691</v>
      </c>
      <c r="V930" s="44">
        <v>16510679</v>
      </c>
      <c r="W930" s="44">
        <v>30585873</v>
      </c>
      <c r="X930" s="45">
        <v>44561</v>
      </c>
      <c r="Y930" s="42" t="s">
        <v>40</v>
      </c>
      <c r="Z930" s="42" t="s">
        <v>9203</v>
      </c>
      <c r="AA930" s="42" t="s">
        <v>186</v>
      </c>
    </row>
    <row r="931" spans="1:27" ht="15.75" customHeight="1" x14ac:dyDescent="0.2">
      <c r="A931" s="41">
        <v>7691</v>
      </c>
      <c r="B931" s="27" t="str">
        <f>VLOOKUP(A931,'BASE REGISTRO NOVIEMBRE'!$B$2:$V$890,2,FALSE)</f>
        <v>Fundación Profesionales Asociados para el Desarrollo Regional o Fundación PRODERE</v>
      </c>
      <c r="C931" s="27" t="str">
        <f>VLOOKUP(A931,'BASE REGISTRO NOVIEMBRE'!$B$2:$V$890,3,FALSE)</f>
        <v>65153954-4</v>
      </c>
      <c r="D931" s="27">
        <f>VLOOKUP(A931,'BASE REGISTRO NOVIEMBRE'!$B$2:$V$890,4,FALSE)</f>
        <v>0</v>
      </c>
      <c r="E931" s="27" t="str">
        <f>VLOOKUP(A931,'BASE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31" s="27" t="str">
        <f>VLOOKUP(A931,'BASE REGISTRO NOVIEMBRE'!$B$2:$V$890,6,FALSE)</f>
        <v>Certificado de Vigencia de Persona Jurídica sin Fines de Lucro, Folio Nº 500395474238, de fecha 25 de junio de 2021, del Servicio de Registro Civil e Identificación.</v>
      </c>
      <c r="G931" s="27" t="str">
        <f>VLOOKUP(A931,'BASE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31" s="27" t="str">
        <f>VLOOKUP(A931,'BASE REGISTRO NOVIEMBRE'!$B$2:$V$890,8,FALSE)</f>
        <v xml:space="preserve">Presidente: 
Marina Inés Bustos Pino, 
Vicepresidente:
Evelyn Paola Garrote Jirón, 
Tesorero: 
Rodrigo Alberto Díaz Bustos,
Secretaria: 
Carlos Eduardo Valdivia Espergue, 
</v>
      </c>
      <c r="I931" s="27" t="str">
        <f>VLOOKUP(A931,'BASE REGISTRO NOVIEMBRE'!$B$2:$V$890,9,FALSE)</f>
        <v>3 AÑOS</v>
      </c>
      <c r="J931" s="27" t="str">
        <f>VLOOKUP(A931,'BASE REGISTRO NOVIEMBRE'!$B$2:$V$890,10,FALSE)</f>
        <v>01-12-2020 hasta el 01-12-2023.</v>
      </c>
      <c r="K931" s="27" t="str">
        <f>VLOOKUP(A931,'BASE REGISTRO NOVIEMBRE'!$B$2:$V$890,11,FALSE)</f>
        <v>Marina Inés Bustos Pino</v>
      </c>
      <c r="L931" s="27" t="str">
        <f>VLOOKUP(A931,'BASE REGISTRO NOVIEMBRE'!$B$2:$V$890,12,FALSE)</f>
        <v xml:space="preserve">4 Oriente N° 143, Viña del Mar
</v>
      </c>
      <c r="M931" s="27" t="str">
        <f>VLOOKUP(A931,'BASE REGISTRO NOVIEMBRE'!$B$2:$V$890,13,FALSE)</f>
        <v>v</v>
      </c>
      <c r="N931" s="27" t="str">
        <f>VLOOKUP(A931,'BASE REGISTRO NOVIEMBRE'!$B$2:$V$890,14,FALSE)</f>
        <v>Viña del Mar</v>
      </c>
      <c r="O931" s="27">
        <f>VLOOKUP(A931,'BASE REGISTRO NOVIEMBRE'!$B$2:$V$890,15,FALSE)</f>
        <v>582262569</v>
      </c>
      <c r="P931" s="27" t="str">
        <f>VLOOKUP(A931,'BASE REGISTRO NOVIEMBRE'!$B$2:$V$890,16,FALSE)</f>
        <v>fundacion.prodere@gmail.com</v>
      </c>
      <c r="Q931" s="27">
        <f>VLOOKUP(A931,'BASE REGISTRO NOVIEMBRE'!$B$2:$V$890,17,FALSE)</f>
        <v>0</v>
      </c>
      <c r="R931" s="27">
        <f>VLOOKUP(A931,'BASE REGISTRO NOVIEMBRE'!$B$2:$V$890,18,FALSE)</f>
        <v>93401</v>
      </c>
      <c r="S931" s="27" t="str">
        <f>VLOOKUP(A931,'BASE REGISTRO NOVIEMBRE'!$B$2:$V$890,19,FALSE)</f>
        <v xml:space="preserve">Antecedentes financieros correspondientes al año 2020, remitidos para aprobación del Sub Departamento de Supervisión Financiera Nacional. </v>
      </c>
      <c r="T931" s="107">
        <f>VLOOKUP(A931,'BASE REGISTRO NOVIEMBRE'!$B$2:$V$890,20,FALSE)</f>
        <v>43798</v>
      </c>
      <c r="U931" s="41">
        <v>7691</v>
      </c>
      <c r="V931" s="44">
        <v>10823272</v>
      </c>
      <c r="W931" s="44">
        <v>17495152</v>
      </c>
      <c r="X931" s="45">
        <v>44561</v>
      </c>
      <c r="Y931" s="42" t="s">
        <v>40</v>
      </c>
      <c r="Z931" s="42" t="s">
        <v>9203</v>
      </c>
      <c r="AA931" s="42" t="s">
        <v>9563</v>
      </c>
    </row>
    <row r="932" spans="1:27" ht="15.75" customHeight="1" x14ac:dyDescent="0.2">
      <c r="A932" s="41">
        <v>7691</v>
      </c>
      <c r="B932" s="27" t="str">
        <f>VLOOKUP(A932,'BASE REGISTRO NOVIEMBRE'!$B$2:$V$890,2,FALSE)</f>
        <v>Fundación Profesionales Asociados para el Desarrollo Regional o Fundación PRODERE</v>
      </c>
      <c r="C932" s="27" t="str">
        <f>VLOOKUP(A932,'BASE REGISTRO NOVIEMBRE'!$B$2:$V$890,3,FALSE)</f>
        <v>65153954-4</v>
      </c>
      <c r="D932" s="27">
        <f>VLOOKUP(A932,'BASE REGISTRO NOVIEMBRE'!$B$2:$V$890,4,FALSE)</f>
        <v>0</v>
      </c>
      <c r="E932" s="27" t="str">
        <f>VLOOKUP(A932,'BASE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32" s="27" t="str">
        <f>VLOOKUP(A932,'BASE REGISTRO NOVIEMBRE'!$B$2:$V$890,6,FALSE)</f>
        <v>Certificado de Vigencia de Persona Jurídica sin Fines de Lucro, Folio Nº 500395474238, de fecha 25 de junio de 2021, del Servicio de Registro Civil e Identificación.</v>
      </c>
      <c r="G932" s="27" t="str">
        <f>VLOOKUP(A932,'BASE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32" s="27" t="str">
        <f>VLOOKUP(A932,'BASE REGISTRO NOVIEMBRE'!$B$2:$V$890,8,FALSE)</f>
        <v xml:space="preserve">Presidente: 
Marina Inés Bustos Pino, 
Vicepresidente:
Evelyn Paola Garrote Jirón, 
Tesorero: 
Rodrigo Alberto Díaz Bustos,
Secretaria: 
Carlos Eduardo Valdivia Espergue, 
</v>
      </c>
      <c r="I932" s="27" t="str">
        <f>VLOOKUP(A932,'BASE REGISTRO NOVIEMBRE'!$B$2:$V$890,9,FALSE)</f>
        <v>3 AÑOS</v>
      </c>
      <c r="J932" s="27" t="str">
        <f>VLOOKUP(A932,'BASE REGISTRO NOVIEMBRE'!$B$2:$V$890,10,FALSE)</f>
        <v>01-12-2020 hasta el 01-12-2023.</v>
      </c>
      <c r="K932" s="27" t="str">
        <f>VLOOKUP(A932,'BASE REGISTRO NOVIEMBRE'!$B$2:$V$890,11,FALSE)</f>
        <v>Marina Inés Bustos Pino</v>
      </c>
      <c r="L932" s="27" t="str">
        <f>VLOOKUP(A932,'BASE REGISTRO NOVIEMBRE'!$B$2:$V$890,12,FALSE)</f>
        <v xml:space="preserve">4 Oriente N° 143, Viña del Mar
</v>
      </c>
      <c r="M932" s="27" t="str">
        <f>VLOOKUP(A932,'BASE REGISTRO NOVIEMBRE'!$B$2:$V$890,13,FALSE)</f>
        <v>v</v>
      </c>
      <c r="N932" s="27" t="str">
        <f>VLOOKUP(A932,'BASE REGISTRO NOVIEMBRE'!$B$2:$V$890,14,FALSE)</f>
        <v>Viña del Mar</v>
      </c>
      <c r="O932" s="27">
        <f>VLOOKUP(A932,'BASE REGISTRO NOVIEMBRE'!$B$2:$V$890,15,FALSE)</f>
        <v>582262569</v>
      </c>
      <c r="P932" s="27" t="str">
        <f>VLOOKUP(A932,'BASE REGISTRO NOVIEMBRE'!$B$2:$V$890,16,FALSE)</f>
        <v>fundacion.prodere@gmail.com</v>
      </c>
      <c r="Q932" s="27">
        <f>VLOOKUP(A932,'BASE REGISTRO NOVIEMBRE'!$B$2:$V$890,17,FALSE)</f>
        <v>0</v>
      </c>
      <c r="R932" s="27">
        <f>VLOOKUP(A932,'BASE REGISTRO NOVIEMBRE'!$B$2:$V$890,18,FALSE)</f>
        <v>93401</v>
      </c>
      <c r="S932" s="27" t="str">
        <f>VLOOKUP(A932,'BASE REGISTRO NOVIEMBRE'!$B$2:$V$890,19,FALSE)</f>
        <v xml:space="preserve">Antecedentes financieros correspondientes al año 2020, remitidos para aprobación del Sub Departamento de Supervisión Financiera Nacional. </v>
      </c>
      <c r="T932" s="107">
        <f>VLOOKUP(A932,'BASE REGISTRO NOVIEMBRE'!$B$2:$V$890,20,FALSE)</f>
        <v>43798</v>
      </c>
      <c r="U932" s="41">
        <v>7691</v>
      </c>
      <c r="V932" s="44">
        <v>1680325</v>
      </c>
      <c r="W932" s="44">
        <v>4546762</v>
      </c>
      <c r="X932" s="45">
        <v>44561</v>
      </c>
      <c r="Y932" s="42" t="s">
        <v>40</v>
      </c>
      <c r="Z932" s="42" t="s">
        <v>9203</v>
      </c>
      <c r="AA932" s="42" t="s">
        <v>218</v>
      </c>
    </row>
    <row r="933" spans="1:27" ht="15.75" customHeight="1" x14ac:dyDescent="0.2">
      <c r="A933" s="41">
        <v>7691</v>
      </c>
      <c r="B933" s="27" t="str">
        <f>VLOOKUP(A933,'BASE REGISTRO NOVIEMBRE'!$B$2:$V$890,2,FALSE)</f>
        <v>Fundación Profesionales Asociados para el Desarrollo Regional o Fundación PRODERE</v>
      </c>
      <c r="C933" s="27" t="str">
        <f>VLOOKUP(A933,'BASE REGISTRO NOVIEMBRE'!$B$2:$V$890,3,FALSE)</f>
        <v>65153954-4</v>
      </c>
      <c r="D933" s="27">
        <f>VLOOKUP(A933,'BASE REGISTRO NOVIEMBRE'!$B$2:$V$890,4,FALSE)</f>
        <v>0</v>
      </c>
      <c r="E933" s="27" t="str">
        <f>VLOOKUP(A933,'BASE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Nº500373888013, de fecha 01 de marzo de 2021, ello aconteció el 26 de diciembre de 2017, bajo el Nº de inscripción N° 268469.</v>
      </c>
      <c r="F933" s="27" t="str">
        <f>VLOOKUP(A933,'BASE REGISTRO NOVIEMBRE'!$B$2:$V$890,6,FALSE)</f>
        <v>Certificado de Vigencia de Persona Jurídica sin Fines de Lucro, Folio Nº 500395474238, de fecha 25 de junio de 2021, del Servicio de Registro Civil e Identificación.</v>
      </c>
      <c r="G933" s="27" t="str">
        <f>VLOOKUP(A933,'BASE REGISTRO NOVIEMBRE'!$B$2:$V$890,7,FALSE)</f>
        <v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v>
      </c>
      <c r="H933" s="27" t="str">
        <f>VLOOKUP(A933,'BASE REGISTRO NOVIEMBRE'!$B$2:$V$890,8,FALSE)</f>
        <v xml:space="preserve">Presidente: 
Marina Inés Bustos Pino, 
Vicepresidente:
Evelyn Paola Garrote Jirón, 
Tesorero: 
Rodrigo Alberto Díaz Bustos,
Secretaria: 
Carlos Eduardo Valdivia Espergue, 
</v>
      </c>
      <c r="I933" s="27" t="str">
        <f>VLOOKUP(A933,'BASE REGISTRO NOVIEMBRE'!$B$2:$V$890,9,FALSE)</f>
        <v>3 AÑOS</v>
      </c>
      <c r="J933" s="27" t="str">
        <f>VLOOKUP(A933,'BASE REGISTRO NOVIEMBRE'!$B$2:$V$890,10,FALSE)</f>
        <v>01-12-2020 hasta el 01-12-2023.</v>
      </c>
      <c r="K933" s="27" t="str">
        <f>VLOOKUP(A933,'BASE REGISTRO NOVIEMBRE'!$B$2:$V$890,11,FALSE)</f>
        <v>Marina Inés Bustos Pino</v>
      </c>
      <c r="L933" s="27" t="str">
        <f>VLOOKUP(A933,'BASE REGISTRO NOVIEMBRE'!$B$2:$V$890,12,FALSE)</f>
        <v xml:space="preserve">4 Oriente N° 143, Viña del Mar
</v>
      </c>
      <c r="M933" s="27" t="str">
        <f>VLOOKUP(A933,'BASE REGISTRO NOVIEMBRE'!$B$2:$V$890,13,FALSE)</f>
        <v>v</v>
      </c>
      <c r="N933" s="27" t="str">
        <f>VLOOKUP(A933,'BASE REGISTRO NOVIEMBRE'!$B$2:$V$890,14,FALSE)</f>
        <v>Viña del Mar</v>
      </c>
      <c r="O933" s="27">
        <f>VLOOKUP(A933,'BASE REGISTRO NOVIEMBRE'!$B$2:$V$890,15,FALSE)</f>
        <v>582262569</v>
      </c>
      <c r="P933" s="27" t="str">
        <f>VLOOKUP(A933,'BASE REGISTRO NOVIEMBRE'!$B$2:$V$890,16,FALSE)</f>
        <v>fundacion.prodere@gmail.com</v>
      </c>
      <c r="Q933" s="27">
        <f>VLOOKUP(A933,'BASE REGISTRO NOVIEMBRE'!$B$2:$V$890,17,FALSE)</f>
        <v>0</v>
      </c>
      <c r="R933" s="27">
        <f>VLOOKUP(A933,'BASE REGISTRO NOVIEMBRE'!$B$2:$V$890,18,FALSE)</f>
        <v>93401</v>
      </c>
      <c r="S933" s="27" t="str">
        <f>VLOOKUP(A933,'BASE REGISTRO NOVIEMBRE'!$B$2:$V$890,19,FALSE)</f>
        <v xml:space="preserve">Antecedentes financieros correspondientes al año 2020, remitidos para aprobación del Sub Departamento de Supervisión Financiera Nacional. </v>
      </c>
      <c r="T933" s="107">
        <f>VLOOKUP(A933,'BASE REGISTRO NOVIEMBRE'!$B$2:$V$890,20,FALSE)</f>
        <v>43798</v>
      </c>
      <c r="U933" s="41">
        <v>7691</v>
      </c>
      <c r="V933" s="44">
        <v>10986362</v>
      </c>
      <c r="W933" s="44">
        <v>20451534</v>
      </c>
      <c r="X933" s="45">
        <v>44561</v>
      </c>
      <c r="Y933" s="42" t="s">
        <v>40</v>
      </c>
      <c r="Z933" s="42" t="s">
        <v>9203</v>
      </c>
      <c r="AA933" s="42" t="s">
        <v>9592</v>
      </c>
    </row>
    <row r="934" spans="1:27" ht="15.75" customHeight="1" x14ac:dyDescent="0.2">
      <c r="A934" s="41">
        <v>7692</v>
      </c>
      <c r="B934" s="27" t="str">
        <f>VLOOKUP(A934,'BASE REGISTRO NOVIEMBRE'!$B$2:$V$890,2,FALSE)</f>
        <v>Fundación Pares</v>
      </c>
      <c r="C934" s="27" t="str">
        <f>VLOOKUP(A934,'BASE REGISTRO NOVIEMBRE'!$B$2:$V$890,3,FALSE)</f>
        <v>65188347-4</v>
      </c>
      <c r="D934" s="27">
        <f>VLOOKUP(A934,'BASE REGISTRO NOVIEMBRE'!$B$2:$V$890,4,FALSE)</f>
        <v>0</v>
      </c>
      <c r="E934" s="27" t="str">
        <f>VLOOKUP(A934,'BASE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4" s="27" t="str">
        <f>VLOOKUP(A934,'BASE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4" s="27" t="str">
        <f>VLOOKUP(A934,'BASE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4" s="27" t="str">
        <f>VLOOKUP(A934,'BASE REGISTRO NOVIEMBRE'!$B$2:$V$890,8,FALSE)</f>
        <v xml:space="preserve">Directorio 
Presidenta: Camila Belén Rivera Gómez, 
Directora: Camila Alejandra Cordero Valenzuela,
Tesorera: Valeska Andrea Vergara Baygorria, 
Secretario: Christian Luis Menares Papagallo,
</v>
      </c>
      <c r="I934" s="27" t="str">
        <f>VLOOKUP(A934,'BASE REGISTRO NOVIEMBRE'!$B$2:$V$890,9,FALSE)</f>
        <v>De acuerdo a Estatutos Directorio definitivo dura 2 años</v>
      </c>
      <c r="J934" s="27" t="str">
        <f>VLOOKUP(A934,'BASE REGISTRO NOVIEMBRE'!$B$2:$V$890,10,FALSE)</f>
        <v>Inicio 15 de mayo de 2021 hasta el 15 de mayo de 2023</v>
      </c>
      <c r="K934" s="27" t="str">
        <f>VLOOKUP(A934,'BASE REGISTRO NOVIEMBRE'!$B$2:$V$890,11,FALSE)</f>
        <v>Camila Rivera Gómez</v>
      </c>
      <c r="L934" s="27" t="str">
        <f>VLOOKUP(A934,'BASE REGISTRO NOVIEMBRE'!$B$2:$V$890,12,FALSE)</f>
        <v>Calle Santiago N° 710, oficina 200, Comuna de Villa Alemana. Región de Valparaíso</v>
      </c>
      <c r="M934" s="27" t="str">
        <f>VLOOKUP(A934,'BASE REGISTRO NOVIEMBRE'!$B$2:$V$890,13,FALSE)</f>
        <v>V</v>
      </c>
      <c r="N934" s="27" t="str">
        <f>VLOOKUP(A934,'BASE REGISTRO NOVIEMBRE'!$B$2:$V$890,14,FALSE)</f>
        <v>Villa Alemana</v>
      </c>
      <c r="O934" s="27" t="str">
        <f>VLOOKUP(A934,'BASE REGISTRO NOVIEMBRE'!$B$2:$V$890,15,FALSE)</f>
        <v xml:space="preserve">Fono: 966910337
</v>
      </c>
      <c r="P934" s="27" t="str">
        <f>VLOOKUP(A934,'BASE REGISTRO NOVIEMBRE'!$B$2:$V$890,16,FALSE)</f>
        <v xml:space="preserve">Correo electrónico: f.pares2019@gmail.com
</v>
      </c>
      <c r="Q934" s="27">
        <f>VLOOKUP(A934,'BASE REGISTRO NOVIEMBRE'!$B$2:$V$890,17,FALSE)</f>
        <v>0</v>
      </c>
      <c r="R934" s="27">
        <f>VLOOKUP(A934,'BASE REGISTRO NOVIEMBRE'!$B$2:$V$890,18,FALSE)</f>
        <v>93401</v>
      </c>
      <c r="S934" s="27" t="str">
        <f>VLOOKUP(A934,'BASE REGISTRO NOVIEMBRE'!$B$2:$V$890,19,FALSE)</f>
        <v>Certificado Financiero 2020, aprobados por el Subdepartamento de Supervisión financiera.</v>
      </c>
      <c r="T934" s="107">
        <f>VLOOKUP(A934,'BASE REGISTRO NOVIEMBRE'!$B$2:$V$890,20,FALSE)</f>
        <v>43802</v>
      </c>
      <c r="U934" s="41">
        <v>7692</v>
      </c>
      <c r="V934" s="44">
        <v>30933801</v>
      </c>
      <c r="W934" s="44">
        <v>54339746</v>
      </c>
      <c r="X934" s="45">
        <v>44561</v>
      </c>
      <c r="Y934" s="42" t="s">
        <v>40</v>
      </c>
      <c r="Z934" s="42" t="s">
        <v>9203</v>
      </c>
      <c r="AA934" s="42" t="s">
        <v>9453</v>
      </c>
    </row>
    <row r="935" spans="1:27" ht="15.75" customHeight="1" x14ac:dyDescent="0.2">
      <c r="A935" s="41">
        <v>7692</v>
      </c>
      <c r="B935" s="27" t="str">
        <f>VLOOKUP(A935,'BASE REGISTRO NOVIEMBRE'!$B$2:$V$890,2,FALSE)</f>
        <v>Fundación Pares</v>
      </c>
      <c r="C935" s="27" t="str">
        <f>VLOOKUP(A935,'BASE REGISTRO NOVIEMBRE'!$B$2:$V$890,3,FALSE)</f>
        <v>65188347-4</v>
      </c>
      <c r="D935" s="27">
        <f>VLOOKUP(A935,'BASE REGISTRO NOVIEMBRE'!$B$2:$V$890,4,FALSE)</f>
        <v>0</v>
      </c>
      <c r="E935" s="27" t="str">
        <f>VLOOKUP(A935,'BASE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5" s="27" t="str">
        <f>VLOOKUP(A935,'BASE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5" s="27" t="str">
        <f>VLOOKUP(A935,'BASE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5" s="27" t="str">
        <f>VLOOKUP(A935,'BASE REGISTRO NOVIEMBRE'!$B$2:$V$890,8,FALSE)</f>
        <v xml:space="preserve">Directorio 
Presidenta: Camila Belén Rivera Gómez, 
Directora: Camila Alejandra Cordero Valenzuela,
Tesorera: Valeska Andrea Vergara Baygorria, 
Secretario: Christian Luis Menares Papagallo,
</v>
      </c>
      <c r="I935" s="27" t="str">
        <f>VLOOKUP(A935,'BASE REGISTRO NOVIEMBRE'!$B$2:$V$890,9,FALSE)</f>
        <v>De acuerdo a Estatutos Directorio definitivo dura 2 años</v>
      </c>
      <c r="J935" s="27" t="str">
        <f>VLOOKUP(A935,'BASE REGISTRO NOVIEMBRE'!$B$2:$V$890,10,FALSE)</f>
        <v>Inicio 15 de mayo de 2021 hasta el 15 de mayo de 2023</v>
      </c>
      <c r="K935" s="27" t="str">
        <f>VLOOKUP(A935,'BASE REGISTRO NOVIEMBRE'!$B$2:$V$890,11,FALSE)</f>
        <v>Camila Rivera Gómez</v>
      </c>
      <c r="L935" s="27" t="str">
        <f>VLOOKUP(A935,'BASE REGISTRO NOVIEMBRE'!$B$2:$V$890,12,FALSE)</f>
        <v>Calle Santiago N° 710, oficina 200, Comuna de Villa Alemana. Región de Valparaíso</v>
      </c>
      <c r="M935" s="27" t="str">
        <f>VLOOKUP(A935,'BASE REGISTRO NOVIEMBRE'!$B$2:$V$890,13,FALSE)</f>
        <v>V</v>
      </c>
      <c r="N935" s="27" t="str">
        <f>VLOOKUP(A935,'BASE REGISTRO NOVIEMBRE'!$B$2:$V$890,14,FALSE)</f>
        <v>Villa Alemana</v>
      </c>
      <c r="O935" s="27" t="str">
        <f>VLOOKUP(A935,'BASE REGISTRO NOVIEMBRE'!$B$2:$V$890,15,FALSE)</f>
        <v xml:space="preserve">Fono: 966910337
</v>
      </c>
      <c r="P935" s="27" t="str">
        <f>VLOOKUP(A935,'BASE REGISTRO NOVIEMBRE'!$B$2:$V$890,16,FALSE)</f>
        <v xml:space="preserve">Correo electrónico: f.pares2019@gmail.com
</v>
      </c>
      <c r="Q935" s="27">
        <f>VLOOKUP(A935,'BASE REGISTRO NOVIEMBRE'!$B$2:$V$890,17,FALSE)</f>
        <v>0</v>
      </c>
      <c r="R935" s="27">
        <f>VLOOKUP(A935,'BASE REGISTRO NOVIEMBRE'!$B$2:$V$890,18,FALSE)</f>
        <v>93401</v>
      </c>
      <c r="S935" s="27" t="str">
        <f>VLOOKUP(A935,'BASE REGISTRO NOVIEMBRE'!$B$2:$V$890,19,FALSE)</f>
        <v>Certificado Financiero 2020, aprobados por el Subdepartamento de Supervisión financiera.</v>
      </c>
      <c r="T935" s="107">
        <f>VLOOKUP(A935,'BASE REGISTRO NOVIEMBRE'!$B$2:$V$890,20,FALSE)</f>
        <v>43802</v>
      </c>
      <c r="U935" s="41">
        <v>7692</v>
      </c>
      <c r="V935" s="44">
        <v>17649346</v>
      </c>
      <c r="W935" s="44">
        <v>29352316</v>
      </c>
      <c r="X935" s="45">
        <v>44561</v>
      </c>
      <c r="Y935" s="42" t="s">
        <v>40</v>
      </c>
      <c r="Z935" s="42" t="s">
        <v>9203</v>
      </c>
      <c r="AA935" s="42" t="s">
        <v>9457</v>
      </c>
    </row>
    <row r="936" spans="1:27" ht="15.75" customHeight="1" x14ac:dyDescent="0.2">
      <c r="A936" s="41">
        <v>7692</v>
      </c>
      <c r="B936" s="27" t="str">
        <f>VLOOKUP(A936,'BASE REGISTRO NOVIEMBRE'!$B$2:$V$890,2,FALSE)</f>
        <v>Fundación Pares</v>
      </c>
      <c r="C936" s="27" t="str">
        <f>VLOOKUP(A936,'BASE REGISTRO NOVIEMBRE'!$B$2:$V$890,3,FALSE)</f>
        <v>65188347-4</v>
      </c>
      <c r="D936" s="27">
        <f>VLOOKUP(A936,'BASE REGISTRO NOVIEMBRE'!$B$2:$V$890,4,FALSE)</f>
        <v>0</v>
      </c>
      <c r="E936" s="27" t="str">
        <f>VLOOKUP(A936,'BASE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6" s="27" t="str">
        <f>VLOOKUP(A936,'BASE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6" s="27" t="str">
        <f>VLOOKUP(A936,'BASE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6" s="27" t="str">
        <f>VLOOKUP(A936,'BASE REGISTRO NOVIEMBRE'!$B$2:$V$890,8,FALSE)</f>
        <v xml:space="preserve">Directorio 
Presidenta: Camila Belén Rivera Gómez, 
Directora: Camila Alejandra Cordero Valenzuela,
Tesorera: Valeska Andrea Vergara Baygorria, 
Secretario: Christian Luis Menares Papagallo,
</v>
      </c>
      <c r="I936" s="27" t="str">
        <f>VLOOKUP(A936,'BASE REGISTRO NOVIEMBRE'!$B$2:$V$890,9,FALSE)</f>
        <v>De acuerdo a Estatutos Directorio definitivo dura 2 años</v>
      </c>
      <c r="J936" s="27" t="str">
        <f>VLOOKUP(A936,'BASE REGISTRO NOVIEMBRE'!$B$2:$V$890,10,FALSE)</f>
        <v>Inicio 15 de mayo de 2021 hasta el 15 de mayo de 2023</v>
      </c>
      <c r="K936" s="27" t="str">
        <f>VLOOKUP(A936,'BASE REGISTRO NOVIEMBRE'!$B$2:$V$890,11,FALSE)</f>
        <v>Camila Rivera Gómez</v>
      </c>
      <c r="L936" s="27" t="str">
        <f>VLOOKUP(A936,'BASE REGISTRO NOVIEMBRE'!$B$2:$V$890,12,FALSE)</f>
        <v>Calle Santiago N° 710, oficina 200, Comuna de Villa Alemana. Región de Valparaíso</v>
      </c>
      <c r="M936" s="27" t="str">
        <f>VLOOKUP(A936,'BASE REGISTRO NOVIEMBRE'!$B$2:$V$890,13,FALSE)</f>
        <v>V</v>
      </c>
      <c r="N936" s="27" t="str">
        <f>VLOOKUP(A936,'BASE REGISTRO NOVIEMBRE'!$B$2:$V$890,14,FALSE)</f>
        <v>Villa Alemana</v>
      </c>
      <c r="O936" s="27" t="str">
        <f>VLOOKUP(A936,'BASE REGISTRO NOVIEMBRE'!$B$2:$V$890,15,FALSE)</f>
        <v xml:space="preserve">Fono: 966910337
</v>
      </c>
      <c r="P936" s="27" t="str">
        <f>VLOOKUP(A936,'BASE REGISTRO NOVIEMBRE'!$B$2:$V$890,16,FALSE)</f>
        <v xml:space="preserve">Correo electrónico: f.pares2019@gmail.com
</v>
      </c>
      <c r="Q936" s="27">
        <f>VLOOKUP(A936,'BASE REGISTRO NOVIEMBRE'!$B$2:$V$890,17,FALSE)</f>
        <v>0</v>
      </c>
      <c r="R936" s="27">
        <f>VLOOKUP(A936,'BASE REGISTRO NOVIEMBRE'!$B$2:$V$890,18,FALSE)</f>
        <v>93401</v>
      </c>
      <c r="S936" s="27" t="str">
        <f>VLOOKUP(A936,'BASE REGISTRO NOVIEMBRE'!$B$2:$V$890,19,FALSE)</f>
        <v>Certificado Financiero 2020, aprobados por el Subdepartamento de Supervisión financiera.</v>
      </c>
      <c r="T936" s="107">
        <f>VLOOKUP(A936,'BASE REGISTRO NOVIEMBRE'!$B$2:$V$890,20,FALSE)</f>
        <v>43802</v>
      </c>
      <c r="U936" s="41">
        <v>7692</v>
      </c>
      <c r="V936" s="44">
        <v>6968408</v>
      </c>
      <c r="W936" s="44">
        <v>12355332</v>
      </c>
      <c r="X936" s="45">
        <v>44561</v>
      </c>
      <c r="Y936" s="42" t="s">
        <v>40</v>
      </c>
      <c r="Z936" s="42" t="s">
        <v>9203</v>
      </c>
      <c r="AA936" s="42" t="s">
        <v>248</v>
      </c>
    </row>
    <row r="937" spans="1:27" ht="15.75" customHeight="1" x14ac:dyDescent="0.2">
      <c r="A937" s="41">
        <v>7692</v>
      </c>
      <c r="B937" s="27" t="str">
        <f>VLOOKUP(A937,'BASE REGISTRO NOVIEMBRE'!$B$2:$V$890,2,FALSE)</f>
        <v>Fundación Pares</v>
      </c>
      <c r="C937" s="27" t="str">
        <f>VLOOKUP(A937,'BASE REGISTRO NOVIEMBRE'!$B$2:$V$890,3,FALSE)</f>
        <v>65188347-4</v>
      </c>
      <c r="D937" s="27">
        <f>VLOOKUP(A937,'BASE REGISTRO NOVIEMBRE'!$B$2:$V$890,4,FALSE)</f>
        <v>0</v>
      </c>
      <c r="E937" s="27" t="str">
        <f>VLOOKUP(A937,'BASE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7" s="27" t="str">
        <f>VLOOKUP(A937,'BASE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7" s="27" t="str">
        <f>VLOOKUP(A937,'BASE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7" s="27" t="str">
        <f>VLOOKUP(A937,'BASE REGISTRO NOVIEMBRE'!$B$2:$V$890,8,FALSE)</f>
        <v xml:space="preserve">Directorio 
Presidenta: Camila Belén Rivera Gómez, 
Directora: Camila Alejandra Cordero Valenzuela,
Tesorera: Valeska Andrea Vergara Baygorria, 
Secretario: Christian Luis Menares Papagallo,
</v>
      </c>
      <c r="I937" s="27" t="str">
        <f>VLOOKUP(A937,'BASE REGISTRO NOVIEMBRE'!$B$2:$V$890,9,FALSE)</f>
        <v>De acuerdo a Estatutos Directorio definitivo dura 2 años</v>
      </c>
      <c r="J937" s="27" t="str">
        <f>VLOOKUP(A937,'BASE REGISTRO NOVIEMBRE'!$B$2:$V$890,10,FALSE)</f>
        <v>Inicio 15 de mayo de 2021 hasta el 15 de mayo de 2023</v>
      </c>
      <c r="K937" s="27" t="str">
        <f>VLOOKUP(A937,'BASE REGISTRO NOVIEMBRE'!$B$2:$V$890,11,FALSE)</f>
        <v>Camila Rivera Gómez</v>
      </c>
      <c r="L937" s="27" t="str">
        <f>VLOOKUP(A937,'BASE REGISTRO NOVIEMBRE'!$B$2:$V$890,12,FALSE)</f>
        <v>Calle Santiago N° 710, oficina 200, Comuna de Villa Alemana. Región de Valparaíso</v>
      </c>
      <c r="M937" s="27" t="str">
        <f>VLOOKUP(A937,'BASE REGISTRO NOVIEMBRE'!$B$2:$V$890,13,FALSE)</f>
        <v>V</v>
      </c>
      <c r="N937" s="27" t="str">
        <f>VLOOKUP(A937,'BASE REGISTRO NOVIEMBRE'!$B$2:$V$890,14,FALSE)</f>
        <v>Villa Alemana</v>
      </c>
      <c r="O937" s="27" t="str">
        <f>VLOOKUP(A937,'BASE REGISTRO NOVIEMBRE'!$B$2:$V$890,15,FALSE)</f>
        <v xml:space="preserve">Fono: 966910337
</v>
      </c>
      <c r="P937" s="27" t="str">
        <f>VLOOKUP(A937,'BASE REGISTRO NOVIEMBRE'!$B$2:$V$890,16,FALSE)</f>
        <v xml:space="preserve">Correo electrónico: f.pares2019@gmail.com
</v>
      </c>
      <c r="Q937" s="27">
        <f>VLOOKUP(A937,'BASE REGISTRO NOVIEMBRE'!$B$2:$V$890,17,FALSE)</f>
        <v>0</v>
      </c>
      <c r="R937" s="27">
        <f>VLOOKUP(A937,'BASE REGISTRO NOVIEMBRE'!$B$2:$V$890,18,FALSE)</f>
        <v>93401</v>
      </c>
      <c r="S937" s="27" t="str">
        <f>VLOOKUP(A937,'BASE REGISTRO NOVIEMBRE'!$B$2:$V$890,19,FALSE)</f>
        <v>Certificado Financiero 2020, aprobados por el Subdepartamento de Supervisión financiera.</v>
      </c>
      <c r="T937" s="107">
        <f>VLOOKUP(A937,'BASE REGISTRO NOVIEMBRE'!$B$2:$V$890,20,FALSE)</f>
        <v>43802</v>
      </c>
      <c r="U937" s="41">
        <v>7692</v>
      </c>
      <c r="V937" s="44">
        <v>28763216</v>
      </c>
      <c r="W937" s="44">
        <v>51694718</v>
      </c>
      <c r="X937" s="45">
        <v>44561</v>
      </c>
      <c r="Y937" s="42" t="s">
        <v>40</v>
      </c>
      <c r="Z937" s="42" t="s">
        <v>9203</v>
      </c>
      <c r="AA937" s="42" t="s">
        <v>9478</v>
      </c>
    </row>
    <row r="938" spans="1:27" ht="15.75" customHeight="1" x14ac:dyDescent="0.2">
      <c r="A938" s="41">
        <v>7692</v>
      </c>
      <c r="B938" s="27" t="str">
        <f>VLOOKUP(A938,'BASE REGISTRO NOVIEMBRE'!$B$2:$V$890,2,FALSE)</f>
        <v>Fundación Pares</v>
      </c>
      <c r="C938" s="27" t="str">
        <f>VLOOKUP(A938,'BASE REGISTRO NOVIEMBRE'!$B$2:$V$890,3,FALSE)</f>
        <v>65188347-4</v>
      </c>
      <c r="D938" s="27">
        <f>VLOOKUP(A938,'BASE REGISTRO NOVIEMBRE'!$B$2:$V$890,4,FALSE)</f>
        <v>0</v>
      </c>
      <c r="E938" s="27" t="str">
        <f>VLOOKUP(A938,'BASE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8" s="27" t="str">
        <f>VLOOKUP(A938,'BASE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8" s="27" t="str">
        <f>VLOOKUP(A938,'BASE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8" s="27" t="str">
        <f>VLOOKUP(A938,'BASE REGISTRO NOVIEMBRE'!$B$2:$V$890,8,FALSE)</f>
        <v xml:space="preserve">Directorio 
Presidenta: Camila Belén Rivera Gómez, 
Directora: Camila Alejandra Cordero Valenzuela,
Tesorera: Valeska Andrea Vergara Baygorria, 
Secretario: Christian Luis Menares Papagallo,
</v>
      </c>
      <c r="I938" s="27" t="str">
        <f>VLOOKUP(A938,'BASE REGISTRO NOVIEMBRE'!$B$2:$V$890,9,FALSE)</f>
        <v>De acuerdo a Estatutos Directorio definitivo dura 2 años</v>
      </c>
      <c r="J938" s="27" t="str">
        <f>VLOOKUP(A938,'BASE REGISTRO NOVIEMBRE'!$B$2:$V$890,10,FALSE)</f>
        <v>Inicio 15 de mayo de 2021 hasta el 15 de mayo de 2023</v>
      </c>
      <c r="K938" s="27" t="str">
        <f>VLOOKUP(A938,'BASE REGISTRO NOVIEMBRE'!$B$2:$V$890,11,FALSE)</f>
        <v>Camila Rivera Gómez</v>
      </c>
      <c r="L938" s="27" t="str">
        <f>VLOOKUP(A938,'BASE REGISTRO NOVIEMBRE'!$B$2:$V$890,12,FALSE)</f>
        <v>Calle Santiago N° 710, oficina 200, Comuna de Villa Alemana. Región de Valparaíso</v>
      </c>
      <c r="M938" s="27" t="str">
        <f>VLOOKUP(A938,'BASE REGISTRO NOVIEMBRE'!$B$2:$V$890,13,FALSE)</f>
        <v>V</v>
      </c>
      <c r="N938" s="27" t="str">
        <f>VLOOKUP(A938,'BASE REGISTRO NOVIEMBRE'!$B$2:$V$890,14,FALSE)</f>
        <v>Villa Alemana</v>
      </c>
      <c r="O938" s="27" t="str">
        <f>VLOOKUP(A938,'BASE REGISTRO NOVIEMBRE'!$B$2:$V$890,15,FALSE)</f>
        <v xml:space="preserve">Fono: 966910337
</v>
      </c>
      <c r="P938" s="27" t="str">
        <f>VLOOKUP(A938,'BASE REGISTRO NOVIEMBRE'!$B$2:$V$890,16,FALSE)</f>
        <v xml:space="preserve">Correo electrónico: f.pares2019@gmail.com
</v>
      </c>
      <c r="Q938" s="27">
        <f>VLOOKUP(A938,'BASE REGISTRO NOVIEMBRE'!$B$2:$V$890,17,FALSE)</f>
        <v>0</v>
      </c>
      <c r="R938" s="27">
        <f>VLOOKUP(A938,'BASE REGISTRO NOVIEMBRE'!$B$2:$V$890,18,FALSE)</f>
        <v>93401</v>
      </c>
      <c r="S938" s="27" t="str">
        <f>VLOOKUP(A938,'BASE REGISTRO NOVIEMBRE'!$B$2:$V$890,19,FALSE)</f>
        <v>Certificado Financiero 2020, aprobados por el Subdepartamento de Supervisión financiera.</v>
      </c>
      <c r="T938" s="107">
        <f>VLOOKUP(A938,'BASE REGISTRO NOVIEMBRE'!$B$2:$V$890,20,FALSE)</f>
        <v>43802</v>
      </c>
      <c r="U938" s="41">
        <v>7692</v>
      </c>
      <c r="V938" s="44">
        <v>21695967</v>
      </c>
      <c r="W938" s="44">
        <v>21695967</v>
      </c>
      <c r="X938" s="45">
        <v>44561</v>
      </c>
      <c r="Y938" s="42" t="s">
        <v>40</v>
      </c>
      <c r="Z938" s="42" t="s">
        <v>9203</v>
      </c>
      <c r="AA938" s="42" t="s">
        <v>9503</v>
      </c>
    </row>
    <row r="939" spans="1:27" ht="15.75" customHeight="1" x14ac:dyDescent="0.2">
      <c r="A939" s="41">
        <v>7692</v>
      </c>
      <c r="B939" s="27" t="str">
        <f>VLOOKUP(A939,'BASE REGISTRO NOVIEMBRE'!$B$2:$V$890,2,FALSE)</f>
        <v>Fundación Pares</v>
      </c>
      <c r="C939" s="27" t="str">
        <f>VLOOKUP(A939,'BASE REGISTRO NOVIEMBRE'!$B$2:$V$890,3,FALSE)</f>
        <v>65188347-4</v>
      </c>
      <c r="D939" s="27">
        <f>VLOOKUP(A939,'BASE REGISTRO NOVIEMBRE'!$B$2:$V$890,4,FALSE)</f>
        <v>0</v>
      </c>
      <c r="E939" s="27" t="str">
        <f>VLOOKUP(A939,'BASE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39" s="27" t="str">
        <f>VLOOKUP(A939,'BASE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39" s="27" t="str">
        <f>VLOOKUP(A939,'BASE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39" s="27" t="str">
        <f>VLOOKUP(A939,'BASE REGISTRO NOVIEMBRE'!$B$2:$V$890,8,FALSE)</f>
        <v xml:space="preserve">Directorio 
Presidenta: Camila Belén Rivera Gómez, 
Directora: Camila Alejandra Cordero Valenzuela,
Tesorera: Valeska Andrea Vergara Baygorria, 
Secretario: Christian Luis Menares Papagallo,
</v>
      </c>
      <c r="I939" s="27" t="str">
        <f>VLOOKUP(A939,'BASE REGISTRO NOVIEMBRE'!$B$2:$V$890,9,FALSE)</f>
        <v>De acuerdo a Estatutos Directorio definitivo dura 2 años</v>
      </c>
      <c r="J939" s="27" t="str">
        <f>VLOOKUP(A939,'BASE REGISTRO NOVIEMBRE'!$B$2:$V$890,10,FALSE)</f>
        <v>Inicio 15 de mayo de 2021 hasta el 15 de mayo de 2023</v>
      </c>
      <c r="K939" s="27" t="str">
        <f>VLOOKUP(A939,'BASE REGISTRO NOVIEMBRE'!$B$2:$V$890,11,FALSE)</f>
        <v>Camila Rivera Gómez</v>
      </c>
      <c r="L939" s="27" t="str">
        <f>VLOOKUP(A939,'BASE REGISTRO NOVIEMBRE'!$B$2:$V$890,12,FALSE)</f>
        <v>Calle Santiago N° 710, oficina 200, Comuna de Villa Alemana. Región de Valparaíso</v>
      </c>
      <c r="M939" s="27" t="str">
        <f>VLOOKUP(A939,'BASE REGISTRO NOVIEMBRE'!$B$2:$V$890,13,FALSE)</f>
        <v>V</v>
      </c>
      <c r="N939" s="27" t="str">
        <f>VLOOKUP(A939,'BASE REGISTRO NOVIEMBRE'!$B$2:$V$890,14,FALSE)</f>
        <v>Villa Alemana</v>
      </c>
      <c r="O939" s="27" t="str">
        <f>VLOOKUP(A939,'BASE REGISTRO NOVIEMBRE'!$B$2:$V$890,15,FALSE)</f>
        <v xml:space="preserve">Fono: 966910337
</v>
      </c>
      <c r="P939" s="27" t="str">
        <f>VLOOKUP(A939,'BASE REGISTRO NOVIEMBRE'!$B$2:$V$890,16,FALSE)</f>
        <v xml:space="preserve">Correo electrónico: f.pares2019@gmail.com
</v>
      </c>
      <c r="Q939" s="27">
        <f>VLOOKUP(A939,'BASE REGISTRO NOVIEMBRE'!$B$2:$V$890,17,FALSE)</f>
        <v>0</v>
      </c>
      <c r="R939" s="27">
        <f>VLOOKUP(A939,'BASE REGISTRO NOVIEMBRE'!$B$2:$V$890,18,FALSE)</f>
        <v>93401</v>
      </c>
      <c r="S939" s="27" t="str">
        <f>VLOOKUP(A939,'BASE REGISTRO NOVIEMBRE'!$B$2:$V$890,19,FALSE)</f>
        <v>Certificado Financiero 2020, aprobados por el Subdepartamento de Supervisión financiera.</v>
      </c>
      <c r="T939" s="107">
        <f>VLOOKUP(A939,'BASE REGISTRO NOVIEMBRE'!$B$2:$V$890,20,FALSE)</f>
        <v>43802</v>
      </c>
      <c r="U939" s="41">
        <v>7692</v>
      </c>
      <c r="V939" s="44">
        <v>14826400</v>
      </c>
      <c r="W939" s="44">
        <v>27181735</v>
      </c>
      <c r="X939" s="45">
        <v>44561</v>
      </c>
      <c r="Y939" s="42" t="s">
        <v>40</v>
      </c>
      <c r="Z939" s="42" t="s">
        <v>9203</v>
      </c>
      <c r="AA939" s="42" t="s">
        <v>9506</v>
      </c>
    </row>
    <row r="940" spans="1:27" ht="15.75" customHeight="1" x14ac:dyDescent="0.2">
      <c r="A940" s="41">
        <v>7692</v>
      </c>
      <c r="B940" s="27" t="str">
        <f>VLOOKUP(A940,'BASE REGISTRO NOVIEMBRE'!$B$2:$V$890,2,FALSE)</f>
        <v>Fundación Pares</v>
      </c>
      <c r="C940" s="27" t="str">
        <f>VLOOKUP(A940,'BASE REGISTRO NOVIEMBRE'!$B$2:$V$890,3,FALSE)</f>
        <v>65188347-4</v>
      </c>
      <c r="D940" s="27">
        <f>VLOOKUP(A940,'BASE REGISTRO NOVIEMBRE'!$B$2:$V$890,4,FALSE)</f>
        <v>0</v>
      </c>
      <c r="E940" s="27" t="str">
        <f>VLOOKUP(A940,'BASE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0" s="27" t="str">
        <f>VLOOKUP(A940,'BASE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0" s="27" t="str">
        <f>VLOOKUP(A940,'BASE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0" s="27" t="str">
        <f>VLOOKUP(A940,'BASE REGISTRO NOVIEMBRE'!$B$2:$V$890,8,FALSE)</f>
        <v xml:space="preserve">Directorio 
Presidenta: Camila Belén Rivera Gómez, 
Directora: Camila Alejandra Cordero Valenzuela,
Tesorera: Valeska Andrea Vergara Baygorria, 
Secretario: Christian Luis Menares Papagallo,
</v>
      </c>
      <c r="I940" s="27" t="str">
        <f>VLOOKUP(A940,'BASE REGISTRO NOVIEMBRE'!$B$2:$V$890,9,FALSE)</f>
        <v>De acuerdo a Estatutos Directorio definitivo dura 2 años</v>
      </c>
      <c r="J940" s="27" t="str">
        <f>VLOOKUP(A940,'BASE REGISTRO NOVIEMBRE'!$B$2:$V$890,10,FALSE)</f>
        <v>Inicio 15 de mayo de 2021 hasta el 15 de mayo de 2023</v>
      </c>
      <c r="K940" s="27" t="str">
        <f>VLOOKUP(A940,'BASE REGISTRO NOVIEMBRE'!$B$2:$V$890,11,FALSE)</f>
        <v>Camila Rivera Gómez</v>
      </c>
      <c r="L940" s="27" t="str">
        <f>VLOOKUP(A940,'BASE REGISTRO NOVIEMBRE'!$B$2:$V$890,12,FALSE)</f>
        <v>Calle Santiago N° 710, oficina 200, Comuna de Villa Alemana. Región de Valparaíso</v>
      </c>
      <c r="M940" s="27" t="str">
        <f>VLOOKUP(A940,'BASE REGISTRO NOVIEMBRE'!$B$2:$V$890,13,FALSE)</f>
        <v>V</v>
      </c>
      <c r="N940" s="27" t="str">
        <f>VLOOKUP(A940,'BASE REGISTRO NOVIEMBRE'!$B$2:$V$890,14,FALSE)</f>
        <v>Villa Alemana</v>
      </c>
      <c r="O940" s="27" t="str">
        <f>VLOOKUP(A940,'BASE REGISTRO NOVIEMBRE'!$B$2:$V$890,15,FALSE)</f>
        <v xml:space="preserve">Fono: 966910337
</v>
      </c>
      <c r="P940" s="27" t="str">
        <f>VLOOKUP(A940,'BASE REGISTRO NOVIEMBRE'!$B$2:$V$890,16,FALSE)</f>
        <v xml:space="preserve">Correo electrónico: f.pares2019@gmail.com
</v>
      </c>
      <c r="Q940" s="27">
        <f>VLOOKUP(A940,'BASE REGISTRO NOVIEMBRE'!$B$2:$V$890,17,FALSE)</f>
        <v>0</v>
      </c>
      <c r="R940" s="27">
        <f>VLOOKUP(A940,'BASE REGISTRO NOVIEMBRE'!$B$2:$V$890,18,FALSE)</f>
        <v>93401</v>
      </c>
      <c r="S940" s="27" t="str">
        <f>VLOOKUP(A940,'BASE REGISTRO NOVIEMBRE'!$B$2:$V$890,19,FALSE)</f>
        <v>Certificado Financiero 2020, aprobados por el Subdepartamento de Supervisión financiera.</v>
      </c>
      <c r="T940" s="107">
        <f>VLOOKUP(A940,'BASE REGISTRO NOVIEMBRE'!$B$2:$V$890,20,FALSE)</f>
        <v>43802</v>
      </c>
      <c r="U940" s="41">
        <v>7692</v>
      </c>
      <c r="V940" s="44">
        <v>14085080</v>
      </c>
      <c r="W940" s="44">
        <v>26440415</v>
      </c>
      <c r="X940" s="45">
        <v>44561</v>
      </c>
      <c r="Y940" s="42" t="s">
        <v>40</v>
      </c>
      <c r="Z940" s="42" t="s">
        <v>9203</v>
      </c>
      <c r="AA940" s="42" t="s">
        <v>234</v>
      </c>
    </row>
    <row r="941" spans="1:27" ht="15.75" customHeight="1" x14ac:dyDescent="0.2">
      <c r="A941" s="41">
        <v>7692</v>
      </c>
      <c r="B941" s="27" t="str">
        <f>VLOOKUP(A941,'BASE REGISTRO NOVIEMBRE'!$B$2:$V$890,2,FALSE)</f>
        <v>Fundación Pares</v>
      </c>
      <c r="C941" s="27" t="str">
        <f>VLOOKUP(A941,'BASE REGISTRO NOVIEMBRE'!$B$2:$V$890,3,FALSE)</f>
        <v>65188347-4</v>
      </c>
      <c r="D941" s="27">
        <f>VLOOKUP(A941,'BASE REGISTRO NOVIEMBRE'!$B$2:$V$890,4,FALSE)</f>
        <v>0</v>
      </c>
      <c r="E941" s="27" t="str">
        <f>VLOOKUP(A941,'BASE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1" s="27" t="str">
        <f>VLOOKUP(A941,'BASE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1" s="27" t="str">
        <f>VLOOKUP(A941,'BASE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1" s="27" t="str">
        <f>VLOOKUP(A941,'BASE REGISTRO NOVIEMBRE'!$B$2:$V$890,8,FALSE)</f>
        <v xml:space="preserve">Directorio 
Presidenta: Camila Belén Rivera Gómez, 
Directora: Camila Alejandra Cordero Valenzuela,
Tesorera: Valeska Andrea Vergara Baygorria, 
Secretario: Christian Luis Menares Papagallo,
</v>
      </c>
      <c r="I941" s="27" t="str">
        <f>VLOOKUP(A941,'BASE REGISTRO NOVIEMBRE'!$B$2:$V$890,9,FALSE)</f>
        <v>De acuerdo a Estatutos Directorio definitivo dura 2 años</v>
      </c>
      <c r="J941" s="27" t="str">
        <f>VLOOKUP(A941,'BASE REGISTRO NOVIEMBRE'!$B$2:$V$890,10,FALSE)</f>
        <v>Inicio 15 de mayo de 2021 hasta el 15 de mayo de 2023</v>
      </c>
      <c r="K941" s="27" t="str">
        <f>VLOOKUP(A941,'BASE REGISTRO NOVIEMBRE'!$B$2:$V$890,11,FALSE)</f>
        <v>Camila Rivera Gómez</v>
      </c>
      <c r="L941" s="27" t="str">
        <f>VLOOKUP(A941,'BASE REGISTRO NOVIEMBRE'!$B$2:$V$890,12,FALSE)</f>
        <v>Calle Santiago N° 710, oficina 200, Comuna de Villa Alemana. Región de Valparaíso</v>
      </c>
      <c r="M941" s="27" t="str">
        <f>VLOOKUP(A941,'BASE REGISTRO NOVIEMBRE'!$B$2:$V$890,13,FALSE)</f>
        <v>V</v>
      </c>
      <c r="N941" s="27" t="str">
        <f>VLOOKUP(A941,'BASE REGISTRO NOVIEMBRE'!$B$2:$V$890,14,FALSE)</f>
        <v>Villa Alemana</v>
      </c>
      <c r="O941" s="27" t="str">
        <f>VLOOKUP(A941,'BASE REGISTRO NOVIEMBRE'!$B$2:$V$890,15,FALSE)</f>
        <v xml:space="preserve">Fono: 966910337
</v>
      </c>
      <c r="P941" s="27" t="str">
        <f>VLOOKUP(A941,'BASE REGISTRO NOVIEMBRE'!$B$2:$V$890,16,FALSE)</f>
        <v xml:space="preserve">Correo electrónico: f.pares2019@gmail.com
</v>
      </c>
      <c r="Q941" s="27">
        <f>VLOOKUP(A941,'BASE REGISTRO NOVIEMBRE'!$B$2:$V$890,17,FALSE)</f>
        <v>0</v>
      </c>
      <c r="R941" s="27">
        <f>VLOOKUP(A941,'BASE REGISTRO NOVIEMBRE'!$B$2:$V$890,18,FALSE)</f>
        <v>93401</v>
      </c>
      <c r="S941" s="27" t="str">
        <f>VLOOKUP(A941,'BASE REGISTRO NOVIEMBRE'!$B$2:$V$890,19,FALSE)</f>
        <v>Certificado Financiero 2020, aprobados por el Subdepartamento de Supervisión financiera.</v>
      </c>
      <c r="T941" s="107">
        <f>VLOOKUP(A941,'BASE REGISTRO NOVIEMBRE'!$B$2:$V$890,20,FALSE)</f>
        <v>43802</v>
      </c>
      <c r="U941" s="41">
        <v>7692</v>
      </c>
      <c r="V941" s="44">
        <v>26094464</v>
      </c>
      <c r="W941" s="44">
        <v>44157963</v>
      </c>
      <c r="X941" s="45">
        <v>44561</v>
      </c>
      <c r="Y941" s="42" t="s">
        <v>40</v>
      </c>
      <c r="Z941" s="42" t="s">
        <v>9203</v>
      </c>
      <c r="AA941" s="42" t="s">
        <v>211</v>
      </c>
    </row>
    <row r="942" spans="1:27" ht="15.75" customHeight="1" x14ac:dyDescent="0.2">
      <c r="A942" s="41">
        <v>7692</v>
      </c>
      <c r="B942" s="27" t="str">
        <f>VLOOKUP(A942,'BASE REGISTRO NOVIEMBRE'!$B$2:$V$890,2,FALSE)</f>
        <v>Fundación Pares</v>
      </c>
      <c r="C942" s="27" t="str">
        <f>VLOOKUP(A942,'BASE REGISTRO NOVIEMBRE'!$B$2:$V$890,3,FALSE)</f>
        <v>65188347-4</v>
      </c>
      <c r="D942" s="27">
        <f>VLOOKUP(A942,'BASE REGISTRO NOVIEMBRE'!$B$2:$V$890,4,FALSE)</f>
        <v>0</v>
      </c>
      <c r="E942" s="27" t="str">
        <f>VLOOKUP(A942,'BASE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2" s="27" t="str">
        <f>VLOOKUP(A942,'BASE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2" s="27" t="str">
        <f>VLOOKUP(A942,'BASE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2" s="27" t="str">
        <f>VLOOKUP(A942,'BASE REGISTRO NOVIEMBRE'!$B$2:$V$890,8,FALSE)</f>
        <v xml:space="preserve">Directorio 
Presidenta: Camila Belén Rivera Gómez, 
Directora: Camila Alejandra Cordero Valenzuela,
Tesorera: Valeska Andrea Vergara Baygorria, 
Secretario: Christian Luis Menares Papagallo,
</v>
      </c>
      <c r="I942" s="27" t="str">
        <f>VLOOKUP(A942,'BASE REGISTRO NOVIEMBRE'!$B$2:$V$890,9,FALSE)</f>
        <v>De acuerdo a Estatutos Directorio definitivo dura 2 años</v>
      </c>
      <c r="J942" s="27" t="str">
        <f>VLOOKUP(A942,'BASE REGISTRO NOVIEMBRE'!$B$2:$V$890,10,FALSE)</f>
        <v>Inicio 15 de mayo de 2021 hasta el 15 de mayo de 2023</v>
      </c>
      <c r="K942" s="27" t="str">
        <f>VLOOKUP(A942,'BASE REGISTRO NOVIEMBRE'!$B$2:$V$890,11,FALSE)</f>
        <v>Camila Rivera Gómez</v>
      </c>
      <c r="L942" s="27" t="str">
        <f>VLOOKUP(A942,'BASE REGISTRO NOVIEMBRE'!$B$2:$V$890,12,FALSE)</f>
        <v>Calle Santiago N° 710, oficina 200, Comuna de Villa Alemana. Región de Valparaíso</v>
      </c>
      <c r="M942" s="27" t="str">
        <f>VLOOKUP(A942,'BASE REGISTRO NOVIEMBRE'!$B$2:$V$890,13,FALSE)</f>
        <v>V</v>
      </c>
      <c r="N942" s="27" t="str">
        <f>VLOOKUP(A942,'BASE REGISTRO NOVIEMBRE'!$B$2:$V$890,14,FALSE)</f>
        <v>Villa Alemana</v>
      </c>
      <c r="O942" s="27" t="str">
        <f>VLOOKUP(A942,'BASE REGISTRO NOVIEMBRE'!$B$2:$V$890,15,FALSE)</f>
        <v xml:space="preserve">Fono: 966910337
</v>
      </c>
      <c r="P942" s="27" t="str">
        <f>VLOOKUP(A942,'BASE REGISTRO NOVIEMBRE'!$B$2:$V$890,16,FALSE)</f>
        <v xml:space="preserve">Correo electrónico: f.pares2019@gmail.com
</v>
      </c>
      <c r="Q942" s="27">
        <f>VLOOKUP(A942,'BASE REGISTRO NOVIEMBRE'!$B$2:$V$890,17,FALSE)</f>
        <v>0</v>
      </c>
      <c r="R942" s="27">
        <f>VLOOKUP(A942,'BASE REGISTRO NOVIEMBRE'!$B$2:$V$890,18,FALSE)</f>
        <v>93401</v>
      </c>
      <c r="S942" s="27" t="str">
        <f>VLOOKUP(A942,'BASE REGISTRO NOVIEMBRE'!$B$2:$V$890,19,FALSE)</f>
        <v>Certificado Financiero 2020, aprobados por el Subdepartamento de Supervisión financiera.</v>
      </c>
      <c r="T942" s="107">
        <f>VLOOKUP(A942,'BASE REGISTRO NOVIEMBRE'!$B$2:$V$890,20,FALSE)</f>
        <v>43802</v>
      </c>
      <c r="U942" s="41">
        <v>7692</v>
      </c>
      <c r="V942" s="44">
        <v>8747576</v>
      </c>
      <c r="W942" s="44">
        <v>15197060</v>
      </c>
      <c r="X942" s="45">
        <v>44561</v>
      </c>
      <c r="Y942" s="42" t="s">
        <v>40</v>
      </c>
      <c r="Z942" s="42" t="s">
        <v>9203</v>
      </c>
      <c r="AA942" s="42" t="s">
        <v>9531</v>
      </c>
    </row>
    <row r="943" spans="1:27" ht="15.75" customHeight="1" x14ac:dyDescent="0.2">
      <c r="A943" s="41">
        <v>7692</v>
      </c>
      <c r="B943" s="27" t="str">
        <f>VLOOKUP(A943,'BASE REGISTRO NOVIEMBRE'!$B$2:$V$890,2,FALSE)</f>
        <v>Fundación Pares</v>
      </c>
      <c r="C943" s="27" t="str">
        <f>VLOOKUP(A943,'BASE REGISTRO NOVIEMBRE'!$B$2:$V$890,3,FALSE)</f>
        <v>65188347-4</v>
      </c>
      <c r="D943" s="27">
        <f>VLOOKUP(A943,'BASE REGISTRO NOVIEMBRE'!$B$2:$V$890,4,FALSE)</f>
        <v>0</v>
      </c>
      <c r="E943" s="27" t="str">
        <f>VLOOKUP(A943,'BASE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3" s="27" t="str">
        <f>VLOOKUP(A943,'BASE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3" s="27" t="str">
        <f>VLOOKUP(A943,'BASE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3" s="27" t="str">
        <f>VLOOKUP(A943,'BASE REGISTRO NOVIEMBRE'!$B$2:$V$890,8,FALSE)</f>
        <v xml:space="preserve">Directorio 
Presidenta: Camila Belén Rivera Gómez, 
Directora: Camila Alejandra Cordero Valenzuela,
Tesorera: Valeska Andrea Vergara Baygorria, 
Secretario: Christian Luis Menares Papagallo,
</v>
      </c>
      <c r="I943" s="27" t="str">
        <f>VLOOKUP(A943,'BASE REGISTRO NOVIEMBRE'!$B$2:$V$890,9,FALSE)</f>
        <v>De acuerdo a Estatutos Directorio definitivo dura 2 años</v>
      </c>
      <c r="J943" s="27" t="str">
        <f>VLOOKUP(A943,'BASE REGISTRO NOVIEMBRE'!$B$2:$V$890,10,FALSE)</f>
        <v>Inicio 15 de mayo de 2021 hasta el 15 de mayo de 2023</v>
      </c>
      <c r="K943" s="27" t="str">
        <f>VLOOKUP(A943,'BASE REGISTRO NOVIEMBRE'!$B$2:$V$890,11,FALSE)</f>
        <v>Camila Rivera Gómez</v>
      </c>
      <c r="L943" s="27" t="str">
        <f>VLOOKUP(A943,'BASE REGISTRO NOVIEMBRE'!$B$2:$V$890,12,FALSE)</f>
        <v>Calle Santiago N° 710, oficina 200, Comuna de Villa Alemana. Región de Valparaíso</v>
      </c>
      <c r="M943" s="27" t="str">
        <f>VLOOKUP(A943,'BASE REGISTRO NOVIEMBRE'!$B$2:$V$890,13,FALSE)</f>
        <v>V</v>
      </c>
      <c r="N943" s="27" t="str">
        <f>VLOOKUP(A943,'BASE REGISTRO NOVIEMBRE'!$B$2:$V$890,14,FALSE)</f>
        <v>Villa Alemana</v>
      </c>
      <c r="O943" s="27" t="str">
        <f>VLOOKUP(A943,'BASE REGISTRO NOVIEMBRE'!$B$2:$V$890,15,FALSE)</f>
        <v xml:space="preserve">Fono: 966910337
</v>
      </c>
      <c r="P943" s="27" t="str">
        <f>VLOOKUP(A943,'BASE REGISTRO NOVIEMBRE'!$B$2:$V$890,16,FALSE)</f>
        <v xml:space="preserve">Correo electrónico: f.pares2019@gmail.com
</v>
      </c>
      <c r="Q943" s="27">
        <f>VLOOKUP(A943,'BASE REGISTRO NOVIEMBRE'!$B$2:$V$890,17,FALSE)</f>
        <v>0</v>
      </c>
      <c r="R943" s="27">
        <f>VLOOKUP(A943,'BASE REGISTRO NOVIEMBRE'!$B$2:$V$890,18,FALSE)</f>
        <v>93401</v>
      </c>
      <c r="S943" s="27" t="str">
        <f>VLOOKUP(A943,'BASE REGISTRO NOVIEMBRE'!$B$2:$V$890,19,FALSE)</f>
        <v>Certificado Financiero 2020, aprobados por el Subdepartamento de Supervisión financiera.</v>
      </c>
      <c r="T943" s="107">
        <f>VLOOKUP(A943,'BASE REGISTRO NOVIEMBRE'!$B$2:$V$890,20,FALSE)</f>
        <v>43802</v>
      </c>
      <c r="U943" s="41">
        <v>7692</v>
      </c>
      <c r="V943" s="44">
        <v>17495152</v>
      </c>
      <c r="W943" s="44">
        <v>29850487</v>
      </c>
      <c r="X943" s="45">
        <v>44561</v>
      </c>
      <c r="Y943" s="42" t="s">
        <v>40</v>
      </c>
      <c r="Z943" s="42" t="s">
        <v>9203</v>
      </c>
      <c r="AA943" s="42" t="s">
        <v>9535</v>
      </c>
    </row>
    <row r="944" spans="1:27" ht="15.75" customHeight="1" x14ac:dyDescent="0.2">
      <c r="A944" s="41">
        <v>7692</v>
      </c>
      <c r="B944" s="27" t="str">
        <f>VLOOKUP(A944,'BASE REGISTRO NOVIEMBRE'!$B$2:$V$890,2,FALSE)</f>
        <v>Fundación Pares</v>
      </c>
      <c r="C944" s="27" t="str">
        <f>VLOOKUP(A944,'BASE REGISTRO NOVIEMBRE'!$B$2:$V$890,3,FALSE)</f>
        <v>65188347-4</v>
      </c>
      <c r="D944" s="27">
        <f>VLOOKUP(A944,'BASE REGISTRO NOVIEMBRE'!$B$2:$V$890,4,FALSE)</f>
        <v>0</v>
      </c>
      <c r="E944" s="27" t="str">
        <f>VLOOKUP(A944,'BASE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4" s="27" t="str">
        <f>VLOOKUP(A944,'BASE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4" s="27" t="str">
        <f>VLOOKUP(A944,'BASE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4" s="27" t="str">
        <f>VLOOKUP(A944,'BASE REGISTRO NOVIEMBRE'!$B$2:$V$890,8,FALSE)</f>
        <v xml:space="preserve">Directorio 
Presidenta: Camila Belén Rivera Gómez, 
Directora: Camila Alejandra Cordero Valenzuela,
Tesorera: Valeska Andrea Vergara Baygorria, 
Secretario: Christian Luis Menares Papagallo,
</v>
      </c>
      <c r="I944" s="27" t="str">
        <f>VLOOKUP(A944,'BASE REGISTRO NOVIEMBRE'!$B$2:$V$890,9,FALSE)</f>
        <v>De acuerdo a Estatutos Directorio definitivo dura 2 años</v>
      </c>
      <c r="J944" s="27" t="str">
        <f>VLOOKUP(A944,'BASE REGISTRO NOVIEMBRE'!$B$2:$V$890,10,FALSE)</f>
        <v>Inicio 15 de mayo de 2021 hasta el 15 de mayo de 2023</v>
      </c>
      <c r="K944" s="27" t="str">
        <f>VLOOKUP(A944,'BASE REGISTRO NOVIEMBRE'!$B$2:$V$890,11,FALSE)</f>
        <v>Camila Rivera Gómez</v>
      </c>
      <c r="L944" s="27" t="str">
        <f>VLOOKUP(A944,'BASE REGISTRO NOVIEMBRE'!$B$2:$V$890,12,FALSE)</f>
        <v>Calle Santiago N° 710, oficina 200, Comuna de Villa Alemana. Región de Valparaíso</v>
      </c>
      <c r="M944" s="27" t="str">
        <f>VLOOKUP(A944,'BASE REGISTRO NOVIEMBRE'!$B$2:$V$890,13,FALSE)</f>
        <v>V</v>
      </c>
      <c r="N944" s="27" t="str">
        <f>VLOOKUP(A944,'BASE REGISTRO NOVIEMBRE'!$B$2:$V$890,14,FALSE)</f>
        <v>Villa Alemana</v>
      </c>
      <c r="O944" s="27" t="str">
        <f>VLOOKUP(A944,'BASE REGISTRO NOVIEMBRE'!$B$2:$V$890,15,FALSE)</f>
        <v xml:space="preserve">Fono: 966910337
</v>
      </c>
      <c r="P944" s="27" t="str">
        <f>VLOOKUP(A944,'BASE REGISTRO NOVIEMBRE'!$B$2:$V$890,16,FALSE)</f>
        <v xml:space="preserve">Correo electrónico: f.pares2019@gmail.com
</v>
      </c>
      <c r="Q944" s="27">
        <f>VLOOKUP(A944,'BASE REGISTRO NOVIEMBRE'!$B$2:$V$890,17,FALSE)</f>
        <v>0</v>
      </c>
      <c r="R944" s="27">
        <f>VLOOKUP(A944,'BASE REGISTRO NOVIEMBRE'!$B$2:$V$890,18,FALSE)</f>
        <v>93401</v>
      </c>
      <c r="S944" s="27" t="str">
        <f>VLOOKUP(A944,'BASE REGISTRO NOVIEMBRE'!$B$2:$V$890,19,FALSE)</f>
        <v>Certificado Financiero 2020, aprobados por el Subdepartamento de Supervisión financiera.</v>
      </c>
      <c r="T944" s="107">
        <f>VLOOKUP(A944,'BASE REGISTRO NOVIEMBRE'!$B$2:$V$890,20,FALSE)</f>
        <v>43802</v>
      </c>
      <c r="U944" s="41">
        <v>7692</v>
      </c>
      <c r="V944" s="44">
        <v>13352656</v>
      </c>
      <c r="W944" s="44">
        <v>21071281</v>
      </c>
      <c r="X944" s="45">
        <v>44561</v>
      </c>
      <c r="Y944" s="42" t="s">
        <v>40</v>
      </c>
      <c r="Z944" s="42" t="s">
        <v>9203</v>
      </c>
      <c r="AA944" s="42" t="s">
        <v>9537</v>
      </c>
    </row>
    <row r="945" spans="1:27" ht="15.75" customHeight="1" x14ac:dyDescent="0.2">
      <c r="A945" s="41">
        <v>7692</v>
      </c>
      <c r="B945" s="27" t="str">
        <f>VLOOKUP(A945,'BASE REGISTRO NOVIEMBRE'!$B$2:$V$890,2,FALSE)</f>
        <v>Fundación Pares</v>
      </c>
      <c r="C945" s="27" t="str">
        <f>VLOOKUP(A945,'BASE REGISTRO NOVIEMBRE'!$B$2:$V$890,3,FALSE)</f>
        <v>65188347-4</v>
      </c>
      <c r="D945" s="27">
        <f>VLOOKUP(A945,'BASE REGISTRO NOVIEMBRE'!$B$2:$V$890,4,FALSE)</f>
        <v>0</v>
      </c>
      <c r="E945" s="27" t="str">
        <f>VLOOKUP(A945,'BASE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5" s="27" t="str">
        <f>VLOOKUP(A945,'BASE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5" s="27" t="str">
        <f>VLOOKUP(A945,'BASE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5" s="27" t="str">
        <f>VLOOKUP(A945,'BASE REGISTRO NOVIEMBRE'!$B$2:$V$890,8,FALSE)</f>
        <v xml:space="preserve">Directorio 
Presidenta: Camila Belén Rivera Gómez, 
Directora: Camila Alejandra Cordero Valenzuela,
Tesorera: Valeska Andrea Vergara Baygorria, 
Secretario: Christian Luis Menares Papagallo,
</v>
      </c>
      <c r="I945" s="27" t="str">
        <f>VLOOKUP(A945,'BASE REGISTRO NOVIEMBRE'!$B$2:$V$890,9,FALSE)</f>
        <v>De acuerdo a Estatutos Directorio definitivo dura 2 años</v>
      </c>
      <c r="J945" s="27" t="str">
        <f>VLOOKUP(A945,'BASE REGISTRO NOVIEMBRE'!$B$2:$V$890,10,FALSE)</f>
        <v>Inicio 15 de mayo de 2021 hasta el 15 de mayo de 2023</v>
      </c>
      <c r="K945" s="27" t="str">
        <f>VLOOKUP(A945,'BASE REGISTRO NOVIEMBRE'!$B$2:$V$890,11,FALSE)</f>
        <v>Camila Rivera Gómez</v>
      </c>
      <c r="L945" s="27" t="str">
        <f>VLOOKUP(A945,'BASE REGISTRO NOVIEMBRE'!$B$2:$V$890,12,FALSE)</f>
        <v>Calle Santiago N° 710, oficina 200, Comuna de Villa Alemana. Región de Valparaíso</v>
      </c>
      <c r="M945" s="27" t="str">
        <f>VLOOKUP(A945,'BASE REGISTRO NOVIEMBRE'!$B$2:$V$890,13,FALSE)</f>
        <v>V</v>
      </c>
      <c r="N945" s="27" t="str">
        <f>VLOOKUP(A945,'BASE REGISTRO NOVIEMBRE'!$B$2:$V$890,14,FALSE)</f>
        <v>Villa Alemana</v>
      </c>
      <c r="O945" s="27" t="str">
        <f>VLOOKUP(A945,'BASE REGISTRO NOVIEMBRE'!$B$2:$V$890,15,FALSE)</f>
        <v xml:space="preserve">Fono: 966910337
</v>
      </c>
      <c r="P945" s="27" t="str">
        <f>VLOOKUP(A945,'BASE REGISTRO NOVIEMBRE'!$B$2:$V$890,16,FALSE)</f>
        <v xml:space="preserve">Correo electrónico: f.pares2019@gmail.com
</v>
      </c>
      <c r="Q945" s="27">
        <f>VLOOKUP(A945,'BASE REGISTRO NOVIEMBRE'!$B$2:$V$890,17,FALSE)</f>
        <v>0</v>
      </c>
      <c r="R945" s="27">
        <f>VLOOKUP(A945,'BASE REGISTRO NOVIEMBRE'!$B$2:$V$890,18,FALSE)</f>
        <v>93401</v>
      </c>
      <c r="S945" s="27" t="str">
        <f>VLOOKUP(A945,'BASE REGISTRO NOVIEMBRE'!$B$2:$V$890,19,FALSE)</f>
        <v>Certificado Financiero 2020, aprobados por el Subdepartamento de Supervisión financiera.</v>
      </c>
      <c r="T945" s="107">
        <f>VLOOKUP(A945,'BASE REGISTRO NOVIEMBRE'!$B$2:$V$890,20,FALSE)</f>
        <v>43802</v>
      </c>
      <c r="U945" s="41">
        <v>7692</v>
      </c>
      <c r="V945" s="44">
        <v>19422584</v>
      </c>
      <c r="W945" s="44">
        <v>31777919</v>
      </c>
      <c r="X945" s="45">
        <v>44561</v>
      </c>
      <c r="Y945" s="42" t="s">
        <v>40</v>
      </c>
      <c r="Z945" s="42" t="s">
        <v>9203</v>
      </c>
      <c r="AA945" s="42" t="s">
        <v>252</v>
      </c>
    </row>
    <row r="946" spans="1:27" ht="15.75" customHeight="1" x14ac:dyDescent="0.2">
      <c r="A946" s="41">
        <v>7692</v>
      </c>
      <c r="B946" s="27" t="str">
        <f>VLOOKUP(A946,'BASE REGISTRO NOVIEMBRE'!$B$2:$V$890,2,FALSE)</f>
        <v>Fundación Pares</v>
      </c>
      <c r="C946" s="27" t="str">
        <f>VLOOKUP(A946,'BASE REGISTRO NOVIEMBRE'!$B$2:$V$890,3,FALSE)</f>
        <v>65188347-4</v>
      </c>
      <c r="D946" s="27">
        <f>VLOOKUP(A946,'BASE REGISTRO NOVIEMBRE'!$B$2:$V$890,4,FALSE)</f>
        <v>0</v>
      </c>
      <c r="E946" s="27" t="str">
        <f>VLOOKUP(A946,'BASE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6" s="27" t="str">
        <f>VLOOKUP(A946,'BASE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6" s="27" t="str">
        <f>VLOOKUP(A946,'BASE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6" s="27" t="str">
        <f>VLOOKUP(A946,'BASE REGISTRO NOVIEMBRE'!$B$2:$V$890,8,FALSE)</f>
        <v xml:space="preserve">Directorio 
Presidenta: Camila Belén Rivera Gómez, 
Directora: Camila Alejandra Cordero Valenzuela,
Tesorera: Valeska Andrea Vergara Baygorria, 
Secretario: Christian Luis Menares Papagallo,
</v>
      </c>
      <c r="I946" s="27" t="str">
        <f>VLOOKUP(A946,'BASE REGISTRO NOVIEMBRE'!$B$2:$V$890,9,FALSE)</f>
        <v>De acuerdo a Estatutos Directorio definitivo dura 2 años</v>
      </c>
      <c r="J946" s="27" t="str">
        <f>VLOOKUP(A946,'BASE REGISTRO NOVIEMBRE'!$B$2:$V$890,10,FALSE)</f>
        <v>Inicio 15 de mayo de 2021 hasta el 15 de mayo de 2023</v>
      </c>
      <c r="K946" s="27" t="str">
        <f>VLOOKUP(A946,'BASE REGISTRO NOVIEMBRE'!$B$2:$V$890,11,FALSE)</f>
        <v>Camila Rivera Gómez</v>
      </c>
      <c r="L946" s="27" t="str">
        <f>VLOOKUP(A946,'BASE REGISTRO NOVIEMBRE'!$B$2:$V$890,12,FALSE)</f>
        <v>Calle Santiago N° 710, oficina 200, Comuna de Villa Alemana. Región de Valparaíso</v>
      </c>
      <c r="M946" s="27" t="str">
        <f>VLOOKUP(A946,'BASE REGISTRO NOVIEMBRE'!$B$2:$V$890,13,FALSE)</f>
        <v>V</v>
      </c>
      <c r="N946" s="27" t="str">
        <f>VLOOKUP(A946,'BASE REGISTRO NOVIEMBRE'!$B$2:$V$890,14,FALSE)</f>
        <v>Villa Alemana</v>
      </c>
      <c r="O946" s="27" t="str">
        <f>VLOOKUP(A946,'BASE REGISTRO NOVIEMBRE'!$B$2:$V$890,15,FALSE)</f>
        <v xml:space="preserve">Fono: 966910337
</v>
      </c>
      <c r="P946" s="27" t="str">
        <f>VLOOKUP(A946,'BASE REGISTRO NOVIEMBRE'!$B$2:$V$890,16,FALSE)</f>
        <v xml:space="preserve">Correo electrónico: f.pares2019@gmail.com
</v>
      </c>
      <c r="Q946" s="27">
        <f>VLOOKUP(A946,'BASE REGISTRO NOVIEMBRE'!$B$2:$V$890,17,FALSE)</f>
        <v>0</v>
      </c>
      <c r="R946" s="27">
        <f>VLOOKUP(A946,'BASE REGISTRO NOVIEMBRE'!$B$2:$V$890,18,FALSE)</f>
        <v>93401</v>
      </c>
      <c r="S946" s="27" t="str">
        <f>VLOOKUP(A946,'BASE REGISTRO NOVIEMBRE'!$B$2:$V$890,19,FALSE)</f>
        <v>Certificado Financiero 2020, aprobados por el Subdepartamento de Supervisión financiera.</v>
      </c>
      <c r="T946" s="107">
        <f>VLOOKUP(A946,'BASE REGISTRO NOVIEMBRE'!$B$2:$V$890,20,FALSE)</f>
        <v>43802</v>
      </c>
      <c r="U946" s="41">
        <v>7692</v>
      </c>
      <c r="V946" s="44">
        <v>14826400</v>
      </c>
      <c r="W946" s="44">
        <v>25674381</v>
      </c>
      <c r="X946" s="45">
        <v>44561</v>
      </c>
      <c r="Y946" s="42" t="s">
        <v>40</v>
      </c>
      <c r="Z946" s="42" t="s">
        <v>9203</v>
      </c>
      <c r="AA946" s="42" t="s">
        <v>174</v>
      </c>
    </row>
    <row r="947" spans="1:27" ht="15.75" customHeight="1" x14ac:dyDescent="0.2">
      <c r="A947" s="41">
        <v>7692</v>
      </c>
      <c r="B947" s="27" t="str">
        <f>VLOOKUP(A947,'BASE REGISTRO NOVIEMBRE'!$B$2:$V$890,2,FALSE)</f>
        <v>Fundación Pares</v>
      </c>
      <c r="C947" s="27" t="str">
        <f>VLOOKUP(A947,'BASE REGISTRO NOVIEMBRE'!$B$2:$V$890,3,FALSE)</f>
        <v>65188347-4</v>
      </c>
      <c r="D947" s="27">
        <f>VLOOKUP(A947,'BASE REGISTRO NOVIEMBRE'!$B$2:$V$890,4,FALSE)</f>
        <v>0</v>
      </c>
      <c r="E947" s="27" t="str">
        <f>VLOOKUP(A947,'BASE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7" s="27" t="str">
        <f>VLOOKUP(A947,'BASE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7" s="27" t="str">
        <f>VLOOKUP(A947,'BASE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7" s="27" t="str">
        <f>VLOOKUP(A947,'BASE REGISTRO NOVIEMBRE'!$B$2:$V$890,8,FALSE)</f>
        <v xml:space="preserve">Directorio 
Presidenta: Camila Belén Rivera Gómez, 
Directora: Camila Alejandra Cordero Valenzuela,
Tesorera: Valeska Andrea Vergara Baygorria, 
Secretario: Christian Luis Menares Papagallo,
</v>
      </c>
      <c r="I947" s="27" t="str">
        <f>VLOOKUP(A947,'BASE REGISTRO NOVIEMBRE'!$B$2:$V$890,9,FALSE)</f>
        <v>De acuerdo a Estatutos Directorio definitivo dura 2 años</v>
      </c>
      <c r="J947" s="27" t="str">
        <f>VLOOKUP(A947,'BASE REGISTRO NOVIEMBRE'!$B$2:$V$890,10,FALSE)</f>
        <v>Inicio 15 de mayo de 2021 hasta el 15 de mayo de 2023</v>
      </c>
      <c r="K947" s="27" t="str">
        <f>VLOOKUP(A947,'BASE REGISTRO NOVIEMBRE'!$B$2:$V$890,11,FALSE)</f>
        <v>Camila Rivera Gómez</v>
      </c>
      <c r="L947" s="27" t="str">
        <f>VLOOKUP(A947,'BASE REGISTRO NOVIEMBRE'!$B$2:$V$890,12,FALSE)</f>
        <v>Calle Santiago N° 710, oficina 200, Comuna de Villa Alemana. Región de Valparaíso</v>
      </c>
      <c r="M947" s="27" t="str">
        <f>VLOOKUP(A947,'BASE REGISTRO NOVIEMBRE'!$B$2:$V$890,13,FALSE)</f>
        <v>V</v>
      </c>
      <c r="N947" s="27" t="str">
        <f>VLOOKUP(A947,'BASE REGISTRO NOVIEMBRE'!$B$2:$V$890,14,FALSE)</f>
        <v>Villa Alemana</v>
      </c>
      <c r="O947" s="27" t="str">
        <f>VLOOKUP(A947,'BASE REGISTRO NOVIEMBRE'!$B$2:$V$890,15,FALSE)</f>
        <v xml:space="preserve">Fono: 966910337
</v>
      </c>
      <c r="P947" s="27" t="str">
        <f>VLOOKUP(A947,'BASE REGISTRO NOVIEMBRE'!$B$2:$V$890,16,FALSE)</f>
        <v xml:space="preserve">Correo electrónico: f.pares2019@gmail.com
</v>
      </c>
      <c r="Q947" s="27">
        <f>VLOOKUP(A947,'BASE REGISTRO NOVIEMBRE'!$B$2:$V$890,17,FALSE)</f>
        <v>0</v>
      </c>
      <c r="R947" s="27">
        <f>VLOOKUP(A947,'BASE REGISTRO NOVIEMBRE'!$B$2:$V$890,18,FALSE)</f>
        <v>93401</v>
      </c>
      <c r="S947" s="27" t="str">
        <f>VLOOKUP(A947,'BASE REGISTRO NOVIEMBRE'!$B$2:$V$890,19,FALSE)</f>
        <v>Certificado Financiero 2020, aprobados por el Subdepartamento de Supervisión financiera.</v>
      </c>
      <c r="T947" s="107">
        <f>VLOOKUP(A947,'BASE REGISTRO NOVIEMBRE'!$B$2:$V$890,20,FALSE)</f>
        <v>43802</v>
      </c>
      <c r="U947" s="41">
        <v>7692</v>
      </c>
      <c r="V947" s="44">
        <v>10986362</v>
      </c>
      <c r="W947" s="44">
        <v>19465578</v>
      </c>
      <c r="X947" s="45">
        <v>44561</v>
      </c>
      <c r="Y947" s="42" t="s">
        <v>40</v>
      </c>
      <c r="Z947" s="42" t="s">
        <v>9203</v>
      </c>
      <c r="AA947" s="42" t="s">
        <v>9549</v>
      </c>
    </row>
    <row r="948" spans="1:27" ht="15.75" customHeight="1" x14ac:dyDescent="0.2">
      <c r="A948" s="41">
        <v>7692</v>
      </c>
      <c r="B948" s="27" t="str">
        <f>VLOOKUP(A948,'BASE REGISTRO NOVIEMBRE'!$B$2:$V$890,2,FALSE)</f>
        <v>Fundación Pares</v>
      </c>
      <c r="C948" s="27" t="str">
        <f>VLOOKUP(A948,'BASE REGISTRO NOVIEMBRE'!$B$2:$V$890,3,FALSE)</f>
        <v>65188347-4</v>
      </c>
      <c r="D948" s="27">
        <f>VLOOKUP(A948,'BASE REGISTRO NOVIEMBRE'!$B$2:$V$890,4,FALSE)</f>
        <v>0</v>
      </c>
      <c r="E948" s="27" t="str">
        <f>VLOOKUP(A948,'BASE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8" s="27" t="str">
        <f>VLOOKUP(A948,'BASE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8" s="27" t="str">
        <f>VLOOKUP(A948,'BASE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8" s="27" t="str">
        <f>VLOOKUP(A948,'BASE REGISTRO NOVIEMBRE'!$B$2:$V$890,8,FALSE)</f>
        <v xml:space="preserve">Directorio 
Presidenta: Camila Belén Rivera Gómez, 
Directora: Camila Alejandra Cordero Valenzuela,
Tesorera: Valeska Andrea Vergara Baygorria, 
Secretario: Christian Luis Menares Papagallo,
</v>
      </c>
      <c r="I948" s="27" t="str">
        <f>VLOOKUP(A948,'BASE REGISTRO NOVIEMBRE'!$B$2:$V$890,9,FALSE)</f>
        <v>De acuerdo a Estatutos Directorio definitivo dura 2 años</v>
      </c>
      <c r="J948" s="27" t="str">
        <f>VLOOKUP(A948,'BASE REGISTRO NOVIEMBRE'!$B$2:$V$890,10,FALSE)</f>
        <v>Inicio 15 de mayo de 2021 hasta el 15 de mayo de 2023</v>
      </c>
      <c r="K948" s="27" t="str">
        <f>VLOOKUP(A948,'BASE REGISTRO NOVIEMBRE'!$B$2:$V$890,11,FALSE)</f>
        <v>Camila Rivera Gómez</v>
      </c>
      <c r="L948" s="27" t="str">
        <f>VLOOKUP(A948,'BASE REGISTRO NOVIEMBRE'!$B$2:$V$890,12,FALSE)</f>
        <v>Calle Santiago N° 710, oficina 200, Comuna de Villa Alemana. Región de Valparaíso</v>
      </c>
      <c r="M948" s="27" t="str">
        <f>VLOOKUP(A948,'BASE REGISTRO NOVIEMBRE'!$B$2:$V$890,13,FALSE)</f>
        <v>V</v>
      </c>
      <c r="N948" s="27" t="str">
        <f>VLOOKUP(A948,'BASE REGISTRO NOVIEMBRE'!$B$2:$V$890,14,FALSE)</f>
        <v>Villa Alemana</v>
      </c>
      <c r="O948" s="27" t="str">
        <f>VLOOKUP(A948,'BASE REGISTRO NOVIEMBRE'!$B$2:$V$890,15,FALSE)</f>
        <v xml:space="preserve">Fono: 966910337
</v>
      </c>
      <c r="P948" s="27" t="str">
        <f>VLOOKUP(A948,'BASE REGISTRO NOVIEMBRE'!$B$2:$V$890,16,FALSE)</f>
        <v xml:space="preserve">Correo electrónico: f.pares2019@gmail.com
</v>
      </c>
      <c r="Q948" s="27">
        <f>VLOOKUP(A948,'BASE REGISTRO NOVIEMBRE'!$B$2:$V$890,17,FALSE)</f>
        <v>0</v>
      </c>
      <c r="R948" s="27">
        <f>VLOOKUP(A948,'BASE REGISTRO NOVIEMBRE'!$B$2:$V$890,18,FALSE)</f>
        <v>93401</v>
      </c>
      <c r="S948" s="27" t="str">
        <f>VLOOKUP(A948,'BASE REGISTRO NOVIEMBRE'!$B$2:$V$890,19,FALSE)</f>
        <v>Certificado Financiero 2020, aprobados por el Subdepartamento de Supervisión financiera.</v>
      </c>
      <c r="T948" s="107">
        <f>VLOOKUP(A948,'BASE REGISTRO NOVIEMBRE'!$B$2:$V$890,20,FALSE)</f>
        <v>43802</v>
      </c>
      <c r="U948" s="41">
        <v>7692</v>
      </c>
      <c r="V948" s="44">
        <v>11564592</v>
      </c>
      <c r="W948" s="44">
        <v>15468879</v>
      </c>
      <c r="X948" s="45">
        <v>44561</v>
      </c>
      <c r="Y948" s="42" t="s">
        <v>40</v>
      </c>
      <c r="Z948" s="42" t="s">
        <v>9203</v>
      </c>
      <c r="AA948" s="42" t="s">
        <v>9559</v>
      </c>
    </row>
    <row r="949" spans="1:27" ht="15.75" customHeight="1" x14ac:dyDescent="0.2">
      <c r="A949" s="41">
        <v>7692</v>
      </c>
      <c r="B949" s="27" t="str">
        <f>VLOOKUP(A949,'BASE REGISTRO NOVIEMBRE'!$B$2:$V$890,2,FALSE)</f>
        <v>Fundación Pares</v>
      </c>
      <c r="C949" s="27" t="str">
        <f>VLOOKUP(A949,'BASE REGISTRO NOVIEMBRE'!$B$2:$V$890,3,FALSE)</f>
        <v>65188347-4</v>
      </c>
      <c r="D949" s="27">
        <f>VLOOKUP(A949,'BASE REGISTRO NOVIEMBRE'!$B$2:$V$890,4,FALSE)</f>
        <v>0</v>
      </c>
      <c r="E949" s="27" t="str">
        <f>VLOOKUP(A949,'BASE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49" s="27" t="str">
        <f>VLOOKUP(A949,'BASE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49" s="27" t="str">
        <f>VLOOKUP(A949,'BASE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49" s="27" t="str">
        <f>VLOOKUP(A949,'BASE REGISTRO NOVIEMBRE'!$B$2:$V$890,8,FALSE)</f>
        <v xml:space="preserve">Directorio 
Presidenta: Camila Belén Rivera Gómez, 
Directora: Camila Alejandra Cordero Valenzuela,
Tesorera: Valeska Andrea Vergara Baygorria, 
Secretario: Christian Luis Menares Papagallo,
</v>
      </c>
      <c r="I949" s="27" t="str">
        <f>VLOOKUP(A949,'BASE REGISTRO NOVIEMBRE'!$B$2:$V$890,9,FALSE)</f>
        <v>De acuerdo a Estatutos Directorio definitivo dura 2 años</v>
      </c>
      <c r="J949" s="27" t="str">
        <f>VLOOKUP(A949,'BASE REGISTRO NOVIEMBRE'!$B$2:$V$890,10,FALSE)</f>
        <v>Inicio 15 de mayo de 2021 hasta el 15 de mayo de 2023</v>
      </c>
      <c r="K949" s="27" t="str">
        <f>VLOOKUP(A949,'BASE REGISTRO NOVIEMBRE'!$B$2:$V$890,11,FALSE)</f>
        <v>Camila Rivera Gómez</v>
      </c>
      <c r="L949" s="27" t="str">
        <f>VLOOKUP(A949,'BASE REGISTRO NOVIEMBRE'!$B$2:$V$890,12,FALSE)</f>
        <v>Calle Santiago N° 710, oficina 200, Comuna de Villa Alemana. Región de Valparaíso</v>
      </c>
      <c r="M949" s="27" t="str">
        <f>VLOOKUP(A949,'BASE REGISTRO NOVIEMBRE'!$B$2:$V$890,13,FALSE)</f>
        <v>V</v>
      </c>
      <c r="N949" s="27" t="str">
        <f>VLOOKUP(A949,'BASE REGISTRO NOVIEMBRE'!$B$2:$V$890,14,FALSE)</f>
        <v>Villa Alemana</v>
      </c>
      <c r="O949" s="27" t="str">
        <f>VLOOKUP(A949,'BASE REGISTRO NOVIEMBRE'!$B$2:$V$890,15,FALSE)</f>
        <v xml:space="preserve">Fono: 966910337
</v>
      </c>
      <c r="P949" s="27" t="str">
        <f>VLOOKUP(A949,'BASE REGISTRO NOVIEMBRE'!$B$2:$V$890,16,FALSE)</f>
        <v xml:space="preserve">Correo electrónico: f.pares2019@gmail.com
</v>
      </c>
      <c r="Q949" s="27">
        <f>VLOOKUP(A949,'BASE REGISTRO NOVIEMBRE'!$B$2:$V$890,17,FALSE)</f>
        <v>0</v>
      </c>
      <c r="R949" s="27">
        <f>VLOOKUP(A949,'BASE REGISTRO NOVIEMBRE'!$B$2:$V$890,18,FALSE)</f>
        <v>93401</v>
      </c>
      <c r="S949" s="27" t="str">
        <f>VLOOKUP(A949,'BASE REGISTRO NOVIEMBRE'!$B$2:$V$890,19,FALSE)</f>
        <v>Certificado Financiero 2020, aprobados por el Subdepartamento de Supervisión financiera.</v>
      </c>
      <c r="T949" s="107">
        <f>VLOOKUP(A949,'BASE REGISTRO NOVIEMBRE'!$B$2:$V$890,20,FALSE)</f>
        <v>43802</v>
      </c>
      <c r="U949" s="41">
        <v>7692</v>
      </c>
      <c r="V949" s="44">
        <v>12305912</v>
      </c>
      <c r="W949" s="44">
        <v>20658119</v>
      </c>
      <c r="X949" s="45">
        <v>44561</v>
      </c>
      <c r="Y949" s="42" t="s">
        <v>40</v>
      </c>
      <c r="Z949" s="42" t="s">
        <v>9203</v>
      </c>
      <c r="AA949" s="42" t="s">
        <v>374</v>
      </c>
    </row>
    <row r="950" spans="1:27" ht="15.75" customHeight="1" x14ac:dyDescent="0.2">
      <c r="A950" s="41">
        <v>7692</v>
      </c>
      <c r="B950" s="27" t="str">
        <f>VLOOKUP(A950,'BASE REGISTRO NOVIEMBRE'!$B$2:$V$890,2,FALSE)</f>
        <v>Fundación Pares</v>
      </c>
      <c r="C950" s="27" t="str">
        <f>VLOOKUP(A950,'BASE REGISTRO NOVIEMBRE'!$B$2:$V$890,3,FALSE)</f>
        <v>65188347-4</v>
      </c>
      <c r="D950" s="27">
        <f>VLOOKUP(A950,'BASE REGISTRO NOVIEMBRE'!$B$2:$V$890,4,FALSE)</f>
        <v>0</v>
      </c>
      <c r="E950" s="27" t="str">
        <f>VLOOKUP(A950,'BASE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50" s="27" t="str">
        <f>VLOOKUP(A950,'BASE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50" s="27" t="str">
        <f>VLOOKUP(A950,'BASE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50" s="27" t="str">
        <f>VLOOKUP(A950,'BASE REGISTRO NOVIEMBRE'!$B$2:$V$890,8,FALSE)</f>
        <v xml:space="preserve">Directorio 
Presidenta: Camila Belén Rivera Gómez, 
Directora: Camila Alejandra Cordero Valenzuela,
Tesorera: Valeska Andrea Vergara Baygorria, 
Secretario: Christian Luis Menares Papagallo,
</v>
      </c>
      <c r="I950" s="27" t="str">
        <f>VLOOKUP(A950,'BASE REGISTRO NOVIEMBRE'!$B$2:$V$890,9,FALSE)</f>
        <v>De acuerdo a Estatutos Directorio definitivo dura 2 años</v>
      </c>
      <c r="J950" s="27" t="str">
        <f>VLOOKUP(A950,'BASE REGISTRO NOVIEMBRE'!$B$2:$V$890,10,FALSE)</f>
        <v>Inicio 15 de mayo de 2021 hasta el 15 de mayo de 2023</v>
      </c>
      <c r="K950" s="27" t="str">
        <f>VLOOKUP(A950,'BASE REGISTRO NOVIEMBRE'!$B$2:$V$890,11,FALSE)</f>
        <v>Camila Rivera Gómez</v>
      </c>
      <c r="L950" s="27" t="str">
        <f>VLOOKUP(A950,'BASE REGISTRO NOVIEMBRE'!$B$2:$V$890,12,FALSE)</f>
        <v>Calle Santiago N° 710, oficina 200, Comuna de Villa Alemana. Región de Valparaíso</v>
      </c>
      <c r="M950" s="27" t="str">
        <f>VLOOKUP(A950,'BASE REGISTRO NOVIEMBRE'!$B$2:$V$890,13,FALSE)</f>
        <v>V</v>
      </c>
      <c r="N950" s="27" t="str">
        <f>VLOOKUP(A950,'BASE REGISTRO NOVIEMBRE'!$B$2:$V$890,14,FALSE)</f>
        <v>Villa Alemana</v>
      </c>
      <c r="O950" s="27" t="str">
        <f>VLOOKUP(A950,'BASE REGISTRO NOVIEMBRE'!$B$2:$V$890,15,FALSE)</f>
        <v xml:space="preserve">Fono: 966910337
</v>
      </c>
      <c r="P950" s="27" t="str">
        <f>VLOOKUP(A950,'BASE REGISTRO NOVIEMBRE'!$B$2:$V$890,16,FALSE)</f>
        <v xml:space="preserve">Correo electrónico: f.pares2019@gmail.com
</v>
      </c>
      <c r="Q950" s="27">
        <f>VLOOKUP(A950,'BASE REGISTRO NOVIEMBRE'!$B$2:$V$890,17,FALSE)</f>
        <v>0</v>
      </c>
      <c r="R950" s="27">
        <f>VLOOKUP(A950,'BASE REGISTRO NOVIEMBRE'!$B$2:$V$890,18,FALSE)</f>
        <v>93401</v>
      </c>
      <c r="S950" s="27" t="str">
        <f>VLOOKUP(A950,'BASE REGISTRO NOVIEMBRE'!$B$2:$V$890,19,FALSE)</f>
        <v>Certificado Financiero 2020, aprobados por el Subdepartamento de Supervisión financiera.</v>
      </c>
      <c r="T950" s="107">
        <f>VLOOKUP(A950,'BASE REGISTRO NOVIEMBRE'!$B$2:$V$890,20,FALSE)</f>
        <v>43802</v>
      </c>
      <c r="U950" s="41">
        <v>7692</v>
      </c>
      <c r="V950" s="44">
        <v>13195496</v>
      </c>
      <c r="W950" s="44">
        <v>23623399</v>
      </c>
      <c r="X950" s="45">
        <v>44561</v>
      </c>
      <c r="Y950" s="42" t="s">
        <v>40</v>
      </c>
      <c r="Z950" s="42" t="s">
        <v>9203</v>
      </c>
      <c r="AA950" s="42" t="s">
        <v>375</v>
      </c>
    </row>
    <row r="951" spans="1:27" ht="15.75" customHeight="1" x14ac:dyDescent="0.2">
      <c r="A951" s="41">
        <v>7692</v>
      </c>
      <c r="B951" s="27" t="str">
        <f>VLOOKUP(A951,'BASE REGISTRO NOVIEMBRE'!$B$2:$V$890,2,FALSE)</f>
        <v>Fundación Pares</v>
      </c>
      <c r="C951" s="27" t="str">
        <f>VLOOKUP(A951,'BASE REGISTRO NOVIEMBRE'!$B$2:$V$890,3,FALSE)</f>
        <v>65188347-4</v>
      </c>
      <c r="D951" s="27">
        <f>VLOOKUP(A951,'BASE REGISTRO NOVIEMBRE'!$B$2:$V$890,4,FALSE)</f>
        <v>0</v>
      </c>
      <c r="E951" s="27" t="str">
        <f>VLOOKUP(A951,'BASE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v>
      </c>
      <c r="F951" s="27" t="str">
        <f>VLOOKUP(A951,'BASE REGISTRO NOVIEMBRE'!$B$2:$V$890,6,FALSE)</f>
        <v>Certificado de Vigencia de Persona Jurídica sin fines de lucro Folio N° 500252111385, de 03 de septiembre de 2019.Se acompaña certificado de directorio de Persona Jurídica sin fines de lucro Folio N° 5500375556810, de 09 de marzo de 2021.</v>
      </c>
      <c r="G951" s="27" t="str">
        <f>VLOOKUP(A951,'BASE REGISTRO NOVIEMBRE'!$B$2:$V$890,7,FALSE)</f>
        <v>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v>
      </c>
      <c r="H951" s="27" t="str">
        <f>VLOOKUP(A951,'BASE REGISTRO NOVIEMBRE'!$B$2:$V$890,8,FALSE)</f>
        <v xml:space="preserve">Directorio 
Presidenta: Camila Belén Rivera Gómez, 
Directora: Camila Alejandra Cordero Valenzuela,
Tesorera: Valeska Andrea Vergara Baygorria, 
Secretario: Christian Luis Menares Papagallo,
</v>
      </c>
      <c r="I951" s="27" t="str">
        <f>VLOOKUP(A951,'BASE REGISTRO NOVIEMBRE'!$B$2:$V$890,9,FALSE)</f>
        <v>De acuerdo a Estatutos Directorio definitivo dura 2 años</v>
      </c>
      <c r="J951" s="27" t="str">
        <f>VLOOKUP(A951,'BASE REGISTRO NOVIEMBRE'!$B$2:$V$890,10,FALSE)</f>
        <v>Inicio 15 de mayo de 2021 hasta el 15 de mayo de 2023</v>
      </c>
      <c r="K951" s="27" t="str">
        <f>VLOOKUP(A951,'BASE REGISTRO NOVIEMBRE'!$B$2:$V$890,11,FALSE)</f>
        <v>Camila Rivera Gómez</v>
      </c>
      <c r="L951" s="27" t="str">
        <f>VLOOKUP(A951,'BASE REGISTRO NOVIEMBRE'!$B$2:$V$890,12,FALSE)</f>
        <v>Calle Santiago N° 710, oficina 200, Comuna de Villa Alemana. Región de Valparaíso</v>
      </c>
      <c r="M951" s="27" t="str">
        <f>VLOOKUP(A951,'BASE REGISTRO NOVIEMBRE'!$B$2:$V$890,13,FALSE)</f>
        <v>V</v>
      </c>
      <c r="N951" s="27" t="str">
        <f>VLOOKUP(A951,'BASE REGISTRO NOVIEMBRE'!$B$2:$V$890,14,FALSE)</f>
        <v>Villa Alemana</v>
      </c>
      <c r="O951" s="27" t="str">
        <f>VLOOKUP(A951,'BASE REGISTRO NOVIEMBRE'!$B$2:$V$890,15,FALSE)</f>
        <v xml:space="preserve">Fono: 966910337
</v>
      </c>
      <c r="P951" s="27" t="str">
        <f>VLOOKUP(A951,'BASE REGISTRO NOVIEMBRE'!$B$2:$V$890,16,FALSE)</f>
        <v xml:space="preserve">Correo electrónico: f.pares2019@gmail.com
</v>
      </c>
      <c r="Q951" s="27">
        <f>VLOOKUP(A951,'BASE REGISTRO NOVIEMBRE'!$B$2:$V$890,17,FALSE)</f>
        <v>0</v>
      </c>
      <c r="R951" s="27">
        <f>VLOOKUP(A951,'BASE REGISTRO NOVIEMBRE'!$B$2:$V$890,18,FALSE)</f>
        <v>93401</v>
      </c>
      <c r="S951" s="27" t="str">
        <f>VLOOKUP(A951,'BASE REGISTRO NOVIEMBRE'!$B$2:$V$890,19,FALSE)</f>
        <v>Certificado Financiero 2020, aprobados por el Subdepartamento de Supervisión financiera.</v>
      </c>
      <c r="T951" s="107">
        <f>VLOOKUP(A951,'BASE REGISTRO NOVIEMBRE'!$B$2:$V$890,20,FALSE)</f>
        <v>43802</v>
      </c>
      <c r="U951" s="41">
        <v>7692</v>
      </c>
      <c r="V951" s="44">
        <v>14826400</v>
      </c>
      <c r="W951" s="44">
        <v>27181735</v>
      </c>
      <c r="X951" s="45">
        <v>44561</v>
      </c>
      <c r="Y951" s="42" t="s">
        <v>40</v>
      </c>
      <c r="Z951" s="42" t="s">
        <v>9203</v>
      </c>
      <c r="AA951" s="42" t="s">
        <v>218</v>
      </c>
    </row>
    <row r="952" spans="1:27" ht="15.75" customHeight="1" x14ac:dyDescent="0.2">
      <c r="A952" s="41">
        <v>7694</v>
      </c>
      <c r="B952" s="27" t="str">
        <f>VLOOKUP(A952,'BASE REGISTRO NOVIEMBRE'!$B$2:$V$890,2,FALSE)</f>
        <v xml:space="preserve">ORGANIZACIÓN NO GUBERNAMENTAL PARA EL DESARROLLO DE LA EDUCACIÓN CRATEDUC – ONG CRATEDUC </v>
      </c>
      <c r="C952" s="27" t="str">
        <f>VLOOKUP(A952,'BASE REGISTRO NOVIEMBRE'!$B$2:$V$890,3,FALSE)</f>
        <v>73248900-2</v>
      </c>
      <c r="D952" s="27">
        <f>VLOOKUP(A952,'BASE REGISTRO NOVIEMBRE'!$B$2:$V$890,4,FALSE)</f>
        <v>0</v>
      </c>
      <c r="E952" s="27" t="str">
        <f>VLOOKUP(A952,'BASE REGISTRO NOVIEMBRE'!$B$2:$V$890,5,FALSE)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952" s="27" t="str">
        <f>VLOOKUP(A952,'BASE REGISTRO NOVIEMBRE'!$B$2:$V$890,6,FALSE)</f>
        <v>Certificado de Vigencia Folio N.º 500402853935, otorgado el 10 de agosto de 2021, del Servicio de Registro Civil e Identificación.</v>
      </c>
      <c r="G952" s="27" t="str">
        <f>VLOOKUP(A952,'BASE REGISTRO NOVIEMBRE'!$B$2:$V$890,7,FALSE)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952" s="27" t="str">
        <f>VLOOKUP(A952,'BASE REGISTRO NOVIEMBRE'!$B$2:$V$890,8,FALSE)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952" s="27" t="str">
        <f>VLOOKUP(A952,'BASE REGISTRO NOVIEMBRE'!$B$2:$V$890,9,FALSE)</f>
        <v>2 años</v>
      </c>
      <c r="J952" s="27" t="str">
        <f>VLOOKUP(A952,'BASE REGISTRO NOVIEMBRE'!$B$2:$V$890,10,FALSE)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52" s="27" t="str">
        <f>VLOOKUP(A952,'BASE REGISTRO NOVIEMBRE'!$B$2:$V$890,11,FALSE)</f>
        <v xml:space="preserve">Presidente: 
Francisco Javier Herrera Alcaino
</v>
      </c>
      <c r="L952" s="27" t="str">
        <f>VLOOKUP(A952,'BASE REGISTRO NOVIEMBRE'!$B$2:$V$890,12,FALSE)</f>
        <v xml:space="preserve">Calle 1 Norte N°550, segundo piso, comuna de Talca, región del Maule.
</v>
      </c>
      <c r="M952" s="27" t="str">
        <f>VLOOKUP(A952,'BASE REGISTRO NOVIEMBRE'!$B$2:$V$890,13,FALSE)</f>
        <v>VII</v>
      </c>
      <c r="N952" s="27" t="str">
        <f>VLOOKUP(A952,'BASE REGISTRO NOVIEMBRE'!$B$2:$V$890,14,FALSE)</f>
        <v>Talca</v>
      </c>
      <c r="O952" s="27" t="str">
        <f>VLOOKUP(A952,'BASE REGISTRO NOVIEMBRE'!$B$2:$V$890,15,FALSE)</f>
        <v>(71)2219243- 985665102</v>
      </c>
      <c r="P952" s="27" t="str">
        <f>VLOOKUP(A952,'BASE REGISTRO NOVIEMBRE'!$B$2:$V$890,16,FALSE)</f>
        <v>direccion@crateduc.cl</v>
      </c>
      <c r="Q952" s="27">
        <f>VLOOKUP(A952,'BASE REGISTRO NOVIEMBRE'!$B$2:$V$890,17,FALSE)</f>
        <v>0</v>
      </c>
      <c r="R952" s="27">
        <f>VLOOKUP(A952,'BASE REGISTRO NOVIEMBRE'!$B$2:$V$890,18,FALSE)</f>
        <v>93401</v>
      </c>
      <c r="S952" s="27" t="str">
        <f>VLOOKUP(A952,'BASE REGISTRO NOVIEMBRE'!$B$2:$V$890,19,FALSE)</f>
        <v>Antecedentes financieros correspondientes al año 2020 aprobados por el Sub Departamento de Supervisión Financiera Nacional.</v>
      </c>
      <c r="T952" s="107">
        <f>VLOOKUP(A952,'BASE REGISTRO NOVIEMBRE'!$B$2:$V$890,20,FALSE)</f>
        <v>43812</v>
      </c>
      <c r="U952" s="41">
        <v>7694</v>
      </c>
      <c r="V952" s="44">
        <v>34990304</v>
      </c>
      <c r="W952" s="44">
        <v>51052239</v>
      </c>
      <c r="X952" s="45">
        <v>44561</v>
      </c>
      <c r="Y952" s="42" t="s">
        <v>40</v>
      </c>
      <c r="Z952" s="42" t="s">
        <v>9203</v>
      </c>
      <c r="AA952" s="42" t="s">
        <v>207</v>
      </c>
    </row>
    <row r="953" spans="1:27" ht="15.75" customHeight="1" x14ac:dyDescent="0.2">
      <c r="A953" s="41">
        <v>7694</v>
      </c>
      <c r="B953" s="27" t="str">
        <f>VLOOKUP(A953,'BASE REGISTRO NOVIEMBRE'!$B$2:$V$890,2,FALSE)</f>
        <v xml:space="preserve">ORGANIZACIÓN NO GUBERNAMENTAL PARA EL DESARROLLO DE LA EDUCACIÓN CRATEDUC – ONG CRATEDUC </v>
      </c>
      <c r="C953" s="27" t="str">
        <f>VLOOKUP(A953,'BASE REGISTRO NOVIEMBRE'!$B$2:$V$890,3,FALSE)</f>
        <v>73248900-2</v>
      </c>
      <c r="D953" s="27">
        <f>VLOOKUP(A953,'BASE REGISTRO NOVIEMBRE'!$B$2:$V$890,4,FALSE)</f>
        <v>0</v>
      </c>
      <c r="E953" s="27" t="str">
        <f>VLOOKUP(A953,'BASE REGISTRO NOVIEMBRE'!$B$2:$V$890,5,FALSE)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953" s="27" t="str">
        <f>VLOOKUP(A953,'BASE REGISTRO NOVIEMBRE'!$B$2:$V$890,6,FALSE)</f>
        <v>Certificado de Vigencia Folio N.º 500402853935, otorgado el 10 de agosto de 2021, del Servicio de Registro Civil e Identificación.</v>
      </c>
      <c r="G953" s="27" t="str">
        <f>VLOOKUP(A953,'BASE REGISTRO NOVIEMBRE'!$B$2:$V$890,7,FALSE)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953" s="27" t="str">
        <f>VLOOKUP(A953,'BASE REGISTRO NOVIEMBRE'!$B$2:$V$890,8,FALSE)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953" s="27" t="str">
        <f>VLOOKUP(A953,'BASE REGISTRO NOVIEMBRE'!$B$2:$V$890,9,FALSE)</f>
        <v>2 años</v>
      </c>
      <c r="J953" s="27" t="str">
        <f>VLOOKUP(A953,'BASE REGISTRO NOVIEMBRE'!$B$2:$V$890,10,FALSE)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53" s="27" t="str">
        <f>VLOOKUP(A953,'BASE REGISTRO NOVIEMBRE'!$B$2:$V$890,11,FALSE)</f>
        <v xml:space="preserve">Presidente: 
Francisco Javier Herrera Alcaino
</v>
      </c>
      <c r="L953" s="27" t="str">
        <f>VLOOKUP(A953,'BASE REGISTRO NOVIEMBRE'!$B$2:$V$890,12,FALSE)</f>
        <v xml:space="preserve">Calle 1 Norte N°550, segundo piso, comuna de Talca, región del Maule.
</v>
      </c>
      <c r="M953" s="27" t="str">
        <f>VLOOKUP(A953,'BASE REGISTRO NOVIEMBRE'!$B$2:$V$890,13,FALSE)</f>
        <v>VII</v>
      </c>
      <c r="N953" s="27" t="str">
        <f>VLOOKUP(A953,'BASE REGISTRO NOVIEMBRE'!$B$2:$V$890,14,FALSE)</f>
        <v>Talca</v>
      </c>
      <c r="O953" s="27" t="str">
        <f>VLOOKUP(A953,'BASE REGISTRO NOVIEMBRE'!$B$2:$V$890,15,FALSE)</f>
        <v>(71)2219243- 985665102</v>
      </c>
      <c r="P953" s="27" t="str">
        <f>VLOOKUP(A953,'BASE REGISTRO NOVIEMBRE'!$B$2:$V$890,16,FALSE)</f>
        <v>direccion@crateduc.cl</v>
      </c>
      <c r="Q953" s="27">
        <f>VLOOKUP(A953,'BASE REGISTRO NOVIEMBRE'!$B$2:$V$890,17,FALSE)</f>
        <v>0</v>
      </c>
      <c r="R953" s="27">
        <f>VLOOKUP(A953,'BASE REGISTRO NOVIEMBRE'!$B$2:$V$890,18,FALSE)</f>
        <v>93401</v>
      </c>
      <c r="S953" s="27" t="str">
        <f>VLOOKUP(A953,'BASE REGISTRO NOVIEMBRE'!$B$2:$V$890,19,FALSE)</f>
        <v>Antecedentes financieros correspondientes al año 2020 aprobados por el Sub Departamento de Supervisión Financiera Nacional.</v>
      </c>
      <c r="T953" s="107">
        <f>VLOOKUP(A953,'BASE REGISTRO NOVIEMBRE'!$B$2:$V$890,20,FALSE)</f>
        <v>43812</v>
      </c>
      <c r="U953" s="41">
        <v>7694</v>
      </c>
      <c r="V953" s="44">
        <v>29504536</v>
      </c>
      <c r="W953" s="44">
        <v>41859866</v>
      </c>
      <c r="X953" s="45">
        <v>44561</v>
      </c>
      <c r="Y953" s="42" t="s">
        <v>40</v>
      </c>
      <c r="Z953" s="42" t="s">
        <v>9203</v>
      </c>
      <c r="AA953" s="42" t="s">
        <v>484</v>
      </c>
    </row>
    <row r="954" spans="1:27" ht="15.75" customHeight="1" x14ac:dyDescent="0.2">
      <c r="A954" s="41">
        <v>7694</v>
      </c>
      <c r="B954" s="27" t="str">
        <f>VLOOKUP(A954,'BASE REGISTRO NOVIEMBRE'!$B$2:$V$890,2,FALSE)</f>
        <v xml:space="preserve">ORGANIZACIÓN NO GUBERNAMENTAL PARA EL DESARROLLO DE LA EDUCACIÓN CRATEDUC – ONG CRATEDUC </v>
      </c>
      <c r="C954" s="27" t="str">
        <f>VLOOKUP(A954,'BASE REGISTRO NOVIEMBRE'!$B$2:$V$890,3,FALSE)</f>
        <v>73248900-2</v>
      </c>
      <c r="D954" s="27">
        <f>VLOOKUP(A954,'BASE REGISTRO NOVIEMBRE'!$B$2:$V$890,4,FALSE)</f>
        <v>0</v>
      </c>
      <c r="E954" s="27" t="str">
        <f>VLOOKUP(A954,'BASE REGISTRO NOVIEMBRE'!$B$2:$V$890,5,FALSE)</f>
        <v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500402853935, otorgado el 10 de agosto de 2021, ello aconteció el 21 de agosto de 1995, bajo el Nº de inscripción 10323.
</v>
      </c>
      <c r="F954" s="27" t="str">
        <f>VLOOKUP(A954,'BASE REGISTRO NOVIEMBRE'!$B$2:$V$890,6,FALSE)</f>
        <v>Certificado de Vigencia Folio N.º 500402853935, otorgado el 10 de agosto de 2021, del Servicio de Registro Civil e Identificación.</v>
      </c>
      <c r="G954" s="27" t="str">
        <f>VLOOKUP(A954,'BASE REGISTRO NOVIEMBRE'!$B$2:$V$890,7,FALSE)</f>
        <v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v>
      </c>
      <c r="H954" s="27" t="str">
        <f>VLOOKUP(A954,'BASE REGISTRO NOVIEMBRE'!$B$2:$V$890,8,FALSE)</f>
        <v>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19 de agosto de 2021, folio: 500404378164.</v>
      </c>
      <c r="I954" s="27" t="str">
        <f>VLOOKUP(A954,'BASE REGISTRO NOVIEMBRE'!$B$2:$V$890,9,FALSE)</f>
        <v>2 años</v>
      </c>
      <c r="J954" s="27" t="str">
        <f>VLOOKUP(A954,'BASE REGISTRO NOVIEMBRE'!$B$2:$V$890,10,FALSE)</f>
        <v>Del 19.03.2019 al 19.03.2021. Que, a consecuencia de la dictación de la Ley N° 21.239, el citado Directorio permanecerá en funcionamiento hasta tres meses después que el estado de excepción constitucional de catástrofe, por calamidad pública, declarado por decreto supremo Nº 104, de 2020, del Ministerio del Interior y Seguridad Pública, o su prórroga, haya finalizado, plazo en el cual se deberá realizar el proceso eleccionario correspondiente.</v>
      </c>
      <c r="K954" s="27" t="str">
        <f>VLOOKUP(A954,'BASE REGISTRO NOVIEMBRE'!$B$2:$V$890,11,FALSE)</f>
        <v xml:space="preserve">Presidente: 
Francisco Javier Herrera Alcaino
</v>
      </c>
      <c r="L954" s="27" t="str">
        <f>VLOOKUP(A954,'BASE REGISTRO NOVIEMBRE'!$B$2:$V$890,12,FALSE)</f>
        <v xml:space="preserve">Calle 1 Norte N°550, segundo piso, comuna de Talca, región del Maule.
</v>
      </c>
      <c r="M954" s="27" t="str">
        <f>VLOOKUP(A954,'BASE REGISTRO NOVIEMBRE'!$B$2:$V$890,13,FALSE)</f>
        <v>VII</v>
      </c>
      <c r="N954" s="27" t="str">
        <f>VLOOKUP(A954,'BASE REGISTRO NOVIEMBRE'!$B$2:$V$890,14,FALSE)</f>
        <v>Talca</v>
      </c>
      <c r="O954" s="27" t="str">
        <f>VLOOKUP(A954,'BASE REGISTRO NOVIEMBRE'!$B$2:$V$890,15,FALSE)</f>
        <v>(71)2219243- 985665102</v>
      </c>
      <c r="P954" s="27" t="str">
        <f>VLOOKUP(A954,'BASE REGISTRO NOVIEMBRE'!$B$2:$V$890,16,FALSE)</f>
        <v>direccion@crateduc.cl</v>
      </c>
      <c r="Q954" s="27">
        <f>VLOOKUP(A954,'BASE REGISTRO NOVIEMBRE'!$B$2:$V$890,17,FALSE)</f>
        <v>0</v>
      </c>
      <c r="R954" s="27">
        <f>VLOOKUP(A954,'BASE REGISTRO NOVIEMBRE'!$B$2:$V$890,18,FALSE)</f>
        <v>93401</v>
      </c>
      <c r="S954" s="27" t="str">
        <f>VLOOKUP(A954,'BASE REGISTRO NOVIEMBRE'!$B$2:$V$890,19,FALSE)</f>
        <v>Antecedentes financieros correspondientes al año 2020 aprobados por el Sub Departamento de Supervisión Financiera Nacional.</v>
      </c>
      <c r="T954" s="107">
        <f>VLOOKUP(A954,'BASE REGISTRO NOVIEMBRE'!$B$2:$V$890,20,FALSE)</f>
        <v>43812</v>
      </c>
      <c r="U954" s="41">
        <v>7694</v>
      </c>
      <c r="V954" s="44">
        <v>29356272</v>
      </c>
      <c r="W954" s="44">
        <v>38252112</v>
      </c>
      <c r="X954" s="45">
        <v>44561</v>
      </c>
      <c r="Y954" s="42" t="s">
        <v>40</v>
      </c>
      <c r="Z954" s="42" t="s">
        <v>9203</v>
      </c>
      <c r="AA954" s="42" t="s">
        <v>160</v>
      </c>
    </row>
    <row r="955" spans="1:27" ht="15.75" customHeight="1" x14ac:dyDescent="0.2">
      <c r="A955" s="41">
        <v>7696</v>
      </c>
      <c r="B955" s="27" t="str">
        <f>VLOOKUP(A955,'BASE REGISTRO NOVIEMBRE'!$B$2:$V$890,2,FALSE)</f>
        <v xml:space="preserve">Organización No Gubernamental de Desarrollo Paihuén </v>
      </c>
      <c r="C955" s="27" t="str">
        <f>VLOOKUP(A955,'BASE REGISTRO NOVIEMBRE'!$B$2:$V$890,3,FALSE)</f>
        <v>65190221-5</v>
      </c>
      <c r="D955" s="27">
        <f>VLOOKUP(A955,'BASE REGISTRO NOVIEMBRE'!$B$2:$V$890,4,FALSE)</f>
        <v>0</v>
      </c>
      <c r="E955" s="27" t="str">
        <f>VLOOKUP(A955,'BASE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5" s="27" t="str">
        <f>VLOOKUP(A955,'BASE REGISTRO NOVIEMBRE'!$B$2:$V$890,6,FALSE)</f>
        <v>Certificado de Vigencia Folio Nº 500377123734, otorgado el 16 de marzo de 2021, del Servicio de Registro Civil e Identificación.</v>
      </c>
      <c r="G955" s="27" t="str">
        <f>VLOOKUP(A955,'BASE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5" s="27" t="str">
        <f>VLOOKUP(A955,'BASE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5" s="27" t="str">
        <f>VLOOKUP(A955,'BASE REGISTRO NOVIEMBRE'!$B$2:$V$890,9,FALSE)</f>
        <v>1 año</v>
      </c>
      <c r="J955" s="27" t="str">
        <f>VLOOKUP(A955,'BASE REGISTRO NOVIEMBRE'!$B$2:$V$890,10,FALSE)</f>
        <v>Del 15 de junio de 2020 al15 de junio de 2021.</v>
      </c>
      <c r="K955" s="27" t="str">
        <f>VLOOKUP(A955,'BASE REGISTRO NOVIEMBRE'!$B$2:$V$890,11,FALSE)</f>
        <v xml:space="preserve">Patricia Mabel de la Fuente Riveros
</v>
      </c>
      <c r="L955" s="27" t="str">
        <f>VLOOKUP(A955,'BASE REGISTRO NOVIEMBRE'!$B$2:$V$890,12,FALSE)</f>
        <v xml:space="preserve">Calle El Roble N° 214, comuna de Chillan, región del Ñuble.
</v>
      </c>
      <c r="M955" s="27" t="str">
        <f>VLOOKUP(A955,'BASE REGISTRO NOVIEMBRE'!$B$2:$V$890,13,FALSE)</f>
        <v>XVI</v>
      </c>
      <c r="N955" s="27" t="str">
        <f>VLOOKUP(A955,'BASE REGISTRO NOVIEMBRE'!$B$2:$V$890,14,FALSE)</f>
        <v>Chillán</v>
      </c>
      <c r="O955" s="27" t="str">
        <f>VLOOKUP(A955,'BASE REGISTRO NOVIEMBRE'!$B$2:$V$890,15,FALSE)</f>
        <v>Teléfono: 
988892887</v>
      </c>
      <c r="P955" s="27" t="str">
        <f>VLOOKUP(A955,'BASE REGISTRO NOVIEMBRE'!$B$2:$V$890,16,FALSE)</f>
        <v>ongpaihuen@gmail.com</v>
      </c>
      <c r="Q955" s="27">
        <f>VLOOKUP(A955,'BASE REGISTRO NOVIEMBRE'!$B$2:$V$890,17,FALSE)</f>
        <v>0</v>
      </c>
      <c r="R955" s="27">
        <f>VLOOKUP(A955,'BASE REGISTRO NOVIEMBRE'!$B$2:$V$890,18,FALSE)</f>
        <v>93401</v>
      </c>
      <c r="S955" s="27" t="str">
        <f>VLOOKUP(A955,'BASE REGISTRO NOVIEMBRE'!$B$2:$V$890,19,FALSE)</f>
        <v>Antecedentes financieros correspondientes al año 2020, aprobados por el Sub Departamento de Supervisión Financiera Nacional.</v>
      </c>
      <c r="T955" s="107">
        <f>VLOOKUP(A955,'BASE REGISTRO NOVIEMBRE'!$B$2:$V$890,20,FALSE)</f>
        <v>43858</v>
      </c>
      <c r="U955" s="41">
        <v>7696</v>
      </c>
      <c r="V955" s="44">
        <v>35325383</v>
      </c>
      <c r="W955" s="44">
        <v>43072178</v>
      </c>
      <c r="X955" s="45">
        <v>44561</v>
      </c>
      <c r="Y955" s="42" t="s">
        <v>40</v>
      </c>
      <c r="Z955" s="42" t="s">
        <v>9203</v>
      </c>
      <c r="AA955" s="42" t="s">
        <v>9462</v>
      </c>
    </row>
    <row r="956" spans="1:27" ht="15.75" customHeight="1" x14ac:dyDescent="0.2">
      <c r="A956" s="41">
        <v>7696</v>
      </c>
      <c r="B956" s="27" t="str">
        <f>VLOOKUP(A956,'BASE REGISTRO NOVIEMBRE'!$B$2:$V$890,2,FALSE)</f>
        <v xml:space="preserve">Organización No Gubernamental de Desarrollo Paihuén </v>
      </c>
      <c r="C956" s="27" t="str">
        <f>VLOOKUP(A956,'BASE REGISTRO NOVIEMBRE'!$B$2:$V$890,3,FALSE)</f>
        <v>65190221-5</v>
      </c>
      <c r="D956" s="27">
        <f>VLOOKUP(A956,'BASE REGISTRO NOVIEMBRE'!$B$2:$V$890,4,FALSE)</f>
        <v>0</v>
      </c>
      <c r="E956" s="27" t="str">
        <f>VLOOKUP(A956,'BASE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6" s="27" t="str">
        <f>VLOOKUP(A956,'BASE REGISTRO NOVIEMBRE'!$B$2:$V$890,6,FALSE)</f>
        <v>Certificado de Vigencia Folio Nº 500377123734, otorgado el 16 de marzo de 2021, del Servicio de Registro Civil e Identificación.</v>
      </c>
      <c r="G956" s="27" t="str">
        <f>VLOOKUP(A956,'BASE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6" s="27" t="str">
        <f>VLOOKUP(A956,'BASE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6" s="27" t="str">
        <f>VLOOKUP(A956,'BASE REGISTRO NOVIEMBRE'!$B$2:$V$890,9,FALSE)</f>
        <v>1 año</v>
      </c>
      <c r="J956" s="27" t="str">
        <f>VLOOKUP(A956,'BASE REGISTRO NOVIEMBRE'!$B$2:$V$890,10,FALSE)</f>
        <v>Del 15 de junio de 2020 al15 de junio de 2021.</v>
      </c>
      <c r="K956" s="27" t="str">
        <f>VLOOKUP(A956,'BASE REGISTRO NOVIEMBRE'!$B$2:$V$890,11,FALSE)</f>
        <v xml:space="preserve">Patricia Mabel de la Fuente Riveros
</v>
      </c>
      <c r="L956" s="27" t="str">
        <f>VLOOKUP(A956,'BASE REGISTRO NOVIEMBRE'!$B$2:$V$890,12,FALSE)</f>
        <v xml:space="preserve">Calle El Roble N° 214, comuna de Chillan, región del Ñuble.
</v>
      </c>
      <c r="M956" s="27" t="str">
        <f>VLOOKUP(A956,'BASE REGISTRO NOVIEMBRE'!$B$2:$V$890,13,FALSE)</f>
        <v>XVI</v>
      </c>
      <c r="N956" s="27" t="str">
        <f>VLOOKUP(A956,'BASE REGISTRO NOVIEMBRE'!$B$2:$V$890,14,FALSE)</f>
        <v>Chillán</v>
      </c>
      <c r="O956" s="27" t="str">
        <f>VLOOKUP(A956,'BASE REGISTRO NOVIEMBRE'!$B$2:$V$890,15,FALSE)</f>
        <v>Teléfono: 
988892887</v>
      </c>
      <c r="P956" s="27" t="str">
        <f>VLOOKUP(A956,'BASE REGISTRO NOVIEMBRE'!$B$2:$V$890,16,FALSE)</f>
        <v>ongpaihuen@gmail.com</v>
      </c>
      <c r="Q956" s="27">
        <f>VLOOKUP(A956,'BASE REGISTRO NOVIEMBRE'!$B$2:$V$890,17,FALSE)</f>
        <v>0</v>
      </c>
      <c r="R956" s="27">
        <f>VLOOKUP(A956,'BASE REGISTRO NOVIEMBRE'!$B$2:$V$890,18,FALSE)</f>
        <v>93401</v>
      </c>
      <c r="S956" s="27" t="str">
        <f>VLOOKUP(A956,'BASE REGISTRO NOVIEMBRE'!$B$2:$V$890,19,FALSE)</f>
        <v>Antecedentes financieros correspondientes al año 2020, aprobados por el Sub Departamento de Supervisión Financiera Nacional.</v>
      </c>
      <c r="T956" s="107">
        <f>VLOOKUP(A956,'BASE REGISTRO NOVIEMBRE'!$B$2:$V$890,20,FALSE)</f>
        <v>43858</v>
      </c>
      <c r="U956" s="41">
        <v>7696</v>
      </c>
      <c r="V956" s="44">
        <v>92454467</v>
      </c>
      <c r="W956" s="44">
        <v>106539547</v>
      </c>
      <c r="X956" s="45">
        <v>44561</v>
      </c>
      <c r="Y956" s="42" t="s">
        <v>40</v>
      </c>
      <c r="Z956" s="42" t="s">
        <v>9203</v>
      </c>
      <c r="AA956" s="42" t="s">
        <v>206</v>
      </c>
    </row>
    <row r="957" spans="1:27" ht="15.75" customHeight="1" x14ac:dyDescent="0.2">
      <c r="A957" s="41">
        <v>7696</v>
      </c>
      <c r="B957" s="27" t="str">
        <f>VLOOKUP(A957,'BASE REGISTRO NOVIEMBRE'!$B$2:$V$890,2,FALSE)</f>
        <v xml:space="preserve">Organización No Gubernamental de Desarrollo Paihuén </v>
      </c>
      <c r="C957" s="27" t="str">
        <f>VLOOKUP(A957,'BASE REGISTRO NOVIEMBRE'!$B$2:$V$890,3,FALSE)</f>
        <v>65190221-5</v>
      </c>
      <c r="D957" s="27">
        <f>VLOOKUP(A957,'BASE REGISTRO NOVIEMBRE'!$B$2:$V$890,4,FALSE)</f>
        <v>0</v>
      </c>
      <c r="E957" s="27" t="str">
        <f>VLOOKUP(A957,'BASE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7" s="27" t="str">
        <f>VLOOKUP(A957,'BASE REGISTRO NOVIEMBRE'!$B$2:$V$890,6,FALSE)</f>
        <v>Certificado de Vigencia Folio Nº 500377123734, otorgado el 16 de marzo de 2021, del Servicio de Registro Civil e Identificación.</v>
      </c>
      <c r="G957" s="27" t="str">
        <f>VLOOKUP(A957,'BASE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7" s="27" t="str">
        <f>VLOOKUP(A957,'BASE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7" s="27" t="str">
        <f>VLOOKUP(A957,'BASE REGISTRO NOVIEMBRE'!$B$2:$V$890,9,FALSE)</f>
        <v>1 año</v>
      </c>
      <c r="J957" s="27" t="str">
        <f>VLOOKUP(A957,'BASE REGISTRO NOVIEMBRE'!$B$2:$V$890,10,FALSE)</f>
        <v>Del 15 de junio de 2020 al15 de junio de 2021.</v>
      </c>
      <c r="K957" s="27" t="str">
        <f>VLOOKUP(A957,'BASE REGISTRO NOVIEMBRE'!$B$2:$V$890,11,FALSE)</f>
        <v xml:space="preserve">Patricia Mabel de la Fuente Riveros
</v>
      </c>
      <c r="L957" s="27" t="str">
        <f>VLOOKUP(A957,'BASE REGISTRO NOVIEMBRE'!$B$2:$V$890,12,FALSE)</f>
        <v xml:space="preserve">Calle El Roble N° 214, comuna de Chillan, región del Ñuble.
</v>
      </c>
      <c r="M957" s="27" t="str">
        <f>VLOOKUP(A957,'BASE REGISTRO NOVIEMBRE'!$B$2:$V$890,13,FALSE)</f>
        <v>XVI</v>
      </c>
      <c r="N957" s="27" t="str">
        <f>VLOOKUP(A957,'BASE REGISTRO NOVIEMBRE'!$B$2:$V$890,14,FALSE)</f>
        <v>Chillán</v>
      </c>
      <c r="O957" s="27" t="str">
        <f>VLOOKUP(A957,'BASE REGISTRO NOVIEMBRE'!$B$2:$V$890,15,FALSE)</f>
        <v>Teléfono: 
988892887</v>
      </c>
      <c r="P957" s="27" t="str">
        <f>VLOOKUP(A957,'BASE REGISTRO NOVIEMBRE'!$B$2:$V$890,16,FALSE)</f>
        <v>ongpaihuen@gmail.com</v>
      </c>
      <c r="Q957" s="27">
        <f>VLOOKUP(A957,'BASE REGISTRO NOVIEMBRE'!$B$2:$V$890,17,FALSE)</f>
        <v>0</v>
      </c>
      <c r="R957" s="27">
        <f>VLOOKUP(A957,'BASE REGISTRO NOVIEMBRE'!$B$2:$V$890,18,FALSE)</f>
        <v>93401</v>
      </c>
      <c r="S957" s="27" t="str">
        <f>VLOOKUP(A957,'BASE REGISTRO NOVIEMBRE'!$B$2:$V$890,19,FALSE)</f>
        <v>Antecedentes financieros correspondientes al año 2020, aprobados por el Sub Departamento de Supervisión Financiera Nacional.</v>
      </c>
      <c r="T957" s="107">
        <f>VLOOKUP(A957,'BASE REGISTRO NOVIEMBRE'!$B$2:$V$890,20,FALSE)</f>
        <v>43858</v>
      </c>
      <c r="U957" s="41">
        <v>7696</v>
      </c>
      <c r="V957" s="44">
        <v>26029228</v>
      </c>
      <c r="W957" s="44">
        <v>40818563</v>
      </c>
      <c r="X957" s="45">
        <v>44561</v>
      </c>
      <c r="Y957" s="42" t="s">
        <v>40</v>
      </c>
      <c r="Z957" s="42" t="s">
        <v>9203</v>
      </c>
      <c r="AA957" s="42" t="s">
        <v>100</v>
      </c>
    </row>
    <row r="958" spans="1:27" ht="15.75" customHeight="1" x14ac:dyDescent="0.2">
      <c r="A958" s="41">
        <v>7696</v>
      </c>
      <c r="B958" s="27" t="str">
        <f>VLOOKUP(A958,'BASE REGISTRO NOVIEMBRE'!$B$2:$V$890,2,FALSE)</f>
        <v xml:space="preserve">Organización No Gubernamental de Desarrollo Paihuén </v>
      </c>
      <c r="C958" s="27" t="str">
        <f>VLOOKUP(A958,'BASE REGISTRO NOVIEMBRE'!$B$2:$V$890,3,FALSE)</f>
        <v>65190221-5</v>
      </c>
      <c r="D958" s="27">
        <f>VLOOKUP(A958,'BASE REGISTRO NOVIEMBRE'!$B$2:$V$890,4,FALSE)</f>
        <v>0</v>
      </c>
      <c r="E958" s="27" t="str">
        <f>VLOOKUP(A958,'BASE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8" s="27" t="str">
        <f>VLOOKUP(A958,'BASE REGISTRO NOVIEMBRE'!$B$2:$V$890,6,FALSE)</f>
        <v>Certificado de Vigencia Folio Nº 500377123734, otorgado el 16 de marzo de 2021, del Servicio de Registro Civil e Identificación.</v>
      </c>
      <c r="G958" s="27" t="str">
        <f>VLOOKUP(A958,'BASE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8" s="27" t="str">
        <f>VLOOKUP(A958,'BASE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8" s="27" t="str">
        <f>VLOOKUP(A958,'BASE REGISTRO NOVIEMBRE'!$B$2:$V$890,9,FALSE)</f>
        <v>1 año</v>
      </c>
      <c r="J958" s="27" t="str">
        <f>VLOOKUP(A958,'BASE REGISTRO NOVIEMBRE'!$B$2:$V$890,10,FALSE)</f>
        <v>Del 15 de junio de 2020 al15 de junio de 2021.</v>
      </c>
      <c r="K958" s="27" t="str">
        <f>VLOOKUP(A958,'BASE REGISTRO NOVIEMBRE'!$B$2:$V$890,11,FALSE)</f>
        <v xml:space="preserve">Patricia Mabel de la Fuente Riveros
</v>
      </c>
      <c r="L958" s="27" t="str">
        <f>VLOOKUP(A958,'BASE REGISTRO NOVIEMBRE'!$B$2:$V$890,12,FALSE)</f>
        <v xml:space="preserve">Calle El Roble N° 214, comuna de Chillan, región del Ñuble.
</v>
      </c>
      <c r="M958" s="27" t="str">
        <f>VLOOKUP(A958,'BASE REGISTRO NOVIEMBRE'!$B$2:$V$890,13,FALSE)</f>
        <v>XVI</v>
      </c>
      <c r="N958" s="27" t="str">
        <f>VLOOKUP(A958,'BASE REGISTRO NOVIEMBRE'!$B$2:$V$890,14,FALSE)</f>
        <v>Chillán</v>
      </c>
      <c r="O958" s="27" t="str">
        <f>VLOOKUP(A958,'BASE REGISTRO NOVIEMBRE'!$B$2:$V$890,15,FALSE)</f>
        <v>Teléfono: 
988892887</v>
      </c>
      <c r="P958" s="27" t="str">
        <f>VLOOKUP(A958,'BASE REGISTRO NOVIEMBRE'!$B$2:$V$890,16,FALSE)</f>
        <v>ongpaihuen@gmail.com</v>
      </c>
      <c r="Q958" s="27">
        <f>VLOOKUP(A958,'BASE REGISTRO NOVIEMBRE'!$B$2:$V$890,17,FALSE)</f>
        <v>0</v>
      </c>
      <c r="R958" s="27">
        <f>VLOOKUP(A958,'BASE REGISTRO NOVIEMBRE'!$B$2:$V$890,18,FALSE)</f>
        <v>93401</v>
      </c>
      <c r="S958" s="27" t="str">
        <f>VLOOKUP(A958,'BASE REGISTRO NOVIEMBRE'!$B$2:$V$890,19,FALSE)</f>
        <v>Antecedentes financieros correspondientes al año 2020, aprobados por el Sub Departamento de Supervisión Financiera Nacional.</v>
      </c>
      <c r="T958" s="107">
        <f>VLOOKUP(A958,'BASE REGISTRO NOVIEMBRE'!$B$2:$V$890,20,FALSE)</f>
        <v>43858</v>
      </c>
      <c r="U958" s="41">
        <v>7696</v>
      </c>
      <c r="V958" s="44">
        <v>11712856</v>
      </c>
      <c r="W958" s="44">
        <v>20361591</v>
      </c>
      <c r="X958" s="45">
        <v>44561</v>
      </c>
      <c r="Y958" s="42" t="s">
        <v>40</v>
      </c>
      <c r="Z958" s="42" t="s">
        <v>9203</v>
      </c>
      <c r="AA958" s="42" t="s">
        <v>9498</v>
      </c>
    </row>
    <row r="959" spans="1:27" ht="15.75" customHeight="1" x14ac:dyDescent="0.2">
      <c r="A959" s="41">
        <v>7696</v>
      </c>
      <c r="B959" s="27" t="str">
        <f>VLOOKUP(A959,'BASE REGISTRO NOVIEMBRE'!$B$2:$V$890,2,FALSE)</f>
        <v xml:space="preserve">Organización No Gubernamental de Desarrollo Paihuén </v>
      </c>
      <c r="C959" s="27" t="str">
        <f>VLOOKUP(A959,'BASE REGISTRO NOVIEMBRE'!$B$2:$V$890,3,FALSE)</f>
        <v>65190221-5</v>
      </c>
      <c r="D959" s="27">
        <f>VLOOKUP(A959,'BASE REGISTRO NOVIEMBRE'!$B$2:$V$890,4,FALSE)</f>
        <v>0</v>
      </c>
      <c r="E959" s="27" t="str">
        <f>VLOOKUP(A959,'BASE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59" s="27" t="str">
        <f>VLOOKUP(A959,'BASE REGISTRO NOVIEMBRE'!$B$2:$V$890,6,FALSE)</f>
        <v>Certificado de Vigencia Folio Nº 500377123734, otorgado el 16 de marzo de 2021, del Servicio de Registro Civil e Identificación.</v>
      </c>
      <c r="G959" s="27" t="str">
        <f>VLOOKUP(A959,'BASE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59" s="27" t="str">
        <f>VLOOKUP(A959,'BASE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59" s="27" t="str">
        <f>VLOOKUP(A959,'BASE REGISTRO NOVIEMBRE'!$B$2:$V$890,9,FALSE)</f>
        <v>1 año</v>
      </c>
      <c r="J959" s="27" t="str">
        <f>VLOOKUP(A959,'BASE REGISTRO NOVIEMBRE'!$B$2:$V$890,10,FALSE)</f>
        <v>Del 15 de junio de 2020 al15 de junio de 2021.</v>
      </c>
      <c r="K959" s="27" t="str">
        <f>VLOOKUP(A959,'BASE REGISTRO NOVIEMBRE'!$B$2:$V$890,11,FALSE)</f>
        <v xml:space="preserve">Patricia Mabel de la Fuente Riveros
</v>
      </c>
      <c r="L959" s="27" t="str">
        <f>VLOOKUP(A959,'BASE REGISTRO NOVIEMBRE'!$B$2:$V$890,12,FALSE)</f>
        <v xml:space="preserve">Calle El Roble N° 214, comuna de Chillan, región del Ñuble.
</v>
      </c>
      <c r="M959" s="27" t="str">
        <f>VLOOKUP(A959,'BASE REGISTRO NOVIEMBRE'!$B$2:$V$890,13,FALSE)</f>
        <v>XVI</v>
      </c>
      <c r="N959" s="27" t="str">
        <f>VLOOKUP(A959,'BASE REGISTRO NOVIEMBRE'!$B$2:$V$890,14,FALSE)</f>
        <v>Chillán</v>
      </c>
      <c r="O959" s="27" t="str">
        <f>VLOOKUP(A959,'BASE REGISTRO NOVIEMBRE'!$B$2:$V$890,15,FALSE)</f>
        <v>Teléfono: 
988892887</v>
      </c>
      <c r="P959" s="27" t="str">
        <f>VLOOKUP(A959,'BASE REGISTRO NOVIEMBRE'!$B$2:$V$890,16,FALSE)</f>
        <v>ongpaihuen@gmail.com</v>
      </c>
      <c r="Q959" s="27">
        <f>VLOOKUP(A959,'BASE REGISTRO NOVIEMBRE'!$B$2:$V$890,17,FALSE)</f>
        <v>0</v>
      </c>
      <c r="R959" s="27">
        <f>VLOOKUP(A959,'BASE REGISTRO NOVIEMBRE'!$B$2:$V$890,18,FALSE)</f>
        <v>93401</v>
      </c>
      <c r="S959" s="27" t="str">
        <f>VLOOKUP(A959,'BASE REGISTRO NOVIEMBRE'!$B$2:$V$890,19,FALSE)</f>
        <v>Antecedentes financieros correspondientes al año 2020, aprobados por el Sub Departamento de Supervisión Financiera Nacional.</v>
      </c>
      <c r="T959" s="107">
        <f>VLOOKUP(A959,'BASE REGISTRO NOVIEMBRE'!$B$2:$V$890,20,FALSE)</f>
        <v>43858</v>
      </c>
      <c r="U959" s="41">
        <v>7696</v>
      </c>
      <c r="V959" s="44">
        <v>41579156</v>
      </c>
      <c r="W959" s="44">
        <v>54114876</v>
      </c>
      <c r="X959" s="45">
        <v>44561</v>
      </c>
      <c r="Y959" s="42" t="s">
        <v>40</v>
      </c>
      <c r="Z959" s="42" t="s">
        <v>9203</v>
      </c>
      <c r="AA959" s="42" t="s">
        <v>9518</v>
      </c>
    </row>
    <row r="960" spans="1:27" ht="15.75" customHeight="1" x14ac:dyDescent="0.2">
      <c r="A960" s="41">
        <v>7696</v>
      </c>
      <c r="B960" s="27" t="str">
        <f>VLOOKUP(A960,'BASE REGISTRO NOVIEMBRE'!$B$2:$V$890,2,FALSE)</f>
        <v xml:space="preserve">Organización No Gubernamental de Desarrollo Paihuén </v>
      </c>
      <c r="C960" s="27" t="str">
        <f>VLOOKUP(A960,'BASE REGISTRO NOVIEMBRE'!$B$2:$V$890,3,FALSE)</f>
        <v>65190221-5</v>
      </c>
      <c r="D960" s="27">
        <f>VLOOKUP(A960,'BASE REGISTRO NOVIEMBRE'!$B$2:$V$890,4,FALSE)</f>
        <v>0</v>
      </c>
      <c r="E960" s="27" t="str">
        <f>VLOOKUP(A960,'BASE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0" s="27" t="str">
        <f>VLOOKUP(A960,'BASE REGISTRO NOVIEMBRE'!$B$2:$V$890,6,FALSE)</f>
        <v>Certificado de Vigencia Folio Nº 500377123734, otorgado el 16 de marzo de 2021, del Servicio de Registro Civil e Identificación.</v>
      </c>
      <c r="G960" s="27" t="str">
        <f>VLOOKUP(A960,'BASE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0" s="27" t="str">
        <f>VLOOKUP(A960,'BASE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0" s="27" t="str">
        <f>VLOOKUP(A960,'BASE REGISTRO NOVIEMBRE'!$B$2:$V$890,9,FALSE)</f>
        <v>1 año</v>
      </c>
      <c r="J960" s="27" t="str">
        <f>VLOOKUP(A960,'BASE REGISTRO NOVIEMBRE'!$B$2:$V$890,10,FALSE)</f>
        <v>Del 15 de junio de 2020 al15 de junio de 2021.</v>
      </c>
      <c r="K960" s="27" t="str">
        <f>VLOOKUP(A960,'BASE REGISTRO NOVIEMBRE'!$B$2:$V$890,11,FALSE)</f>
        <v xml:space="preserve">Patricia Mabel de la Fuente Riveros
</v>
      </c>
      <c r="L960" s="27" t="str">
        <f>VLOOKUP(A960,'BASE REGISTRO NOVIEMBRE'!$B$2:$V$890,12,FALSE)</f>
        <v xml:space="preserve">Calle El Roble N° 214, comuna de Chillan, región del Ñuble.
</v>
      </c>
      <c r="M960" s="27" t="str">
        <f>VLOOKUP(A960,'BASE REGISTRO NOVIEMBRE'!$B$2:$V$890,13,FALSE)</f>
        <v>XVI</v>
      </c>
      <c r="N960" s="27" t="str">
        <f>VLOOKUP(A960,'BASE REGISTRO NOVIEMBRE'!$B$2:$V$890,14,FALSE)</f>
        <v>Chillán</v>
      </c>
      <c r="O960" s="27" t="str">
        <f>VLOOKUP(A960,'BASE REGISTRO NOVIEMBRE'!$B$2:$V$890,15,FALSE)</f>
        <v>Teléfono: 
988892887</v>
      </c>
      <c r="P960" s="27" t="str">
        <f>VLOOKUP(A960,'BASE REGISTRO NOVIEMBRE'!$B$2:$V$890,16,FALSE)</f>
        <v>ongpaihuen@gmail.com</v>
      </c>
      <c r="Q960" s="27">
        <f>VLOOKUP(A960,'BASE REGISTRO NOVIEMBRE'!$B$2:$V$890,17,FALSE)</f>
        <v>0</v>
      </c>
      <c r="R960" s="27">
        <f>VLOOKUP(A960,'BASE REGISTRO NOVIEMBRE'!$B$2:$V$890,18,FALSE)</f>
        <v>93401</v>
      </c>
      <c r="S960" s="27" t="str">
        <f>VLOOKUP(A960,'BASE REGISTRO NOVIEMBRE'!$B$2:$V$890,19,FALSE)</f>
        <v>Antecedentes financieros correspondientes al año 2020, aprobados por el Sub Departamento de Supervisión Financiera Nacional.</v>
      </c>
      <c r="T960" s="107">
        <f>VLOOKUP(A960,'BASE REGISTRO NOVIEMBRE'!$B$2:$V$890,20,FALSE)</f>
        <v>43858</v>
      </c>
      <c r="U960" s="41">
        <v>7696</v>
      </c>
      <c r="V960" s="44">
        <v>11831467</v>
      </c>
      <c r="W960" s="44">
        <v>21691022</v>
      </c>
      <c r="X960" s="45">
        <v>44561</v>
      </c>
      <c r="Y960" s="42" t="s">
        <v>40</v>
      </c>
      <c r="Z960" s="42" t="s">
        <v>9203</v>
      </c>
      <c r="AA960" s="42" t="s">
        <v>9537</v>
      </c>
    </row>
    <row r="961" spans="1:27" ht="15.75" customHeight="1" x14ac:dyDescent="0.2">
      <c r="A961" s="41">
        <v>7696</v>
      </c>
      <c r="B961" s="27" t="str">
        <f>VLOOKUP(A961,'BASE REGISTRO NOVIEMBRE'!$B$2:$V$890,2,FALSE)</f>
        <v xml:space="preserve">Organización No Gubernamental de Desarrollo Paihuén </v>
      </c>
      <c r="C961" s="27" t="str">
        <f>VLOOKUP(A961,'BASE REGISTRO NOVIEMBRE'!$B$2:$V$890,3,FALSE)</f>
        <v>65190221-5</v>
      </c>
      <c r="D961" s="27">
        <f>VLOOKUP(A961,'BASE REGISTRO NOVIEMBRE'!$B$2:$V$890,4,FALSE)</f>
        <v>0</v>
      </c>
      <c r="E961" s="27" t="str">
        <f>VLOOKUP(A961,'BASE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1" s="27" t="str">
        <f>VLOOKUP(A961,'BASE REGISTRO NOVIEMBRE'!$B$2:$V$890,6,FALSE)</f>
        <v>Certificado de Vigencia Folio Nº 500377123734, otorgado el 16 de marzo de 2021, del Servicio de Registro Civil e Identificación.</v>
      </c>
      <c r="G961" s="27" t="str">
        <f>VLOOKUP(A961,'BASE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1" s="27" t="str">
        <f>VLOOKUP(A961,'BASE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1" s="27" t="str">
        <f>VLOOKUP(A961,'BASE REGISTRO NOVIEMBRE'!$B$2:$V$890,9,FALSE)</f>
        <v>1 año</v>
      </c>
      <c r="J961" s="27" t="str">
        <f>VLOOKUP(A961,'BASE REGISTRO NOVIEMBRE'!$B$2:$V$890,10,FALSE)</f>
        <v>Del 15 de junio de 2020 al15 de junio de 2021.</v>
      </c>
      <c r="K961" s="27" t="str">
        <f>VLOOKUP(A961,'BASE REGISTRO NOVIEMBRE'!$B$2:$V$890,11,FALSE)</f>
        <v xml:space="preserve">Patricia Mabel de la Fuente Riveros
</v>
      </c>
      <c r="L961" s="27" t="str">
        <f>VLOOKUP(A961,'BASE REGISTRO NOVIEMBRE'!$B$2:$V$890,12,FALSE)</f>
        <v xml:space="preserve">Calle El Roble N° 214, comuna de Chillan, región del Ñuble.
</v>
      </c>
      <c r="M961" s="27" t="str">
        <f>VLOOKUP(A961,'BASE REGISTRO NOVIEMBRE'!$B$2:$V$890,13,FALSE)</f>
        <v>XVI</v>
      </c>
      <c r="N961" s="27" t="str">
        <f>VLOOKUP(A961,'BASE REGISTRO NOVIEMBRE'!$B$2:$V$890,14,FALSE)</f>
        <v>Chillán</v>
      </c>
      <c r="O961" s="27" t="str">
        <f>VLOOKUP(A961,'BASE REGISTRO NOVIEMBRE'!$B$2:$V$890,15,FALSE)</f>
        <v>Teléfono: 
988892887</v>
      </c>
      <c r="P961" s="27" t="str">
        <f>VLOOKUP(A961,'BASE REGISTRO NOVIEMBRE'!$B$2:$V$890,16,FALSE)</f>
        <v>ongpaihuen@gmail.com</v>
      </c>
      <c r="Q961" s="27">
        <f>VLOOKUP(A961,'BASE REGISTRO NOVIEMBRE'!$B$2:$V$890,17,FALSE)</f>
        <v>0</v>
      </c>
      <c r="R961" s="27">
        <f>VLOOKUP(A961,'BASE REGISTRO NOVIEMBRE'!$B$2:$V$890,18,FALSE)</f>
        <v>93401</v>
      </c>
      <c r="S961" s="27" t="str">
        <f>VLOOKUP(A961,'BASE REGISTRO NOVIEMBRE'!$B$2:$V$890,19,FALSE)</f>
        <v>Antecedentes financieros correspondientes al año 2020, aprobados por el Sub Departamento de Supervisión Financiera Nacional.</v>
      </c>
      <c r="T961" s="107">
        <f>VLOOKUP(A961,'BASE REGISTRO NOVIEMBRE'!$B$2:$V$890,20,FALSE)</f>
        <v>43858</v>
      </c>
      <c r="U961" s="41">
        <v>7696</v>
      </c>
      <c r="V961" s="44">
        <v>10817342</v>
      </c>
      <c r="W961" s="44">
        <v>18986687</v>
      </c>
      <c r="X961" s="45">
        <v>44561</v>
      </c>
      <c r="Y961" s="42" t="s">
        <v>40</v>
      </c>
      <c r="Z961" s="42" t="s">
        <v>9203</v>
      </c>
      <c r="AA961" s="42" t="s">
        <v>9549</v>
      </c>
    </row>
    <row r="962" spans="1:27" ht="15.75" customHeight="1" x14ac:dyDescent="0.2">
      <c r="A962" s="41">
        <v>7696</v>
      </c>
      <c r="B962" s="27" t="str">
        <f>VLOOKUP(A962,'BASE REGISTRO NOVIEMBRE'!$B$2:$V$890,2,FALSE)</f>
        <v xml:space="preserve">Organización No Gubernamental de Desarrollo Paihuén </v>
      </c>
      <c r="C962" s="27" t="str">
        <f>VLOOKUP(A962,'BASE REGISTRO NOVIEMBRE'!$B$2:$V$890,3,FALSE)</f>
        <v>65190221-5</v>
      </c>
      <c r="D962" s="27">
        <f>VLOOKUP(A962,'BASE REGISTRO NOVIEMBRE'!$B$2:$V$890,4,FALSE)</f>
        <v>0</v>
      </c>
      <c r="E962" s="27" t="str">
        <f>VLOOKUP(A962,'BASE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2" s="27" t="str">
        <f>VLOOKUP(A962,'BASE REGISTRO NOVIEMBRE'!$B$2:$V$890,6,FALSE)</f>
        <v>Certificado de Vigencia Folio Nº 500377123734, otorgado el 16 de marzo de 2021, del Servicio de Registro Civil e Identificación.</v>
      </c>
      <c r="G962" s="27" t="str">
        <f>VLOOKUP(A962,'BASE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2" s="27" t="str">
        <f>VLOOKUP(A962,'BASE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2" s="27" t="str">
        <f>VLOOKUP(A962,'BASE REGISTRO NOVIEMBRE'!$B$2:$V$890,9,FALSE)</f>
        <v>1 año</v>
      </c>
      <c r="J962" s="27" t="str">
        <f>VLOOKUP(A962,'BASE REGISTRO NOVIEMBRE'!$B$2:$V$890,10,FALSE)</f>
        <v>Del 15 de junio de 2020 al15 de junio de 2021.</v>
      </c>
      <c r="K962" s="27" t="str">
        <f>VLOOKUP(A962,'BASE REGISTRO NOVIEMBRE'!$B$2:$V$890,11,FALSE)</f>
        <v xml:space="preserve">Patricia Mabel de la Fuente Riveros
</v>
      </c>
      <c r="L962" s="27" t="str">
        <f>VLOOKUP(A962,'BASE REGISTRO NOVIEMBRE'!$B$2:$V$890,12,FALSE)</f>
        <v xml:space="preserve">Calle El Roble N° 214, comuna de Chillan, región del Ñuble.
</v>
      </c>
      <c r="M962" s="27" t="str">
        <f>VLOOKUP(A962,'BASE REGISTRO NOVIEMBRE'!$B$2:$V$890,13,FALSE)</f>
        <v>XVI</v>
      </c>
      <c r="N962" s="27" t="str">
        <f>VLOOKUP(A962,'BASE REGISTRO NOVIEMBRE'!$B$2:$V$890,14,FALSE)</f>
        <v>Chillán</v>
      </c>
      <c r="O962" s="27" t="str">
        <f>VLOOKUP(A962,'BASE REGISTRO NOVIEMBRE'!$B$2:$V$890,15,FALSE)</f>
        <v>Teléfono: 
988892887</v>
      </c>
      <c r="P962" s="27" t="str">
        <f>VLOOKUP(A962,'BASE REGISTRO NOVIEMBRE'!$B$2:$V$890,16,FALSE)</f>
        <v>ongpaihuen@gmail.com</v>
      </c>
      <c r="Q962" s="27">
        <f>VLOOKUP(A962,'BASE REGISTRO NOVIEMBRE'!$B$2:$V$890,17,FALSE)</f>
        <v>0</v>
      </c>
      <c r="R962" s="27">
        <f>VLOOKUP(A962,'BASE REGISTRO NOVIEMBRE'!$B$2:$V$890,18,FALSE)</f>
        <v>93401</v>
      </c>
      <c r="S962" s="27" t="str">
        <f>VLOOKUP(A962,'BASE REGISTRO NOVIEMBRE'!$B$2:$V$890,19,FALSE)</f>
        <v>Antecedentes financieros correspondientes al año 2020, aprobados por el Sub Departamento de Supervisión Financiera Nacional.</v>
      </c>
      <c r="T962" s="107">
        <f>VLOOKUP(A962,'BASE REGISTRO NOVIEMBRE'!$B$2:$V$890,20,FALSE)</f>
        <v>43858</v>
      </c>
      <c r="U962" s="41">
        <v>7696</v>
      </c>
      <c r="V962" s="44">
        <v>37362528</v>
      </c>
      <c r="W962" s="44">
        <v>53029089</v>
      </c>
      <c r="X962" s="45">
        <v>44561</v>
      </c>
      <c r="Y962" s="42" t="s">
        <v>40</v>
      </c>
      <c r="Z962" s="42" t="s">
        <v>9203</v>
      </c>
      <c r="AA962" s="42" t="s">
        <v>9562</v>
      </c>
    </row>
    <row r="963" spans="1:27" ht="15.75" customHeight="1" x14ac:dyDescent="0.2">
      <c r="A963" s="41">
        <v>7696</v>
      </c>
      <c r="B963" s="27" t="str">
        <f>VLOOKUP(A963,'BASE REGISTRO NOVIEMBRE'!$B$2:$V$890,2,FALSE)</f>
        <v xml:space="preserve">Organización No Gubernamental de Desarrollo Paihuén </v>
      </c>
      <c r="C963" s="27" t="str">
        <f>VLOOKUP(A963,'BASE REGISTRO NOVIEMBRE'!$B$2:$V$890,3,FALSE)</f>
        <v>65190221-5</v>
      </c>
      <c r="D963" s="27">
        <f>VLOOKUP(A963,'BASE REGISTRO NOVIEMBRE'!$B$2:$V$890,4,FALSE)</f>
        <v>0</v>
      </c>
      <c r="E963" s="27" t="str">
        <f>VLOOKUP(A963,'BASE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3" s="27" t="str">
        <f>VLOOKUP(A963,'BASE REGISTRO NOVIEMBRE'!$B$2:$V$890,6,FALSE)</f>
        <v>Certificado de Vigencia Folio Nº 500377123734, otorgado el 16 de marzo de 2021, del Servicio de Registro Civil e Identificación.</v>
      </c>
      <c r="G963" s="27" t="str">
        <f>VLOOKUP(A963,'BASE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3" s="27" t="str">
        <f>VLOOKUP(A963,'BASE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3" s="27" t="str">
        <f>VLOOKUP(A963,'BASE REGISTRO NOVIEMBRE'!$B$2:$V$890,9,FALSE)</f>
        <v>1 año</v>
      </c>
      <c r="J963" s="27" t="str">
        <f>VLOOKUP(A963,'BASE REGISTRO NOVIEMBRE'!$B$2:$V$890,10,FALSE)</f>
        <v>Del 15 de junio de 2020 al15 de junio de 2021.</v>
      </c>
      <c r="K963" s="27" t="str">
        <f>VLOOKUP(A963,'BASE REGISTRO NOVIEMBRE'!$B$2:$V$890,11,FALSE)</f>
        <v xml:space="preserve">Patricia Mabel de la Fuente Riveros
</v>
      </c>
      <c r="L963" s="27" t="str">
        <f>VLOOKUP(A963,'BASE REGISTRO NOVIEMBRE'!$B$2:$V$890,12,FALSE)</f>
        <v xml:space="preserve">Calle El Roble N° 214, comuna de Chillan, región del Ñuble.
</v>
      </c>
      <c r="M963" s="27" t="str">
        <f>VLOOKUP(A963,'BASE REGISTRO NOVIEMBRE'!$B$2:$V$890,13,FALSE)</f>
        <v>XVI</v>
      </c>
      <c r="N963" s="27" t="str">
        <f>VLOOKUP(A963,'BASE REGISTRO NOVIEMBRE'!$B$2:$V$890,14,FALSE)</f>
        <v>Chillán</v>
      </c>
      <c r="O963" s="27" t="str">
        <f>VLOOKUP(A963,'BASE REGISTRO NOVIEMBRE'!$B$2:$V$890,15,FALSE)</f>
        <v>Teléfono: 
988892887</v>
      </c>
      <c r="P963" s="27" t="str">
        <f>VLOOKUP(A963,'BASE REGISTRO NOVIEMBRE'!$B$2:$V$890,16,FALSE)</f>
        <v>ongpaihuen@gmail.com</v>
      </c>
      <c r="Q963" s="27">
        <f>VLOOKUP(A963,'BASE REGISTRO NOVIEMBRE'!$B$2:$V$890,17,FALSE)</f>
        <v>0</v>
      </c>
      <c r="R963" s="27">
        <f>VLOOKUP(A963,'BASE REGISTRO NOVIEMBRE'!$B$2:$V$890,18,FALSE)</f>
        <v>93401</v>
      </c>
      <c r="S963" s="27" t="str">
        <f>VLOOKUP(A963,'BASE REGISTRO NOVIEMBRE'!$B$2:$V$890,19,FALSE)</f>
        <v>Antecedentes financieros correspondientes al año 2020, aprobados por el Sub Departamento de Supervisión Financiera Nacional.</v>
      </c>
      <c r="T963" s="107">
        <f>VLOOKUP(A963,'BASE REGISTRO NOVIEMBRE'!$B$2:$V$890,20,FALSE)</f>
        <v>43858</v>
      </c>
      <c r="U963" s="41">
        <v>7696</v>
      </c>
      <c r="V963" s="44">
        <v>14873845</v>
      </c>
      <c r="W963" s="44">
        <v>23522082</v>
      </c>
      <c r="X963" s="45">
        <v>44561</v>
      </c>
      <c r="Y963" s="42" t="s">
        <v>40</v>
      </c>
      <c r="Z963" s="42" t="s">
        <v>9203</v>
      </c>
      <c r="AA963" s="42" t="s">
        <v>9585</v>
      </c>
    </row>
    <row r="964" spans="1:27" ht="15.75" customHeight="1" x14ac:dyDescent="0.2">
      <c r="A964" s="41">
        <v>7696</v>
      </c>
      <c r="B964" s="27" t="str">
        <f>VLOOKUP(A964,'BASE REGISTRO NOVIEMBRE'!$B$2:$V$890,2,FALSE)</f>
        <v xml:space="preserve">Organización No Gubernamental de Desarrollo Paihuén </v>
      </c>
      <c r="C964" s="27" t="str">
        <f>VLOOKUP(A964,'BASE REGISTRO NOVIEMBRE'!$B$2:$V$890,3,FALSE)</f>
        <v>65190221-5</v>
      </c>
      <c r="D964" s="27">
        <f>VLOOKUP(A964,'BASE REGISTRO NOVIEMBRE'!$B$2:$V$890,4,FALSE)</f>
        <v>0</v>
      </c>
      <c r="E964" s="27" t="str">
        <f>VLOOKUP(A964,'BASE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4" s="27" t="str">
        <f>VLOOKUP(A964,'BASE REGISTRO NOVIEMBRE'!$B$2:$V$890,6,FALSE)</f>
        <v>Certificado de Vigencia Folio Nº 500377123734, otorgado el 16 de marzo de 2021, del Servicio de Registro Civil e Identificación.</v>
      </c>
      <c r="G964" s="27" t="str">
        <f>VLOOKUP(A964,'BASE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4" s="27" t="str">
        <f>VLOOKUP(A964,'BASE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4" s="27" t="str">
        <f>VLOOKUP(A964,'BASE REGISTRO NOVIEMBRE'!$B$2:$V$890,9,FALSE)</f>
        <v>1 año</v>
      </c>
      <c r="J964" s="27" t="str">
        <f>VLOOKUP(A964,'BASE REGISTRO NOVIEMBRE'!$B$2:$V$890,10,FALSE)</f>
        <v>Del 15 de junio de 2020 al15 de junio de 2021.</v>
      </c>
      <c r="K964" s="27" t="str">
        <f>VLOOKUP(A964,'BASE REGISTRO NOVIEMBRE'!$B$2:$V$890,11,FALSE)</f>
        <v xml:space="preserve">Patricia Mabel de la Fuente Riveros
</v>
      </c>
      <c r="L964" s="27" t="str">
        <f>VLOOKUP(A964,'BASE REGISTRO NOVIEMBRE'!$B$2:$V$890,12,FALSE)</f>
        <v xml:space="preserve">Calle El Roble N° 214, comuna de Chillan, región del Ñuble.
</v>
      </c>
      <c r="M964" s="27" t="str">
        <f>VLOOKUP(A964,'BASE REGISTRO NOVIEMBRE'!$B$2:$V$890,13,FALSE)</f>
        <v>XVI</v>
      </c>
      <c r="N964" s="27" t="str">
        <f>VLOOKUP(A964,'BASE REGISTRO NOVIEMBRE'!$B$2:$V$890,14,FALSE)</f>
        <v>Chillán</v>
      </c>
      <c r="O964" s="27" t="str">
        <f>VLOOKUP(A964,'BASE REGISTRO NOVIEMBRE'!$B$2:$V$890,15,FALSE)</f>
        <v>Teléfono: 
988892887</v>
      </c>
      <c r="P964" s="27" t="str">
        <f>VLOOKUP(A964,'BASE REGISTRO NOVIEMBRE'!$B$2:$V$890,16,FALSE)</f>
        <v>ongpaihuen@gmail.com</v>
      </c>
      <c r="Q964" s="27">
        <f>VLOOKUP(A964,'BASE REGISTRO NOVIEMBRE'!$B$2:$V$890,17,FALSE)</f>
        <v>0</v>
      </c>
      <c r="R964" s="27">
        <f>VLOOKUP(A964,'BASE REGISTRO NOVIEMBRE'!$B$2:$V$890,18,FALSE)</f>
        <v>93401</v>
      </c>
      <c r="S964" s="27" t="str">
        <f>VLOOKUP(A964,'BASE REGISTRO NOVIEMBRE'!$B$2:$V$890,19,FALSE)</f>
        <v>Antecedentes financieros correspondientes al año 2020, aprobados por el Sub Departamento de Supervisión Financiera Nacional.</v>
      </c>
      <c r="T964" s="107">
        <f>VLOOKUP(A964,'BASE REGISTRO NOVIEMBRE'!$B$2:$V$890,20,FALSE)</f>
        <v>43858</v>
      </c>
      <c r="U964" s="41">
        <v>7696</v>
      </c>
      <c r="V964" s="44">
        <v>38874822</v>
      </c>
      <c r="W964" s="44">
        <v>51551392</v>
      </c>
      <c r="X964" s="45">
        <v>44561</v>
      </c>
      <c r="Y964" s="42" t="s">
        <v>40</v>
      </c>
      <c r="Z964" s="42" t="s">
        <v>9203</v>
      </c>
      <c r="AA964" s="42" t="s">
        <v>219</v>
      </c>
    </row>
    <row r="965" spans="1:27" ht="15.75" customHeight="1" x14ac:dyDescent="0.2">
      <c r="A965" s="41">
        <v>7696</v>
      </c>
      <c r="B965" s="27" t="str">
        <f>VLOOKUP(A965,'BASE REGISTRO NOVIEMBRE'!$B$2:$V$890,2,FALSE)</f>
        <v xml:space="preserve">Organización No Gubernamental de Desarrollo Paihuén </v>
      </c>
      <c r="C965" s="27" t="str">
        <f>VLOOKUP(A965,'BASE REGISTRO NOVIEMBRE'!$B$2:$V$890,3,FALSE)</f>
        <v>65190221-5</v>
      </c>
      <c r="D965" s="27">
        <f>VLOOKUP(A965,'BASE REGISTRO NOVIEMBRE'!$B$2:$V$890,4,FALSE)</f>
        <v>0</v>
      </c>
      <c r="E965" s="27" t="str">
        <f>VLOOKUP(A965,'BASE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5" s="27" t="str">
        <f>VLOOKUP(A965,'BASE REGISTRO NOVIEMBRE'!$B$2:$V$890,6,FALSE)</f>
        <v>Certificado de Vigencia Folio Nº 500377123734, otorgado el 16 de marzo de 2021, del Servicio de Registro Civil e Identificación.</v>
      </c>
      <c r="G965" s="27" t="str">
        <f>VLOOKUP(A965,'BASE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5" s="27" t="str">
        <f>VLOOKUP(A965,'BASE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5" s="27" t="str">
        <f>VLOOKUP(A965,'BASE REGISTRO NOVIEMBRE'!$B$2:$V$890,9,FALSE)</f>
        <v>1 año</v>
      </c>
      <c r="J965" s="27" t="str">
        <f>VLOOKUP(A965,'BASE REGISTRO NOVIEMBRE'!$B$2:$V$890,10,FALSE)</f>
        <v>Del 15 de junio de 2020 al15 de junio de 2021.</v>
      </c>
      <c r="K965" s="27" t="str">
        <f>VLOOKUP(A965,'BASE REGISTRO NOVIEMBRE'!$B$2:$V$890,11,FALSE)</f>
        <v xml:space="preserve">Patricia Mabel de la Fuente Riveros
</v>
      </c>
      <c r="L965" s="27" t="str">
        <f>VLOOKUP(A965,'BASE REGISTRO NOVIEMBRE'!$B$2:$V$890,12,FALSE)</f>
        <v xml:space="preserve">Calle El Roble N° 214, comuna de Chillan, región del Ñuble.
</v>
      </c>
      <c r="M965" s="27" t="str">
        <f>VLOOKUP(A965,'BASE REGISTRO NOVIEMBRE'!$B$2:$V$890,13,FALSE)</f>
        <v>XVI</v>
      </c>
      <c r="N965" s="27" t="str">
        <f>VLOOKUP(A965,'BASE REGISTRO NOVIEMBRE'!$B$2:$V$890,14,FALSE)</f>
        <v>Chillán</v>
      </c>
      <c r="O965" s="27" t="str">
        <f>VLOOKUP(A965,'BASE REGISTRO NOVIEMBRE'!$B$2:$V$890,15,FALSE)</f>
        <v>Teléfono: 
988892887</v>
      </c>
      <c r="P965" s="27" t="str">
        <f>VLOOKUP(A965,'BASE REGISTRO NOVIEMBRE'!$B$2:$V$890,16,FALSE)</f>
        <v>ongpaihuen@gmail.com</v>
      </c>
      <c r="Q965" s="27">
        <f>VLOOKUP(A965,'BASE REGISTRO NOVIEMBRE'!$B$2:$V$890,17,FALSE)</f>
        <v>0</v>
      </c>
      <c r="R965" s="27">
        <f>VLOOKUP(A965,'BASE REGISTRO NOVIEMBRE'!$B$2:$V$890,18,FALSE)</f>
        <v>93401</v>
      </c>
      <c r="S965" s="27" t="str">
        <f>VLOOKUP(A965,'BASE REGISTRO NOVIEMBRE'!$B$2:$V$890,19,FALSE)</f>
        <v>Antecedentes financieros correspondientes al año 2020, aprobados por el Sub Departamento de Supervisión Financiera Nacional.</v>
      </c>
      <c r="T965" s="107">
        <f>VLOOKUP(A965,'BASE REGISTRO NOVIEMBRE'!$B$2:$V$890,20,FALSE)</f>
        <v>43858</v>
      </c>
      <c r="U965" s="41">
        <v>7696</v>
      </c>
      <c r="V965" s="44">
        <v>29652800</v>
      </c>
      <c r="W965" s="44">
        <v>38919300</v>
      </c>
      <c r="X965" s="45">
        <v>44561</v>
      </c>
      <c r="Y965" s="42" t="s">
        <v>40</v>
      </c>
      <c r="Z965" s="42" t="s">
        <v>9203</v>
      </c>
      <c r="AA965" s="42" t="s">
        <v>71</v>
      </c>
    </row>
    <row r="966" spans="1:27" ht="15.75" customHeight="1" x14ac:dyDescent="0.2">
      <c r="A966" s="41">
        <v>7696</v>
      </c>
      <c r="B966" s="27" t="str">
        <f>VLOOKUP(A966,'BASE REGISTRO NOVIEMBRE'!$B$2:$V$890,2,FALSE)</f>
        <v xml:space="preserve">Organización No Gubernamental de Desarrollo Paihuén </v>
      </c>
      <c r="C966" s="27" t="str">
        <f>VLOOKUP(A966,'BASE REGISTRO NOVIEMBRE'!$B$2:$V$890,3,FALSE)</f>
        <v>65190221-5</v>
      </c>
      <c r="D966" s="27">
        <f>VLOOKUP(A966,'BASE REGISTRO NOVIEMBRE'!$B$2:$V$890,4,FALSE)</f>
        <v>0</v>
      </c>
      <c r="E966" s="27" t="str">
        <f>VLOOKUP(A966,'BASE REGISTRO NOVIEMBRE'!$B$2:$V$890,5,FALSE)</f>
        <v xml:space="preserve">Asociación de Derecho Privado.Cabe señalar que dicha organización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v>
      </c>
      <c r="F966" s="27" t="str">
        <f>VLOOKUP(A966,'BASE REGISTRO NOVIEMBRE'!$B$2:$V$890,6,FALSE)</f>
        <v>Certificado de Vigencia Folio Nº 500377123734, otorgado el 16 de marzo de 2021, del Servicio de Registro Civil e Identificación.</v>
      </c>
      <c r="G966" s="27" t="str">
        <f>VLOOKUP(A966,'BASE REGISTRO NOVIEMBRE'!$B$2:$V$890,7,FALSE)</f>
        <v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v>
      </c>
      <c r="H966" s="27" t="str">
        <f>VLOOKUP(A966,'BASE REGISTRO NOVIEMBRE'!$B$2:$V$890,8,FALSE)</f>
        <v xml:space="preserve">Presidenta: 
Patricia Mabel de la Fuente Riveros
 RUT Nº 10.974.450-6
Secretaria:
Andrea Alejandra Lagos Pradenas
RUT N° 13.861.257-0
Tesorera:
Carolyn Teresa Garrido Aravena
 RUT N°12.311.993-2
Directores:
Patricia Mabel de la Fuente Riveros
 RUT Nº 10.974.450-6
Andrea Alejandra Lagos Pradenas
RUT N° 13.861.257-0
Carolyn Teresa Garrido Aravena
 RUT N°12.311.993-2
</v>
      </c>
      <c r="I966" s="27" t="str">
        <f>VLOOKUP(A966,'BASE REGISTRO NOVIEMBRE'!$B$2:$V$890,9,FALSE)</f>
        <v>1 año</v>
      </c>
      <c r="J966" s="27" t="str">
        <f>VLOOKUP(A966,'BASE REGISTRO NOVIEMBRE'!$B$2:$V$890,10,FALSE)</f>
        <v>Del 15 de junio de 2020 al15 de junio de 2021.</v>
      </c>
      <c r="K966" s="27" t="str">
        <f>VLOOKUP(A966,'BASE REGISTRO NOVIEMBRE'!$B$2:$V$890,11,FALSE)</f>
        <v xml:space="preserve">Patricia Mabel de la Fuente Riveros
</v>
      </c>
      <c r="L966" s="27" t="str">
        <f>VLOOKUP(A966,'BASE REGISTRO NOVIEMBRE'!$B$2:$V$890,12,FALSE)</f>
        <v xml:space="preserve">Calle El Roble N° 214, comuna de Chillan, región del Ñuble.
</v>
      </c>
      <c r="M966" s="27" t="str">
        <f>VLOOKUP(A966,'BASE REGISTRO NOVIEMBRE'!$B$2:$V$890,13,FALSE)</f>
        <v>XVI</v>
      </c>
      <c r="N966" s="27" t="str">
        <f>VLOOKUP(A966,'BASE REGISTRO NOVIEMBRE'!$B$2:$V$890,14,FALSE)</f>
        <v>Chillán</v>
      </c>
      <c r="O966" s="27" t="str">
        <f>VLOOKUP(A966,'BASE REGISTRO NOVIEMBRE'!$B$2:$V$890,15,FALSE)</f>
        <v>Teléfono: 
988892887</v>
      </c>
      <c r="P966" s="27" t="str">
        <f>VLOOKUP(A966,'BASE REGISTRO NOVIEMBRE'!$B$2:$V$890,16,FALSE)</f>
        <v>ongpaihuen@gmail.com</v>
      </c>
      <c r="Q966" s="27">
        <f>VLOOKUP(A966,'BASE REGISTRO NOVIEMBRE'!$B$2:$V$890,17,FALSE)</f>
        <v>0</v>
      </c>
      <c r="R966" s="27">
        <f>VLOOKUP(A966,'BASE REGISTRO NOVIEMBRE'!$B$2:$V$890,18,FALSE)</f>
        <v>93401</v>
      </c>
      <c r="S966" s="27" t="str">
        <f>VLOOKUP(A966,'BASE REGISTRO NOVIEMBRE'!$B$2:$V$890,19,FALSE)</f>
        <v>Antecedentes financieros correspondientes al año 2020, aprobados por el Sub Departamento de Supervisión Financiera Nacional.</v>
      </c>
      <c r="T966" s="107">
        <f>VLOOKUP(A966,'BASE REGISTRO NOVIEMBRE'!$B$2:$V$890,20,FALSE)</f>
        <v>43858</v>
      </c>
      <c r="U966" s="41">
        <v>7696</v>
      </c>
      <c r="V966" s="44">
        <v>32621046</v>
      </c>
      <c r="W966" s="44">
        <v>39663586</v>
      </c>
      <c r="X966" s="45">
        <v>44561</v>
      </c>
      <c r="Y966" s="42" t="s">
        <v>40</v>
      </c>
      <c r="Z966" s="42" t="s">
        <v>9203</v>
      </c>
      <c r="AA966" s="42" t="s">
        <v>9594</v>
      </c>
    </row>
    <row r="967" spans="1:27" ht="15.75" customHeight="1" x14ac:dyDescent="0.2">
      <c r="A967" s="41">
        <v>7697</v>
      </c>
      <c r="B967" s="27" t="str">
        <f>VLOOKUP(A967,'BASE REGISTRO NOVIEMBRE'!$B$2:$V$890,2,FALSE)</f>
        <v>Fundación Mi Hogar- Mi Familia</v>
      </c>
      <c r="C967" s="27" t="str">
        <f>VLOOKUP(A967,'BASE REGISTRO NOVIEMBRE'!$B$2:$V$890,3,FALSE)</f>
        <v>65190717-9</v>
      </c>
      <c r="D967" s="27">
        <f>VLOOKUP(A967,'BASE REGISTRO NOVIEMBRE'!$B$2:$V$890,4,FALSE)</f>
        <v>0</v>
      </c>
      <c r="E967" s="27" t="str">
        <f>VLOOKUP(A967,'BASE REGISTRO NOVIEMBRE'!$B$2:$V$890,5,FALSE)</f>
        <v xml:space="preserve">Asociación de Derecho privado.se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v>
      </c>
      <c r="F967" s="27" t="str">
        <f>VLOOKUP(A967,'BASE REGISTRO NOVIEMBRE'!$B$2:$V$890,6,FALSE)</f>
        <v>Certificado de Vigencia Folio Nº 500396512468, de fecha 02 de julio de 2021, del Servicio de Registro Civil e Identificación.</v>
      </c>
      <c r="G967" s="27" t="str">
        <f>VLOOKUP(A967,'BASE REGISTRO NOVIEMBRE'!$B$2:$V$890,7,FALSE)</f>
        <v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v>
      </c>
      <c r="H967" s="27" t="str">
        <f>VLOOKUP(A967,'BASE REGISTRO NOVIEMBRE'!$B$2:$V$890,8,FALSE)</f>
        <v>Presidenta: Carol Opazo Espinoza, 
Vice – presidente: Leonardo Vásquez Tricot
Secretaria: Ana Rosa Rojas Guevara, 
Tesorera: Francisca Figueroa Gutiérrez,       Directora Ejecutiva:
Evelyne Ruth Zwir,                                    De acuerdo a Certificado de Directorio de Personas Jurídicas Sin Fines de Lucro, emitido por el Servicio de registro Civil e Identificación, folio N° 500396515801, de fecha 02 de julio de 2021.</v>
      </c>
      <c r="I967" s="27" t="str">
        <f>VLOOKUP(A967,'BASE REGISTRO NOVIEMBRE'!$B$2:$V$890,9,FALSE)</f>
        <v>3 años</v>
      </c>
      <c r="J967" s="27" t="str">
        <f>VLOOKUP(A967,'BASE REGISTRO NOVIEMBRE'!$B$2:$V$890,10,FALSE)</f>
        <v>Vigente hasta el 12-11-2022 (Directorio inicial)</v>
      </c>
      <c r="K967" s="27" t="str">
        <f>VLOOKUP(A967,'BASE REGISTRO NOVIEMBRE'!$B$2:$V$890,11,FALSE)</f>
        <v xml:space="preserve">Presidenta:
Carol Opazo Espinoza, 
Directora Ejecutiva:
Evelyne Ruth Zwir, </v>
      </c>
      <c r="L967" s="27" t="str">
        <f>VLOOKUP(A967,'BASE REGISTRO NOVIEMBRE'!$B$2:$V$890,12,FALSE)</f>
        <v>Calle 2 Poniente N° 170, comuna de Viña del Mar, Región de Valparaíso.</v>
      </c>
      <c r="M967" s="27" t="str">
        <f>VLOOKUP(A967,'BASE REGISTRO NOVIEMBRE'!$B$2:$V$890,13,FALSE)</f>
        <v>V</v>
      </c>
      <c r="N967" s="27" t="str">
        <f>VLOOKUP(A967,'BASE REGISTRO NOVIEMBRE'!$B$2:$V$890,14,FALSE)</f>
        <v>Viña del Mar</v>
      </c>
      <c r="O967" s="27" t="str">
        <f>VLOOKUP(A967,'BASE REGISTRO NOVIEMBRE'!$B$2:$V$890,15,FALSE)</f>
        <v>32 – 3852541</v>
      </c>
      <c r="P967" s="27" t="str">
        <f>VLOOKUP(A967,'BASE REGISTRO NOVIEMBRE'!$B$2:$V$890,16,FALSE)</f>
        <v>fundacionmihofarmifamilia@gmail.com</v>
      </c>
      <c r="Q967" s="27">
        <f>VLOOKUP(A967,'BASE REGISTRO NOVIEMBRE'!$B$2:$V$890,17,FALSE)</f>
        <v>0</v>
      </c>
      <c r="R967" s="27">
        <f>VLOOKUP(A967,'BASE REGISTRO NOVIEMBRE'!$B$2:$V$890,18,FALSE)</f>
        <v>93401</v>
      </c>
      <c r="S967" s="27" t="str">
        <f>VLOOKUP(A967,'BASE REGISTRO NOVIEMBRE'!$B$2:$V$890,19,FALSE)</f>
        <v xml:space="preserve">Antecedentes financieros correspondientes al año 2020, aprobados por el Sub Departamento de Supervisión Financiera Nacional. </v>
      </c>
      <c r="T967" s="107">
        <f>VLOOKUP(A967,'BASE REGISTRO NOVIEMBRE'!$B$2:$V$890,20,FALSE)</f>
        <v>43887</v>
      </c>
      <c r="U967" s="41">
        <v>7697</v>
      </c>
      <c r="V967" s="44">
        <v>10843960</v>
      </c>
      <c r="W967" s="44">
        <v>23013509</v>
      </c>
      <c r="X967" s="45">
        <v>44561</v>
      </c>
      <c r="Y967" s="42" t="s">
        <v>40</v>
      </c>
      <c r="Z967" s="42" t="s">
        <v>9203</v>
      </c>
      <c r="AA967" s="42" t="s">
        <v>72</v>
      </c>
    </row>
    <row r="968" spans="1:27" ht="15.75" customHeight="1" x14ac:dyDescent="0.2">
      <c r="A968" s="41">
        <v>7698</v>
      </c>
      <c r="B968" s="27" t="str">
        <f>VLOOKUP(A968,'BASE REGISTRO NOVIEMBRE'!$B$2:$V$890,2,FALSE)</f>
        <v>Fundación para la Infancia de Coquimbo</v>
      </c>
      <c r="C968" s="27" t="str">
        <f>VLOOKUP(A968,'BASE REGISTRO NOVIEMBRE'!$B$2:$V$890,3,FALSE)</f>
        <v>65188476-4</v>
      </c>
      <c r="D968" s="27">
        <f>VLOOKUP(A968,'BASE REGISTRO NOVIEMBRE'!$B$2:$V$890,4,FALSE)</f>
        <v>0</v>
      </c>
      <c r="E968" s="27" t="str">
        <f>VLOOKUP(A968,'BASE REGISTRO NOVIEMBRE'!$B$2:$V$890,5,FALSE)</f>
        <v xml:space="preserve">Asociación de Derecho privado. 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v>
      </c>
      <c r="F968" s="27" t="str">
        <f>VLOOKUP(A968,'BASE REGISTRO NOVIEMBRE'!$B$2:$V$890,6,FALSE)</f>
        <v>Certificado de Vigencia Folio Nº 500395322859, emitido con fecha 24 de junio de 2021, por parte del  Servicio de Registro Civil e Identificación.</v>
      </c>
      <c r="G968" s="27" t="str">
        <f>VLOOKUP(A968,'BASE REGISTRO NOVIEMBRE'!$B$2:$V$890,7,FALSE)</f>
        <v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v>
      </c>
      <c r="H968" s="27" t="str">
        <f>VLOOKUP(A968,'BASE REGISTRO NOVIEMBRE'!$B$2:$V$890,8,FALSE)</f>
        <v xml:space="preserve">Presidente: 
Gloria del Rosario Mieres Varela
Secretario:
María Paulina del Rosario Rojas Urzúa
Tesorero:
Doris del Pilar Nahuelñir Alegria
</v>
      </c>
      <c r="I968" s="27" t="str">
        <f>VLOOKUP(A968,'BASE REGISTRO NOVIEMBRE'!$B$2:$V$890,9,FALSE)</f>
        <v xml:space="preserve">Duraran 5 años. </v>
      </c>
      <c r="J968" s="27">
        <f>VLOOKUP(A968,'BASE REGISTRO NOVIEMBRE'!$B$2:$V$890,10,FALSE)</f>
        <v>43636</v>
      </c>
      <c r="K968" s="27" t="str">
        <f>VLOOKUP(A968,'BASE REGISTRO NOVIEMBRE'!$B$2:$V$890,11,FALSE)</f>
        <v xml:space="preserve">Gloria del Rosario Mieres Varela
</v>
      </c>
      <c r="L968" s="27" t="str">
        <f>VLOOKUP(A968,'BASE REGISTRO NOVIEMBRE'!$B$2:$V$890,12,FALSE)</f>
        <v xml:space="preserve">Luis Michea N°1188, comuna de Coquimbo, región de Coquimbo. 
</v>
      </c>
      <c r="M968" s="27" t="str">
        <f>VLOOKUP(A968,'BASE REGISTRO NOVIEMBRE'!$B$2:$V$890,13,FALSE)</f>
        <v>IV</v>
      </c>
      <c r="N968" s="27" t="str">
        <f>VLOOKUP(A968,'BASE REGISTRO NOVIEMBRE'!$B$2:$V$890,14,FALSE)</f>
        <v>Coquimbo</v>
      </c>
      <c r="O968" s="27" t="str">
        <f>VLOOKUP(A968,'BASE REGISTRO NOVIEMBRE'!$B$2:$V$890,15,FALSE)</f>
        <v>Teléfono: 
09-9-6446685</v>
      </c>
      <c r="P968" s="27" t="str">
        <f>VLOOKUP(A968,'BASE REGISTRO NOVIEMBRE'!$B$2:$V$890,16,FALSE)</f>
        <v xml:space="preserve">Correo electrónico:
contacto@fundacionparainfanciacoquimbo.cl </v>
      </c>
      <c r="Q968" s="27">
        <f>VLOOKUP(A968,'BASE REGISTRO NOVIEMBRE'!$B$2:$V$890,17,FALSE)</f>
        <v>0</v>
      </c>
      <c r="R968" s="27">
        <f>VLOOKUP(A968,'BASE REGISTRO NOVIEMBRE'!$B$2:$V$890,18,FALSE)</f>
        <v>93401</v>
      </c>
      <c r="S968" s="27" t="str">
        <f>VLOOKUP(A968,'BASE REGISTRO NOVIEMBRE'!$B$2:$V$890,19,FALSE)</f>
        <v>Antecedentes financieros correspondientes al año 2020, remitidos al Sub Depto. de Supervisión Financiera Nacional para su aprobación, a través de correo electrónico de 06 de julio de 2021</v>
      </c>
      <c r="T968" s="107">
        <f>VLOOKUP(A968,'BASE REGISTRO NOVIEMBRE'!$B$2:$V$890,20,FALSE)</f>
        <v>43893</v>
      </c>
      <c r="U968" s="41">
        <v>7698</v>
      </c>
      <c r="V968" s="44">
        <v>23083430</v>
      </c>
      <c r="W968" s="44">
        <v>50491100</v>
      </c>
      <c r="X968" s="45">
        <v>44561</v>
      </c>
      <c r="Y968" s="42" t="s">
        <v>40</v>
      </c>
      <c r="Z968" s="42" t="s">
        <v>9203</v>
      </c>
      <c r="AA968" s="42" t="s">
        <v>111</v>
      </c>
    </row>
    <row r="969" spans="1:27" ht="15.75" customHeight="1" x14ac:dyDescent="0.2">
      <c r="A969" s="41">
        <v>7703</v>
      </c>
      <c r="B969" s="27" t="str">
        <f>VLOOKUP(A969,'BASE REGISTRO NOVIEMBRE'!$B$2:$V$890,2,FALSE)</f>
        <v>Fundación Integrando Niños con un Toque de Luz</v>
      </c>
      <c r="C969" s="27" t="str">
        <f>VLOOKUP(A969,'BASE REGISTRO NOVIEMBRE'!$B$2:$V$890,3,FALSE)</f>
        <v>65181148-1</v>
      </c>
      <c r="D969" s="27">
        <f>VLOOKUP(A969,'BASE REGISTRO NOVIEMBRE'!$B$2:$V$890,4,FALSE)</f>
        <v>0</v>
      </c>
      <c r="E969" s="27" t="str">
        <f>VLOOKUP(A969,'BASE REGISTRO NOVIEMBRE'!$B$2:$V$890,5,FALSE)</f>
        <v>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v>
      </c>
      <c r="F969" s="27" t="str">
        <f>VLOOKUP(A969,'BASE REGISTRO NOVIEMBRE'!$B$2:$V$890,6,FALSE)</f>
        <v>Certificado de Vigencia Folio Nº 500343354798, emitido con fecha 31 de agosto de 2020, por parte del Servicio de Registro Civil e Identificación.</v>
      </c>
      <c r="G969" s="27" t="str">
        <f>VLOOKUP(A969,'BASE REGISTRO NOVIEMBRE'!$B$2:$V$890,7,FALSE)</f>
        <v>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v>
      </c>
      <c r="H969" s="27" t="str">
        <f>VLOOKUP(A969,'BASE REGISTRO NOVIEMBRE'!$B$2:$V$890,8,FALSE)</f>
        <v>Presidente: Pilar Francisca Zamora Mora, 
Secretario: Angelo Paolo GonzalezMora, 
Tesorero: Franco javier Zamora Mora</v>
      </c>
      <c r="I969" s="27" t="str">
        <f>VLOOKUP(A969,'BASE REGISTRO NOVIEMBRE'!$B$2:$V$890,9,FALSE)</f>
        <v>5 años</v>
      </c>
      <c r="J969" s="27" t="str">
        <f>VLOOKUP(A969,'BASE REGISTRO NOVIEMBRE'!$B$2:$V$890,10,FALSE)</f>
        <v>Del 27 de marzo de 2019 al 27 de marzo de 2024</v>
      </c>
      <c r="K969" s="27" t="str">
        <f>VLOOKUP(A969,'BASE REGISTRO NOVIEMBRE'!$B$2:$V$890,11,FALSE)</f>
        <v xml:space="preserve">Presidente: Pilar Francisca Zamora </v>
      </c>
      <c r="L969" s="27" t="str">
        <f>VLOOKUP(A969,'BASE REGISTRO NOVIEMBRE'!$B$2:$V$890,12,FALSE)</f>
        <v>Avenida Einstein Nº 449, manzanal de Rancagua, Región del Libertador Bernardo O’Higgins</v>
      </c>
      <c r="M969" s="27" t="str">
        <f>VLOOKUP(A969,'BASE REGISTRO NOVIEMBRE'!$B$2:$V$890,13,FALSE)</f>
        <v>VI</v>
      </c>
      <c r="N969" s="27" t="str">
        <f>VLOOKUP(A969,'BASE REGISTRO NOVIEMBRE'!$B$2:$V$890,14,FALSE)</f>
        <v xml:space="preserve">Rancagua </v>
      </c>
      <c r="O969" s="27">
        <f>VLOOKUP(A969,'BASE REGISTRO NOVIEMBRE'!$B$2:$V$890,15,FALSE)</f>
        <v>964560714</v>
      </c>
      <c r="P969" s="27" t="str">
        <f>VLOOKUP(A969,'BASE REGISTRO NOVIEMBRE'!$B$2:$V$890,16,FALSE)</f>
        <v>Pilar.zamora@fundacionintegrando.cl</v>
      </c>
      <c r="Q969" s="27">
        <f>VLOOKUP(A969,'BASE REGISTRO NOVIEMBRE'!$B$2:$V$890,17,FALSE)</f>
        <v>0</v>
      </c>
      <c r="R969" s="27">
        <f>VLOOKUP(A969,'BASE REGISTRO NOVIEMBRE'!$B$2:$V$890,18,FALSE)</f>
        <v>93401</v>
      </c>
      <c r="S969" s="27" t="str">
        <f>VLOOKUP(A969,'BASE REGISTRO NOVIEMBRE'!$B$2:$V$890,19,FALSE)</f>
        <v>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v>
      </c>
      <c r="T969" s="107">
        <f>VLOOKUP(A969,'BASE REGISTRO NOVIEMBRE'!$B$2:$V$890,20,FALSE)</f>
        <v>43927</v>
      </c>
      <c r="U969" s="41">
        <v>7703</v>
      </c>
      <c r="V969" s="44">
        <v>27933520</v>
      </c>
      <c r="W969" s="44">
        <v>46091244</v>
      </c>
      <c r="X969" s="45">
        <v>44561</v>
      </c>
      <c r="Y969" s="42" t="s">
        <v>40</v>
      </c>
      <c r="Z969" s="42" t="s">
        <v>9203</v>
      </c>
      <c r="AA969" s="42" t="s">
        <v>9523</v>
      </c>
    </row>
    <row r="970" spans="1:27" ht="15.75" customHeight="1" x14ac:dyDescent="0.2">
      <c r="A970" s="41">
        <v>7704</v>
      </c>
      <c r="B970" s="27" t="str">
        <f>VLOOKUP(A970,'BASE REGISTRO NOVIEMBRE'!$B$2:$V$890,2,FALSE)</f>
        <v>Organización No Gubernamental de Desarrollo Familiar- CORDEFAM</v>
      </c>
      <c r="C970" s="27" t="str">
        <f>VLOOKUP(A970,'BASE REGISTRO NOVIEMBRE'!$B$2:$V$890,3,FALSE)</f>
        <v>65190887-6</v>
      </c>
      <c r="D970" s="27">
        <f>VLOOKUP(A970,'BASE REGISTRO NOVIEMBRE'!$B$2:$V$890,4,FALSE)</f>
        <v>0</v>
      </c>
      <c r="E970" s="27" t="str">
        <f>VLOOKUP(A970,'BASE REGISTRO NOVIEMBRE'!$B$2:$V$890,5,FALSE)</f>
        <v xml:space="preserve">Asociación de Derecho privado.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v>
      </c>
      <c r="F970" s="27" t="str">
        <f>VLOOKUP(A970,'BASE REGISTRO NOVIEMBRE'!$B$2:$V$890,6,FALSE)</f>
        <v>Certificado de Vigencia Folio Nº 500405779658, de  fecha 27 de agosto de 2021, del Servicio de Registro Civil e Identificación.</v>
      </c>
      <c r="G970" s="27" t="str">
        <f>VLOOKUP(A970,'BASE REGISTRO NOVIEMBRE'!$B$2:$V$890,7,FALSE)</f>
        <v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v>
      </c>
      <c r="H970" s="27" t="str">
        <f>VLOOKUP(A970,'BASE REGISTRO NOVIEMBRE'!$B$2:$V$890,8,FALSE)</f>
        <v>Presidenta: 
Priscilla Andrea Sabando Zamora, 
Secretaria: 
Diana Carolina Alcon Henríquez, 
Tesorero:
Edwin Antonio Vera Marin, 
Primer Director:
Cecilia Verónica Fuentes Icarte, quien renunció a su calidad de miembro del Directorio, de acuerdo a correo electrónico de fecha 31.08.21.
Segundo Director:
Elizabeth Eugenia Taylor Cofre, 
Certificado de directorio de persona jurídica Folio Nº 500405810861, de  fecha 27 de agosto de 2021, del Servicio de Registro Civil e Identificación</v>
      </c>
      <c r="I970" s="27" t="str">
        <f>VLOOKUP(A970,'BASE REGISTRO NOVIEMBRE'!$B$2:$V$890,9,FALSE)</f>
        <v>3 AÑOS (MÁXIMO 5 AÑOS)</v>
      </c>
      <c r="J970" s="27" t="str">
        <f>VLOOKUP(A970,'BASE REGISTRO NOVIEMBRE'!$B$2:$V$890,10,FALSE)</f>
        <v>Hasta el 29 de septiembre de 2023 o 2025</v>
      </c>
      <c r="K970" s="27" t="str">
        <f>VLOOKUP(A970,'BASE REGISTRO NOVIEMBRE'!$B$2:$V$890,11,FALSE)</f>
        <v xml:space="preserve">1° representante legal:
Presidenta:
Priscilla Andrea Sabando Zamora, 
2° representante legal:
Tesorero:
Edwin Antonio Vera Marin, 
3° representante legal:
Secretaria: 
Diana Carolina Alcon Henríquez, </v>
      </c>
      <c r="L970" s="27" t="str">
        <f>VLOOKUP(A970,'BASE REGISTRO NOVIEMBRE'!$B$2:$V$890,12,FALSE)</f>
        <v>Pedro Aguirre Cerda N°1246, Población Maipú oriente</v>
      </c>
      <c r="M970" s="27" t="str">
        <f>VLOOKUP(A970,'BASE REGISTRO NOVIEMBRE'!$B$2:$V$890,13,FALSE)</f>
        <v>XV</v>
      </c>
      <c r="N970" s="27" t="str">
        <f>VLOOKUP(A970,'BASE REGISTRO NOVIEMBRE'!$B$2:$V$890,14,FALSE)</f>
        <v xml:space="preserve">Arica </v>
      </c>
      <c r="O970" s="27" t="str">
        <f>VLOOKUP(A970,'BASE REGISTRO NOVIEMBRE'!$B$2:$V$890,15,FALSE)</f>
        <v>32-3273967- 552955290-988397269.</v>
      </c>
      <c r="P970" s="27" t="str">
        <f>VLOOKUP(A970,'BASE REGISTRO NOVIEMBRE'!$B$2:$V$890,16,FALSE)</f>
        <v>Cordefam.arica@gmail.com</v>
      </c>
      <c r="Q970" s="27">
        <f>VLOOKUP(A970,'BASE REGISTRO NOVIEMBRE'!$B$2:$V$890,17,FALSE)</f>
        <v>0</v>
      </c>
      <c r="R970" s="27">
        <f>VLOOKUP(A970,'BASE REGISTRO NOVIEMBRE'!$B$2:$V$890,18,FALSE)</f>
        <v>93401</v>
      </c>
      <c r="S970" s="27" t="str">
        <f>VLOOKUP(A970,'BASE REGISTRO NOVIEMBRE'!$B$2:$V$890,19,FALSE)</f>
        <v xml:space="preserve">Antecedentes financieros correspondientes al año 2020, aprobados por el Sub Departamento de Supervisión Financiera Nacional. </v>
      </c>
      <c r="T970" s="107">
        <f>VLOOKUP(A970,'BASE REGISTRO NOVIEMBRE'!$B$2:$V$890,20,FALSE)</f>
        <v>43934</v>
      </c>
      <c r="U970" s="41">
        <v>7704</v>
      </c>
      <c r="V970" s="44">
        <v>36247584</v>
      </c>
      <c r="W970" s="44">
        <v>50797225</v>
      </c>
      <c r="X970" s="45">
        <v>44561</v>
      </c>
      <c r="Y970" s="42" t="s">
        <v>40</v>
      </c>
      <c r="Z970" s="42" t="s">
        <v>9203</v>
      </c>
      <c r="AA970" s="42" t="s">
        <v>184</v>
      </c>
    </row>
    <row r="971" spans="1:27" ht="15.75" customHeight="1" x14ac:dyDescent="0.2">
      <c r="A971" s="41">
        <v>7706</v>
      </c>
      <c r="B971" s="27" t="str">
        <f>VLOOKUP(A971,'BASE REGISTRO NOVIEMBRE'!$B$2:$V$890,2,FALSE)</f>
        <v>Organización No Gubernamental de Desarrollo – ALTA TIERRA</v>
      </c>
      <c r="C971" s="27" t="str">
        <f>VLOOKUP(A971,'BASE REGISTRO NOVIEMBRE'!$B$2:$V$890,3,FALSE)</f>
        <v>65083774-6</v>
      </c>
      <c r="D971" s="27">
        <f>VLOOKUP(A971,'BASE REGISTRO NOVIEMBRE'!$B$2:$V$890,4,FALSE)</f>
        <v>0</v>
      </c>
      <c r="E971" s="27" t="str">
        <f>VLOOKUP(A971,'BASE REGISTRO NOVIEMBRE'!$B$2:$V$890,5,FALSE)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71" s="27" t="str">
        <f>VLOOKUP(A971,'BASE REGISTRO NOVIEMBRE'!$B$2:$V$890,6,FALSE)</f>
        <v>Certificado de Vigencia Folio Nº 500402836951, otorgado el 10 de agosto de 2021, del Servicio de Registro Civil e Identificación.</v>
      </c>
      <c r="G971" s="27" t="str">
        <f>VLOOKUP(A971,'BASE REGISTRO NOVIEMBRE'!$B$2:$V$890,7,FALSE)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71" s="27" t="str">
        <f>VLOOKUP(A971,'BASE REGISTRO NOVIEMBRE'!$B$2:$V$890,8,FALSE)</f>
        <v xml:space="preserve">Presidente: 
Amanda Elizabeth Alarcón Herrera
 Vicepresidente:
Fernando Rodrigo Valdivia Muñóz
Secretario:
Claudia Vlaeska Valdes Olave
Tesorero:
Christian Enrique Assis González
</v>
      </c>
      <c r="I971" s="27" t="str">
        <f>VLOOKUP(A971,'BASE REGISTRO NOVIEMBRE'!$B$2:$V$890,9,FALSE)</f>
        <v>5 AÑOS</v>
      </c>
      <c r="J971" s="27" t="str">
        <f>VLOOKUP(A971,'BASE REGISTRO NOVIEMBRE'!$B$2:$V$890,10,FALSE)</f>
        <v>20.05.20 al 20.05.25</v>
      </c>
      <c r="K971" s="27" t="str">
        <f>VLOOKUP(A971,'BASE REGISTRO NOVIEMBRE'!$B$2:$V$890,11,FALSE)</f>
        <v xml:space="preserve">Amanda Elizabeth Alarcón Herrera
</v>
      </c>
      <c r="L971" s="27" t="str">
        <f>VLOOKUP(A971,'BASE REGISTRO NOVIEMBRE'!$B$2:$V$890,12,FALSE)</f>
        <v xml:space="preserve">Calle Prat N° 146, comuna de Curicó, Región del Maule
</v>
      </c>
      <c r="M971" s="27" t="str">
        <f>VLOOKUP(A971,'BASE REGISTRO NOVIEMBRE'!$B$2:$V$890,13,FALSE)</f>
        <v>VII</v>
      </c>
      <c r="N971" s="27" t="str">
        <f>VLOOKUP(A971,'BASE REGISTRO NOVIEMBRE'!$B$2:$V$890,14,FALSE)</f>
        <v>Curicó</v>
      </c>
      <c r="O971" s="27" t="str">
        <f>VLOOKUP(A971,'BASE REGISTRO NOVIEMBRE'!$B$2:$V$890,15,FALSE)</f>
        <v xml:space="preserve">Teléfono: 75-23111132/ 0990174873
</v>
      </c>
      <c r="P971" s="27" t="str">
        <f>VLOOKUP(A971,'BASE REGISTRO NOVIEMBRE'!$B$2:$V$890,16,FALSE)</f>
        <v xml:space="preserve">Correo electrónico: altatierraong@gmail.com </v>
      </c>
      <c r="Q971" s="27">
        <f>VLOOKUP(A971,'BASE REGISTRO NOVIEMBRE'!$B$2:$V$890,17,FALSE)</f>
        <v>0</v>
      </c>
      <c r="R971" s="27">
        <f>VLOOKUP(A971,'BASE REGISTRO NOVIEMBRE'!$B$2:$V$890,18,FALSE)</f>
        <v>93401</v>
      </c>
      <c r="S971" s="27" t="str">
        <f>VLOOKUP(A971,'BASE REGISTRO NOVIEMBRE'!$B$2:$V$890,19,FALSE)</f>
        <v xml:space="preserve">Antecedentes financieros correspondientes al año 2020, aprobados por el Sub Depto de Supervisión Financiera Nacional. </v>
      </c>
      <c r="T971" s="107">
        <f>VLOOKUP(A971,'BASE REGISTRO NOVIEMBRE'!$B$2:$V$890,20,FALSE)</f>
        <v>43990</v>
      </c>
      <c r="U971" s="41">
        <v>7706</v>
      </c>
      <c r="V971" s="44">
        <v>11705270</v>
      </c>
      <c r="W971" s="44">
        <v>23410540</v>
      </c>
      <c r="X971" s="45">
        <v>44561</v>
      </c>
      <c r="Y971" s="42" t="s">
        <v>40</v>
      </c>
      <c r="Z971" s="42" t="s">
        <v>9203</v>
      </c>
      <c r="AA971" s="42" t="s">
        <v>207</v>
      </c>
    </row>
    <row r="972" spans="1:27" ht="15.75" customHeight="1" x14ac:dyDescent="0.2">
      <c r="A972" s="41">
        <v>7706</v>
      </c>
      <c r="B972" s="27" t="str">
        <f>VLOOKUP(A972,'BASE REGISTRO NOVIEMBRE'!$B$2:$V$890,2,FALSE)</f>
        <v>Organización No Gubernamental de Desarrollo – ALTA TIERRA</v>
      </c>
      <c r="C972" s="27" t="str">
        <f>VLOOKUP(A972,'BASE REGISTRO NOVIEMBRE'!$B$2:$V$890,3,FALSE)</f>
        <v>65083774-6</v>
      </c>
      <c r="D972" s="27">
        <f>VLOOKUP(A972,'BASE REGISTRO NOVIEMBRE'!$B$2:$V$890,4,FALSE)</f>
        <v>0</v>
      </c>
      <c r="E972" s="27" t="str">
        <f>VLOOKUP(A972,'BASE REGISTRO NOVIEMBRE'!$B$2:$V$890,5,FALSE)</f>
        <v>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972" s="27" t="str">
        <f>VLOOKUP(A972,'BASE REGISTRO NOVIEMBRE'!$B$2:$V$890,6,FALSE)</f>
        <v>Certificado de Vigencia Folio Nº 500402836951, otorgado el 10 de agosto de 2021, del Servicio de Registro Civil e Identificación.</v>
      </c>
      <c r="G972" s="27" t="str">
        <f>VLOOKUP(A972,'BASE REGISTRO NOVIEMBRE'!$B$2:$V$890,7,FALSE)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972" s="27" t="str">
        <f>VLOOKUP(A972,'BASE REGISTRO NOVIEMBRE'!$B$2:$V$890,8,FALSE)</f>
        <v xml:space="preserve">Presidente: 
Amanda Elizabeth Alarcón Herrera
 Vicepresidente:
Fernando Rodrigo Valdivia Muñóz
Secretario:
Claudia Vlaeska Valdes Olave
Tesorero:
Christian Enrique Assis González
</v>
      </c>
      <c r="I972" s="27" t="str">
        <f>VLOOKUP(A972,'BASE REGISTRO NOVIEMBRE'!$B$2:$V$890,9,FALSE)</f>
        <v>5 AÑOS</v>
      </c>
      <c r="J972" s="27" t="str">
        <f>VLOOKUP(A972,'BASE REGISTRO NOVIEMBRE'!$B$2:$V$890,10,FALSE)</f>
        <v>20.05.20 al 20.05.25</v>
      </c>
      <c r="K972" s="27" t="str">
        <f>VLOOKUP(A972,'BASE REGISTRO NOVIEMBRE'!$B$2:$V$890,11,FALSE)</f>
        <v xml:space="preserve">Amanda Elizabeth Alarcón Herrera
</v>
      </c>
      <c r="L972" s="27" t="str">
        <f>VLOOKUP(A972,'BASE REGISTRO NOVIEMBRE'!$B$2:$V$890,12,FALSE)</f>
        <v xml:space="preserve">Calle Prat N° 146, comuna de Curicó, Región del Maule
</v>
      </c>
      <c r="M972" s="27" t="str">
        <f>VLOOKUP(A972,'BASE REGISTRO NOVIEMBRE'!$B$2:$V$890,13,FALSE)</f>
        <v>VII</v>
      </c>
      <c r="N972" s="27" t="str">
        <f>VLOOKUP(A972,'BASE REGISTRO NOVIEMBRE'!$B$2:$V$890,14,FALSE)</f>
        <v>Curicó</v>
      </c>
      <c r="O972" s="27" t="str">
        <f>VLOOKUP(A972,'BASE REGISTRO NOVIEMBRE'!$B$2:$V$890,15,FALSE)</f>
        <v xml:space="preserve">Teléfono: 75-23111132/ 0990174873
</v>
      </c>
      <c r="P972" s="27" t="str">
        <f>VLOOKUP(A972,'BASE REGISTRO NOVIEMBRE'!$B$2:$V$890,16,FALSE)</f>
        <v xml:space="preserve">Correo electrónico: altatierraong@gmail.com </v>
      </c>
      <c r="Q972" s="27">
        <f>VLOOKUP(A972,'BASE REGISTRO NOVIEMBRE'!$B$2:$V$890,17,FALSE)</f>
        <v>0</v>
      </c>
      <c r="R972" s="27">
        <f>VLOOKUP(A972,'BASE REGISTRO NOVIEMBRE'!$B$2:$V$890,18,FALSE)</f>
        <v>93401</v>
      </c>
      <c r="S972" s="27" t="str">
        <f>VLOOKUP(A972,'BASE REGISTRO NOVIEMBRE'!$B$2:$V$890,19,FALSE)</f>
        <v xml:space="preserve">Antecedentes financieros correspondientes al año 2020, aprobados por el Sub Depto de Supervisión Financiera Nacional. </v>
      </c>
      <c r="T972" s="107">
        <f>VLOOKUP(A972,'BASE REGISTRO NOVIEMBRE'!$B$2:$V$890,20,FALSE)</f>
        <v>43990</v>
      </c>
      <c r="U972" s="41">
        <v>7706</v>
      </c>
      <c r="V972" s="44">
        <v>18676092</v>
      </c>
      <c r="W972" s="44">
        <v>37323821</v>
      </c>
      <c r="X972" s="45">
        <v>44561</v>
      </c>
      <c r="Y972" s="42" t="s">
        <v>40</v>
      </c>
      <c r="Z972" s="42" t="s">
        <v>9203</v>
      </c>
      <c r="AA972" s="42" t="s">
        <v>160</v>
      </c>
    </row>
    <row r="973" spans="1:27" ht="15.75" customHeight="1" x14ac:dyDescent="0.2">
      <c r="A973" s="41">
        <v>7708</v>
      </c>
      <c r="B973" s="27" t="str">
        <f>VLOOKUP(A973,'BASE REGISTRO NOVIEMBRE'!$B$2:$V$890,2,FALSE)</f>
        <v>Fundación Trabajo con Sentido</v>
      </c>
      <c r="C973" s="27" t="str">
        <f>VLOOKUP(A973,'BASE REGISTRO NOVIEMBRE'!$B$2:$V$890,3,FALSE)</f>
        <v>65193201-7</v>
      </c>
      <c r="D973" s="27">
        <f>VLOOKUP(A973,'BASE REGISTRO NOVIEMBRE'!$B$2:$V$890,4,FALSE)</f>
        <v>0</v>
      </c>
      <c r="E973" s="27" t="str">
        <f>VLOOKUP(A973,'BASE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3" s="27" t="str">
        <f>VLOOKUP(A973,'BASE REGISTRO NOVIEMBRE'!$B$2:$V$890,6,FALSE)</f>
        <v>Certificado de Vigencia folio Nº 500403752958, de fecha 16 de agosto de 2021, del Servicio de Registro Civil e Identificación.</v>
      </c>
      <c r="G973" s="27" t="str">
        <f>VLOOKUP(A973,'BASE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3" s="27" t="str">
        <f>VLOOKUP(A973,'BASE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3" s="27" t="str">
        <f>VLOOKUP(A973,'BASE REGISTRO NOVIEMBRE'!$B$2:$V$890,9,FALSE)</f>
        <v>5 años</v>
      </c>
      <c r="J973" s="27" t="str">
        <f>VLOOKUP(A973,'BASE REGISTRO NOVIEMBRE'!$B$2:$V$890,10,FALSE)</f>
        <v>Del 17.09.2019 al 17.09.2024</v>
      </c>
      <c r="K973" s="27" t="str">
        <f>VLOOKUP(A973,'BASE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3" s="27" t="str">
        <f>VLOOKUP(A973,'BASE REGISTRO NOVIEMBRE'!$B$2:$V$890,12,FALSE)</f>
        <v>Avenida Bulnes N°317 oficina 511, comuna de Santiago, región Metropolitana.
T</v>
      </c>
      <c r="M973" s="27" t="str">
        <f>VLOOKUP(A973,'BASE REGISTRO NOVIEMBRE'!$B$2:$V$890,13,FALSE)</f>
        <v>XIII</v>
      </c>
      <c r="N973" s="27" t="str">
        <f>VLOOKUP(A973,'BASE REGISTRO NOVIEMBRE'!$B$2:$V$890,14,FALSE)</f>
        <v>Santiago</v>
      </c>
      <c r="O973" s="27" t="str">
        <f>VLOOKUP(A973,'BASE REGISTRO NOVIEMBRE'!$B$2:$V$890,15,FALSE)</f>
        <v xml:space="preserve">teléfono: 224367000
</v>
      </c>
      <c r="P973" s="27" t="str">
        <f>VLOOKUP(A973,'BASE REGISTRO NOVIEMBRE'!$B$2:$V$890,16,FALSE)</f>
        <v>Correo electrónico: ftrabajoconsentido@gmail.com</v>
      </c>
      <c r="Q973" s="27">
        <f>VLOOKUP(A973,'BASE REGISTRO NOVIEMBRE'!$B$2:$V$890,17,FALSE)</f>
        <v>0</v>
      </c>
      <c r="R973" s="27">
        <f>VLOOKUP(A973,'BASE REGISTRO NOVIEMBRE'!$B$2:$V$890,18,FALSE)</f>
        <v>93401</v>
      </c>
      <c r="S973" s="27" t="str">
        <f>VLOOKUP(A973,'BASE REGISTRO NOVIEMBRE'!$B$2:$V$890,19,FALSE)</f>
        <v xml:space="preserve">Antecedentes financieros correspondientes al año 2020, aprobados por el sub Depto de Supervisión Financiera Nacional. </v>
      </c>
      <c r="T973" s="107">
        <f>VLOOKUP(A973,'BASE REGISTRO NOVIEMBRE'!$B$2:$V$890,20,FALSE)</f>
        <v>44034</v>
      </c>
      <c r="U973" s="41">
        <v>7708</v>
      </c>
      <c r="V973" s="44">
        <v>10141258</v>
      </c>
      <c r="W973" s="44">
        <v>18592308</v>
      </c>
      <c r="X973" s="45">
        <v>44561</v>
      </c>
      <c r="Y973" s="42" t="s">
        <v>40</v>
      </c>
      <c r="Z973" s="42" t="s">
        <v>9203</v>
      </c>
      <c r="AA973" s="42" t="s">
        <v>282</v>
      </c>
    </row>
    <row r="974" spans="1:27" ht="15.75" customHeight="1" x14ac:dyDescent="0.2">
      <c r="A974" s="41">
        <v>7708</v>
      </c>
      <c r="B974" s="27" t="str">
        <f>VLOOKUP(A974,'BASE REGISTRO NOVIEMBRE'!$B$2:$V$890,2,FALSE)</f>
        <v>Fundación Trabajo con Sentido</v>
      </c>
      <c r="C974" s="27" t="str">
        <f>VLOOKUP(A974,'BASE REGISTRO NOVIEMBRE'!$B$2:$V$890,3,FALSE)</f>
        <v>65193201-7</v>
      </c>
      <c r="D974" s="27">
        <f>VLOOKUP(A974,'BASE REGISTRO NOVIEMBRE'!$B$2:$V$890,4,FALSE)</f>
        <v>0</v>
      </c>
      <c r="E974" s="27" t="str">
        <f>VLOOKUP(A974,'BASE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4" s="27" t="str">
        <f>VLOOKUP(A974,'BASE REGISTRO NOVIEMBRE'!$B$2:$V$890,6,FALSE)</f>
        <v>Certificado de Vigencia folio Nº 500403752958, de fecha 16 de agosto de 2021, del Servicio de Registro Civil e Identificación.</v>
      </c>
      <c r="G974" s="27" t="str">
        <f>VLOOKUP(A974,'BASE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4" s="27" t="str">
        <f>VLOOKUP(A974,'BASE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4" s="27" t="str">
        <f>VLOOKUP(A974,'BASE REGISTRO NOVIEMBRE'!$B$2:$V$890,9,FALSE)</f>
        <v>5 años</v>
      </c>
      <c r="J974" s="27" t="str">
        <f>VLOOKUP(A974,'BASE REGISTRO NOVIEMBRE'!$B$2:$V$890,10,FALSE)</f>
        <v>Del 17.09.2019 al 17.09.2024</v>
      </c>
      <c r="K974" s="27" t="str">
        <f>VLOOKUP(A974,'BASE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4" s="27" t="str">
        <f>VLOOKUP(A974,'BASE REGISTRO NOVIEMBRE'!$B$2:$V$890,12,FALSE)</f>
        <v>Avenida Bulnes N°317 oficina 511, comuna de Santiago, región Metropolitana.
T</v>
      </c>
      <c r="M974" s="27" t="str">
        <f>VLOOKUP(A974,'BASE REGISTRO NOVIEMBRE'!$B$2:$V$890,13,FALSE)</f>
        <v>XIII</v>
      </c>
      <c r="N974" s="27" t="str">
        <f>VLOOKUP(A974,'BASE REGISTRO NOVIEMBRE'!$B$2:$V$890,14,FALSE)</f>
        <v>Santiago</v>
      </c>
      <c r="O974" s="27" t="str">
        <f>VLOOKUP(A974,'BASE REGISTRO NOVIEMBRE'!$B$2:$V$890,15,FALSE)</f>
        <v xml:space="preserve">teléfono: 224367000
</v>
      </c>
      <c r="P974" s="27" t="str">
        <f>VLOOKUP(A974,'BASE REGISTRO NOVIEMBRE'!$B$2:$V$890,16,FALSE)</f>
        <v>Correo electrónico: ftrabajoconsentido@gmail.com</v>
      </c>
      <c r="Q974" s="27">
        <f>VLOOKUP(A974,'BASE REGISTRO NOVIEMBRE'!$B$2:$V$890,17,FALSE)</f>
        <v>0</v>
      </c>
      <c r="R974" s="27">
        <f>VLOOKUP(A974,'BASE REGISTRO NOVIEMBRE'!$B$2:$V$890,18,FALSE)</f>
        <v>93401</v>
      </c>
      <c r="S974" s="27" t="str">
        <f>VLOOKUP(A974,'BASE REGISTRO NOVIEMBRE'!$B$2:$V$890,19,FALSE)</f>
        <v xml:space="preserve">Antecedentes financieros correspondientes al año 2020, aprobados por el sub Depto de Supervisión Financiera Nacional. </v>
      </c>
      <c r="T974" s="107">
        <f>VLOOKUP(A974,'BASE REGISTRO NOVIEMBRE'!$B$2:$V$890,20,FALSE)</f>
        <v>44034</v>
      </c>
      <c r="U974" s="41">
        <v>7708</v>
      </c>
      <c r="V974" s="44">
        <v>11712856</v>
      </c>
      <c r="W974" s="44">
        <v>19373161</v>
      </c>
      <c r="X974" s="45">
        <v>44561</v>
      </c>
      <c r="Y974" s="42" t="s">
        <v>40</v>
      </c>
      <c r="Z974" s="42" t="s">
        <v>9203</v>
      </c>
      <c r="AA974" s="42" t="s">
        <v>323</v>
      </c>
    </row>
    <row r="975" spans="1:27" ht="15.75" customHeight="1" x14ac:dyDescent="0.2">
      <c r="A975" s="41">
        <v>7708</v>
      </c>
      <c r="B975" s="27" t="str">
        <f>VLOOKUP(A975,'BASE REGISTRO NOVIEMBRE'!$B$2:$V$890,2,FALSE)</f>
        <v>Fundación Trabajo con Sentido</v>
      </c>
      <c r="C975" s="27" t="str">
        <f>VLOOKUP(A975,'BASE REGISTRO NOVIEMBRE'!$B$2:$V$890,3,FALSE)</f>
        <v>65193201-7</v>
      </c>
      <c r="D975" s="27">
        <f>VLOOKUP(A975,'BASE REGISTRO NOVIEMBRE'!$B$2:$V$890,4,FALSE)</f>
        <v>0</v>
      </c>
      <c r="E975" s="27" t="str">
        <f>VLOOKUP(A975,'BASE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5" s="27" t="str">
        <f>VLOOKUP(A975,'BASE REGISTRO NOVIEMBRE'!$B$2:$V$890,6,FALSE)</f>
        <v>Certificado de Vigencia folio Nº 500403752958, de fecha 16 de agosto de 2021, del Servicio de Registro Civil e Identificación.</v>
      </c>
      <c r="G975" s="27" t="str">
        <f>VLOOKUP(A975,'BASE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5" s="27" t="str">
        <f>VLOOKUP(A975,'BASE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5" s="27" t="str">
        <f>VLOOKUP(A975,'BASE REGISTRO NOVIEMBRE'!$B$2:$V$890,9,FALSE)</f>
        <v>5 años</v>
      </c>
      <c r="J975" s="27" t="str">
        <f>VLOOKUP(A975,'BASE REGISTRO NOVIEMBRE'!$B$2:$V$890,10,FALSE)</f>
        <v>Del 17.09.2019 al 17.09.2024</v>
      </c>
      <c r="K975" s="27" t="str">
        <f>VLOOKUP(A975,'BASE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5" s="27" t="str">
        <f>VLOOKUP(A975,'BASE REGISTRO NOVIEMBRE'!$B$2:$V$890,12,FALSE)</f>
        <v>Avenida Bulnes N°317 oficina 511, comuna de Santiago, región Metropolitana.
T</v>
      </c>
      <c r="M975" s="27" t="str">
        <f>VLOOKUP(A975,'BASE REGISTRO NOVIEMBRE'!$B$2:$V$890,13,FALSE)</f>
        <v>XIII</v>
      </c>
      <c r="N975" s="27" t="str">
        <f>VLOOKUP(A975,'BASE REGISTRO NOVIEMBRE'!$B$2:$V$890,14,FALSE)</f>
        <v>Santiago</v>
      </c>
      <c r="O975" s="27" t="str">
        <f>VLOOKUP(A975,'BASE REGISTRO NOVIEMBRE'!$B$2:$V$890,15,FALSE)</f>
        <v xml:space="preserve">teléfono: 224367000
</v>
      </c>
      <c r="P975" s="27" t="str">
        <f>VLOOKUP(A975,'BASE REGISTRO NOVIEMBRE'!$B$2:$V$890,16,FALSE)</f>
        <v>Correo electrónico: ftrabajoconsentido@gmail.com</v>
      </c>
      <c r="Q975" s="27">
        <f>VLOOKUP(A975,'BASE REGISTRO NOVIEMBRE'!$B$2:$V$890,17,FALSE)</f>
        <v>0</v>
      </c>
      <c r="R975" s="27">
        <f>VLOOKUP(A975,'BASE REGISTRO NOVIEMBRE'!$B$2:$V$890,18,FALSE)</f>
        <v>93401</v>
      </c>
      <c r="S975" s="27" t="str">
        <f>VLOOKUP(A975,'BASE REGISTRO NOVIEMBRE'!$B$2:$V$890,19,FALSE)</f>
        <v xml:space="preserve">Antecedentes financieros correspondientes al año 2020, aprobados por el sub Depto de Supervisión Financiera Nacional. </v>
      </c>
      <c r="T975" s="107">
        <f>VLOOKUP(A975,'BASE REGISTRO NOVIEMBRE'!$B$2:$V$890,20,FALSE)</f>
        <v>44034</v>
      </c>
      <c r="U975" s="41">
        <v>7708</v>
      </c>
      <c r="V975" s="44">
        <v>8599312</v>
      </c>
      <c r="W975" s="44">
        <v>14900532</v>
      </c>
      <c r="X975" s="45">
        <v>44561</v>
      </c>
      <c r="Y975" s="42" t="s">
        <v>40</v>
      </c>
      <c r="Z975" s="42" t="s">
        <v>9203</v>
      </c>
      <c r="AA975" s="42" t="s">
        <v>9544</v>
      </c>
    </row>
    <row r="976" spans="1:27" ht="15.75" customHeight="1" x14ac:dyDescent="0.2">
      <c r="A976" s="41">
        <v>7708</v>
      </c>
      <c r="B976" s="27" t="str">
        <f>VLOOKUP(A976,'BASE REGISTRO NOVIEMBRE'!$B$2:$V$890,2,FALSE)</f>
        <v>Fundación Trabajo con Sentido</v>
      </c>
      <c r="C976" s="27" t="str">
        <f>VLOOKUP(A976,'BASE REGISTRO NOVIEMBRE'!$B$2:$V$890,3,FALSE)</f>
        <v>65193201-7</v>
      </c>
      <c r="D976" s="27">
        <f>VLOOKUP(A976,'BASE REGISTRO NOVIEMBRE'!$B$2:$V$890,4,FALSE)</f>
        <v>0</v>
      </c>
      <c r="E976" s="27" t="str">
        <f>VLOOKUP(A976,'BASE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6" s="27" t="str">
        <f>VLOOKUP(A976,'BASE REGISTRO NOVIEMBRE'!$B$2:$V$890,6,FALSE)</f>
        <v>Certificado de Vigencia folio Nº 500403752958, de fecha 16 de agosto de 2021, del Servicio de Registro Civil e Identificación.</v>
      </c>
      <c r="G976" s="27" t="str">
        <f>VLOOKUP(A976,'BASE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6" s="27" t="str">
        <f>VLOOKUP(A976,'BASE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6" s="27" t="str">
        <f>VLOOKUP(A976,'BASE REGISTRO NOVIEMBRE'!$B$2:$V$890,9,FALSE)</f>
        <v>5 años</v>
      </c>
      <c r="J976" s="27" t="str">
        <f>VLOOKUP(A976,'BASE REGISTRO NOVIEMBRE'!$B$2:$V$890,10,FALSE)</f>
        <v>Del 17.09.2019 al 17.09.2024</v>
      </c>
      <c r="K976" s="27" t="str">
        <f>VLOOKUP(A976,'BASE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6" s="27" t="str">
        <f>VLOOKUP(A976,'BASE REGISTRO NOVIEMBRE'!$B$2:$V$890,12,FALSE)</f>
        <v>Avenida Bulnes N°317 oficina 511, comuna de Santiago, región Metropolitana.
T</v>
      </c>
      <c r="M976" s="27" t="str">
        <f>VLOOKUP(A976,'BASE REGISTRO NOVIEMBRE'!$B$2:$V$890,13,FALSE)</f>
        <v>XIII</v>
      </c>
      <c r="N976" s="27" t="str">
        <f>VLOOKUP(A976,'BASE REGISTRO NOVIEMBRE'!$B$2:$V$890,14,FALSE)</f>
        <v>Santiago</v>
      </c>
      <c r="O976" s="27" t="str">
        <f>VLOOKUP(A976,'BASE REGISTRO NOVIEMBRE'!$B$2:$V$890,15,FALSE)</f>
        <v xml:space="preserve">teléfono: 224367000
</v>
      </c>
      <c r="P976" s="27" t="str">
        <f>VLOOKUP(A976,'BASE REGISTRO NOVIEMBRE'!$B$2:$V$890,16,FALSE)</f>
        <v>Correo electrónico: ftrabajoconsentido@gmail.com</v>
      </c>
      <c r="Q976" s="27">
        <f>VLOOKUP(A976,'BASE REGISTRO NOVIEMBRE'!$B$2:$V$890,17,FALSE)</f>
        <v>0</v>
      </c>
      <c r="R976" s="27">
        <f>VLOOKUP(A976,'BASE REGISTRO NOVIEMBRE'!$B$2:$V$890,18,FALSE)</f>
        <v>93401</v>
      </c>
      <c r="S976" s="27" t="str">
        <f>VLOOKUP(A976,'BASE REGISTRO NOVIEMBRE'!$B$2:$V$890,19,FALSE)</f>
        <v xml:space="preserve">Antecedentes financieros correspondientes al año 2020, aprobados por el sub Depto de Supervisión Financiera Nacional. </v>
      </c>
      <c r="T976" s="107">
        <f>VLOOKUP(A976,'BASE REGISTRO NOVIEMBRE'!$B$2:$V$890,20,FALSE)</f>
        <v>44034</v>
      </c>
      <c r="U976" s="41">
        <v>7708</v>
      </c>
      <c r="V976" s="44">
        <v>9884267</v>
      </c>
      <c r="W976" s="44">
        <v>19768534</v>
      </c>
      <c r="X976" s="45">
        <v>44561</v>
      </c>
      <c r="Y976" s="42" t="s">
        <v>40</v>
      </c>
      <c r="Z976" s="42" t="s">
        <v>9203</v>
      </c>
      <c r="AA976" s="42" t="s">
        <v>9569</v>
      </c>
    </row>
    <row r="977" spans="1:27" ht="15.75" customHeight="1" x14ac:dyDescent="0.2">
      <c r="A977" s="41">
        <v>7708</v>
      </c>
      <c r="B977" s="27" t="str">
        <f>VLOOKUP(A977,'BASE REGISTRO NOVIEMBRE'!$B$2:$V$890,2,FALSE)</f>
        <v>Fundación Trabajo con Sentido</v>
      </c>
      <c r="C977" s="27" t="str">
        <f>VLOOKUP(A977,'BASE REGISTRO NOVIEMBRE'!$B$2:$V$890,3,FALSE)</f>
        <v>65193201-7</v>
      </c>
      <c r="D977" s="27">
        <f>VLOOKUP(A977,'BASE REGISTRO NOVIEMBRE'!$B$2:$V$890,4,FALSE)</f>
        <v>0</v>
      </c>
      <c r="E977" s="27" t="str">
        <f>VLOOKUP(A977,'BASE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7" s="27" t="str">
        <f>VLOOKUP(A977,'BASE REGISTRO NOVIEMBRE'!$B$2:$V$890,6,FALSE)</f>
        <v>Certificado de Vigencia folio Nº 500403752958, de fecha 16 de agosto de 2021, del Servicio de Registro Civil e Identificación.</v>
      </c>
      <c r="G977" s="27" t="str">
        <f>VLOOKUP(A977,'BASE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7" s="27" t="str">
        <f>VLOOKUP(A977,'BASE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7" s="27" t="str">
        <f>VLOOKUP(A977,'BASE REGISTRO NOVIEMBRE'!$B$2:$V$890,9,FALSE)</f>
        <v>5 años</v>
      </c>
      <c r="J977" s="27" t="str">
        <f>VLOOKUP(A977,'BASE REGISTRO NOVIEMBRE'!$B$2:$V$890,10,FALSE)</f>
        <v>Del 17.09.2019 al 17.09.2024</v>
      </c>
      <c r="K977" s="27" t="str">
        <f>VLOOKUP(A977,'BASE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7" s="27" t="str">
        <f>VLOOKUP(A977,'BASE REGISTRO NOVIEMBRE'!$B$2:$V$890,12,FALSE)</f>
        <v>Avenida Bulnes N°317 oficina 511, comuna de Santiago, región Metropolitana.
T</v>
      </c>
      <c r="M977" s="27" t="str">
        <f>VLOOKUP(A977,'BASE REGISTRO NOVIEMBRE'!$B$2:$V$890,13,FALSE)</f>
        <v>XIII</v>
      </c>
      <c r="N977" s="27" t="str">
        <f>VLOOKUP(A977,'BASE REGISTRO NOVIEMBRE'!$B$2:$V$890,14,FALSE)</f>
        <v>Santiago</v>
      </c>
      <c r="O977" s="27" t="str">
        <f>VLOOKUP(A977,'BASE REGISTRO NOVIEMBRE'!$B$2:$V$890,15,FALSE)</f>
        <v xml:space="preserve">teléfono: 224367000
</v>
      </c>
      <c r="P977" s="27" t="str">
        <f>VLOOKUP(A977,'BASE REGISTRO NOVIEMBRE'!$B$2:$V$890,16,FALSE)</f>
        <v>Correo electrónico: ftrabajoconsentido@gmail.com</v>
      </c>
      <c r="Q977" s="27">
        <f>VLOOKUP(A977,'BASE REGISTRO NOVIEMBRE'!$B$2:$V$890,17,FALSE)</f>
        <v>0</v>
      </c>
      <c r="R977" s="27">
        <f>VLOOKUP(A977,'BASE REGISTRO NOVIEMBRE'!$B$2:$V$890,18,FALSE)</f>
        <v>93401</v>
      </c>
      <c r="S977" s="27" t="str">
        <f>VLOOKUP(A977,'BASE REGISTRO NOVIEMBRE'!$B$2:$V$890,19,FALSE)</f>
        <v xml:space="preserve">Antecedentes financieros correspondientes al año 2020, aprobados por el sub Depto de Supervisión Financiera Nacional. </v>
      </c>
      <c r="T977" s="107">
        <f>VLOOKUP(A977,'BASE REGISTRO NOVIEMBRE'!$B$2:$V$890,20,FALSE)</f>
        <v>44034</v>
      </c>
      <c r="U977" s="41">
        <v>7708</v>
      </c>
      <c r="V977" s="44">
        <v>10131373</v>
      </c>
      <c r="W977" s="44">
        <v>18780108</v>
      </c>
      <c r="X977" s="45">
        <v>44561</v>
      </c>
      <c r="Y977" s="42" t="s">
        <v>40</v>
      </c>
      <c r="Z977" s="42" t="s">
        <v>9203</v>
      </c>
      <c r="AA977" s="42" t="s">
        <v>9581</v>
      </c>
    </row>
    <row r="978" spans="1:27" ht="15.75" customHeight="1" x14ac:dyDescent="0.2">
      <c r="A978" s="41">
        <v>7708</v>
      </c>
      <c r="B978" s="27" t="str">
        <f>VLOOKUP(A978,'BASE REGISTRO NOVIEMBRE'!$B$2:$V$890,2,FALSE)</f>
        <v>Fundación Trabajo con Sentido</v>
      </c>
      <c r="C978" s="27" t="str">
        <f>VLOOKUP(A978,'BASE REGISTRO NOVIEMBRE'!$B$2:$V$890,3,FALSE)</f>
        <v>65193201-7</v>
      </c>
      <c r="D978" s="27">
        <f>VLOOKUP(A978,'BASE REGISTRO NOVIEMBRE'!$B$2:$V$890,4,FALSE)</f>
        <v>0</v>
      </c>
      <c r="E978" s="27" t="str">
        <f>VLOOKUP(A978,'BASE REGISTRO NOVIEMBRE'!$B$2:$V$890,5,FALSE)</f>
        <v xml:space="preserve">Asociación de Derecho Privado.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v>
      </c>
      <c r="F978" s="27" t="str">
        <f>VLOOKUP(A978,'BASE REGISTRO NOVIEMBRE'!$B$2:$V$890,6,FALSE)</f>
        <v>Certificado de Vigencia folio Nº 500403752958, de fecha 16 de agosto de 2021, del Servicio de Registro Civil e Identificación.</v>
      </c>
      <c r="G978" s="27" t="str">
        <f>VLOOKUP(A978,'BASE REGISTRO NOVIEMBRE'!$B$2:$V$890,7,FALSE)</f>
        <v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v>
      </c>
      <c r="H978" s="27" t="str">
        <f>VLOOKUP(A978,'BASE REGISTRO NOVIEMBRE'!$B$2:$V$890,8,FALSE)</f>
        <v>Presidente: 
Jorge Osvaldo Ormeño Fuenzalida
Secretaria:
Maria Luisa España L´Feubre 
Tesorero:
Mauricio Anibal Mateluna Rodríguez
Certificado de directorio de persona jurídica folio Nº 500403751649, de fecha 16 de agosto de 2021, del Servicio de Registro Civil e Identificación.</v>
      </c>
      <c r="I978" s="27" t="str">
        <f>VLOOKUP(A978,'BASE REGISTRO NOVIEMBRE'!$B$2:$V$890,9,FALSE)</f>
        <v>5 años</v>
      </c>
      <c r="J978" s="27" t="str">
        <f>VLOOKUP(A978,'BASE REGISTRO NOVIEMBRE'!$B$2:$V$890,10,FALSE)</f>
        <v>Del 17.09.2019 al 17.09.2024</v>
      </c>
      <c r="K978" s="27" t="str">
        <f>VLOOKUP(A978,'BASE REGISTRO NOVIEMBRE'!$B$2:$V$890,11,FALSE)</f>
        <v>Jorge Osvaldo Ormeño Fuenzalida
                        Poderes: 
Jorge Osvaldo Ormeño Fuenzalida y Director Ejecutivo: Sergio Dubó Valenzuela, pueden actuar indistintamente y separadamente para representar a la institución
Jorge Osvaldo Ormeño Fuenzalida, para que junto al director ejecutivo: Sergio Dubo Valenzuela, o al Mauricio Aníbal Mateluna Rodríguez, puedan indistintamente y actuando en conjunto dos cualquiera de ellos representar a la institución, en materias bancarias.</v>
      </c>
      <c r="L978" s="27" t="str">
        <f>VLOOKUP(A978,'BASE REGISTRO NOVIEMBRE'!$B$2:$V$890,12,FALSE)</f>
        <v>Avenida Bulnes N°317 oficina 511, comuna de Santiago, región Metropolitana.
T</v>
      </c>
      <c r="M978" s="27" t="str">
        <f>VLOOKUP(A978,'BASE REGISTRO NOVIEMBRE'!$B$2:$V$890,13,FALSE)</f>
        <v>XIII</v>
      </c>
      <c r="N978" s="27" t="str">
        <f>VLOOKUP(A978,'BASE REGISTRO NOVIEMBRE'!$B$2:$V$890,14,FALSE)</f>
        <v>Santiago</v>
      </c>
      <c r="O978" s="27" t="str">
        <f>VLOOKUP(A978,'BASE REGISTRO NOVIEMBRE'!$B$2:$V$890,15,FALSE)</f>
        <v xml:space="preserve">teléfono: 224367000
</v>
      </c>
      <c r="P978" s="27" t="str">
        <f>VLOOKUP(A978,'BASE REGISTRO NOVIEMBRE'!$B$2:$V$890,16,FALSE)</f>
        <v>Correo electrónico: ftrabajoconsentido@gmail.com</v>
      </c>
      <c r="Q978" s="27">
        <f>VLOOKUP(A978,'BASE REGISTRO NOVIEMBRE'!$B$2:$V$890,17,FALSE)</f>
        <v>0</v>
      </c>
      <c r="R978" s="27">
        <f>VLOOKUP(A978,'BASE REGISTRO NOVIEMBRE'!$B$2:$V$890,18,FALSE)</f>
        <v>93401</v>
      </c>
      <c r="S978" s="27" t="str">
        <f>VLOOKUP(A978,'BASE REGISTRO NOVIEMBRE'!$B$2:$V$890,19,FALSE)</f>
        <v xml:space="preserve">Antecedentes financieros correspondientes al año 2020, aprobados por el sub Depto de Supervisión Financiera Nacional. </v>
      </c>
      <c r="T978" s="107">
        <f>VLOOKUP(A978,'BASE REGISTRO NOVIEMBRE'!$B$2:$V$890,20,FALSE)</f>
        <v>44034</v>
      </c>
      <c r="U978" s="41">
        <v>7708</v>
      </c>
      <c r="V978" s="44">
        <v>8228652</v>
      </c>
      <c r="W978" s="44">
        <v>14529872</v>
      </c>
      <c r="X978" s="45">
        <v>44561</v>
      </c>
      <c r="Y978" s="42" t="s">
        <v>40</v>
      </c>
      <c r="Z978" s="42" t="s">
        <v>9203</v>
      </c>
      <c r="AA978" s="42" t="s">
        <v>9582</v>
      </c>
    </row>
    <row r="979" spans="1:27" ht="15.75" customHeight="1" x14ac:dyDescent="0.2">
      <c r="A979" s="41">
        <v>7713</v>
      </c>
      <c r="B979" s="27" t="str">
        <f>VLOOKUP(A979,'BASE REGISTRO NOVIEMBRE'!$B$2:$V$890,2,FALSE)</f>
        <v>FUNDACIÓN CREESER</v>
      </c>
      <c r="C979" s="27" t="str">
        <f>VLOOKUP(A979,'BASE REGISTRO NOVIEMBRE'!$B$2:$V$890,3,FALSE)</f>
        <v>65186866-1</v>
      </c>
      <c r="D979" s="27">
        <f>VLOOKUP(A979,'BASE REGISTRO NOVIEMBRE'!$B$2:$V$890,4,FALSE)</f>
        <v>0</v>
      </c>
      <c r="E979" s="27" t="str">
        <f>VLOOKUP(A979,'BASE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979" s="27" t="str">
        <f>VLOOKUP(A979,'BASE REGISTRO NOVIEMBRE'!$B$2:$V$890,6,FALSE)</f>
        <v>Certificado de Vigencia de persona jurídica sin fin de lucro folio Nº 500396313644, de fecha 01 de julio de 2021, emitido por el Servicio de Registro Civil e Identificación.</v>
      </c>
      <c r="G979" s="27" t="str">
        <f>VLOOKUP(A979,'BASE REGISTRO NOVIEMBRE'!$B$2:$V$890,7,FALSE)</f>
        <v>La acción de fortalecer la familia en contexto de riesgo y vulnerabilidad social, con la finalidad de promover el desarrollo de la misma mediante la articulación y gestión de los recursos dispuestos en los diversos entornos y contextos que la rodean.</v>
      </c>
      <c r="H979" s="27" t="str">
        <f>VLOOKUP(A979,'BASE REGISTRO NOVIEMBRE'!$B$2:$V$890,8,FALSE)</f>
        <v xml:space="preserve">Presidente:
Felipe Evaristo Bobadilla Zapata
Vicepresidenta:
Carolina Andrea Arancibia Tamayo
Secretaria:
Myriam Betsabe Flores Vega
Tesorero:
Alejandro Ignacio Guerrero Guerrero
</v>
      </c>
      <c r="I979" s="27" t="str">
        <f>VLOOKUP(A979,'BASE REGISTRO NOVIEMBRE'!$B$2:$V$890,9,FALSE)</f>
        <v>3 AÑOS.</v>
      </c>
      <c r="J979" s="27" t="str">
        <f>VLOOKUP(A979,'BASE REGISTRO NOVIEMBRE'!$B$2:$V$890,10,FALSE)</f>
        <v>De 07 de julio de 2019 al 07 de julio de 2022.</v>
      </c>
      <c r="K979" s="27" t="str">
        <f>VLOOKUP(A979,'BASE REGISTRO NOVIEMBRE'!$B$2:$V$890,11,FALSE)</f>
        <v xml:space="preserve">Felipe Evaristo Bobadilla Zapata
</v>
      </c>
      <c r="L979" s="27" t="str">
        <f>VLOOKUP(A979,'BASE REGISTRO NOVIEMBRE'!$B$2:$V$890,12,FALSE)</f>
        <v>Colo Colo N° 735, Comuna de Rengo, Región del Libertador General Bernardo O´Higgins.</v>
      </c>
      <c r="M979" s="27" t="str">
        <f>VLOOKUP(A979,'BASE REGISTRO NOVIEMBRE'!$B$2:$V$890,13,FALSE)</f>
        <v>VI</v>
      </c>
      <c r="N979" s="27" t="str">
        <f>VLOOKUP(A979,'BASE REGISTRO NOVIEMBRE'!$B$2:$V$890,14,FALSE)</f>
        <v>Rengo</v>
      </c>
      <c r="O979" s="27" t="str">
        <f>VLOOKUP(A979,'BASE REGISTRO NOVIEMBRE'!$B$2:$V$890,15,FALSE)</f>
        <v>56976979477 - 56995723973</v>
      </c>
      <c r="P979" s="27" t="str">
        <f>VLOOKUP(A979,'BASE REGISTRO NOVIEMBRE'!$B$2:$V$890,16,FALSE)</f>
        <v>Fundación.creeser1@gmail.com</v>
      </c>
      <c r="Q979" s="27">
        <f>VLOOKUP(A979,'BASE REGISTRO NOVIEMBRE'!$B$2:$V$890,17,FALSE)</f>
        <v>0</v>
      </c>
      <c r="R979" s="27">
        <f>VLOOKUP(A979,'BASE REGISTRO NOVIEMBRE'!$B$2:$V$890,18,FALSE)</f>
        <v>94301</v>
      </c>
      <c r="S979" s="27" t="str">
        <f>VLOOKUP(A979,'BASE REGISTRO NOVIEMBRE'!$B$2:$V$890,19,FALSE)</f>
        <v xml:space="preserve">Antecedentes Financieros correspondientes al año 2021, pendientes de aprobación por Supervisión Financiera. </v>
      </c>
      <c r="T979" s="107">
        <f>VLOOKUP(A979,'BASE REGISTRO NOVIEMBRE'!$B$2:$V$890,20,FALSE)</f>
        <v>44102</v>
      </c>
      <c r="U979" s="41">
        <v>7713</v>
      </c>
      <c r="V979" s="44">
        <v>8527390</v>
      </c>
      <c r="W979" s="44">
        <v>16554460</v>
      </c>
      <c r="X979" s="45">
        <v>44561</v>
      </c>
      <c r="Y979" s="42" t="s">
        <v>40</v>
      </c>
      <c r="Z979" s="42" t="s">
        <v>9203</v>
      </c>
      <c r="AA979" s="42" t="s">
        <v>9510</v>
      </c>
    </row>
    <row r="980" spans="1:27" ht="15.75" customHeight="1" x14ac:dyDescent="0.2">
      <c r="A980" s="41">
        <v>7713</v>
      </c>
      <c r="B980" s="27" t="str">
        <f>VLOOKUP(A980,'BASE REGISTRO NOVIEMBRE'!$B$2:$V$890,2,FALSE)</f>
        <v>FUNDACIÓN CREESER</v>
      </c>
      <c r="C980" s="27" t="str">
        <f>VLOOKUP(A980,'BASE REGISTRO NOVIEMBRE'!$B$2:$V$890,3,FALSE)</f>
        <v>65186866-1</v>
      </c>
      <c r="D980" s="27">
        <f>VLOOKUP(A980,'BASE REGISTRO NOVIEMBRE'!$B$2:$V$890,4,FALSE)</f>
        <v>0</v>
      </c>
      <c r="E980" s="27" t="str">
        <f>VLOOKUP(A980,'BASE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980" s="27" t="str">
        <f>VLOOKUP(A980,'BASE REGISTRO NOVIEMBRE'!$B$2:$V$890,6,FALSE)</f>
        <v>Certificado de Vigencia de persona jurídica sin fin de lucro folio Nº 500396313644, de fecha 01 de julio de 2021, emitido por el Servicio de Registro Civil e Identificación.</v>
      </c>
      <c r="G980" s="27" t="str">
        <f>VLOOKUP(A980,'BASE REGISTRO NOVIEMBRE'!$B$2:$V$890,7,FALSE)</f>
        <v>La acción de fortalecer la familia en contexto de riesgo y vulnerabilidad social, con la finalidad de promover el desarrollo de la misma mediante la articulación y gestión de los recursos dispuestos en los diversos entornos y contextos que la rodean.</v>
      </c>
      <c r="H980" s="27" t="str">
        <f>VLOOKUP(A980,'BASE REGISTRO NOVIEMBRE'!$B$2:$V$890,8,FALSE)</f>
        <v xml:space="preserve">Presidente:
Felipe Evaristo Bobadilla Zapata
Vicepresidenta:
Carolina Andrea Arancibia Tamayo
Secretaria:
Myriam Betsabe Flores Vega
Tesorero:
Alejandro Ignacio Guerrero Guerrero
</v>
      </c>
      <c r="I980" s="27" t="str">
        <f>VLOOKUP(A980,'BASE REGISTRO NOVIEMBRE'!$B$2:$V$890,9,FALSE)</f>
        <v>3 AÑOS.</v>
      </c>
      <c r="J980" s="27" t="str">
        <f>VLOOKUP(A980,'BASE REGISTRO NOVIEMBRE'!$B$2:$V$890,10,FALSE)</f>
        <v>De 07 de julio de 2019 al 07 de julio de 2022.</v>
      </c>
      <c r="K980" s="27" t="str">
        <f>VLOOKUP(A980,'BASE REGISTRO NOVIEMBRE'!$B$2:$V$890,11,FALSE)</f>
        <v xml:space="preserve">Felipe Evaristo Bobadilla Zapata
</v>
      </c>
      <c r="L980" s="27" t="str">
        <f>VLOOKUP(A980,'BASE REGISTRO NOVIEMBRE'!$B$2:$V$890,12,FALSE)</f>
        <v>Colo Colo N° 735, Comuna de Rengo, Región del Libertador General Bernardo O´Higgins.</v>
      </c>
      <c r="M980" s="27" t="str">
        <f>VLOOKUP(A980,'BASE REGISTRO NOVIEMBRE'!$B$2:$V$890,13,FALSE)</f>
        <v>VI</v>
      </c>
      <c r="N980" s="27" t="str">
        <f>VLOOKUP(A980,'BASE REGISTRO NOVIEMBRE'!$B$2:$V$890,14,FALSE)</f>
        <v>Rengo</v>
      </c>
      <c r="O980" s="27" t="str">
        <f>VLOOKUP(A980,'BASE REGISTRO NOVIEMBRE'!$B$2:$V$890,15,FALSE)</f>
        <v>56976979477 - 56995723973</v>
      </c>
      <c r="P980" s="27" t="str">
        <f>VLOOKUP(A980,'BASE REGISTRO NOVIEMBRE'!$B$2:$V$890,16,FALSE)</f>
        <v>Fundación.creeser1@gmail.com</v>
      </c>
      <c r="Q980" s="27">
        <f>VLOOKUP(A980,'BASE REGISTRO NOVIEMBRE'!$B$2:$V$890,17,FALSE)</f>
        <v>0</v>
      </c>
      <c r="R980" s="27">
        <f>VLOOKUP(A980,'BASE REGISTRO NOVIEMBRE'!$B$2:$V$890,18,FALSE)</f>
        <v>94301</v>
      </c>
      <c r="S980" s="27" t="str">
        <f>VLOOKUP(A980,'BASE REGISTRO NOVIEMBRE'!$B$2:$V$890,19,FALSE)</f>
        <v xml:space="preserve">Antecedentes Financieros correspondientes al año 2021, pendientes de aprobación por Supervisión Financiera. </v>
      </c>
      <c r="T980" s="107">
        <f>VLOOKUP(A980,'BASE REGISTRO NOVIEMBRE'!$B$2:$V$890,20,FALSE)</f>
        <v>44102</v>
      </c>
      <c r="U980" s="41">
        <v>7713</v>
      </c>
      <c r="V980" s="44">
        <v>2458424</v>
      </c>
      <c r="W980" s="44">
        <v>4596184</v>
      </c>
      <c r="X980" s="45">
        <v>44561</v>
      </c>
      <c r="Y980" s="42" t="s">
        <v>40</v>
      </c>
      <c r="Z980" s="42" t="s">
        <v>9203</v>
      </c>
      <c r="AA980" s="42" t="s">
        <v>9562</v>
      </c>
    </row>
    <row r="981" spans="1:27" ht="15.75" customHeight="1" x14ac:dyDescent="0.2">
      <c r="A981" s="41">
        <v>7713</v>
      </c>
      <c r="B981" s="27" t="str">
        <f>VLOOKUP(A981,'BASE REGISTRO NOVIEMBRE'!$B$2:$V$890,2,FALSE)</f>
        <v>FUNDACIÓN CREESER</v>
      </c>
      <c r="C981" s="27" t="str">
        <f>VLOOKUP(A981,'BASE REGISTRO NOVIEMBRE'!$B$2:$V$890,3,FALSE)</f>
        <v>65186866-1</v>
      </c>
      <c r="D981" s="27">
        <f>VLOOKUP(A981,'BASE REGISTRO NOVIEMBRE'!$B$2:$V$890,4,FALSE)</f>
        <v>0</v>
      </c>
      <c r="E981" s="27" t="str">
        <f>VLOOKUP(A981,'BASE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v>
      </c>
      <c r="F981" s="27" t="str">
        <f>VLOOKUP(A981,'BASE REGISTRO NOVIEMBRE'!$B$2:$V$890,6,FALSE)</f>
        <v>Certificado de Vigencia de persona jurídica sin fin de lucro folio Nº 500396313644, de fecha 01 de julio de 2021, emitido por el Servicio de Registro Civil e Identificación.</v>
      </c>
      <c r="G981" s="27" t="str">
        <f>VLOOKUP(A981,'BASE REGISTRO NOVIEMBRE'!$B$2:$V$890,7,FALSE)</f>
        <v>La acción de fortalecer la familia en contexto de riesgo y vulnerabilidad social, con la finalidad de promover el desarrollo de la misma mediante la articulación y gestión de los recursos dispuestos en los diversos entornos y contextos que la rodean.</v>
      </c>
      <c r="H981" s="27" t="str">
        <f>VLOOKUP(A981,'BASE REGISTRO NOVIEMBRE'!$B$2:$V$890,8,FALSE)</f>
        <v xml:space="preserve">Presidente:
Felipe Evaristo Bobadilla Zapata
Vicepresidenta:
Carolina Andrea Arancibia Tamayo
Secretaria:
Myriam Betsabe Flores Vega
Tesorero:
Alejandro Ignacio Guerrero Guerrero
</v>
      </c>
      <c r="I981" s="27" t="str">
        <f>VLOOKUP(A981,'BASE REGISTRO NOVIEMBRE'!$B$2:$V$890,9,FALSE)</f>
        <v>3 AÑOS.</v>
      </c>
      <c r="J981" s="27" t="str">
        <f>VLOOKUP(A981,'BASE REGISTRO NOVIEMBRE'!$B$2:$V$890,10,FALSE)</f>
        <v>De 07 de julio de 2019 al 07 de julio de 2022.</v>
      </c>
      <c r="K981" s="27" t="str">
        <f>VLOOKUP(A981,'BASE REGISTRO NOVIEMBRE'!$B$2:$V$890,11,FALSE)</f>
        <v xml:space="preserve">Felipe Evaristo Bobadilla Zapata
</v>
      </c>
      <c r="L981" s="27" t="str">
        <f>VLOOKUP(A981,'BASE REGISTRO NOVIEMBRE'!$B$2:$V$890,12,FALSE)</f>
        <v>Colo Colo N° 735, Comuna de Rengo, Región del Libertador General Bernardo O´Higgins.</v>
      </c>
      <c r="M981" s="27" t="str">
        <f>VLOOKUP(A981,'BASE REGISTRO NOVIEMBRE'!$B$2:$V$890,13,FALSE)</f>
        <v>VI</v>
      </c>
      <c r="N981" s="27" t="str">
        <f>VLOOKUP(A981,'BASE REGISTRO NOVIEMBRE'!$B$2:$V$890,14,FALSE)</f>
        <v>Rengo</v>
      </c>
      <c r="O981" s="27" t="str">
        <f>VLOOKUP(A981,'BASE REGISTRO NOVIEMBRE'!$B$2:$V$890,15,FALSE)</f>
        <v>56976979477 - 56995723973</v>
      </c>
      <c r="P981" s="27" t="str">
        <f>VLOOKUP(A981,'BASE REGISTRO NOVIEMBRE'!$B$2:$V$890,16,FALSE)</f>
        <v>Fundación.creeser1@gmail.com</v>
      </c>
      <c r="Q981" s="27">
        <f>VLOOKUP(A981,'BASE REGISTRO NOVIEMBRE'!$B$2:$V$890,17,FALSE)</f>
        <v>0</v>
      </c>
      <c r="R981" s="27">
        <f>VLOOKUP(A981,'BASE REGISTRO NOVIEMBRE'!$B$2:$V$890,18,FALSE)</f>
        <v>94301</v>
      </c>
      <c r="S981" s="27" t="str">
        <f>VLOOKUP(A981,'BASE REGISTRO NOVIEMBRE'!$B$2:$V$890,19,FALSE)</f>
        <v xml:space="preserve">Antecedentes Financieros correspondientes al año 2021, pendientes de aprobación por Supervisión Financiera. </v>
      </c>
      <c r="T981" s="107">
        <f>VLOOKUP(A981,'BASE REGISTRO NOVIEMBRE'!$B$2:$V$890,20,FALSE)</f>
        <v>44102</v>
      </c>
      <c r="U981" s="41">
        <v>7713</v>
      </c>
      <c r="V981" s="44">
        <v>13897268</v>
      </c>
      <c r="W981" s="44">
        <v>22506386</v>
      </c>
      <c r="X981" s="45">
        <v>44561</v>
      </c>
      <c r="Y981" s="42" t="s">
        <v>40</v>
      </c>
      <c r="Z981" s="42" t="s">
        <v>9203</v>
      </c>
      <c r="AA981" s="42" t="s">
        <v>220</v>
      </c>
    </row>
    <row r="982" spans="1:27" ht="15.75" customHeight="1" x14ac:dyDescent="0.2">
      <c r="A982" s="41">
        <v>7714</v>
      </c>
      <c r="B982" s="27" t="str">
        <f>VLOOKUP(A982,'BASE REGISTRO NOVIEMBRE'!$B$2:$V$890,2,FALSE)</f>
        <v>FUNDACIÓN DOLMA POR LOS DERECHOS DE LA INFANCIA Y ANCIANIDAD</v>
      </c>
      <c r="C982" s="27" t="str">
        <f>VLOOKUP(A982,'BASE REGISTRO NOVIEMBRE'!$B$2:$V$890,3,FALSE)</f>
        <v>65193525-3</v>
      </c>
      <c r="D982" s="27">
        <f>VLOOKUP(A982,'BASE REGISTRO NOVIEMBRE'!$B$2:$V$890,4,FALSE)</f>
        <v>0</v>
      </c>
      <c r="E982" s="27" t="str">
        <f>VLOOKUP(A982,'BASE REGISTRO NOVIEMBRE'!$B$2:$V$890,5,FALSE)</f>
        <v>Corporación de Derecho PrivadoInscripción N° 305986 con fecha 06 de enero de 2020</v>
      </c>
      <c r="F982" s="27" t="str">
        <f>VLOOKUP(A982,'BASE REGISTRO NOVIEMBRE'!$B$2:$V$890,6,FALSE)</f>
        <v>Se acompaña Certificado de Vigencia Folio 500396941815, de fecha 05 de julio de 2021.</v>
      </c>
      <c r="G982" s="27" t="str">
        <f>VLOOKUP(A982,'BASE REGISTRO NOVIEMBRE'!$B$2:$V$890,7,FALSE)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2" s="27" t="str">
        <f>VLOOKUP(A982,'BASE REGISTRO NOVIEMBRE'!$B$2:$V$890,8,FALSE)</f>
        <v>Presidenta:
Lorena Grez Mauna, 
Secretaria:
Nadezna Lagos Ortiz, 
Tesorero:
Andrés Grez Mauna,
Se acompaña Certificado de Directorio, Folio 500396941804, de fecha 05 de julio de 2021, emitido por el Servicio de Registro Civil e Identificación.</v>
      </c>
      <c r="I982" s="27" t="str">
        <f>VLOOKUP(A982,'BASE REGISTRO NOVIEMBRE'!$B$2:$V$890,9,FALSE)</f>
        <v>Durarán cinco años en sus cargos.</v>
      </c>
      <c r="J982" s="27" t="str">
        <f>VLOOKUP(A982,'BASE REGISTRO NOVIEMBRE'!$B$2:$V$890,10,FALSE)</f>
        <v>De 30 de noviembre de 2020 al 30 de noviembre de 2025</v>
      </c>
      <c r="K982" s="27" t="str">
        <f>VLOOKUP(A982,'BASE REGISTRO NOVIEMBRE'!$B$2:$V$890,11,FALSE)</f>
        <v xml:space="preserve">Presidenta: Lorena Grez Mauna,
Directora Ejecutiva: Rossana Janet Grez Mauna 
</v>
      </c>
      <c r="L982" s="27" t="str">
        <f>VLOOKUP(A982,'BASE REGISTRO NOVIEMBRE'!$B$2:$V$890,12,FALSE)</f>
        <v>Avenida Irarrázaval N° 2401, oficina 823, Ñuñoa Región Metropolitana.</v>
      </c>
      <c r="M982" s="27" t="str">
        <f>VLOOKUP(A982,'BASE REGISTRO NOVIEMBRE'!$B$2:$V$890,13,FALSE)</f>
        <v>XIII</v>
      </c>
      <c r="N982" s="27" t="str">
        <f>VLOOKUP(A982,'BASE REGISTRO NOVIEMBRE'!$B$2:$V$890,14,FALSE)</f>
        <v>Ñuñoa</v>
      </c>
      <c r="O982" s="27" t="str">
        <f>VLOOKUP(A982,'BASE REGISTRO NOVIEMBRE'!$B$2:$V$890,15,FALSE)</f>
        <v>Fono 56-934436879</v>
      </c>
      <c r="P982" s="27" t="str">
        <f>VLOOKUP(A982,'BASE REGISTRO NOVIEMBRE'!$B$2:$V$890,16,FALSE)</f>
        <v>contacto@fundaciondolma.cl 
 rgrez@fundaciondolma.cl</v>
      </c>
      <c r="Q982" s="27">
        <f>VLOOKUP(A982,'BASE REGISTRO NOVIEMBRE'!$B$2:$V$890,17,FALSE)</f>
        <v>0</v>
      </c>
      <c r="R982" s="27">
        <f>VLOOKUP(A982,'BASE REGISTRO NOVIEMBRE'!$B$2:$V$890,18,FALSE)</f>
        <v>93401</v>
      </c>
      <c r="S982" s="27" t="str">
        <f>VLOOKUP(A982,'BASE REGISTRO NOVIEMBRE'!$B$2:$V$890,19,FALSE)</f>
        <v xml:space="preserve">Se acompaña Certificado Financiero al año 2020, APROBADOS POR USUFI </v>
      </c>
      <c r="T982" s="107">
        <f>VLOOKUP(A982,'BASE REGISTRO NOVIEMBRE'!$B$2:$V$890,20,FALSE)</f>
        <v>44104</v>
      </c>
      <c r="U982" s="41">
        <v>7714</v>
      </c>
      <c r="V982" s="44">
        <v>11730647</v>
      </c>
      <c r="W982" s="44">
        <v>22915683</v>
      </c>
      <c r="X982" s="45">
        <v>44561</v>
      </c>
      <c r="Y982" s="42" t="s">
        <v>40</v>
      </c>
      <c r="Z982" s="42" t="s">
        <v>9203</v>
      </c>
      <c r="AA982" s="42" t="s">
        <v>9454</v>
      </c>
    </row>
    <row r="983" spans="1:27" ht="15.75" customHeight="1" x14ac:dyDescent="0.2">
      <c r="A983" s="41">
        <v>7714</v>
      </c>
      <c r="B983" s="27" t="str">
        <f>VLOOKUP(A983,'BASE REGISTRO NOVIEMBRE'!$B$2:$V$890,2,FALSE)</f>
        <v>FUNDACIÓN DOLMA POR LOS DERECHOS DE LA INFANCIA Y ANCIANIDAD</v>
      </c>
      <c r="C983" s="27" t="str">
        <f>VLOOKUP(A983,'BASE REGISTRO NOVIEMBRE'!$B$2:$V$890,3,FALSE)</f>
        <v>65193525-3</v>
      </c>
      <c r="D983" s="27">
        <f>VLOOKUP(A983,'BASE REGISTRO NOVIEMBRE'!$B$2:$V$890,4,FALSE)</f>
        <v>0</v>
      </c>
      <c r="E983" s="27" t="str">
        <f>VLOOKUP(A983,'BASE REGISTRO NOVIEMBRE'!$B$2:$V$890,5,FALSE)</f>
        <v>Corporación de Derecho PrivadoInscripción N° 305986 con fecha 06 de enero de 2020</v>
      </c>
      <c r="F983" s="27" t="str">
        <f>VLOOKUP(A983,'BASE REGISTRO NOVIEMBRE'!$B$2:$V$890,6,FALSE)</f>
        <v>Se acompaña Certificado de Vigencia Folio 500396941815, de fecha 05 de julio de 2021.</v>
      </c>
      <c r="G983" s="27" t="str">
        <f>VLOOKUP(A983,'BASE REGISTRO NOVIEMBRE'!$B$2:$V$890,7,FALSE)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3" s="27" t="str">
        <f>VLOOKUP(A983,'BASE REGISTRO NOVIEMBRE'!$B$2:$V$890,8,FALSE)</f>
        <v>Presidenta:
Lorena Grez Mauna, 
Secretaria:
Nadezna Lagos Ortiz, 
Tesorero:
Andrés Grez Mauna,
Se acompaña Certificado de Directorio, Folio 500396941804, de fecha 05 de julio de 2021, emitido por el Servicio de Registro Civil e Identificación.</v>
      </c>
      <c r="I983" s="27" t="str">
        <f>VLOOKUP(A983,'BASE REGISTRO NOVIEMBRE'!$B$2:$V$890,9,FALSE)</f>
        <v>Durarán cinco años en sus cargos.</v>
      </c>
      <c r="J983" s="27" t="str">
        <f>VLOOKUP(A983,'BASE REGISTRO NOVIEMBRE'!$B$2:$V$890,10,FALSE)</f>
        <v>De 30 de noviembre de 2020 al 30 de noviembre de 2025</v>
      </c>
      <c r="K983" s="27" t="str">
        <f>VLOOKUP(A983,'BASE REGISTRO NOVIEMBRE'!$B$2:$V$890,11,FALSE)</f>
        <v xml:space="preserve">Presidenta: Lorena Grez Mauna,
Directora Ejecutiva: Rossana Janet Grez Mauna 
</v>
      </c>
      <c r="L983" s="27" t="str">
        <f>VLOOKUP(A983,'BASE REGISTRO NOVIEMBRE'!$B$2:$V$890,12,FALSE)</f>
        <v>Avenida Irarrázaval N° 2401, oficina 823, Ñuñoa Región Metropolitana.</v>
      </c>
      <c r="M983" s="27" t="str">
        <f>VLOOKUP(A983,'BASE REGISTRO NOVIEMBRE'!$B$2:$V$890,13,FALSE)</f>
        <v>XIII</v>
      </c>
      <c r="N983" s="27" t="str">
        <f>VLOOKUP(A983,'BASE REGISTRO NOVIEMBRE'!$B$2:$V$890,14,FALSE)</f>
        <v>Ñuñoa</v>
      </c>
      <c r="O983" s="27" t="str">
        <f>VLOOKUP(A983,'BASE REGISTRO NOVIEMBRE'!$B$2:$V$890,15,FALSE)</f>
        <v>Fono 56-934436879</v>
      </c>
      <c r="P983" s="27" t="str">
        <f>VLOOKUP(A983,'BASE REGISTRO NOVIEMBRE'!$B$2:$V$890,16,FALSE)</f>
        <v>contacto@fundaciondolma.cl 
 rgrez@fundaciondolma.cl</v>
      </c>
      <c r="Q983" s="27">
        <f>VLOOKUP(A983,'BASE REGISTRO NOVIEMBRE'!$B$2:$V$890,17,FALSE)</f>
        <v>0</v>
      </c>
      <c r="R983" s="27">
        <f>VLOOKUP(A983,'BASE REGISTRO NOVIEMBRE'!$B$2:$V$890,18,FALSE)</f>
        <v>93401</v>
      </c>
      <c r="S983" s="27" t="str">
        <f>VLOOKUP(A983,'BASE REGISTRO NOVIEMBRE'!$B$2:$V$890,19,FALSE)</f>
        <v xml:space="preserve">Se acompaña Certificado Financiero al año 2020, APROBADOS POR USUFI </v>
      </c>
      <c r="T983" s="107">
        <f>VLOOKUP(A983,'BASE REGISTRO NOVIEMBRE'!$B$2:$V$890,20,FALSE)</f>
        <v>44104</v>
      </c>
      <c r="U983" s="41">
        <v>7714</v>
      </c>
      <c r="V983" s="44">
        <v>12821871</v>
      </c>
      <c r="W983" s="44">
        <v>26462159</v>
      </c>
      <c r="X983" s="45">
        <v>44561</v>
      </c>
      <c r="Y983" s="42" t="s">
        <v>40</v>
      </c>
      <c r="Z983" s="42" t="s">
        <v>9203</v>
      </c>
      <c r="AA983" s="42" t="s">
        <v>9665</v>
      </c>
    </row>
    <row r="984" spans="1:27" ht="15.75" customHeight="1" x14ac:dyDescent="0.2">
      <c r="A984" s="41">
        <v>7714</v>
      </c>
      <c r="B984" s="27" t="str">
        <f>VLOOKUP(A984,'BASE REGISTRO NOVIEMBRE'!$B$2:$V$890,2,FALSE)</f>
        <v>FUNDACIÓN DOLMA POR LOS DERECHOS DE LA INFANCIA Y ANCIANIDAD</v>
      </c>
      <c r="C984" s="27" t="str">
        <f>VLOOKUP(A984,'BASE REGISTRO NOVIEMBRE'!$B$2:$V$890,3,FALSE)</f>
        <v>65193525-3</v>
      </c>
      <c r="D984" s="27">
        <f>VLOOKUP(A984,'BASE REGISTRO NOVIEMBRE'!$B$2:$V$890,4,FALSE)</f>
        <v>0</v>
      </c>
      <c r="E984" s="27" t="str">
        <f>VLOOKUP(A984,'BASE REGISTRO NOVIEMBRE'!$B$2:$V$890,5,FALSE)</f>
        <v>Corporación de Derecho PrivadoInscripción N° 305986 con fecha 06 de enero de 2020</v>
      </c>
      <c r="F984" s="27" t="str">
        <f>VLOOKUP(A984,'BASE REGISTRO NOVIEMBRE'!$B$2:$V$890,6,FALSE)</f>
        <v>Se acompaña Certificado de Vigencia Folio 500396941815, de fecha 05 de julio de 2021.</v>
      </c>
      <c r="G984" s="27" t="str">
        <f>VLOOKUP(A984,'BASE REGISTRO NOVIEMBRE'!$B$2:$V$890,7,FALSE)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4" s="27" t="str">
        <f>VLOOKUP(A984,'BASE REGISTRO NOVIEMBRE'!$B$2:$V$890,8,FALSE)</f>
        <v>Presidenta:
Lorena Grez Mauna, 
Secretaria:
Nadezna Lagos Ortiz, 
Tesorero:
Andrés Grez Mauna,
Se acompaña Certificado de Directorio, Folio 500396941804, de fecha 05 de julio de 2021, emitido por el Servicio de Registro Civil e Identificación.</v>
      </c>
      <c r="I984" s="27" t="str">
        <f>VLOOKUP(A984,'BASE REGISTRO NOVIEMBRE'!$B$2:$V$890,9,FALSE)</f>
        <v>Durarán cinco años en sus cargos.</v>
      </c>
      <c r="J984" s="27" t="str">
        <f>VLOOKUP(A984,'BASE REGISTRO NOVIEMBRE'!$B$2:$V$890,10,FALSE)</f>
        <v>De 30 de noviembre de 2020 al 30 de noviembre de 2025</v>
      </c>
      <c r="K984" s="27" t="str">
        <f>VLOOKUP(A984,'BASE REGISTRO NOVIEMBRE'!$B$2:$V$890,11,FALSE)</f>
        <v xml:space="preserve">Presidenta: Lorena Grez Mauna,
Directora Ejecutiva: Rossana Janet Grez Mauna 
</v>
      </c>
      <c r="L984" s="27" t="str">
        <f>VLOOKUP(A984,'BASE REGISTRO NOVIEMBRE'!$B$2:$V$890,12,FALSE)</f>
        <v>Avenida Irarrázaval N° 2401, oficina 823, Ñuñoa Región Metropolitana.</v>
      </c>
      <c r="M984" s="27" t="str">
        <f>VLOOKUP(A984,'BASE REGISTRO NOVIEMBRE'!$B$2:$V$890,13,FALSE)</f>
        <v>XIII</v>
      </c>
      <c r="N984" s="27" t="str">
        <f>VLOOKUP(A984,'BASE REGISTRO NOVIEMBRE'!$B$2:$V$890,14,FALSE)</f>
        <v>Ñuñoa</v>
      </c>
      <c r="O984" s="27" t="str">
        <f>VLOOKUP(A984,'BASE REGISTRO NOVIEMBRE'!$B$2:$V$890,15,FALSE)</f>
        <v>Fono 56-934436879</v>
      </c>
      <c r="P984" s="27" t="str">
        <f>VLOOKUP(A984,'BASE REGISTRO NOVIEMBRE'!$B$2:$V$890,16,FALSE)</f>
        <v>contacto@fundaciondolma.cl 
 rgrez@fundaciondolma.cl</v>
      </c>
      <c r="Q984" s="27">
        <f>VLOOKUP(A984,'BASE REGISTRO NOVIEMBRE'!$B$2:$V$890,17,FALSE)</f>
        <v>0</v>
      </c>
      <c r="R984" s="27">
        <f>VLOOKUP(A984,'BASE REGISTRO NOVIEMBRE'!$B$2:$V$890,18,FALSE)</f>
        <v>93401</v>
      </c>
      <c r="S984" s="27" t="str">
        <f>VLOOKUP(A984,'BASE REGISTRO NOVIEMBRE'!$B$2:$V$890,19,FALSE)</f>
        <v xml:space="preserve">Se acompaña Certificado Financiero al año 2020, APROBADOS POR USUFI </v>
      </c>
      <c r="T984" s="107">
        <f>VLOOKUP(A984,'BASE REGISTRO NOVIEMBRE'!$B$2:$V$890,20,FALSE)</f>
        <v>44104</v>
      </c>
      <c r="U984" s="41">
        <v>7714</v>
      </c>
      <c r="V984" s="44">
        <v>10732831</v>
      </c>
      <c r="W984" s="44">
        <v>46142722</v>
      </c>
      <c r="X984" s="45">
        <v>44561</v>
      </c>
      <c r="Y984" s="42" t="s">
        <v>40</v>
      </c>
      <c r="Z984" s="42" t="s">
        <v>9203</v>
      </c>
      <c r="AA984" s="42" t="s">
        <v>212</v>
      </c>
    </row>
    <row r="985" spans="1:27" ht="15.75" customHeight="1" x14ac:dyDescent="0.2">
      <c r="A985" s="41">
        <v>7714</v>
      </c>
      <c r="B985" s="27" t="str">
        <f>VLOOKUP(A985,'BASE REGISTRO NOVIEMBRE'!$B$2:$V$890,2,FALSE)</f>
        <v>FUNDACIÓN DOLMA POR LOS DERECHOS DE LA INFANCIA Y ANCIANIDAD</v>
      </c>
      <c r="C985" s="27" t="str">
        <f>VLOOKUP(A985,'BASE REGISTRO NOVIEMBRE'!$B$2:$V$890,3,FALSE)</f>
        <v>65193525-3</v>
      </c>
      <c r="D985" s="27">
        <f>VLOOKUP(A985,'BASE REGISTRO NOVIEMBRE'!$B$2:$V$890,4,FALSE)</f>
        <v>0</v>
      </c>
      <c r="E985" s="27" t="str">
        <f>VLOOKUP(A985,'BASE REGISTRO NOVIEMBRE'!$B$2:$V$890,5,FALSE)</f>
        <v>Corporación de Derecho PrivadoInscripción N° 305986 con fecha 06 de enero de 2020</v>
      </c>
      <c r="F985" s="27" t="str">
        <f>VLOOKUP(A985,'BASE REGISTRO NOVIEMBRE'!$B$2:$V$890,6,FALSE)</f>
        <v>Se acompaña Certificado de Vigencia Folio 500396941815, de fecha 05 de julio de 2021.</v>
      </c>
      <c r="G985" s="27" t="str">
        <f>VLOOKUP(A985,'BASE REGISTRO NOVIEMBRE'!$B$2:$V$890,7,FALSE)</f>
        <v>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v>
      </c>
      <c r="H985" s="27" t="str">
        <f>VLOOKUP(A985,'BASE REGISTRO NOVIEMBRE'!$B$2:$V$890,8,FALSE)</f>
        <v>Presidenta:
Lorena Grez Mauna, 
Secretaria:
Nadezna Lagos Ortiz, 
Tesorero:
Andrés Grez Mauna,
Se acompaña Certificado de Directorio, Folio 500396941804, de fecha 05 de julio de 2021, emitido por el Servicio de Registro Civil e Identificación.</v>
      </c>
      <c r="I985" s="27" t="str">
        <f>VLOOKUP(A985,'BASE REGISTRO NOVIEMBRE'!$B$2:$V$890,9,FALSE)</f>
        <v>Durarán cinco años en sus cargos.</v>
      </c>
      <c r="J985" s="27" t="str">
        <f>VLOOKUP(A985,'BASE REGISTRO NOVIEMBRE'!$B$2:$V$890,10,FALSE)</f>
        <v>De 30 de noviembre de 2020 al 30 de noviembre de 2025</v>
      </c>
      <c r="K985" s="27" t="str">
        <f>VLOOKUP(A985,'BASE REGISTRO NOVIEMBRE'!$B$2:$V$890,11,FALSE)</f>
        <v xml:space="preserve">Presidenta: Lorena Grez Mauna,
Directora Ejecutiva: Rossana Janet Grez Mauna 
</v>
      </c>
      <c r="L985" s="27" t="str">
        <f>VLOOKUP(A985,'BASE REGISTRO NOVIEMBRE'!$B$2:$V$890,12,FALSE)</f>
        <v>Avenida Irarrázaval N° 2401, oficina 823, Ñuñoa Región Metropolitana.</v>
      </c>
      <c r="M985" s="27" t="str">
        <f>VLOOKUP(A985,'BASE REGISTRO NOVIEMBRE'!$B$2:$V$890,13,FALSE)</f>
        <v>XIII</v>
      </c>
      <c r="N985" s="27" t="str">
        <f>VLOOKUP(A985,'BASE REGISTRO NOVIEMBRE'!$B$2:$V$890,14,FALSE)</f>
        <v>Ñuñoa</v>
      </c>
      <c r="O985" s="27" t="str">
        <f>VLOOKUP(A985,'BASE REGISTRO NOVIEMBRE'!$B$2:$V$890,15,FALSE)</f>
        <v>Fono 56-934436879</v>
      </c>
      <c r="P985" s="27" t="str">
        <f>VLOOKUP(A985,'BASE REGISTRO NOVIEMBRE'!$B$2:$V$890,16,FALSE)</f>
        <v>contacto@fundaciondolma.cl 
 rgrez@fundaciondolma.cl</v>
      </c>
      <c r="Q985" s="27">
        <f>VLOOKUP(A985,'BASE REGISTRO NOVIEMBRE'!$B$2:$V$890,17,FALSE)</f>
        <v>0</v>
      </c>
      <c r="R985" s="27">
        <f>VLOOKUP(A985,'BASE REGISTRO NOVIEMBRE'!$B$2:$V$890,18,FALSE)</f>
        <v>93401</v>
      </c>
      <c r="S985" s="27" t="str">
        <f>VLOOKUP(A985,'BASE REGISTRO NOVIEMBRE'!$B$2:$V$890,19,FALSE)</f>
        <v xml:space="preserve">Se acompaña Certificado Financiero al año 2020, APROBADOS POR USUFI </v>
      </c>
      <c r="T985" s="107">
        <f>VLOOKUP(A985,'BASE REGISTRO NOVIEMBRE'!$B$2:$V$890,20,FALSE)</f>
        <v>44104</v>
      </c>
      <c r="U985" s="41">
        <v>7714</v>
      </c>
      <c r="V985" s="44">
        <v>10563810</v>
      </c>
      <c r="W985" s="44">
        <v>21127620</v>
      </c>
      <c r="X985" s="45">
        <v>44561</v>
      </c>
      <c r="Y985" s="42" t="s">
        <v>40</v>
      </c>
      <c r="Z985" s="42" t="s">
        <v>9203</v>
      </c>
      <c r="AA985" s="42" t="s">
        <v>220</v>
      </c>
    </row>
    <row r="986" spans="1:27" ht="15.75" customHeight="1" x14ac:dyDescent="0.2">
      <c r="A986" s="41">
        <v>7717</v>
      </c>
      <c r="B986" s="27" t="str">
        <f>VLOOKUP(A986,'BASE REGISTRO NOVIEMBRE'!$B$2:$V$890,2,FALSE)</f>
        <v>Corporación Vivo Inclusión.</v>
      </c>
      <c r="C986" s="27" t="str">
        <f>VLOOKUP(A986,'BASE REGISTRO NOVIEMBRE'!$B$2:$V$890,3,FALSE)</f>
        <v>53334457-7</v>
      </c>
      <c r="D986" s="27">
        <f>VLOOKUP(A986,'BASE REGISTRO NOVIEMBRE'!$B$2:$V$890,4,FALSE)</f>
        <v>0</v>
      </c>
      <c r="E986" s="27" t="str">
        <f>VLOOKUP(A986,'BASE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986" s="27" t="str">
        <f>VLOOKUP(A986,'BASE REGISTRO NOVIEMBRE'!$B$2:$V$890,6,FALSE)</f>
        <v xml:space="preserve">Certificado de Vigencia de Persona Jurídica sin fines de Lucro, folio Nº 500340980709, de fecha 17 de agosto de 2020, emitida por el Servicio de Registro Civil e Identificación.
</v>
      </c>
      <c r="G986" s="27" t="str">
        <f>VLOOKUP(A986,'BASE REGISTRO NOVIEMBRE'!$B$2:$V$890,7,FALSE)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986" s="27" t="str">
        <f>VLOOKUP(A986,'BASE REGISTRO NOVIEMBRE'!$B$2:$V$890,8,FALSE)</f>
        <v xml:space="preserve">Presidente: 
Fernando Gómez Carmona
Secretaria: 
Claudia Soledad Cos Rosales
Tesorera: 
Sandra Zelada González
 </v>
      </c>
      <c r="I986" s="27" t="str">
        <f>VLOOKUP(A986,'BASE REGISTRO NOVIEMBRE'!$B$2:$V$890,9,FALSE)</f>
        <v>2 AÑOS</v>
      </c>
      <c r="J986" s="27" t="str">
        <f>VLOOKUP(A986,'BASE REGISTRO NOVIEMBRE'!$B$2:$V$890,10,FALSE)</f>
        <v>Directorio inicial durará hasta la primera Asamblea Ordinaria de Socios que se celebrará dentro de los 90 días posteriores al respectivo registro en el Servicio de Registro Civil e Identificación, es decir hasta el 13 de noviembre de 2020.</v>
      </c>
      <c r="K986" s="27" t="str">
        <f>VLOOKUP(A986,'BASE REGISTRO NOVIEMBRE'!$B$2:$V$890,11,FALSE)</f>
        <v>Presidente: 
Fernando Gómez Carmona</v>
      </c>
      <c r="L986" s="27" t="str">
        <f>VLOOKUP(A986,'BASE REGISTRO NOVIEMBRE'!$B$2:$V$890,12,FALSE)</f>
        <v>Calle Roma N° 198, Villa San Francisco, comuna de Limache, Región de Valparaíso.</v>
      </c>
      <c r="M986" s="27" t="str">
        <f>VLOOKUP(A986,'BASE REGISTRO NOVIEMBRE'!$B$2:$V$890,13,FALSE)</f>
        <v>V</v>
      </c>
      <c r="N986" s="27" t="str">
        <f>VLOOKUP(A986,'BASE REGISTRO NOVIEMBRE'!$B$2:$V$890,14,FALSE)</f>
        <v>Valparaíso</v>
      </c>
      <c r="O986" s="27">
        <f>VLOOKUP(A986,'BASE REGISTRO NOVIEMBRE'!$B$2:$V$890,15,FALSE)</f>
        <v>56977591646</v>
      </c>
      <c r="P986" s="27" t="str">
        <f>VLOOKUP(A986,'BASE REGISTRO NOVIEMBRE'!$B$2:$V$890,16,FALSE)</f>
        <v>fernando.gomez@gmail.com</v>
      </c>
      <c r="Q986" s="27">
        <f>VLOOKUP(A986,'BASE REGISTRO NOVIEMBRE'!$B$2:$V$890,17,FALSE)</f>
        <v>0</v>
      </c>
      <c r="R986" s="27">
        <f>VLOOKUP(A986,'BASE REGISTRO NOVIEMBRE'!$B$2:$V$890,18,FALSE)</f>
        <v>93401</v>
      </c>
      <c r="S986" s="27" t="str">
        <f>VLOOKUP(A986,'BASE REGISTRO NOVIEMBRE'!$B$2:$V$890,19,FALSE)</f>
        <v>Se acompaña certificado financiero correspondiente al año 2020, aprobado por el Sub Departamento de Supervisión Financiera Nacional.</v>
      </c>
      <c r="T986" s="107">
        <f>VLOOKUP(A986,'BASE REGISTRO NOVIEMBRE'!$B$2:$V$890,20,FALSE)</f>
        <v>44050</v>
      </c>
      <c r="U986" s="41">
        <v>7717</v>
      </c>
      <c r="V986" s="44">
        <v>28138784</v>
      </c>
      <c r="W986" s="44">
        <v>28138784</v>
      </c>
      <c r="X986" s="45">
        <v>44561</v>
      </c>
      <c r="Y986" s="42" t="s">
        <v>40</v>
      </c>
      <c r="Z986" s="42" t="s">
        <v>9203</v>
      </c>
      <c r="AA986" s="42" t="s">
        <v>206</v>
      </c>
    </row>
    <row r="987" spans="1:27" ht="15.75" customHeight="1" x14ac:dyDescent="0.2">
      <c r="A987" s="41">
        <v>7717</v>
      </c>
      <c r="B987" s="27" t="str">
        <f>VLOOKUP(A987,'BASE REGISTRO NOVIEMBRE'!$B$2:$V$890,2,FALSE)</f>
        <v>Corporación Vivo Inclusión.</v>
      </c>
      <c r="C987" s="27" t="str">
        <f>VLOOKUP(A987,'BASE REGISTRO NOVIEMBRE'!$B$2:$V$890,3,FALSE)</f>
        <v>53334457-7</v>
      </c>
      <c r="D987" s="27">
        <f>VLOOKUP(A987,'BASE REGISTRO NOVIEMBRE'!$B$2:$V$890,4,FALSE)</f>
        <v>0</v>
      </c>
      <c r="E987" s="27" t="str">
        <f>VLOOKUP(A987,'BASE REGISTRO NOVIEMBRE'!$B$2:$V$890,5,FALSE)</f>
        <v>Asociación de Derecho Privado.Otorgada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v>
      </c>
      <c r="F987" s="27" t="str">
        <f>VLOOKUP(A987,'BASE REGISTRO NOVIEMBRE'!$B$2:$V$890,6,FALSE)</f>
        <v xml:space="preserve">Certificado de Vigencia de Persona Jurídica sin fines de Lucro, folio Nº 500340980709, de fecha 17 de agosto de 2020, emitida por el Servicio de Registro Civil e Identificación.
</v>
      </c>
      <c r="G987" s="27" t="str">
        <f>VLOOKUP(A987,'BASE REGISTRO NOVIEMBRE'!$B$2:$V$890,7,FALSE)</f>
        <v>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v>
      </c>
      <c r="H987" s="27" t="str">
        <f>VLOOKUP(A987,'BASE REGISTRO NOVIEMBRE'!$B$2:$V$890,8,FALSE)</f>
        <v xml:space="preserve">Presidente: 
Fernando Gómez Carmona
Secretaria: 
Claudia Soledad Cos Rosales
Tesorera: 
Sandra Zelada González
 </v>
      </c>
      <c r="I987" s="27" t="str">
        <f>VLOOKUP(A987,'BASE REGISTRO NOVIEMBRE'!$B$2:$V$890,9,FALSE)</f>
        <v>2 AÑOS</v>
      </c>
      <c r="J987" s="27" t="str">
        <f>VLOOKUP(A987,'BASE REGISTRO NOVIEMBRE'!$B$2:$V$890,10,FALSE)</f>
        <v>Directorio inicial durará hasta la primera Asamblea Ordinaria de Socios que se celebrará dentro de los 90 días posteriores al respectivo registro en el Servicio de Registro Civil e Identificación, es decir hasta el 13 de noviembre de 2020.</v>
      </c>
      <c r="K987" s="27" t="str">
        <f>VLOOKUP(A987,'BASE REGISTRO NOVIEMBRE'!$B$2:$V$890,11,FALSE)</f>
        <v>Presidente: 
Fernando Gómez Carmona</v>
      </c>
      <c r="L987" s="27" t="str">
        <f>VLOOKUP(A987,'BASE REGISTRO NOVIEMBRE'!$B$2:$V$890,12,FALSE)</f>
        <v>Calle Roma N° 198, Villa San Francisco, comuna de Limache, Región de Valparaíso.</v>
      </c>
      <c r="M987" s="27" t="str">
        <f>VLOOKUP(A987,'BASE REGISTRO NOVIEMBRE'!$B$2:$V$890,13,FALSE)</f>
        <v>V</v>
      </c>
      <c r="N987" s="27" t="str">
        <f>VLOOKUP(A987,'BASE REGISTRO NOVIEMBRE'!$B$2:$V$890,14,FALSE)</f>
        <v>Valparaíso</v>
      </c>
      <c r="O987" s="27">
        <f>VLOOKUP(A987,'BASE REGISTRO NOVIEMBRE'!$B$2:$V$890,15,FALSE)</f>
        <v>56977591646</v>
      </c>
      <c r="P987" s="27" t="str">
        <f>VLOOKUP(A987,'BASE REGISTRO NOVIEMBRE'!$B$2:$V$890,16,FALSE)</f>
        <v>fernando.gomez@gmail.com</v>
      </c>
      <c r="Q987" s="27">
        <f>VLOOKUP(A987,'BASE REGISTRO NOVIEMBRE'!$B$2:$V$890,17,FALSE)</f>
        <v>0</v>
      </c>
      <c r="R987" s="27">
        <f>VLOOKUP(A987,'BASE REGISTRO NOVIEMBRE'!$B$2:$V$890,18,FALSE)</f>
        <v>93401</v>
      </c>
      <c r="S987" s="27" t="str">
        <f>VLOOKUP(A987,'BASE REGISTRO NOVIEMBRE'!$B$2:$V$890,19,FALSE)</f>
        <v>Se acompaña certificado financiero correspondiente al año 2020, aprobado por el Sub Departamento de Supervisión Financiera Nacional.</v>
      </c>
      <c r="T987" s="107">
        <f>VLOOKUP(A987,'BASE REGISTRO NOVIEMBRE'!$B$2:$V$890,20,FALSE)</f>
        <v>44050</v>
      </c>
      <c r="U987" s="41">
        <v>7717</v>
      </c>
      <c r="V987" s="44">
        <v>881826</v>
      </c>
      <c r="W987" s="44">
        <v>22185254</v>
      </c>
      <c r="X987" s="45">
        <v>44561</v>
      </c>
      <c r="Y987" s="42" t="s">
        <v>40</v>
      </c>
      <c r="Z987" s="42" t="s">
        <v>9203</v>
      </c>
      <c r="AA987" s="42" t="s">
        <v>501</v>
      </c>
    </row>
    <row r="988" spans="1:27" ht="15.75" customHeight="1" x14ac:dyDescent="0.2">
      <c r="A988" s="41">
        <v>7723</v>
      </c>
      <c r="B988" s="27" t="str">
        <f>VLOOKUP(A988,'BASE REGISTRO NOVIEMBRE'!$B$2:$V$890,2,FALSE)</f>
        <v>Corporación Ayuda y Protege al Niño, Niña y Adolescente</v>
      </c>
      <c r="C988" s="27" t="str">
        <f>VLOOKUP(A988,'BASE REGISTRO NOVIEMBRE'!$B$2:$V$890,3,FALSE)</f>
        <v>65192786-2</v>
      </c>
      <c r="D988" s="27">
        <f>VLOOKUP(A988,'BASE REGISTRO NOVIEMBRE'!$B$2:$V$890,4,FALSE)</f>
        <v>0</v>
      </c>
      <c r="E988" s="27" t="str">
        <f>VLOOKUP(A988,'BASE REGISTRO NOVIEMBRE'!$B$2:$V$890,5,FALSE)</f>
        <v>Asociación de Derecho Privado.Dado que esta corporación se constituyó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Nº500351248414, otorgado el 19 de octubre de 2020, ello aconteció el 26 de diciembre de 2019, bajo el Nº de inscripción 305211.</v>
      </c>
      <c r="F988" s="27" t="str">
        <f>VLOOKUP(A988,'BASE REGISTRO NOVIEMBRE'!$B$2:$V$890,6,FALSE)</f>
        <v>Certificado de Vigencia extendido por el SRCeI, Folio Nº500351248414, otorgado el 19 de octubre de 2020</v>
      </c>
      <c r="G988" s="27" t="str">
        <f>VLOOKUP(A988,'BASE REGISTRO NOVIEMBRE'!$B$2:$V$890,7,FALSE)</f>
        <v>Contribuir a la restitución de derechos de niños, niñas y adolescentes gravemente vulnerados, mediante una intervención residencial transitoria, desarrollada bajo estándares mínimos de calidad y podrá realizar sus actividades en los siguientes ámbitos de acción: Educación, cultura, capacitación, trabajo, desarrollo comunitario, derechos humanos, deportivos, desarrollo de infancia y adolescencia.</v>
      </c>
      <c r="H988" s="27" t="str">
        <f>VLOOKUP(A988,'BASE REGISTRO NOVIEMBRE'!$B$2:$V$890,8,FALSE)</f>
        <v xml:space="preserve">Presidente: 
GIONANNI FRANCESCO PASTORINI RIQUELME                                                  
Secretaria:
VERÓNICA CECILIA ORTÍZ RODRIGUEZ
Tesorera:
VALENTINA PAZSANDOVAL DÍAZ
Directora:
DANIA INÉS PINCHEIRA PASCAL
</v>
      </c>
      <c r="I988" s="27" t="str">
        <f>VLOOKUP(A988,'BASE REGISTRO NOVIEMBRE'!$B$2:$V$890,9,FALSE)</f>
        <v>4 años</v>
      </c>
      <c r="J988" s="27" t="str">
        <f>VLOOKUP(A988,'BASE REGISTRO NOVIEMBRE'!$B$2:$V$890,10,FALSE)</f>
        <v>26 de diciembre de 2019 duración 90 días. 
*En relación a este punto, se debe considerar que, este Servicio entendió cumplido el requisito de acompañar la copia de la escritura pública que dice relación con la personería y la composición del directorio vigente, exigido en el artículo 3° del reglamento de la Ley 20.032, con la sola remisión de la copia de la escritura pública de constitución de esta institución o sus estatutos, donde consta la composición del  directorio inicial, que duraba 90 días posteriores al respectivo registro en el Registro Civil e Identificación , de fecha 26 de diciembre de 2019, estando a la fecha vencido, sin embargo en consideración a lo regulado en la Ley N° 21.239, que prorroga el mandato de los directores u órganos de administración y dirección de las asociaciones y organizaciones que indica, debido a la pandemia producida por el COVID 19, dicho directorio se entendería vigente hasta tres meses después que el estado de excepcional constitucional de catástrofe, por calamidad pública, haya finalizado, plazo en el cual se deberá realizar el proceso eleccionario correspondiente, debiéndose remitir copia de la escritura pública donde conste dicha elección, en el menor tiempo posible a este Servicio.</v>
      </c>
      <c r="K988" s="27" t="str">
        <f>VLOOKUP(A988,'BASE REGISTRO NOVIEMBRE'!$B$2:$V$890,11,FALSE)</f>
        <v xml:space="preserve">GIONANNI FRANCESCO PASTORINI RIQUELME                                                 </v>
      </c>
      <c r="L988" s="27" t="str">
        <f>VLOOKUP(A988,'BASE REGISTRO NOVIEMBRE'!$B$2:$V$890,12,FALSE)</f>
        <v xml:space="preserve">Enrique Soro Nº1998, comuna de San Pedro de La Paz, región del Biobío.  </v>
      </c>
      <c r="M988" s="27" t="str">
        <f>VLOOKUP(A988,'BASE REGISTRO NOVIEMBRE'!$B$2:$V$890,13,FALSE)</f>
        <v>VIII</v>
      </c>
      <c r="N988" s="27" t="str">
        <f>VLOOKUP(A988,'BASE REGISTRO NOVIEMBRE'!$B$2:$V$890,14,FALSE)</f>
        <v>San Pedro de la Paz</v>
      </c>
      <c r="O988" s="27" t="str">
        <f>VLOOKUP(A988,'BASE REGISTRO NOVIEMBRE'!$B$2:$V$890,15,FALSE)</f>
        <v>41-2947165</v>
      </c>
      <c r="P988" s="27" t="str">
        <f>VLOOKUP(A988,'BASE REGISTRO NOVIEMBRE'!$B$2:$V$890,16,FALSE)</f>
        <v>hogarbernarditaserrano@gmail.com</v>
      </c>
      <c r="Q988" s="27">
        <f>VLOOKUP(A988,'BASE REGISTRO NOVIEMBRE'!$B$2:$V$890,17,FALSE)</f>
        <v>0</v>
      </c>
      <c r="R988" s="27">
        <f>VLOOKUP(A988,'BASE REGISTRO NOVIEMBRE'!$B$2:$V$890,18,FALSE)</f>
        <v>93401</v>
      </c>
      <c r="S988" s="27" t="str">
        <f>VLOOKUP(A988,'BASE REGISTRO NOVIEMBRE'!$B$2:$V$890,19,FALSE)</f>
        <v>Certificado de Antecedentes Financieros del año 2020, aprobados por Subdepartamento de Supervisión Nacional.</v>
      </c>
      <c r="T988" s="107">
        <f>VLOOKUP(A988,'BASE REGISTRO NOVIEMBRE'!$B$2:$V$890,20,FALSE)</f>
        <v>44187</v>
      </c>
      <c r="U988" s="41">
        <v>7723</v>
      </c>
      <c r="V988" s="44">
        <v>9778650</v>
      </c>
      <c r="W988" s="44">
        <v>26577823</v>
      </c>
      <c r="X988" s="45">
        <v>44561</v>
      </c>
      <c r="Y988" s="42" t="s">
        <v>40</v>
      </c>
      <c r="Z988" s="42" t="s">
        <v>9203</v>
      </c>
      <c r="AA988" s="42" t="s">
        <v>9578</v>
      </c>
    </row>
    <row r="989" spans="1:27" ht="15.75" customHeight="1" x14ac:dyDescent="0.2">
      <c r="A989" s="41">
        <v>7729</v>
      </c>
      <c r="B989" s="27" t="str">
        <f>VLOOKUP(A989,'BASE REGISTRO NOVIEMBRE'!$B$2:$V$890,2,FALSE)</f>
        <v>Intendencia II Región Antofagasta</v>
      </c>
      <c r="C989" s="27" t="str">
        <f>VLOOKUP(A989,'BASE REGISTRO NOVIEMBRE'!$B$2:$V$890,3,FALSE)</f>
        <v>60511020-7</v>
      </c>
      <c r="D989" s="27">
        <f>VLOOKUP(A989,'BASE REGISTRO NOVIEMBRE'!$B$2:$V$890,4,FALSE)</f>
        <v>0</v>
      </c>
      <c r="E989" s="27" t="str">
        <f>VLOOKUP(A989,'BASE REGISTRO NOVIEMBRE'!$B$2:$V$890,5,FALSE)</f>
        <v xml:space="preserve">Constitución Política de la República, artículo 112.
Decreto N° 100, de 2005, que fija el texto refundido, coordinado y sistematizado de la Constitución Política de la República de Chile, artículos 115 bis, 116 y 117. </v>
      </c>
      <c r="F989" s="27" t="str">
        <f>VLOOKUP(A989,'BASE REGISTRO NOVIEMBRE'!$B$2:$V$890,6,FALSE)</f>
        <v>Indefinida</v>
      </c>
      <c r="G989" s="27" t="str">
        <f>VLOOKUP(A989,'BASE REGISTRO NOVIEMBRE'!$B$2:$V$890,7,FALSE)</f>
        <v>D.F.L. Nº 1-19.175, de 2005, del Ministerio del Interior, que fija el texto refundido, coordinado, sistematizado y actualizado de la Ley N° 19.175, Orgánica Constitucional sobre Gobierno y Administración Regional.</v>
      </c>
      <c r="H989" s="27" t="str">
        <f>VLOOKUP(A989,'BASE REGISTRO NOVIEMBRE'!$B$2:$V$890,8,FALSE)</f>
        <v>no tiene</v>
      </c>
      <c r="I989" s="27" t="str">
        <f>VLOOKUP(A989,'BASE REGISTRO NOVIEMBRE'!$B$2:$V$890,9,FALSE)</f>
        <v>no tiene</v>
      </c>
      <c r="J989" s="27" t="str">
        <f>VLOOKUP(A989,'BASE REGISTRO NOVIEMBRE'!$B$2:$V$890,10,FALSE)</f>
        <v>no tiene</v>
      </c>
      <c r="K989" s="27" t="str">
        <f>VLOOKUP(A989,'BASE REGISTRO NOVIEMBRE'!$B$2:$V$890,11,FALSE)</f>
        <v>Rodrigo Felipe Andrés Saavedra Burgos,</v>
      </c>
      <c r="L989" s="27" t="str">
        <f>VLOOKUP(A989,'BASE REGISTRO NOVIEMBRE'!$B$2:$V$890,12,FALSE)</f>
        <v>Arturo Prat N° 384, comuna de Antofagasta, Región de Antofagasta</v>
      </c>
      <c r="M989" s="27" t="str">
        <f>VLOOKUP(A989,'BASE REGISTRO NOVIEMBRE'!$B$2:$V$890,13,FALSE)</f>
        <v>II</v>
      </c>
      <c r="N989" s="27" t="str">
        <f>VLOOKUP(A989,'BASE REGISTRO NOVIEMBRE'!$B$2:$V$890,14,FALSE)</f>
        <v>Antofagasta</v>
      </c>
      <c r="O989" s="27" t="str">
        <f>VLOOKUP(A989,'BASE REGISTRO NOVIEMBRE'!$B$2:$V$890,15,FALSE)</f>
        <v>(055) 2461000</v>
      </c>
      <c r="P989" s="27" t="str">
        <f>VLOOKUP(A989,'BASE REGISTRO NOVIEMBRE'!$B$2:$V$890,16,FALSE)</f>
        <v xml:space="preserve">
iantofagasta@interior.gov.cl
</v>
      </c>
      <c r="Q989" s="27">
        <f>VLOOKUP(A989,'BASE REGISTRO NOVIEMBRE'!$B$2:$V$890,17,FALSE)</f>
        <v>0</v>
      </c>
      <c r="R989" s="27">
        <f>VLOOKUP(A989,'BASE REGISTRO NOVIEMBRE'!$B$2:$V$890,18,FALSE)</f>
        <v>91001</v>
      </c>
      <c r="S989" s="27" t="str">
        <f>VLOOKUP(A989,'BASE REGISTRO NOVIEMBRE'!$B$2:$V$890,19,FALSE)</f>
        <v>No se acompañan. Aplica Informe Jurídico Nº 09, de  fecha 14 de marzo de 2011 del Departamento Jurídico y Dictamen Nº 070791, de 2009, de la Contraloría General de la República.</v>
      </c>
      <c r="T989" s="107">
        <f>VLOOKUP(A989,'BASE REGISTRO NOVIEMBRE'!$B$2:$V$890,20,FALSE)</f>
        <v>44294</v>
      </c>
      <c r="U989" s="41">
        <v>7729</v>
      </c>
      <c r="V989" s="44">
        <v>10073677</v>
      </c>
      <c r="W989" s="44">
        <v>20147354</v>
      </c>
      <c r="X989" s="45">
        <v>44561</v>
      </c>
      <c r="Y989" s="42" t="s">
        <v>40</v>
      </c>
      <c r="Z989" s="42" t="s">
        <v>9203</v>
      </c>
      <c r="AA989" s="42" t="s">
        <v>9453</v>
      </c>
    </row>
    <row r="990" spans="1:27" ht="15.75" customHeight="1" x14ac:dyDescent="0.2">
      <c r="A990" s="41">
        <v>7733</v>
      </c>
      <c r="B990" s="27" t="str">
        <f>VLOOKUP(A990,'BASE REGISTRO NOVIEMBRE'!$B$2:$V$890,2,FALSE)</f>
        <v>Fundación Más Familias</v>
      </c>
      <c r="C990" s="27" t="str">
        <f>VLOOKUP(A990,'BASE REGISTRO NOVIEMBRE'!$B$2:$V$890,3,FALSE)</f>
        <v>65187202-2</v>
      </c>
      <c r="D990" s="27">
        <f>VLOOKUP(A990,'BASE REGISTRO NOVIEMBRE'!$B$2:$V$890,4,FALSE)</f>
        <v>0</v>
      </c>
      <c r="E990" s="27" t="str">
        <f>VLOOKUP(A990,'BASE REGISTRO NOVIEMBRE'!$B$2:$V$890,5,FALSE)</f>
        <v>Asociación de Derecho Privado. (N° de inscripción : 291152, de fecha 25-06-2019)</v>
      </c>
      <c r="F990" s="27" t="str">
        <f>VLOOKUP(A990,'BASE REGISTRO NOVIEMBRE'!$B$2:$V$890,6,FALSE)</f>
        <v>Certificado de Vigencia de fecha 11 de enero de 2021, otorgado por el Registro Civil e Identificación Folio N° 81727982.</v>
      </c>
      <c r="G990" s="27" t="str">
        <f>VLOOKUP(A990,'BASE REGISTRO NOVIEMBRE'!$B$2:$V$890,7,FALSE)</f>
        <v>Promover el desarrollo integral de individuos, grupos y comunidades en situación de riesgo biosicosocial a través de acciones de ayuda que impliquen metodologías de caso, grupo y comunidad</v>
      </c>
      <c r="H990" s="27" t="str">
        <f>VLOOKUP(A990,'BASE REGISTRO NOVIEMBRE'!$B$2:$V$890,8,FALSE)</f>
        <v xml:space="preserve">PRESIDENTE: ALFONSO ENRIQUE CONTRERAS ORELLANA; RUN: 9.465.717-2.
SECRETARIA: CARMEN GLORIA BUSTOS VERA; RUN: 11.568.412-4.
TESORERA: YESSICA DEL CARMEN MONTERO FIERRO; RUN: 10.472.871-5.
</v>
      </c>
      <c r="I990" s="27" t="str">
        <f>VLOOKUP(A990,'BASE REGISTRO NOVIEMBRE'!$B$2:$V$890,9,FALSE)</f>
        <v>5 años</v>
      </c>
      <c r="J990" s="27" t="str">
        <f>VLOOKUP(A990,'BASE REGISTRO NOVIEMBRE'!$B$2:$V$890,10,FALSE)</f>
        <v>07 de mayo de 2019</v>
      </c>
      <c r="K990" s="27" t="str">
        <f>VLOOKUP(A990,'BASE REGISTRO NOVIEMBRE'!$B$2:$V$890,11,FALSE)</f>
        <v>ALFONSO ENRIQUE CONTRERAS ORELLANA,Articulo 15 Estatuto.</v>
      </c>
      <c r="L990" s="27" t="str">
        <f>VLOOKUP(A990,'BASE REGISTRO NOVIEMBRE'!$B$2:$V$890,12,FALSE)</f>
        <v>Puelma 736, comuna de San Carlos, Región del Ñuble</v>
      </c>
      <c r="M990" s="27" t="str">
        <f>VLOOKUP(A990,'BASE REGISTRO NOVIEMBRE'!$B$2:$V$890,13,FALSE)</f>
        <v>XVI</v>
      </c>
      <c r="N990" s="27" t="str">
        <f>VLOOKUP(A990,'BASE REGISTRO NOVIEMBRE'!$B$2:$V$890,14,FALSE)</f>
        <v>San Carlos</v>
      </c>
      <c r="O990" s="27">
        <f>VLOOKUP(A990,'BASE REGISTRO NOVIEMBRE'!$B$2:$V$890,15,FALSE)</f>
        <v>987619046</v>
      </c>
      <c r="P990" s="27" t="str">
        <f>VLOOKUP(A990,'BASE REGISTRO NOVIEMBRE'!$B$2:$V$890,16,FALSE)</f>
        <v>masfamiliasfundacion@gmail.com</v>
      </c>
      <c r="Q990" s="27">
        <f>VLOOKUP(A990,'BASE REGISTRO NOVIEMBRE'!$B$2:$V$890,17,FALSE)</f>
        <v>0</v>
      </c>
      <c r="R990" s="27">
        <f>VLOOKUP(A990,'BASE REGISTRO NOVIEMBRE'!$B$2:$V$890,18,FALSE)</f>
        <v>93401</v>
      </c>
      <c r="S990" s="27" t="str">
        <f>VLOOKUP(A990,'BASE REGISTRO NOVIEMBRE'!$B$2:$V$890,19,FALSE)</f>
        <v>Se acompaña certificado financiero correspondiente al año 2020, aprobado por el Subdepartamento de Supervisión Financiera Nacional.</v>
      </c>
      <c r="T990" s="107">
        <f>VLOOKUP(A990,'BASE REGISTRO NOVIEMBRE'!$B$2:$V$890,20,FALSE)</f>
        <v>44355</v>
      </c>
      <c r="U990" s="41">
        <v>7733</v>
      </c>
      <c r="V990" s="44">
        <v>7121844</v>
      </c>
      <c r="W990" s="44">
        <v>23176249</v>
      </c>
      <c r="X990" s="45">
        <v>44561</v>
      </c>
      <c r="Y990" s="42" t="s">
        <v>40</v>
      </c>
      <c r="Z990" s="42" t="s">
        <v>9203</v>
      </c>
      <c r="AA990" s="42" t="s">
        <v>9568</v>
      </c>
    </row>
  </sheetData>
  <autoFilter ref="A6:AA7" xr:uid="{00000000-0001-0000-0100-000000000000}"/>
  <mergeCells count="4">
    <mergeCell ref="B1:P1"/>
    <mergeCell ref="B2:P2"/>
    <mergeCell ref="B3:P3"/>
    <mergeCell ref="B4:P4"/>
  </mergeCells>
  <phoneticPr fontId="129" type="noConversion"/>
  <pageMargins left="0.70866141732283472" right="0.70866141732283472" top="0.74803149606299213" bottom="0.74803149606299213"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F1198-6A88-4057-883B-4E96257CA153}">
  <dimension ref="A1:F985"/>
  <sheetViews>
    <sheetView topLeftCell="A959" workbookViewId="0">
      <selection activeCell="A984" sqref="A2:A984"/>
    </sheetView>
  </sheetViews>
  <sheetFormatPr baseColWidth="10" defaultColWidth="5.42578125" defaultRowHeight="11.25" x14ac:dyDescent="0.2"/>
  <cols>
    <col min="1" max="1" width="11.85546875" style="57" bestFit="1" customWidth="1"/>
    <col min="2" max="2" width="9.140625" style="57" bestFit="1" customWidth="1"/>
    <col min="3" max="3" width="47.5703125" style="57" customWidth="1"/>
    <col min="4" max="4" width="17" style="57" bestFit="1" customWidth="1"/>
    <col min="5" max="5" width="23.28515625" style="57" bestFit="1" customWidth="1"/>
    <col min="6" max="6" width="15.5703125" style="57" bestFit="1" customWidth="1"/>
    <col min="7" max="9" width="5.42578125" style="57"/>
    <col min="10" max="10" width="5.28515625" style="57" customWidth="1"/>
    <col min="11" max="16384" width="5.42578125" style="57"/>
  </cols>
  <sheetData>
    <row r="1" spans="1:6" x14ac:dyDescent="0.2">
      <c r="A1" s="57" t="s">
        <v>3125</v>
      </c>
      <c r="B1" s="57" t="s">
        <v>3126</v>
      </c>
      <c r="C1" s="57" t="s">
        <v>3127</v>
      </c>
      <c r="D1" s="57" t="s">
        <v>14</v>
      </c>
      <c r="E1" s="57" t="s">
        <v>9663</v>
      </c>
      <c r="F1" s="57" t="s">
        <v>9197</v>
      </c>
    </row>
    <row r="2" spans="1:6" x14ac:dyDescent="0.2">
      <c r="A2" s="57">
        <v>150</v>
      </c>
      <c r="B2" s="57" t="s">
        <v>8096</v>
      </c>
      <c r="C2" s="57" t="s">
        <v>9349</v>
      </c>
      <c r="D2" s="57" t="s">
        <v>9537</v>
      </c>
      <c r="E2" s="57">
        <v>45437468</v>
      </c>
      <c r="F2" s="57">
        <v>81654892</v>
      </c>
    </row>
    <row r="3" spans="1:6" x14ac:dyDescent="0.2">
      <c r="A3" s="57">
        <v>250</v>
      </c>
      <c r="B3" s="57" t="s">
        <v>8098</v>
      </c>
      <c r="C3" s="57" t="s">
        <v>9434</v>
      </c>
      <c r="D3" s="57" t="s">
        <v>71</v>
      </c>
      <c r="E3" s="57">
        <v>38324520</v>
      </c>
      <c r="F3" s="57">
        <v>65477520</v>
      </c>
    </row>
    <row r="4" spans="1:6" x14ac:dyDescent="0.2">
      <c r="A4" s="57">
        <v>250</v>
      </c>
      <c r="B4" s="57" t="s">
        <v>8098</v>
      </c>
      <c r="C4" s="57" t="s">
        <v>9434</v>
      </c>
      <c r="D4" s="57" t="s">
        <v>72</v>
      </c>
      <c r="E4" s="57">
        <v>12986892</v>
      </c>
      <c r="F4" s="57">
        <v>22606812</v>
      </c>
    </row>
    <row r="5" spans="1:6" x14ac:dyDescent="0.2">
      <c r="A5" s="57">
        <v>400</v>
      </c>
      <c r="B5" s="57" t="s">
        <v>8099</v>
      </c>
      <c r="C5" s="57" t="s">
        <v>9618</v>
      </c>
      <c r="D5" s="57" t="s">
        <v>71</v>
      </c>
      <c r="E5" s="57">
        <v>27373672</v>
      </c>
      <c r="F5" s="57">
        <v>53604054</v>
      </c>
    </row>
    <row r="6" spans="1:6" x14ac:dyDescent="0.2">
      <c r="A6" s="57">
        <v>1050</v>
      </c>
      <c r="B6" s="57" t="s">
        <v>8107</v>
      </c>
      <c r="C6" s="57" t="s">
        <v>9250</v>
      </c>
      <c r="D6" s="57" t="s">
        <v>100</v>
      </c>
      <c r="E6" s="57">
        <v>59993511</v>
      </c>
      <c r="F6" s="57">
        <v>106686951</v>
      </c>
    </row>
    <row r="7" spans="1:6" x14ac:dyDescent="0.2">
      <c r="A7" s="57">
        <v>1050</v>
      </c>
      <c r="B7" s="57" t="s">
        <v>8107</v>
      </c>
      <c r="C7" s="57" t="s">
        <v>9250</v>
      </c>
      <c r="D7" s="57" t="s">
        <v>9479</v>
      </c>
      <c r="E7" s="57">
        <v>58324644</v>
      </c>
      <c r="F7" s="57">
        <v>74357844</v>
      </c>
    </row>
    <row r="8" spans="1:6" x14ac:dyDescent="0.2">
      <c r="A8" s="57">
        <v>1150</v>
      </c>
      <c r="B8" s="57" t="s">
        <v>8109</v>
      </c>
      <c r="C8" s="57" t="s">
        <v>9256</v>
      </c>
      <c r="D8" s="57" t="s">
        <v>111</v>
      </c>
      <c r="E8" s="57">
        <v>61678585</v>
      </c>
      <c r="F8" s="57">
        <v>89601179</v>
      </c>
    </row>
    <row r="9" spans="1:6" x14ac:dyDescent="0.2">
      <c r="A9" s="57">
        <v>1200</v>
      </c>
      <c r="B9" s="57" t="s">
        <v>8110</v>
      </c>
      <c r="C9" s="57" t="s">
        <v>9327</v>
      </c>
      <c r="D9" s="57" t="s">
        <v>9518</v>
      </c>
      <c r="E9" s="57">
        <v>59358010</v>
      </c>
      <c r="F9" s="57">
        <v>90568094</v>
      </c>
    </row>
    <row r="10" spans="1:6" x14ac:dyDescent="0.2">
      <c r="A10" s="57">
        <v>1250</v>
      </c>
      <c r="B10" s="57" t="s">
        <v>7926</v>
      </c>
      <c r="C10" s="57" t="s">
        <v>3128</v>
      </c>
      <c r="D10" s="57" t="s">
        <v>129</v>
      </c>
      <c r="E10" s="57">
        <v>31047171</v>
      </c>
      <c r="F10" s="57">
        <v>108855239</v>
      </c>
    </row>
    <row r="11" spans="1:6" x14ac:dyDescent="0.2">
      <c r="A11" s="57">
        <v>1450</v>
      </c>
      <c r="B11" s="57" t="s">
        <v>8115</v>
      </c>
      <c r="C11" s="57" t="s">
        <v>9619</v>
      </c>
      <c r="D11" s="57" t="s">
        <v>138</v>
      </c>
      <c r="E11" s="57">
        <v>18186476</v>
      </c>
      <c r="F11" s="57">
        <v>43361876</v>
      </c>
    </row>
    <row r="12" spans="1:6" x14ac:dyDescent="0.2">
      <c r="A12" s="57">
        <v>1500</v>
      </c>
      <c r="B12" s="57" t="s">
        <v>7974</v>
      </c>
      <c r="C12" s="57" t="s">
        <v>3129</v>
      </c>
      <c r="D12" s="57" t="s">
        <v>149</v>
      </c>
      <c r="E12" s="57">
        <v>31982355</v>
      </c>
      <c r="F12" s="57">
        <v>64600894</v>
      </c>
    </row>
    <row r="13" spans="1:6" x14ac:dyDescent="0.2">
      <c r="A13" s="57">
        <v>1500</v>
      </c>
      <c r="B13" s="57" t="s">
        <v>7974</v>
      </c>
      <c r="C13" s="57" t="s">
        <v>3129</v>
      </c>
      <c r="D13" s="57" t="s">
        <v>9562</v>
      </c>
      <c r="E13" s="57">
        <v>30972651</v>
      </c>
      <c r="F13" s="57">
        <v>62067925</v>
      </c>
    </row>
    <row r="14" spans="1:6" x14ac:dyDescent="0.2">
      <c r="A14" s="57">
        <v>1550</v>
      </c>
      <c r="B14" s="57" t="s">
        <v>8116</v>
      </c>
      <c r="C14" s="57" t="s">
        <v>9418</v>
      </c>
      <c r="D14" s="57" t="s">
        <v>160</v>
      </c>
      <c r="E14" s="57">
        <v>36617760</v>
      </c>
      <c r="F14" s="57">
        <v>44375760</v>
      </c>
    </row>
    <row r="15" spans="1:6" x14ac:dyDescent="0.2">
      <c r="A15" s="57">
        <v>1750</v>
      </c>
      <c r="B15" s="57" t="s">
        <v>8121</v>
      </c>
      <c r="C15" s="57" t="s">
        <v>9217</v>
      </c>
      <c r="D15" s="57" t="s">
        <v>184</v>
      </c>
      <c r="E15" s="57">
        <v>11841294</v>
      </c>
      <c r="F15" s="57">
        <v>26524499</v>
      </c>
    </row>
    <row r="16" spans="1:6" x14ac:dyDescent="0.2">
      <c r="A16" s="57">
        <v>1750</v>
      </c>
      <c r="B16" s="57" t="s">
        <v>8121</v>
      </c>
      <c r="C16" s="57" t="s">
        <v>9217</v>
      </c>
      <c r="D16" s="57" t="s">
        <v>9462</v>
      </c>
      <c r="E16" s="57">
        <v>0</v>
      </c>
      <c r="F16" s="57">
        <v>24080212</v>
      </c>
    </row>
    <row r="17" spans="1:6" x14ac:dyDescent="0.2">
      <c r="A17" s="57">
        <v>1750</v>
      </c>
      <c r="B17" s="57" t="s">
        <v>8121</v>
      </c>
      <c r="C17" s="57" t="s">
        <v>9217</v>
      </c>
      <c r="D17" s="57" t="s">
        <v>9665</v>
      </c>
      <c r="E17" s="57">
        <v>11619183</v>
      </c>
      <c r="F17" s="57">
        <v>47387184</v>
      </c>
    </row>
    <row r="18" spans="1:6" x14ac:dyDescent="0.2">
      <c r="A18" s="57">
        <v>1750</v>
      </c>
      <c r="B18" s="57" t="s">
        <v>8121</v>
      </c>
      <c r="C18" s="57" t="s">
        <v>9217</v>
      </c>
      <c r="D18" s="57" t="s">
        <v>185</v>
      </c>
      <c r="E18" s="57">
        <v>27508162</v>
      </c>
      <c r="F18" s="57">
        <v>43996550</v>
      </c>
    </row>
    <row r="19" spans="1:6" x14ac:dyDescent="0.2">
      <c r="A19" s="57">
        <v>1750</v>
      </c>
      <c r="B19" s="57" t="s">
        <v>8121</v>
      </c>
      <c r="C19" s="57" t="s">
        <v>9217</v>
      </c>
      <c r="D19" s="57" t="s">
        <v>186</v>
      </c>
      <c r="E19" s="57">
        <v>28715633</v>
      </c>
      <c r="F19" s="57">
        <v>60104839</v>
      </c>
    </row>
    <row r="20" spans="1:6" x14ac:dyDescent="0.2">
      <c r="A20" s="57">
        <v>1750</v>
      </c>
      <c r="B20" s="57" t="s">
        <v>8121</v>
      </c>
      <c r="C20" s="57" t="s">
        <v>9217</v>
      </c>
      <c r="D20" s="57" t="s">
        <v>9509</v>
      </c>
      <c r="E20" s="57">
        <v>16183188</v>
      </c>
      <c r="F20" s="57">
        <v>31981062</v>
      </c>
    </row>
    <row r="21" spans="1:6" x14ac:dyDescent="0.2">
      <c r="A21" s="57">
        <v>1750</v>
      </c>
      <c r="B21" s="57" t="s">
        <v>8121</v>
      </c>
      <c r="C21" s="57" t="s">
        <v>9217</v>
      </c>
      <c r="D21" s="57" t="s">
        <v>187</v>
      </c>
      <c r="E21" s="57">
        <v>9135821</v>
      </c>
      <c r="F21" s="57">
        <v>17278618</v>
      </c>
    </row>
    <row r="22" spans="1:6" x14ac:dyDescent="0.2">
      <c r="A22" s="57">
        <v>1750</v>
      </c>
      <c r="B22" s="57" t="s">
        <v>8121</v>
      </c>
      <c r="C22" s="57" t="s">
        <v>9217</v>
      </c>
      <c r="D22" s="57" t="s">
        <v>69</v>
      </c>
      <c r="E22" s="57">
        <v>23504154</v>
      </c>
      <c r="F22" s="57">
        <v>46622994</v>
      </c>
    </row>
    <row r="23" spans="1:6" x14ac:dyDescent="0.2">
      <c r="A23" s="57">
        <v>1750</v>
      </c>
      <c r="B23" s="57" t="s">
        <v>8121</v>
      </c>
      <c r="C23" s="57" t="s">
        <v>9217</v>
      </c>
      <c r="D23" s="57" t="s">
        <v>9592</v>
      </c>
      <c r="E23" s="57">
        <v>53685362</v>
      </c>
      <c r="F23" s="57">
        <v>66999331</v>
      </c>
    </row>
    <row r="24" spans="1:6" x14ac:dyDescent="0.2">
      <c r="A24" s="57">
        <v>1750</v>
      </c>
      <c r="B24" s="57" t="s">
        <v>8121</v>
      </c>
      <c r="C24" s="57" t="s">
        <v>9217</v>
      </c>
      <c r="D24" s="57" t="s">
        <v>71</v>
      </c>
      <c r="E24" s="57">
        <v>18173977</v>
      </c>
      <c r="F24" s="57">
        <v>34806698</v>
      </c>
    </row>
    <row r="25" spans="1:6" x14ac:dyDescent="0.2">
      <c r="A25" s="57">
        <v>1800</v>
      </c>
      <c r="B25" s="57" t="s">
        <v>7907</v>
      </c>
      <c r="C25" s="57" t="s">
        <v>3130</v>
      </c>
      <c r="D25" s="57" t="s">
        <v>203</v>
      </c>
      <c r="E25" s="57">
        <v>17166182</v>
      </c>
      <c r="F25" s="57">
        <v>30510110</v>
      </c>
    </row>
    <row r="26" spans="1:6" x14ac:dyDescent="0.2">
      <c r="A26" s="57">
        <v>1800</v>
      </c>
      <c r="B26" s="57" t="s">
        <v>7907</v>
      </c>
      <c r="C26" s="57" t="s">
        <v>3130</v>
      </c>
      <c r="D26" s="57" t="s">
        <v>204</v>
      </c>
      <c r="E26" s="57">
        <v>75448004</v>
      </c>
      <c r="F26" s="57">
        <v>115272294</v>
      </c>
    </row>
    <row r="27" spans="1:6" x14ac:dyDescent="0.2">
      <c r="A27" s="57">
        <v>1800</v>
      </c>
      <c r="B27" s="57" t="s">
        <v>7907</v>
      </c>
      <c r="C27" s="57" t="s">
        <v>3130</v>
      </c>
      <c r="D27" s="57" t="s">
        <v>9457</v>
      </c>
      <c r="E27" s="57">
        <v>13134398</v>
      </c>
      <c r="F27" s="57">
        <v>13134398</v>
      </c>
    </row>
    <row r="28" spans="1:6" x14ac:dyDescent="0.2">
      <c r="A28" s="57">
        <v>1800</v>
      </c>
      <c r="B28" s="57" t="s">
        <v>7907</v>
      </c>
      <c r="C28" s="57" t="s">
        <v>3130</v>
      </c>
      <c r="D28" s="57" t="s">
        <v>9465</v>
      </c>
      <c r="E28" s="57">
        <v>91325108</v>
      </c>
      <c r="F28" s="57">
        <v>127649926</v>
      </c>
    </row>
    <row r="29" spans="1:6" x14ac:dyDescent="0.2">
      <c r="A29" s="57">
        <v>1800</v>
      </c>
      <c r="B29" s="57" t="s">
        <v>7907</v>
      </c>
      <c r="C29" s="57" t="s">
        <v>3130</v>
      </c>
      <c r="D29" s="57" t="s">
        <v>9467</v>
      </c>
      <c r="E29" s="57">
        <v>58915648</v>
      </c>
      <c r="F29" s="57">
        <v>132141547</v>
      </c>
    </row>
    <row r="30" spans="1:6" x14ac:dyDescent="0.2">
      <c r="A30" s="57">
        <v>1800</v>
      </c>
      <c r="B30" s="57" t="s">
        <v>7907</v>
      </c>
      <c r="C30" s="57" t="s">
        <v>3130</v>
      </c>
      <c r="D30" s="57" t="s">
        <v>205</v>
      </c>
      <c r="E30" s="57">
        <v>37652367</v>
      </c>
      <c r="F30" s="57">
        <v>55930215</v>
      </c>
    </row>
    <row r="31" spans="1:6" x14ac:dyDescent="0.2">
      <c r="A31" s="57">
        <v>1800</v>
      </c>
      <c r="B31" s="57" t="s">
        <v>7907</v>
      </c>
      <c r="C31" s="57" t="s">
        <v>3130</v>
      </c>
      <c r="D31" s="57" t="s">
        <v>206</v>
      </c>
      <c r="E31" s="57">
        <v>111910134</v>
      </c>
      <c r="F31" s="57">
        <v>148809768</v>
      </c>
    </row>
    <row r="32" spans="1:6" x14ac:dyDescent="0.2">
      <c r="A32" s="57">
        <v>1800</v>
      </c>
      <c r="B32" s="57" t="s">
        <v>7907</v>
      </c>
      <c r="C32" s="57" t="s">
        <v>3130</v>
      </c>
      <c r="D32" s="57" t="s">
        <v>9471</v>
      </c>
      <c r="E32" s="57">
        <v>14041980</v>
      </c>
      <c r="F32" s="57">
        <v>21024180</v>
      </c>
    </row>
    <row r="33" spans="1:6" x14ac:dyDescent="0.2">
      <c r="A33" s="57">
        <v>1800</v>
      </c>
      <c r="B33" s="57" t="s">
        <v>7907</v>
      </c>
      <c r="C33" s="57" t="s">
        <v>3130</v>
      </c>
      <c r="D33" s="57" t="s">
        <v>100</v>
      </c>
      <c r="E33" s="57">
        <v>52900961</v>
      </c>
      <c r="F33" s="57">
        <v>66609347</v>
      </c>
    </row>
    <row r="34" spans="1:6" x14ac:dyDescent="0.2">
      <c r="A34" s="57">
        <v>1800</v>
      </c>
      <c r="B34" s="57" t="s">
        <v>7907</v>
      </c>
      <c r="C34" s="57" t="s">
        <v>3130</v>
      </c>
      <c r="D34" s="57" t="s">
        <v>9480</v>
      </c>
      <c r="E34" s="57">
        <v>33755059</v>
      </c>
      <c r="F34" s="57">
        <v>48495259</v>
      </c>
    </row>
    <row r="35" spans="1:6" x14ac:dyDescent="0.2">
      <c r="A35" s="57">
        <v>1800</v>
      </c>
      <c r="B35" s="57" t="s">
        <v>7907</v>
      </c>
      <c r="C35" s="57" t="s">
        <v>3130</v>
      </c>
      <c r="D35" s="57" t="s">
        <v>207</v>
      </c>
      <c r="E35" s="57">
        <v>21334500</v>
      </c>
      <c r="F35" s="57">
        <v>27540900</v>
      </c>
    </row>
    <row r="36" spans="1:6" x14ac:dyDescent="0.2">
      <c r="A36" s="57">
        <v>1800</v>
      </c>
      <c r="B36" s="57" t="s">
        <v>7907</v>
      </c>
      <c r="C36" s="57" t="s">
        <v>3130</v>
      </c>
      <c r="D36" s="57" t="s">
        <v>208</v>
      </c>
      <c r="E36" s="57">
        <v>39484842</v>
      </c>
      <c r="F36" s="57">
        <v>64531114</v>
      </c>
    </row>
    <row r="37" spans="1:6" x14ac:dyDescent="0.2">
      <c r="A37" s="57">
        <v>1800</v>
      </c>
      <c r="B37" s="57" t="s">
        <v>7907</v>
      </c>
      <c r="C37" s="57" t="s">
        <v>3130</v>
      </c>
      <c r="D37" s="57" t="s">
        <v>116</v>
      </c>
      <c r="E37" s="57">
        <v>62369148</v>
      </c>
      <c r="F37" s="57">
        <v>74394048</v>
      </c>
    </row>
    <row r="38" spans="1:6" x14ac:dyDescent="0.2">
      <c r="A38" s="57">
        <v>1800</v>
      </c>
      <c r="B38" s="57" t="s">
        <v>7907</v>
      </c>
      <c r="C38" s="57" t="s">
        <v>3130</v>
      </c>
      <c r="D38" s="57" t="s">
        <v>209</v>
      </c>
      <c r="E38" s="57">
        <v>26237556</v>
      </c>
      <c r="F38" s="57">
        <v>46873836</v>
      </c>
    </row>
    <row r="39" spans="1:6" x14ac:dyDescent="0.2">
      <c r="A39" s="57">
        <v>1800</v>
      </c>
      <c r="B39" s="57" t="s">
        <v>7907</v>
      </c>
      <c r="C39" s="57" t="s">
        <v>3130</v>
      </c>
      <c r="D39" s="57" t="s">
        <v>9510</v>
      </c>
      <c r="E39" s="57">
        <v>15231540</v>
      </c>
      <c r="F39" s="57">
        <v>29731966</v>
      </c>
    </row>
    <row r="40" spans="1:6" x14ac:dyDescent="0.2">
      <c r="A40" s="57">
        <v>1800</v>
      </c>
      <c r="B40" s="57" t="s">
        <v>7907</v>
      </c>
      <c r="C40" s="57" t="s">
        <v>3130</v>
      </c>
      <c r="D40" s="57" t="s">
        <v>210</v>
      </c>
      <c r="E40" s="57">
        <v>15899590</v>
      </c>
      <c r="F40" s="57">
        <v>31638848</v>
      </c>
    </row>
    <row r="41" spans="1:6" x14ac:dyDescent="0.2">
      <c r="A41" s="57">
        <v>1800</v>
      </c>
      <c r="B41" s="57" t="s">
        <v>7907</v>
      </c>
      <c r="C41" s="57" t="s">
        <v>3130</v>
      </c>
      <c r="D41" s="57" t="s">
        <v>9518</v>
      </c>
      <c r="E41" s="57">
        <v>86533199</v>
      </c>
      <c r="F41" s="57">
        <v>126905732</v>
      </c>
    </row>
    <row r="42" spans="1:6" x14ac:dyDescent="0.2">
      <c r="A42" s="57">
        <v>1800</v>
      </c>
      <c r="B42" s="57" t="s">
        <v>7907</v>
      </c>
      <c r="C42" s="57" t="s">
        <v>3130</v>
      </c>
      <c r="D42" s="57" t="s">
        <v>9519</v>
      </c>
      <c r="E42" s="57">
        <v>48996426</v>
      </c>
      <c r="F42" s="57">
        <v>56425487</v>
      </c>
    </row>
    <row r="43" spans="1:6" x14ac:dyDescent="0.2">
      <c r="A43" s="57">
        <v>1800</v>
      </c>
      <c r="B43" s="57" t="s">
        <v>7907</v>
      </c>
      <c r="C43" s="57" t="s">
        <v>3130</v>
      </c>
      <c r="D43" s="57" t="s">
        <v>9522</v>
      </c>
      <c r="E43" s="57">
        <v>21151410</v>
      </c>
      <c r="F43" s="57">
        <v>36046770</v>
      </c>
    </row>
    <row r="44" spans="1:6" x14ac:dyDescent="0.2">
      <c r="A44" s="57">
        <v>1800</v>
      </c>
      <c r="B44" s="57" t="s">
        <v>7907</v>
      </c>
      <c r="C44" s="57" t="s">
        <v>3130</v>
      </c>
      <c r="D44" s="57" t="s">
        <v>211</v>
      </c>
      <c r="E44" s="57">
        <v>110335138</v>
      </c>
      <c r="F44" s="57">
        <v>163111088</v>
      </c>
    </row>
    <row r="45" spans="1:6" x14ac:dyDescent="0.2">
      <c r="A45" s="57">
        <v>1800</v>
      </c>
      <c r="B45" s="57" t="s">
        <v>7907</v>
      </c>
      <c r="C45" s="57" t="s">
        <v>3130</v>
      </c>
      <c r="D45" s="57" t="s">
        <v>9531</v>
      </c>
      <c r="E45" s="57">
        <v>28058100</v>
      </c>
      <c r="F45" s="57">
        <v>40083000</v>
      </c>
    </row>
    <row r="46" spans="1:6" x14ac:dyDescent="0.2">
      <c r="A46" s="57">
        <v>1800</v>
      </c>
      <c r="B46" s="57" t="s">
        <v>7907</v>
      </c>
      <c r="C46" s="57" t="s">
        <v>3130</v>
      </c>
      <c r="D46" s="57" t="s">
        <v>212</v>
      </c>
      <c r="E46" s="57">
        <v>15627559</v>
      </c>
      <c r="F46" s="57">
        <v>27051214</v>
      </c>
    </row>
    <row r="47" spans="1:6" x14ac:dyDescent="0.2">
      <c r="A47" s="57">
        <v>1800</v>
      </c>
      <c r="B47" s="57" t="s">
        <v>7907</v>
      </c>
      <c r="C47" s="57" t="s">
        <v>3130</v>
      </c>
      <c r="D47" s="57" t="s">
        <v>213</v>
      </c>
      <c r="E47" s="57">
        <v>11606433</v>
      </c>
      <c r="F47" s="57">
        <v>23030088</v>
      </c>
    </row>
    <row r="48" spans="1:6" x14ac:dyDescent="0.2">
      <c r="A48" s="57">
        <v>1800</v>
      </c>
      <c r="B48" s="57" t="s">
        <v>7907</v>
      </c>
      <c r="C48" s="57" t="s">
        <v>3130</v>
      </c>
      <c r="D48" s="57" t="s">
        <v>223</v>
      </c>
      <c r="E48" s="57">
        <v>51626904</v>
      </c>
      <c r="F48" s="57">
        <v>83693304</v>
      </c>
    </row>
    <row r="49" spans="1:6" x14ac:dyDescent="0.2">
      <c r="A49" s="57">
        <v>1800</v>
      </c>
      <c r="B49" s="57" t="s">
        <v>7907</v>
      </c>
      <c r="C49" s="57" t="s">
        <v>3130</v>
      </c>
      <c r="D49" s="57" t="s">
        <v>9548</v>
      </c>
      <c r="E49" s="57">
        <v>55367984</v>
      </c>
      <c r="F49" s="57">
        <v>75711184</v>
      </c>
    </row>
    <row r="50" spans="1:6" x14ac:dyDescent="0.2">
      <c r="A50" s="57">
        <v>1800</v>
      </c>
      <c r="B50" s="57" t="s">
        <v>7907</v>
      </c>
      <c r="C50" s="57" t="s">
        <v>3130</v>
      </c>
      <c r="D50" s="57" t="s">
        <v>174</v>
      </c>
      <c r="E50" s="57">
        <v>30730300</v>
      </c>
      <c r="F50" s="57">
        <v>73485500</v>
      </c>
    </row>
    <row r="51" spans="1:6" x14ac:dyDescent="0.2">
      <c r="A51" s="57">
        <v>1800</v>
      </c>
      <c r="B51" s="57" t="s">
        <v>7907</v>
      </c>
      <c r="C51" s="57" t="s">
        <v>3130</v>
      </c>
      <c r="D51" s="57" t="s">
        <v>9549</v>
      </c>
      <c r="E51" s="57">
        <v>152515664</v>
      </c>
      <c r="F51" s="57">
        <v>219429950</v>
      </c>
    </row>
    <row r="52" spans="1:6" x14ac:dyDescent="0.2">
      <c r="A52" s="57">
        <v>1800</v>
      </c>
      <c r="B52" s="57" t="s">
        <v>7907</v>
      </c>
      <c r="C52" s="57" t="s">
        <v>3130</v>
      </c>
      <c r="D52" s="57" t="s">
        <v>9550</v>
      </c>
      <c r="E52" s="57">
        <v>11575970</v>
      </c>
      <c r="F52" s="57">
        <v>18765257</v>
      </c>
    </row>
    <row r="53" spans="1:6" x14ac:dyDescent="0.2">
      <c r="A53" s="57">
        <v>1800</v>
      </c>
      <c r="B53" s="57" t="s">
        <v>7907</v>
      </c>
      <c r="C53" s="57" t="s">
        <v>3130</v>
      </c>
      <c r="D53" s="57" t="s">
        <v>214</v>
      </c>
      <c r="E53" s="57">
        <v>30525433</v>
      </c>
      <c r="F53" s="57">
        <v>42501427</v>
      </c>
    </row>
    <row r="54" spans="1:6" x14ac:dyDescent="0.2">
      <c r="A54" s="57">
        <v>1800</v>
      </c>
      <c r="B54" s="57" t="s">
        <v>7907</v>
      </c>
      <c r="C54" s="57" t="s">
        <v>3130</v>
      </c>
      <c r="D54" s="57" t="s">
        <v>215</v>
      </c>
      <c r="E54" s="57">
        <v>40595890</v>
      </c>
      <c r="F54" s="57">
        <v>65055140</v>
      </c>
    </row>
    <row r="55" spans="1:6" x14ac:dyDescent="0.2">
      <c r="A55" s="57">
        <v>1800</v>
      </c>
      <c r="B55" s="57" t="s">
        <v>7907</v>
      </c>
      <c r="C55" s="57" t="s">
        <v>3130</v>
      </c>
      <c r="D55" s="57" t="s">
        <v>216</v>
      </c>
      <c r="E55" s="57">
        <v>24851460</v>
      </c>
      <c r="F55" s="57">
        <v>44892960</v>
      </c>
    </row>
    <row r="56" spans="1:6" x14ac:dyDescent="0.2">
      <c r="A56" s="57">
        <v>1800</v>
      </c>
      <c r="B56" s="57" t="s">
        <v>7907</v>
      </c>
      <c r="C56" s="57" t="s">
        <v>3130</v>
      </c>
      <c r="D56" s="57" t="s">
        <v>9566</v>
      </c>
      <c r="E56" s="57">
        <v>41213600</v>
      </c>
      <c r="F56" s="57">
        <v>47846690</v>
      </c>
    </row>
    <row r="57" spans="1:6" x14ac:dyDescent="0.2">
      <c r="A57" s="57">
        <v>1800</v>
      </c>
      <c r="B57" s="57" t="s">
        <v>7907</v>
      </c>
      <c r="C57" s="57" t="s">
        <v>3130</v>
      </c>
      <c r="D57" s="57" t="s">
        <v>217</v>
      </c>
      <c r="E57" s="57">
        <v>49368464</v>
      </c>
      <c r="F57" s="57">
        <v>85486264</v>
      </c>
    </row>
    <row r="58" spans="1:6" x14ac:dyDescent="0.2">
      <c r="A58" s="57">
        <v>1800</v>
      </c>
      <c r="B58" s="57" t="s">
        <v>7907</v>
      </c>
      <c r="C58" s="57" t="s">
        <v>3130</v>
      </c>
      <c r="D58" s="57" t="s">
        <v>9569</v>
      </c>
      <c r="E58" s="57">
        <v>17377920</v>
      </c>
      <c r="F58" s="57">
        <v>24360120</v>
      </c>
    </row>
    <row r="59" spans="1:6" x14ac:dyDescent="0.2">
      <c r="A59" s="57">
        <v>1800</v>
      </c>
      <c r="B59" s="57" t="s">
        <v>7907</v>
      </c>
      <c r="C59" s="57" t="s">
        <v>3130</v>
      </c>
      <c r="D59" s="57" t="s">
        <v>9578</v>
      </c>
      <c r="E59" s="57">
        <v>13891164</v>
      </c>
      <c r="F59" s="57">
        <v>27233993</v>
      </c>
    </row>
    <row r="60" spans="1:6" x14ac:dyDescent="0.2">
      <c r="A60" s="57">
        <v>1800</v>
      </c>
      <c r="B60" s="57" t="s">
        <v>7907</v>
      </c>
      <c r="C60" s="57" t="s">
        <v>3130</v>
      </c>
      <c r="D60" s="57" t="s">
        <v>9582</v>
      </c>
      <c r="E60" s="57">
        <v>58681512</v>
      </c>
      <c r="F60" s="57">
        <v>82731312</v>
      </c>
    </row>
    <row r="61" spans="1:6" x14ac:dyDescent="0.2">
      <c r="A61" s="57">
        <v>1800</v>
      </c>
      <c r="B61" s="57" t="s">
        <v>7907</v>
      </c>
      <c r="C61" s="57" t="s">
        <v>3130</v>
      </c>
      <c r="D61" s="57" t="s">
        <v>218</v>
      </c>
      <c r="E61" s="57">
        <v>54459436</v>
      </c>
      <c r="F61" s="57">
        <v>99298952</v>
      </c>
    </row>
    <row r="62" spans="1:6" x14ac:dyDescent="0.2">
      <c r="A62" s="57">
        <v>1800</v>
      </c>
      <c r="B62" s="57" t="s">
        <v>7907</v>
      </c>
      <c r="C62" s="57" t="s">
        <v>3130</v>
      </c>
      <c r="D62" s="57" t="s">
        <v>219</v>
      </c>
      <c r="E62" s="57">
        <v>24370464</v>
      </c>
      <c r="F62" s="57">
        <v>57879852</v>
      </c>
    </row>
    <row r="63" spans="1:6" x14ac:dyDescent="0.2">
      <c r="A63" s="57">
        <v>1800</v>
      </c>
      <c r="B63" s="57" t="s">
        <v>7907</v>
      </c>
      <c r="C63" s="57" t="s">
        <v>3130</v>
      </c>
      <c r="D63" s="57" t="s">
        <v>220</v>
      </c>
      <c r="E63" s="57">
        <v>41125158</v>
      </c>
      <c r="F63" s="57">
        <v>57209664</v>
      </c>
    </row>
    <row r="64" spans="1:6" x14ac:dyDescent="0.2">
      <c r="A64" s="57">
        <v>1800</v>
      </c>
      <c r="B64" s="57" t="s">
        <v>7907</v>
      </c>
      <c r="C64" s="57" t="s">
        <v>3130</v>
      </c>
      <c r="D64" s="57" t="s">
        <v>71</v>
      </c>
      <c r="E64" s="57">
        <v>40296776</v>
      </c>
      <c r="F64" s="57">
        <v>53657776</v>
      </c>
    </row>
    <row r="65" spans="1:6" x14ac:dyDescent="0.2">
      <c r="A65" s="57">
        <v>1800</v>
      </c>
      <c r="B65" s="57" t="s">
        <v>7907</v>
      </c>
      <c r="C65" s="57" t="s">
        <v>3130</v>
      </c>
      <c r="D65" s="57" t="s">
        <v>221</v>
      </c>
      <c r="E65" s="57">
        <v>34524824</v>
      </c>
      <c r="F65" s="57">
        <v>67927324</v>
      </c>
    </row>
    <row r="66" spans="1:6" x14ac:dyDescent="0.2">
      <c r="A66" s="57">
        <v>1800</v>
      </c>
      <c r="B66" s="57" t="s">
        <v>7907</v>
      </c>
      <c r="C66" s="57" t="s">
        <v>3130</v>
      </c>
      <c r="D66" s="57" t="s">
        <v>222</v>
      </c>
      <c r="E66" s="57">
        <v>31255121</v>
      </c>
      <c r="F66" s="57">
        <v>58671893</v>
      </c>
    </row>
    <row r="67" spans="1:6" x14ac:dyDescent="0.2">
      <c r="A67" s="57">
        <v>1950</v>
      </c>
      <c r="B67" s="57" t="s">
        <v>7972</v>
      </c>
      <c r="C67" s="57" t="s">
        <v>3131</v>
      </c>
      <c r="D67" s="57" t="s">
        <v>234</v>
      </c>
      <c r="E67" s="57">
        <v>57103158</v>
      </c>
      <c r="F67" s="57">
        <v>108964582</v>
      </c>
    </row>
    <row r="68" spans="1:6" x14ac:dyDescent="0.2">
      <c r="A68" s="57">
        <v>2150</v>
      </c>
      <c r="B68" s="57" t="s">
        <v>7947</v>
      </c>
      <c r="C68" s="57" t="s">
        <v>3132</v>
      </c>
      <c r="D68" s="57" t="s">
        <v>204</v>
      </c>
      <c r="E68" s="57">
        <v>39915263</v>
      </c>
      <c r="F68" s="57">
        <v>86175286</v>
      </c>
    </row>
    <row r="69" spans="1:6" x14ac:dyDescent="0.2">
      <c r="A69" s="57">
        <v>2150</v>
      </c>
      <c r="B69" s="57" t="s">
        <v>7947</v>
      </c>
      <c r="C69" s="57" t="s">
        <v>3132</v>
      </c>
      <c r="D69" s="57" t="s">
        <v>9453</v>
      </c>
      <c r="E69" s="57">
        <v>4653369</v>
      </c>
      <c r="F69" s="57">
        <v>9169922</v>
      </c>
    </row>
    <row r="70" spans="1:6" x14ac:dyDescent="0.2">
      <c r="A70" s="57">
        <v>2150</v>
      </c>
      <c r="B70" s="57" t="s">
        <v>7947</v>
      </c>
      <c r="C70" s="57" t="s">
        <v>3132</v>
      </c>
      <c r="D70" s="57" t="s">
        <v>9467</v>
      </c>
      <c r="E70" s="57">
        <v>12936299</v>
      </c>
      <c r="F70" s="57">
        <v>18512290</v>
      </c>
    </row>
    <row r="71" spans="1:6" x14ac:dyDescent="0.2">
      <c r="A71" s="57">
        <v>2150</v>
      </c>
      <c r="B71" s="57" t="s">
        <v>7947</v>
      </c>
      <c r="C71" s="57" t="s">
        <v>3132</v>
      </c>
      <c r="D71" s="57" t="s">
        <v>206</v>
      </c>
      <c r="E71" s="57">
        <v>43569548</v>
      </c>
      <c r="F71" s="57">
        <v>63552604</v>
      </c>
    </row>
    <row r="72" spans="1:6" x14ac:dyDescent="0.2">
      <c r="A72" s="57">
        <v>2150</v>
      </c>
      <c r="B72" s="57" t="s">
        <v>7947</v>
      </c>
      <c r="C72" s="57" t="s">
        <v>3132</v>
      </c>
      <c r="D72" s="57" t="s">
        <v>248</v>
      </c>
      <c r="E72" s="57">
        <v>3206640</v>
      </c>
      <c r="F72" s="57">
        <v>18102083</v>
      </c>
    </row>
    <row r="73" spans="1:6" x14ac:dyDescent="0.2">
      <c r="A73" s="57">
        <v>2150</v>
      </c>
      <c r="B73" s="57" t="s">
        <v>7947</v>
      </c>
      <c r="C73" s="57" t="s">
        <v>3132</v>
      </c>
      <c r="D73" s="57" t="s">
        <v>249</v>
      </c>
      <c r="E73" s="57">
        <v>27924146</v>
      </c>
      <c r="F73" s="57">
        <v>41857214</v>
      </c>
    </row>
    <row r="74" spans="1:6" x14ac:dyDescent="0.2">
      <c r="A74" s="57">
        <v>2150</v>
      </c>
      <c r="B74" s="57" t="s">
        <v>7947</v>
      </c>
      <c r="C74" s="57" t="s">
        <v>3132</v>
      </c>
      <c r="D74" s="57" t="s">
        <v>9503</v>
      </c>
      <c r="E74" s="57">
        <v>5405860</v>
      </c>
      <c r="F74" s="57">
        <v>10552517</v>
      </c>
    </row>
    <row r="75" spans="1:6" x14ac:dyDescent="0.2">
      <c r="A75" s="57">
        <v>2150</v>
      </c>
      <c r="B75" s="57" t="s">
        <v>7947</v>
      </c>
      <c r="C75" s="57" t="s">
        <v>3132</v>
      </c>
      <c r="D75" s="57" t="s">
        <v>209</v>
      </c>
      <c r="E75" s="57">
        <v>16703389</v>
      </c>
      <c r="F75" s="57">
        <v>20358959</v>
      </c>
    </row>
    <row r="76" spans="1:6" x14ac:dyDescent="0.2">
      <c r="A76" s="57">
        <v>2150</v>
      </c>
      <c r="B76" s="57" t="s">
        <v>7947</v>
      </c>
      <c r="C76" s="57" t="s">
        <v>3132</v>
      </c>
      <c r="D76" s="57" t="s">
        <v>9537</v>
      </c>
      <c r="E76" s="57">
        <v>32655016</v>
      </c>
      <c r="F76" s="57">
        <v>83333996</v>
      </c>
    </row>
    <row r="77" spans="1:6" x14ac:dyDescent="0.2">
      <c r="A77" s="57">
        <v>2150</v>
      </c>
      <c r="B77" s="57" t="s">
        <v>7947</v>
      </c>
      <c r="C77" s="57" t="s">
        <v>3132</v>
      </c>
      <c r="D77" s="57" t="s">
        <v>252</v>
      </c>
      <c r="E77" s="57">
        <v>12024900</v>
      </c>
      <c r="F77" s="57">
        <v>24049800</v>
      </c>
    </row>
    <row r="78" spans="1:6" x14ac:dyDescent="0.2">
      <c r="A78" s="57">
        <v>2150</v>
      </c>
      <c r="B78" s="57" t="s">
        <v>7947</v>
      </c>
      <c r="C78" s="57" t="s">
        <v>3132</v>
      </c>
      <c r="D78" s="57" t="s">
        <v>9549</v>
      </c>
      <c r="E78" s="57">
        <v>36615278</v>
      </c>
      <c r="F78" s="57">
        <v>36615278</v>
      </c>
    </row>
    <row r="79" spans="1:6" x14ac:dyDescent="0.2">
      <c r="A79" s="57">
        <v>2150</v>
      </c>
      <c r="B79" s="57" t="s">
        <v>7947</v>
      </c>
      <c r="C79" s="57" t="s">
        <v>3132</v>
      </c>
      <c r="D79" s="57" t="s">
        <v>253</v>
      </c>
      <c r="E79" s="57">
        <v>17871717</v>
      </c>
      <c r="F79" s="57">
        <v>36379719</v>
      </c>
    </row>
    <row r="80" spans="1:6" x14ac:dyDescent="0.2">
      <c r="A80" s="57">
        <v>2150</v>
      </c>
      <c r="B80" s="57" t="s">
        <v>7947</v>
      </c>
      <c r="C80" s="57" t="s">
        <v>3132</v>
      </c>
      <c r="D80" s="57" t="s">
        <v>160</v>
      </c>
      <c r="E80" s="57">
        <v>2741677</v>
      </c>
      <c r="F80" s="57">
        <v>2741677</v>
      </c>
    </row>
    <row r="81" spans="1:6" x14ac:dyDescent="0.2">
      <c r="A81" s="57">
        <v>2150</v>
      </c>
      <c r="B81" s="57" t="s">
        <v>7947</v>
      </c>
      <c r="C81" s="57" t="s">
        <v>3132</v>
      </c>
      <c r="D81" s="57" t="s">
        <v>219</v>
      </c>
      <c r="E81" s="57">
        <v>4737811</v>
      </c>
      <c r="F81" s="57">
        <v>9110065</v>
      </c>
    </row>
    <row r="82" spans="1:6" x14ac:dyDescent="0.2">
      <c r="A82" s="57">
        <v>2150</v>
      </c>
      <c r="B82" s="57" t="s">
        <v>7947</v>
      </c>
      <c r="C82" s="57" t="s">
        <v>3132</v>
      </c>
      <c r="D82" s="57" t="s">
        <v>72</v>
      </c>
      <c r="E82" s="57">
        <v>4821984</v>
      </c>
      <c r="F82" s="57">
        <v>9643968</v>
      </c>
    </row>
    <row r="83" spans="1:6" x14ac:dyDescent="0.2">
      <c r="A83" s="57">
        <v>2260</v>
      </c>
      <c r="B83" s="57" t="s">
        <v>8127</v>
      </c>
      <c r="C83" s="57" t="s">
        <v>9275</v>
      </c>
      <c r="D83" s="57" t="s">
        <v>9487</v>
      </c>
      <c r="E83" s="57">
        <v>57797100</v>
      </c>
      <c r="F83" s="57">
        <v>139644000</v>
      </c>
    </row>
    <row r="84" spans="1:6" x14ac:dyDescent="0.2">
      <c r="A84" s="57">
        <v>2260</v>
      </c>
      <c r="B84" s="57" t="s">
        <v>8127</v>
      </c>
      <c r="C84" s="57" t="s">
        <v>9275</v>
      </c>
      <c r="D84" s="57" t="s">
        <v>265</v>
      </c>
      <c r="E84" s="57">
        <v>10261248</v>
      </c>
      <c r="F84" s="57">
        <v>19881168</v>
      </c>
    </row>
    <row r="85" spans="1:6" x14ac:dyDescent="0.2">
      <c r="A85" s="57">
        <v>2260</v>
      </c>
      <c r="B85" s="57" t="s">
        <v>8127</v>
      </c>
      <c r="C85" s="57" t="s">
        <v>9275</v>
      </c>
      <c r="D85" s="57" t="s">
        <v>266</v>
      </c>
      <c r="E85" s="57">
        <v>8016600</v>
      </c>
      <c r="F85" s="57">
        <v>15391872</v>
      </c>
    </row>
    <row r="86" spans="1:6" x14ac:dyDescent="0.2">
      <c r="A86" s="57">
        <v>2330</v>
      </c>
      <c r="B86" s="57" t="s">
        <v>7922</v>
      </c>
      <c r="C86" s="57" t="s">
        <v>3133</v>
      </c>
      <c r="D86" s="57" t="s">
        <v>9452</v>
      </c>
      <c r="E86" s="57">
        <v>7207958</v>
      </c>
      <c r="F86" s="57">
        <v>12735533</v>
      </c>
    </row>
    <row r="87" spans="1:6" x14ac:dyDescent="0.2">
      <c r="A87" s="57">
        <v>2330</v>
      </c>
      <c r="B87" s="57" t="s">
        <v>7922</v>
      </c>
      <c r="C87" s="57" t="s">
        <v>3133</v>
      </c>
      <c r="D87" s="57" t="s">
        <v>9458</v>
      </c>
      <c r="E87" s="57">
        <v>10259180</v>
      </c>
      <c r="F87" s="57">
        <v>18661094</v>
      </c>
    </row>
    <row r="88" spans="1:6" x14ac:dyDescent="0.2">
      <c r="A88" s="57">
        <v>2330</v>
      </c>
      <c r="B88" s="57" t="s">
        <v>7922</v>
      </c>
      <c r="C88" s="57" t="s">
        <v>3133</v>
      </c>
      <c r="D88" s="57" t="s">
        <v>282</v>
      </c>
      <c r="E88" s="57">
        <v>45193453</v>
      </c>
      <c r="F88" s="57">
        <v>67303753</v>
      </c>
    </row>
    <row r="89" spans="1:6" x14ac:dyDescent="0.2">
      <c r="A89" s="57">
        <v>2330</v>
      </c>
      <c r="B89" s="57" t="s">
        <v>7922</v>
      </c>
      <c r="C89" s="57" t="s">
        <v>3133</v>
      </c>
      <c r="D89" s="57" t="s">
        <v>111</v>
      </c>
      <c r="E89" s="57">
        <v>7615770</v>
      </c>
      <c r="F89" s="57">
        <v>15231540</v>
      </c>
    </row>
    <row r="90" spans="1:6" x14ac:dyDescent="0.2">
      <c r="A90" s="57">
        <v>2330</v>
      </c>
      <c r="B90" s="57" t="s">
        <v>7922</v>
      </c>
      <c r="C90" s="57" t="s">
        <v>3133</v>
      </c>
      <c r="D90" s="57" t="s">
        <v>283</v>
      </c>
      <c r="E90" s="57">
        <v>10524503</v>
      </c>
      <c r="F90" s="57">
        <v>18926417</v>
      </c>
    </row>
    <row r="91" spans="1:6" x14ac:dyDescent="0.2">
      <c r="A91" s="57">
        <v>2330</v>
      </c>
      <c r="B91" s="57" t="s">
        <v>7922</v>
      </c>
      <c r="C91" s="57" t="s">
        <v>3133</v>
      </c>
      <c r="D91" s="57" t="s">
        <v>209</v>
      </c>
      <c r="E91" s="57">
        <v>105598792</v>
      </c>
      <c r="F91" s="57">
        <v>119749384</v>
      </c>
    </row>
    <row r="92" spans="1:6" x14ac:dyDescent="0.2">
      <c r="A92" s="57">
        <v>2330</v>
      </c>
      <c r="B92" s="57" t="s">
        <v>7922</v>
      </c>
      <c r="C92" s="57" t="s">
        <v>3133</v>
      </c>
      <c r="D92" s="57" t="s">
        <v>486</v>
      </c>
      <c r="E92" s="57">
        <v>5691786</v>
      </c>
      <c r="F92" s="57">
        <v>16674528</v>
      </c>
    </row>
    <row r="93" spans="1:6" x14ac:dyDescent="0.2">
      <c r="A93" s="57">
        <v>2330</v>
      </c>
      <c r="B93" s="57" t="s">
        <v>7922</v>
      </c>
      <c r="C93" s="57" t="s">
        <v>3133</v>
      </c>
      <c r="D93" s="57" t="s">
        <v>9592</v>
      </c>
      <c r="E93" s="57">
        <v>53190126</v>
      </c>
      <c r="F93" s="57">
        <v>67930326</v>
      </c>
    </row>
    <row r="94" spans="1:6" x14ac:dyDescent="0.2">
      <c r="A94" s="57">
        <v>2330</v>
      </c>
      <c r="B94" s="57" t="s">
        <v>7922</v>
      </c>
      <c r="C94" s="57" t="s">
        <v>3133</v>
      </c>
      <c r="D94" s="57" t="s">
        <v>285</v>
      </c>
      <c r="E94" s="57">
        <v>17865123</v>
      </c>
      <c r="F94" s="57">
        <v>24940419</v>
      </c>
    </row>
    <row r="95" spans="1:6" x14ac:dyDescent="0.2">
      <c r="A95" s="57">
        <v>2450</v>
      </c>
      <c r="B95" s="57" t="s">
        <v>8129</v>
      </c>
      <c r="C95" s="57" t="s">
        <v>9260</v>
      </c>
      <c r="D95" s="57" t="s">
        <v>9480</v>
      </c>
      <c r="E95" s="57">
        <v>14681862</v>
      </c>
      <c r="F95" s="57">
        <v>30400735</v>
      </c>
    </row>
    <row r="96" spans="1:6" x14ac:dyDescent="0.2">
      <c r="A96" s="57">
        <v>2450</v>
      </c>
      <c r="B96" s="57" t="s">
        <v>8129</v>
      </c>
      <c r="C96" s="57" t="s">
        <v>9260</v>
      </c>
      <c r="D96" s="57" t="s">
        <v>298</v>
      </c>
      <c r="E96" s="57">
        <v>9814330</v>
      </c>
      <c r="F96" s="57">
        <v>18032695</v>
      </c>
    </row>
    <row r="97" spans="1:6" x14ac:dyDescent="0.2">
      <c r="A97" s="57">
        <v>2550</v>
      </c>
      <c r="B97" s="57" t="s">
        <v>8130</v>
      </c>
      <c r="C97" s="57" t="s">
        <v>9620</v>
      </c>
      <c r="D97" s="57" t="s">
        <v>9478</v>
      </c>
      <c r="E97" s="57">
        <v>179078776</v>
      </c>
      <c r="F97" s="57">
        <v>179078776</v>
      </c>
    </row>
    <row r="98" spans="1:6" x14ac:dyDescent="0.2">
      <c r="A98" s="57">
        <v>2550</v>
      </c>
      <c r="B98" s="57" t="s">
        <v>8130</v>
      </c>
      <c r="C98" s="57" t="s">
        <v>9620</v>
      </c>
      <c r="D98" s="57" t="s">
        <v>116</v>
      </c>
      <c r="E98" s="57">
        <v>25011792</v>
      </c>
      <c r="F98" s="57">
        <v>25011792</v>
      </c>
    </row>
    <row r="99" spans="1:6" x14ac:dyDescent="0.2">
      <c r="A99" s="57">
        <v>3450</v>
      </c>
      <c r="B99" s="57" t="s">
        <v>7929</v>
      </c>
      <c r="C99" s="57" t="s">
        <v>3134</v>
      </c>
      <c r="D99" s="57" t="s">
        <v>333</v>
      </c>
      <c r="E99" s="57">
        <v>35205496</v>
      </c>
      <c r="F99" s="57">
        <v>68308054</v>
      </c>
    </row>
    <row r="100" spans="1:6" x14ac:dyDescent="0.2">
      <c r="A100" s="57">
        <v>3450</v>
      </c>
      <c r="B100" s="57" t="s">
        <v>7929</v>
      </c>
      <c r="C100" s="57" t="s">
        <v>3134</v>
      </c>
      <c r="D100" s="57" t="s">
        <v>9567</v>
      </c>
      <c r="E100" s="57">
        <v>15035005</v>
      </c>
      <c r="F100" s="57">
        <v>22110301</v>
      </c>
    </row>
    <row r="101" spans="1:6" x14ac:dyDescent="0.2">
      <c r="A101" s="57">
        <v>3650</v>
      </c>
      <c r="B101" s="57" t="s">
        <v>7897</v>
      </c>
      <c r="C101" s="57" t="s">
        <v>3135</v>
      </c>
      <c r="D101" s="57" t="s">
        <v>348</v>
      </c>
      <c r="E101" s="57">
        <v>41259630</v>
      </c>
      <c r="F101" s="57">
        <v>103466378</v>
      </c>
    </row>
    <row r="102" spans="1:6" x14ac:dyDescent="0.2">
      <c r="A102" s="57">
        <v>3800</v>
      </c>
      <c r="B102" s="57" t="s">
        <v>7931</v>
      </c>
      <c r="C102" s="57" t="s">
        <v>3136</v>
      </c>
      <c r="D102" s="57" t="s">
        <v>205</v>
      </c>
      <c r="E102" s="57">
        <v>59317753</v>
      </c>
      <c r="F102" s="57">
        <v>94070498</v>
      </c>
    </row>
    <row r="103" spans="1:6" x14ac:dyDescent="0.2">
      <c r="A103" s="57">
        <v>3800</v>
      </c>
      <c r="B103" s="57" t="s">
        <v>7931</v>
      </c>
      <c r="C103" s="57" t="s">
        <v>3136</v>
      </c>
      <c r="D103" s="57" t="s">
        <v>100</v>
      </c>
      <c r="E103" s="57">
        <v>174369196</v>
      </c>
      <c r="F103" s="57">
        <v>260598809</v>
      </c>
    </row>
    <row r="104" spans="1:6" x14ac:dyDescent="0.2">
      <c r="A104" s="57">
        <v>3800</v>
      </c>
      <c r="B104" s="57" t="s">
        <v>7931</v>
      </c>
      <c r="C104" s="57" t="s">
        <v>3136</v>
      </c>
      <c r="D104" s="57" t="s">
        <v>249</v>
      </c>
      <c r="E104" s="57">
        <v>126134994</v>
      </c>
      <c r="F104" s="57">
        <v>200851797</v>
      </c>
    </row>
    <row r="105" spans="1:6" x14ac:dyDescent="0.2">
      <c r="A105" s="57">
        <v>3800</v>
      </c>
      <c r="B105" s="57" t="s">
        <v>7931</v>
      </c>
      <c r="C105" s="57" t="s">
        <v>3136</v>
      </c>
      <c r="D105" s="57" t="s">
        <v>9578</v>
      </c>
      <c r="E105" s="57">
        <v>63424132</v>
      </c>
      <c r="F105" s="57">
        <v>77132518</v>
      </c>
    </row>
    <row r="106" spans="1:6" x14ac:dyDescent="0.2">
      <c r="A106" s="57">
        <v>3800</v>
      </c>
      <c r="B106" s="57" t="s">
        <v>7931</v>
      </c>
      <c r="C106" s="57" t="s">
        <v>3136</v>
      </c>
      <c r="D106" s="57" t="s">
        <v>9585</v>
      </c>
      <c r="E106" s="57">
        <v>81225536</v>
      </c>
      <c r="F106" s="57">
        <v>121363636</v>
      </c>
    </row>
    <row r="107" spans="1:6" x14ac:dyDescent="0.2">
      <c r="A107" s="57">
        <v>3842</v>
      </c>
      <c r="B107" s="57" t="s">
        <v>8139</v>
      </c>
      <c r="C107" s="57" t="s">
        <v>9385</v>
      </c>
      <c r="D107" s="57" t="s">
        <v>116</v>
      </c>
      <c r="E107" s="57">
        <v>7758000</v>
      </c>
      <c r="F107" s="57">
        <v>7758000</v>
      </c>
    </row>
    <row r="108" spans="1:6" x14ac:dyDescent="0.2">
      <c r="A108" s="57">
        <v>3842</v>
      </c>
      <c r="B108" s="57" t="s">
        <v>8139</v>
      </c>
      <c r="C108" s="57" t="s">
        <v>9385</v>
      </c>
      <c r="D108" s="57" t="s">
        <v>9562</v>
      </c>
      <c r="E108" s="57">
        <v>116171223</v>
      </c>
      <c r="F108" s="57">
        <v>202308408</v>
      </c>
    </row>
    <row r="109" spans="1:6" x14ac:dyDescent="0.2">
      <c r="A109" s="57">
        <v>3842</v>
      </c>
      <c r="B109" s="57" t="s">
        <v>8139</v>
      </c>
      <c r="C109" s="57" t="s">
        <v>9385</v>
      </c>
      <c r="D109" s="57" t="s">
        <v>9563</v>
      </c>
      <c r="E109" s="57">
        <v>13040336</v>
      </c>
      <c r="F109" s="57">
        <v>26401336</v>
      </c>
    </row>
    <row r="110" spans="1:6" x14ac:dyDescent="0.2">
      <c r="A110" s="57">
        <v>3842</v>
      </c>
      <c r="B110" s="57" t="s">
        <v>8139</v>
      </c>
      <c r="C110" s="57" t="s">
        <v>9385</v>
      </c>
      <c r="D110" s="57" t="s">
        <v>9569</v>
      </c>
      <c r="E110" s="57">
        <v>12559340</v>
      </c>
      <c r="F110" s="57">
        <v>24317020</v>
      </c>
    </row>
    <row r="111" spans="1:6" x14ac:dyDescent="0.2">
      <c r="A111" s="57">
        <v>3950</v>
      </c>
      <c r="B111" s="57" t="s">
        <v>8144</v>
      </c>
      <c r="C111" s="57" t="s">
        <v>9279</v>
      </c>
      <c r="D111" s="57" t="s">
        <v>9490</v>
      </c>
      <c r="E111" s="57">
        <v>12898278</v>
      </c>
      <c r="F111" s="57">
        <v>25524831</v>
      </c>
    </row>
    <row r="112" spans="1:6" x14ac:dyDescent="0.2">
      <c r="A112" s="57">
        <v>3950</v>
      </c>
      <c r="B112" s="57" t="s">
        <v>8144</v>
      </c>
      <c r="C112" s="57" t="s">
        <v>9279</v>
      </c>
      <c r="D112" s="57" t="s">
        <v>209</v>
      </c>
      <c r="E112" s="57">
        <v>44636436</v>
      </c>
      <c r="F112" s="57">
        <v>60389721</v>
      </c>
    </row>
    <row r="113" spans="1:6" x14ac:dyDescent="0.2">
      <c r="A113" s="57">
        <v>3950</v>
      </c>
      <c r="B113" s="57" t="s">
        <v>8144</v>
      </c>
      <c r="C113" s="57" t="s">
        <v>9279</v>
      </c>
      <c r="D113" s="57" t="s">
        <v>252</v>
      </c>
      <c r="E113" s="57">
        <v>12360390</v>
      </c>
      <c r="F113" s="57">
        <v>23761680</v>
      </c>
    </row>
    <row r="114" spans="1:6" x14ac:dyDescent="0.2">
      <c r="A114" s="57">
        <v>4250</v>
      </c>
      <c r="B114" s="57" t="s">
        <v>7886</v>
      </c>
      <c r="C114" s="57" t="s">
        <v>3137</v>
      </c>
      <c r="D114" s="57" t="s">
        <v>203</v>
      </c>
      <c r="E114" s="57">
        <v>10420339</v>
      </c>
      <c r="F114" s="57">
        <v>20840678</v>
      </c>
    </row>
    <row r="115" spans="1:6" x14ac:dyDescent="0.2">
      <c r="A115" s="57">
        <v>4250</v>
      </c>
      <c r="B115" s="57" t="s">
        <v>7886</v>
      </c>
      <c r="C115" s="57" t="s">
        <v>3137</v>
      </c>
      <c r="D115" s="57" t="s">
        <v>9453</v>
      </c>
      <c r="E115" s="57">
        <v>77271439</v>
      </c>
      <c r="F115" s="57">
        <v>156367389</v>
      </c>
    </row>
    <row r="116" spans="1:6" x14ac:dyDescent="0.2">
      <c r="A116" s="57">
        <v>4250</v>
      </c>
      <c r="B116" s="57" t="s">
        <v>7886</v>
      </c>
      <c r="C116" s="57" t="s">
        <v>3137</v>
      </c>
      <c r="D116" s="57" t="s">
        <v>184</v>
      </c>
      <c r="E116" s="57">
        <v>2873149</v>
      </c>
      <c r="F116" s="57">
        <v>5746298</v>
      </c>
    </row>
    <row r="117" spans="1:6" x14ac:dyDescent="0.2">
      <c r="A117" s="57">
        <v>4250</v>
      </c>
      <c r="B117" s="57" t="s">
        <v>7886</v>
      </c>
      <c r="C117" s="57" t="s">
        <v>3137</v>
      </c>
      <c r="D117" s="57" t="s">
        <v>138</v>
      </c>
      <c r="E117" s="57">
        <v>13361000</v>
      </c>
      <c r="F117" s="57">
        <v>26722000</v>
      </c>
    </row>
    <row r="118" spans="1:6" x14ac:dyDescent="0.2">
      <c r="A118" s="57">
        <v>4250</v>
      </c>
      <c r="B118" s="57" t="s">
        <v>7886</v>
      </c>
      <c r="C118" s="57" t="s">
        <v>3137</v>
      </c>
      <c r="D118" s="57" t="s">
        <v>9457</v>
      </c>
      <c r="E118" s="57">
        <v>71178151</v>
      </c>
      <c r="F118" s="57">
        <v>160403431</v>
      </c>
    </row>
    <row r="119" spans="1:6" x14ac:dyDescent="0.2">
      <c r="A119" s="57">
        <v>4250</v>
      </c>
      <c r="B119" s="57" t="s">
        <v>7886</v>
      </c>
      <c r="C119" s="57" t="s">
        <v>3137</v>
      </c>
      <c r="D119" s="57" t="s">
        <v>433</v>
      </c>
      <c r="E119" s="57">
        <v>18141824</v>
      </c>
      <c r="F119" s="57">
        <v>35177978</v>
      </c>
    </row>
    <row r="120" spans="1:6" x14ac:dyDescent="0.2">
      <c r="A120" s="57">
        <v>4250</v>
      </c>
      <c r="B120" s="57" t="s">
        <v>7886</v>
      </c>
      <c r="C120" s="57" t="s">
        <v>3137</v>
      </c>
      <c r="D120" s="57" t="s">
        <v>9460</v>
      </c>
      <c r="E120" s="57">
        <v>5896080</v>
      </c>
      <c r="F120" s="57">
        <v>11714580</v>
      </c>
    </row>
    <row r="121" spans="1:6" x14ac:dyDescent="0.2">
      <c r="A121" s="57">
        <v>4250</v>
      </c>
      <c r="B121" s="57" t="s">
        <v>7886</v>
      </c>
      <c r="C121" s="57" t="s">
        <v>3137</v>
      </c>
      <c r="D121" s="57" t="s">
        <v>9465</v>
      </c>
      <c r="E121" s="57">
        <v>7944192</v>
      </c>
      <c r="F121" s="57">
        <v>15888384</v>
      </c>
    </row>
    <row r="122" spans="1:6" x14ac:dyDescent="0.2">
      <c r="A122" s="57">
        <v>4250</v>
      </c>
      <c r="B122" s="57" t="s">
        <v>7886</v>
      </c>
      <c r="C122" s="57" t="s">
        <v>3137</v>
      </c>
      <c r="D122" s="57" t="s">
        <v>434</v>
      </c>
      <c r="E122" s="57">
        <v>31077651</v>
      </c>
      <c r="F122" s="57">
        <v>59366974</v>
      </c>
    </row>
    <row r="123" spans="1:6" x14ac:dyDescent="0.2">
      <c r="A123" s="57">
        <v>4250</v>
      </c>
      <c r="B123" s="57" t="s">
        <v>7886</v>
      </c>
      <c r="C123" s="57" t="s">
        <v>3137</v>
      </c>
      <c r="D123" s="57" t="s">
        <v>9479</v>
      </c>
      <c r="E123" s="57">
        <v>26377200</v>
      </c>
      <c r="F123" s="57">
        <v>33824880</v>
      </c>
    </row>
    <row r="124" spans="1:6" x14ac:dyDescent="0.2">
      <c r="A124" s="57">
        <v>4250</v>
      </c>
      <c r="B124" s="57" t="s">
        <v>7886</v>
      </c>
      <c r="C124" s="57" t="s">
        <v>3137</v>
      </c>
      <c r="D124" s="57" t="s">
        <v>282</v>
      </c>
      <c r="E124" s="57">
        <v>0</v>
      </c>
      <c r="F124" s="57">
        <v>3472791</v>
      </c>
    </row>
    <row r="125" spans="1:6" x14ac:dyDescent="0.2">
      <c r="A125" s="57">
        <v>4250</v>
      </c>
      <c r="B125" s="57" t="s">
        <v>7886</v>
      </c>
      <c r="C125" s="57" t="s">
        <v>3137</v>
      </c>
      <c r="D125" s="57" t="s">
        <v>111</v>
      </c>
      <c r="E125" s="57">
        <v>3290013</v>
      </c>
      <c r="F125" s="57">
        <v>6580026</v>
      </c>
    </row>
    <row r="126" spans="1:6" x14ac:dyDescent="0.2">
      <c r="A126" s="57">
        <v>4250</v>
      </c>
      <c r="B126" s="57" t="s">
        <v>7886</v>
      </c>
      <c r="C126" s="57" t="s">
        <v>3137</v>
      </c>
      <c r="D126" s="57" t="s">
        <v>9665</v>
      </c>
      <c r="E126" s="57">
        <v>22908030</v>
      </c>
      <c r="F126" s="57">
        <v>45816060</v>
      </c>
    </row>
    <row r="127" spans="1:6" x14ac:dyDescent="0.2">
      <c r="A127" s="57">
        <v>4250</v>
      </c>
      <c r="B127" s="57" t="s">
        <v>7886</v>
      </c>
      <c r="C127" s="57" t="s">
        <v>3137</v>
      </c>
      <c r="D127" s="57" t="s">
        <v>9487</v>
      </c>
      <c r="E127" s="57">
        <v>20736272</v>
      </c>
      <c r="F127" s="57">
        <v>38746900</v>
      </c>
    </row>
    <row r="128" spans="1:6" x14ac:dyDescent="0.2">
      <c r="A128" s="57">
        <v>4250</v>
      </c>
      <c r="B128" s="57" t="s">
        <v>7886</v>
      </c>
      <c r="C128" s="57" t="s">
        <v>3137</v>
      </c>
      <c r="D128" s="57" t="s">
        <v>9489</v>
      </c>
      <c r="E128" s="57">
        <v>5955041</v>
      </c>
      <c r="F128" s="57">
        <v>12263847</v>
      </c>
    </row>
    <row r="129" spans="1:6" x14ac:dyDescent="0.2">
      <c r="A129" s="57">
        <v>4250</v>
      </c>
      <c r="B129" s="57" t="s">
        <v>7886</v>
      </c>
      <c r="C129" s="57" t="s">
        <v>3137</v>
      </c>
      <c r="D129" s="57" t="s">
        <v>9494</v>
      </c>
      <c r="E129" s="57">
        <v>3630744</v>
      </c>
      <c r="F129" s="57">
        <v>7140463</v>
      </c>
    </row>
    <row r="130" spans="1:6" x14ac:dyDescent="0.2">
      <c r="A130" s="57">
        <v>4250</v>
      </c>
      <c r="B130" s="57" t="s">
        <v>7886</v>
      </c>
      <c r="C130" s="57" t="s">
        <v>3137</v>
      </c>
      <c r="D130" s="57" t="s">
        <v>9498</v>
      </c>
      <c r="E130" s="57">
        <v>17222760</v>
      </c>
      <c r="F130" s="57">
        <v>23739480</v>
      </c>
    </row>
    <row r="131" spans="1:6" x14ac:dyDescent="0.2">
      <c r="A131" s="57">
        <v>4250</v>
      </c>
      <c r="B131" s="57" t="s">
        <v>7886</v>
      </c>
      <c r="C131" s="57" t="s">
        <v>3137</v>
      </c>
      <c r="D131" s="57" t="s">
        <v>9502</v>
      </c>
      <c r="E131" s="57">
        <v>6633090</v>
      </c>
      <c r="F131" s="57">
        <v>13531504</v>
      </c>
    </row>
    <row r="132" spans="1:6" x14ac:dyDescent="0.2">
      <c r="A132" s="57">
        <v>4250</v>
      </c>
      <c r="B132" s="57" t="s">
        <v>7886</v>
      </c>
      <c r="C132" s="57" t="s">
        <v>3137</v>
      </c>
      <c r="D132" s="57" t="s">
        <v>208</v>
      </c>
      <c r="E132" s="57">
        <v>11926429</v>
      </c>
      <c r="F132" s="57">
        <v>26150360</v>
      </c>
    </row>
    <row r="133" spans="1:6" x14ac:dyDescent="0.2">
      <c r="A133" s="57">
        <v>4250</v>
      </c>
      <c r="B133" s="57" t="s">
        <v>7886</v>
      </c>
      <c r="C133" s="57" t="s">
        <v>3137</v>
      </c>
      <c r="D133" s="57" t="s">
        <v>9503</v>
      </c>
      <c r="E133" s="57">
        <v>34364492</v>
      </c>
      <c r="F133" s="57">
        <v>67766992</v>
      </c>
    </row>
    <row r="134" spans="1:6" x14ac:dyDescent="0.2">
      <c r="A134" s="57">
        <v>4250</v>
      </c>
      <c r="B134" s="57" t="s">
        <v>7886</v>
      </c>
      <c r="C134" s="57" t="s">
        <v>3137</v>
      </c>
      <c r="D134" s="57" t="s">
        <v>9507</v>
      </c>
      <c r="E134" s="57">
        <v>8016600</v>
      </c>
      <c r="F134" s="57">
        <v>16033200</v>
      </c>
    </row>
    <row r="135" spans="1:6" x14ac:dyDescent="0.2">
      <c r="A135" s="57">
        <v>4250</v>
      </c>
      <c r="B135" s="57" t="s">
        <v>7886</v>
      </c>
      <c r="C135" s="57" t="s">
        <v>3137</v>
      </c>
      <c r="D135" s="57" t="s">
        <v>234</v>
      </c>
      <c r="E135" s="57">
        <v>39121008</v>
      </c>
      <c r="F135" s="57">
        <v>55154208</v>
      </c>
    </row>
    <row r="136" spans="1:6" x14ac:dyDescent="0.2">
      <c r="A136" s="57">
        <v>4250</v>
      </c>
      <c r="B136" s="57" t="s">
        <v>7886</v>
      </c>
      <c r="C136" s="57" t="s">
        <v>3137</v>
      </c>
      <c r="D136" s="57" t="s">
        <v>435</v>
      </c>
      <c r="E136" s="57">
        <v>31109580</v>
      </c>
      <c r="F136" s="57">
        <v>46935900</v>
      </c>
    </row>
    <row r="137" spans="1:6" x14ac:dyDescent="0.2">
      <c r="A137" s="57">
        <v>4250</v>
      </c>
      <c r="B137" s="57" t="s">
        <v>7886</v>
      </c>
      <c r="C137" s="57" t="s">
        <v>3137</v>
      </c>
      <c r="D137" s="57" t="s">
        <v>9512</v>
      </c>
      <c r="E137" s="57">
        <v>10144206</v>
      </c>
      <c r="F137" s="57">
        <v>23852592</v>
      </c>
    </row>
    <row r="138" spans="1:6" x14ac:dyDescent="0.2">
      <c r="A138" s="57">
        <v>4250</v>
      </c>
      <c r="B138" s="57" t="s">
        <v>7886</v>
      </c>
      <c r="C138" s="57" t="s">
        <v>3137</v>
      </c>
      <c r="D138" s="57" t="s">
        <v>265</v>
      </c>
      <c r="E138" s="57">
        <v>25305734</v>
      </c>
      <c r="F138" s="57">
        <v>48687484</v>
      </c>
    </row>
    <row r="139" spans="1:6" x14ac:dyDescent="0.2">
      <c r="A139" s="57">
        <v>4250</v>
      </c>
      <c r="B139" s="57" t="s">
        <v>7886</v>
      </c>
      <c r="C139" s="57" t="s">
        <v>3137</v>
      </c>
      <c r="D139" s="57" t="s">
        <v>9528</v>
      </c>
      <c r="E139" s="57">
        <v>20754202</v>
      </c>
      <c r="F139" s="57">
        <v>29691418</v>
      </c>
    </row>
    <row r="140" spans="1:6" x14ac:dyDescent="0.2">
      <c r="A140" s="57">
        <v>4250</v>
      </c>
      <c r="B140" s="57" t="s">
        <v>7886</v>
      </c>
      <c r="C140" s="57" t="s">
        <v>3137</v>
      </c>
      <c r="D140" s="57" t="s">
        <v>459</v>
      </c>
      <c r="E140" s="57">
        <v>295013</v>
      </c>
      <c r="F140" s="57">
        <v>24062111</v>
      </c>
    </row>
    <row r="141" spans="1:6" x14ac:dyDescent="0.2">
      <c r="A141" s="57">
        <v>4250</v>
      </c>
      <c r="B141" s="57" t="s">
        <v>7886</v>
      </c>
      <c r="C141" s="57" t="s">
        <v>3137</v>
      </c>
      <c r="D141" s="57" t="s">
        <v>9537</v>
      </c>
      <c r="E141" s="57">
        <v>145598005</v>
      </c>
      <c r="F141" s="57">
        <v>211253096</v>
      </c>
    </row>
    <row r="142" spans="1:6" x14ac:dyDescent="0.2">
      <c r="A142" s="57">
        <v>4250</v>
      </c>
      <c r="B142" s="57" t="s">
        <v>7886</v>
      </c>
      <c r="C142" s="57" t="s">
        <v>3137</v>
      </c>
      <c r="D142" s="57" t="s">
        <v>284</v>
      </c>
      <c r="E142" s="57">
        <v>13882414</v>
      </c>
      <c r="F142" s="57">
        <v>21842122</v>
      </c>
    </row>
    <row r="143" spans="1:6" x14ac:dyDescent="0.2">
      <c r="A143" s="57">
        <v>4250</v>
      </c>
      <c r="B143" s="57" t="s">
        <v>7886</v>
      </c>
      <c r="C143" s="57" t="s">
        <v>3137</v>
      </c>
      <c r="D143" s="57" t="s">
        <v>212</v>
      </c>
      <c r="E143" s="57">
        <v>7635423</v>
      </c>
      <c r="F143" s="57">
        <v>15005523</v>
      </c>
    </row>
    <row r="144" spans="1:6" x14ac:dyDescent="0.2">
      <c r="A144" s="57">
        <v>4250</v>
      </c>
      <c r="B144" s="57" t="s">
        <v>7886</v>
      </c>
      <c r="C144" s="57" t="s">
        <v>3137</v>
      </c>
      <c r="D144" s="57" t="s">
        <v>223</v>
      </c>
      <c r="E144" s="57">
        <v>8999280</v>
      </c>
      <c r="F144" s="57">
        <v>15205680</v>
      </c>
    </row>
    <row r="145" spans="1:6" x14ac:dyDescent="0.2">
      <c r="A145" s="57">
        <v>4250</v>
      </c>
      <c r="B145" s="57" t="s">
        <v>7886</v>
      </c>
      <c r="C145" s="57" t="s">
        <v>3137</v>
      </c>
      <c r="D145" s="57" t="s">
        <v>436</v>
      </c>
      <c r="E145" s="57">
        <v>6671880</v>
      </c>
      <c r="F145" s="57">
        <v>12955860</v>
      </c>
    </row>
    <row r="146" spans="1:6" x14ac:dyDescent="0.2">
      <c r="A146" s="57">
        <v>4250</v>
      </c>
      <c r="B146" s="57" t="s">
        <v>7886</v>
      </c>
      <c r="C146" s="57" t="s">
        <v>3137</v>
      </c>
      <c r="D146" s="57" t="s">
        <v>437</v>
      </c>
      <c r="E146" s="57">
        <v>27096108</v>
      </c>
      <c r="F146" s="57">
        <v>67339440</v>
      </c>
    </row>
    <row r="147" spans="1:6" x14ac:dyDescent="0.2">
      <c r="A147" s="57">
        <v>4250</v>
      </c>
      <c r="B147" s="57" t="s">
        <v>7886</v>
      </c>
      <c r="C147" s="57" t="s">
        <v>3137</v>
      </c>
      <c r="D147" s="57" t="s">
        <v>9549</v>
      </c>
      <c r="E147" s="57">
        <v>4386684</v>
      </c>
      <c r="F147" s="57">
        <v>8773368</v>
      </c>
    </row>
    <row r="148" spans="1:6" x14ac:dyDescent="0.2">
      <c r="A148" s="57">
        <v>4250</v>
      </c>
      <c r="B148" s="57" t="s">
        <v>7886</v>
      </c>
      <c r="C148" s="57" t="s">
        <v>3137</v>
      </c>
      <c r="D148" s="57" t="s">
        <v>298</v>
      </c>
      <c r="E148" s="57">
        <v>10706669</v>
      </c>
      <c r="F148" s="57">
        <v>22719579</v>
      </c>
    </row>
    <row r="149" spans="1:6" x14ac:dyDescent="0.2">
      <c r="A149" s="57">
        <v>4250</v>
      </c>
      <c r="B149" s="57" t="s">
        <v>7886</v>
      </c>
      <c r="C149" s="57" t="s">
        <v>3137</v>
      </c>
      <c r="D149" s="57" t="s">
        <v>9562</v>
      </c>
      <c r="E149" s="57">
        <v>73152768</v>
      </c>
      <c r="F149" s="57">
        <v>98992080</v>
      </c>
    </row>
    <row r="150" spans="1:6" x14ac:dyDescent="0.2">
      <c r="A150" s="57">
        <v>4250</v>
      </c>
      <c r="B150" s="57" t="s">
        <v>7886</v>
      </c>
      <c r="C150" s="57" t="s">
        <v>3137</v>
      </c>
      <c r="D150" s="57" t="s">
        <v>9563</v>
      </c>
      <c r="E150" s="57">
        <v>49282005</v>
      </c>
      <c r="F150" s="57">
        <v>97439262</v>
      </c>
    </row>
    <row r="151" spans="1:6" x14ac:dyDescent="0.2">
      <c r="A151" s="57">
        <v>4250</v>
      </c>
      <c r="B151" s="57" t="s">
        <v>7886</v>
      </c>
      <c r="C151" s="57" t="s">
        <v>3137</v>
      </c>
      <c r="D151" s="57" t="s">
        <v>217</v>
      </c>
      <c r="E151" s="57">
        <v>98261311</v>
      </c>
      <c r="F151" s="57">
        <v>145927976</v>
      </c>
    </row>
    <row r="152" spans="1:6" x14ac:dyDescent="0.2">
      <c r="A152" s="57">
        <v>4250</v>
      </c>
      <c r="B152" s="57" t="s">
        <v>7886</v>
      </c>
      <c r="C152" s="57" t="s">
        <v>3137</v>
      </c>
      <c r="D152" s="57" t="s">
        <v>375</v>
      </c>
      <c r="E152" s="57">
        <v>103093476</v>
      </c>
      <c r="F152" s="57">
        <v>159209676</v>
      </c>
    </row>
    <row r="153" spans="1:6" x14ac:dyDescent="0.2">
      <c r="A153" s="57">
        <v>4250</v>
      </c>
      <c r="B153" s="57" t="s">
        <v>7886</v>
      </c>
      <c r="C153" s="57" t="s">
        <v>3137</v>
      </c>
      <c r="D153" s="57" t="s">
        <v>9568</v>
      </c>
      <c r="E153" s="57">
        <v>103953786</v>
      </c>
      <c r="F153" s="57">
        <v>125032272</v>
      </c>
    </row>
    <row r="154" spans="1:6" x14ac:dyDescent="0.2">
      <c r="A154" s="57">
        <v>4250</v>
      </c>
      <c r="B154" s="57" t="s">
        <v>7886</v>
      </c>
      <c r="C154" s="57" t="s">
        <v>3137</v>
      </c>
      <c r="D154" s="57" t="s">
        <v>70</v>
      </c>
      <c r="E154" s="57">
        <v>4722726</v>
      </c>
      <c r="F154" s="57">
        <v>22598993</v>
      </c>
    </row>
    <row r="155" spans="1:6" x14ac:dyDescent="0.2">
      <c r="A155" s="57">
        <v>4250</v>
      </c>
      <c r="B155" s="57" t="s">
        <v>7886</v>
      </c>
      <c r="C155" s="57" t="s">
        <v>3137</v>
      </c>
      <c r="D155" s="57" t="s">
        <v>253</v>
      </c>
      <c r="E155" s="57">
        <v>22498200</v>
      </c>
      <c r="F155" s="57">
        <v>44996400</v>
      </c>
    </row>
    <row r="156" spans="1:6" x14ac:dyDescent="0.2">
      <c r="A156" s="57">
        <v>4250</v>
      </c>
      <c r="B156" s="57" t="s">
        <v>7886</v>
      </c>
      <c r="C156" s="57" t="s">
        <v>3137</v>
      </c>
      <c r="D156" s="57" t="s">
        <v>9580</v>
      </c>
      <c r="E156" s="57">
        <v>6680500</v>
      </c>
      <c r="F156" s="57">
        <v>13361000</v>
      </c>
    </row>
    <row r="157" spans="1:6" x14ac:dyDescent="0.2">
      <c r="A157" s="57">
        <v>4250</v>
      </c>
      <c r="B157" s="57" t="s">
        <v>7886</v>
      </c>
      <c r="C157" s="57" t="s">
        <v>3137</v>
      </c>
      <c r="D157" s="57" t="s">
        <v>9581</v>
      </c>
      <c r="E157" s="57">
        <v>10956020</v>
      </c>
      <c r="F157" s="57">
        <v>21270712</v>
      </c>
    </row>
    <row r="158" spans="1:6" x14ac:dyDescent="0.2">
      <c r="A158" s="57">
        <v>4250</v>
      </c>
      <c r="B158" s="57" t="s">
        <v>7886</v>
      </c>
      <c r="C158" s="57" t="s">
        <v>3137</v>
      </c>
      <c r="D158" s="57" t="s">
        <v>219</v>
      </c>
      <c r="E158" s="57">
        <v>81656744</v>
      </c>
      <c r="F158" s="57">
        <v>167310133</v>
      </c>
    </row>
    <row r="159" spans="1:6" x14ac:dyDescent="0.2">
      <c r="A159" s="57">
        <v>4250</v>
      </c>
      <c r="B159" s="57" t="s">
        <v>7886</v>
      </c>
      <c r="C159" s="57" t="s">
        <v>3137</v>
      </c>
      <c r="D159" s="57" t="s">
        <v>9589</v>
      </c>
      <c r="E159" s="57">
        <v>5527575</v>
      </c>
      <c r="F159" s="57">
        <v>11055150</v>
      </c>
    </row>
    <row r="160" spans="1:6" x14ac:dyDescent="0.2">
      <c r="A160" s="57">
        <v>4250</v>
      </c>
      <c r="B160" s="57" t="s">
        <v>7886</v>
      </c>
      <c r="C160" s="57" t="s">
        <v>3137</v>
      </c>
      <c r="D160" s="57" t="s">
        <v>220</v>
      </c>
      <c r="E160" s="57">
        <v>74321951</v>
      </c>
      <c r="F160" s="57">
        <v>144397831</v>
      </c>
    </row>
    <row r="161" spans="1:6" x14ac:dyDescent="0.2">
      <c r="A161" s="57">
        <v>4250</v>
      </c>
      <c r="B161" s="57" t="s">
        <v>7886</v>
      </c>
      <c r="C161" s="57" t="s">
        <v>3137</v>
      </c>
      <c r="D161" s="57" t="s">
        <v>9594</v>
      </c>
      <c r="E161" s="57">
        <v>4716864</v>
      </c>
      <c r="F161" s="57">
        <v>9964375</v>
      </c>
    </row>
    <row r="162" spans="1:6" x14ac:dyDescent="0.2">
      <c r="A162" s="57">
        <v>4250</v>
      </c>
      <c r="B162" s="57" t="s">
        <v>7886</v>
      </c>
      <c r="C162" s="57" t="s">
        <v>3137</v>
      </c>
      <c r="D162" s="57" t="s">
        <v>72</v>
      </c>
      <c r="E162" s="57">
        <v>46314037</v>
      </c>
      <c r="F162" s="57">
        <v>66252097</v>
      </c>
    </row>
    <row r="163" spans="1:6" x14ac:dyDescent="0.2">
      <c r="A163" s="57">
        <v>4300</v>
      </c>
      <c r="B163" s="57" t="s">
        <v>8147</v>
      </c>
      <c r="C163" s="57" t="s">
        <v>9238</v>
      </c>
      <c r="D163" s="57" t="s">
        <v>9467</v>
      </c>
      <c r="E163" s="57">
        <v>19373484</v>
      </c>
      <c r="F163" s="57">
        <v>79525611</v>
      </c>
    </row>
    <row r="164" spans="1:6" x14ac:dyDescent="0.2">
      <c r="A164" s="57">
        <v>4300</v>
      </c>
      <c r="B164" s="57" t="s">
        <v>8147</v>
      </c>
      <c r="C164" s="57" t="s">
        <v>9238</v>
      </c>
      <c r="D164" s="57" t="s">
        <v>9540</v>
      </c>
      <c r="E164" s="57">
        <v>18201820</v>
      </c>
      <c r="F164" s="57">
        <v>77706731</v>
      </c>
    </row>
    <row r="165" spans="1:6" x14ac:dyDescent="0.2">
      <c r="A165" s="57">
        <v>4400</v>
      </c>
      <c r="B165" s="57" t="s">
        <v>8149</v>
      </c>
      <c r="C165" s="57" t="s">
        <v>9297</v>
      </c>
      <c r="D165" s="57" t="s">
        <v>186</v>
      </c>
      <c r="E165" s="57">
        <v>27091900</v>
      </c>
      <c r="F165" s="57">
        <v>46271856</v>
      </c>
    </row>
    <row r="166" spans="1:6" x14ac:dyDescent="0.2">
      <c r="A166" s="57">
        <v>4400</v>
      </c>
      <c r="B166" s="57" t="s">
        <v>8149</v>
      </c>
      <c r="C166" s="57" t="s">
        <v>9297</v>
      </c>
      <c r="D166" s="57" t="s">
        <v>458</v>
      </c>
      <c r="E166" s="57">
        <v>68669678</v>
      </c>
      <c r="F166" s="57">
        <v>146537930</v>
      </c>
    </row>
    <row r="167" spans="1:6" x14ac:dyDescent="0.2">
      <c r="A167" s="57">
        <v>4400</v>
      </c>
      <c r="B167" s="57" t="s">
        <v>8149</v>
      </c>
      <c r="C167" s="57" t="s">
        <v>9297</v>
      </c>
      <c r="D167" s="57" t="s">
        <v>459</v>
      </c>
      <c r="E167" s="57">
        <v>8625966</v>
      </c>
      <c r="F167" s="57">
        <v>16877309</v>
      </c>
    </row>
    <row r="168" spans="1:6" x14ac:dyDescent="0.2">
      <c r="A168" s="57">
        <v>4400</v>
      </c>
      <c r="B168" s="57" t="s">
        <v>8149</v>
      </c>
      <c r="C168" s="57" t="s">
        <v>9297</v>
      </c>
      <c r="D168" s="57" t="s">
        <v>9537</v>
      </c>
      <c r="E168" s="57">
        <v>18734950</v>
      </c>
      <c r="F168" s="57">
        <v>37718866</v>
      </c>
    </row>
    <row r="169" spans="1:6" x14ac:dyDescent="0.2">
      <c r="A169" s="57">
        <v>4400</v>
      </c>
      <c r="B169" s="57" t="s">
        <v>8149</v>
      </c>
      <c r="C169" s="57" t="s">
        <v>9297</v>
      </c>
      <c r="D169" s="57" t="s">
        <v>284</v>
      </c>
      <c r="E169" s="57">
        <v>9105445</v>
      </c>
      <c r="F169" s="57">
        <v>17275188</v>
      </c>
    </row>
    <row r="170" spans="1:6" x14ac:dyDescent="0.2">
      <c r="A170" s="57">
        <v>4400</v>
      </c>
      <c r="B170" s="57" t="s">
        <v>8149</v>
      </c>
      <c r="C170" s="57" t="s">
        <v>9297</v>
      </c>
      <c r="D170" s="57" t="s">
        <v>9595</v>
      </c>
      <c r="E170" s="57">
        <v>17213761</v>
      </c>
      <c r="F170" s="57">
        <v>35003056</v>
      </c>
    </row>
    <row r="171" spans="1:6" x14ac:dyDescent="0.2">
      <c r="A171" s="57">
        <v>4425</v>
      </c>
      <c r="B171" s="57" t="s">
        <v>8150</v>
      </c>
      <c r="C171" s="57" t="s">
        <v>9309</v>
      </c>
      <c r="D171" s="57" t="s">
        <v>234</v>
      </c>
      <c r="E171" s="57">
        <v>34788596</v>
      </c>
      <c r="F171" s="57">
        <v>68968509</v>
      </c>
    </row>
    <row r="172" spans="1:6" x14ac:dyDescent="0.2">
      <c r="A172" s="57">
        <v>4425</v>
      </c>
      <c r="B172" s="57" t="s">
        <v>8150</v>
      </c>
      <c r="C172" s="57" t="s">
        <v>9309</v>
      </c>
      <c r="D172" s="57" t="s">
        <v>9581</v>
      </c>
      <c r="E172" s="57">
        <v>44251288</v>
      </c>
      <c r="F172" s="57">
        <v>47457928</v>
      </c>
    </row>
    <row r="173" spans="1:6" x14ac:dyDescent="0.2">
      <c r="A173" s="57">
        <v>4450</v>
      </c>
      <c r="B173" s="57" t="s">
        <v>7936</v>
      </c>
      <c r="C173" s="57" t="s">
        <v>3138</v>
      </c>
      <c r="D173" s="57" t="s">
        <v>184</v>
      </c>
      <c r="E173" s="57">
        <v>10228147</v>
      </c>
      <c r="F173" s="57">
        <v>20158387</v>
      </c>
    </row>
    <row r="174" spans="1:6" x14ac:dyDescent="0.2">
      <c r="A174" s="57">
        <v>4450</v>
      </c>
      <c r="B174" s="57" t="s">
        <v>7936</v>
      </c>
      <c r="C174" s="57" t="s">
        <v>3138</v>
      </c>
      <c r="D174" s="57" t="s">
        <v>333</v>
      </c>
      <c r="E174" s="57">
        <v>0</v>
      </c>
      <c r="F174" s="57">
        <v>7370100</v>
      </c>
    </row>
    <row r="175" spans="1:6" x14ac:dyDescent="0.2">
      <c r="A175" s="57">
        <v>4450</v>
      </c>
      <c r="B175" s="57" t="s">
        <v>7936</v>
      </c>
      <c r="C175" s="57" t="s">
        <v>3138</v>
      </c>
      <c r="D175" s="57" t="s">
        <v>9459</v>
      </c>
      <c r="E175" s="57">
        <v>11637000</v>
      </c>
      <c r="F175" s="57">
        <v>17843400</v>
      </c>
    </row>
    <row r="176" spans="1:6" x14ac:dyDescent="0.2">
      <c r="A176" s="57">
        <v>4450</v>
      </c>
      <c r="B176" s="57" t="s">
        <v>7936</v>
      </c>
      <c r="C176" s="57" t="s">
        <v>3138</v>
      </c>
      <c r="D176" s="57" t="s">
        <v>9467</v>
      </c>
      <c r="E176" s="57">
        <v>30689098</v>
      </c>
      <c r="F176" s="57">
        <v>37764394</v>
      </c>
    </row>
    <row r="177" spans="1:6" x14ac:dyDescent="0.2">
      <c r="A177" s="57">
        <v>4450</v>
      </c>
      <c r="B177" s="57" t="s">
        <v>7936</v>
      </c>
      <c r="C177" s="57" t="s">
        <v>3138</v>
      </c>
      <c r="D177" s="57" t="s">
        <v>9485</v>
      </c>
      <c r="E177" s="57">
        <v>7429061</v>
      </c>
      <c r="F177" s="57">
        <v>14769680</v>
      </c>
    </row>
    <row r="178" spans="1:6" x14ac:dyDescent="0.2">
      <c r="A178" s="57">
        <v>4450</v>
      </c>
      <c r="B178" s="57" t="s">
        <v>7936</v>
      </c>
      <c r="C178" s="57" t="s">
        <v>3138</v>
      </c>
      <c r="D178" s="57" t="s">
        <v>186</v>
      </c>
      <c r="E178" s="57">
        <v>23435367</v>
      </c>
      <c r="F178" s="57">
        <v>31379559</v>
      </c>
    </row>
    <row r="179" spans="1:6" x14ac:dyDescent="0.2">
      <c r="A179" s="57">
        <v>4450</v>
      </c>
      <c r="B179" s="57" t="s">
        <v>7936</v>
      </c>
      <c r="C179" s="57" t="s">
        <v>3138</v>
      </c>
      <c r="D179" s="57" t="s">
        <v>483</v>
      </c>
      <c r="E179" s="57">
        <v>14431950</v>
      </c>
      <c r="F179" s="57">
        <v>42236622</v>
      </c>
    </row>
    <row r="180" spans="1:6" x14ac:dyDescent="0.2">
      <c r="A180" s="57">
        <v>4450</v>
      </c>
      <c r="B180" s="57" t="s">
        <v>7936</v>
      </c>
      <c r="C180" s="57" t="s">
        <v>3138</v>
      </c>
      <c r="D180" s="57" t="s">
        <v>9513</v>
      </c>
      <c r="E180" s="57">
        <v>6283980</v>
      </c>
      <c r="F180" s="57">
        <v>12490380</v>
      </c>
    </row>
    <row r="181" spans="1:6" x14ac:dyDescent="0.2">
      <c r="A181" s="57">
        <v>4450</v>
      </c>
      <c r="B181" s="57" t="s">
        <v>7936</v>
      </c>
      <c r="C181" s="57" t="s">
        <v>3138</v>
      </c>
      <c r="D181" s="57" t="s">
        <v>484</v>
      </c>
      <c r="E181" s="57">
        <v>62451900</v>
      </c>
      <c r="F181" s="57">
        <v>81071100</v>
      </c>
    </row>
    <row r="182" spans="1:6" x14ac:dyDescent="0.2">
      <c r="A182" s="57">
        <v>4450</v>
      </c>
      <c r="B182" s="57" t="s">
        <v>7936</v>
      </c>
      <c r="C182" s="57" t="s">
        <v>3138</v>
      </c>
      <c r="D182" s="57" t="s">
        <v>9515</v>
      </c>
      <c r="E182" s="57">
        <v>4383270</v>
      </c>
      <c r="F182" s="57">
        <v>14274720</v>
      </c>
    </row>
    <row r="183" spans="1:6" x14ac:dyDescent="0.2">
      <c r="A183" s="57">
        <v>4450</v>
      </c>
      <c r="B183" s="57" t="s">
        <v>7936</v>
      </c>
      <c r="C183" s="57" t="s">
        <v>3138</v>
      </c>
      <c r="D183" s="57" t="s">
        <v>9534</v>
      </c>
      <c r="E183" s="57">
        <v>7546982</v>
      </c>
      <c r="F183" s="57">
        <v>14917082</v>
      </c>
    </row>
    <row r="184" spans="1:6" x14ac:dyDescent="0.2">
      <c r="A184" s="57">
        <v>4450</v>
      </c>
      <c r="B184" s="57" t="s">
        <v>7936</v>
      </c>
      <c r="C184" s="57" t="s">
        <v>3138</v>
      </c>
      <c r="D184" s="57" t="s">
        <v>459</v>
      </c>
      <c r="E184" s="57">
        <v>11419776</v>
      </c>
      <c r="F184" s="57">
        <v>22839552</v>
      </c>
    </row>
    <row r="185" spans="1:6" x14ac:dyDescent="0.2">
      <c r="A185" s="57">
        <v>4450</v>
      </c>
      <c r="B185" s="57" t="s">
        <v>7936</v>
      </c>
      <c r="C185" s="57" t="s">
        <v>3138</v>
      </c>
      <c r="D185" s="57" t="s">
        <v>9537</v>
      </c>
      <c r="E185" s="57">
        <v>54140752</v>
      </c>
      <c r="F185" s="57">
        <v>92981179</v>
      </c>
    </row>
    <row r="186" spans="1:6" x14ac:dyDescent="0.2">
      <c r="A186" s="57">
        <v>4450</v>
      </c>
      <c r="B186" s="57" t="s">
        <v>7936</v>
      </c>
      <c r="C186" s="57" t="s">
        <v>3138</v>
      </c>
      <c r="D186" s="57" t="s">
        <v>485</v>
      </c>
      <c r="E186" s="57">
        <v>31730220</v>
      </c>
      <c r="F186" s="57">
        <v>37936620</v>
      </c>
    </row>
    <row r="187" spans="1:6" x14ac:dyDescent="0.2">
      <c r="A187" s="57">
        <v>4450</v>
      </c>
      <c r="B187" s="57" t="s">
        <v>7936</v>
      </c>
      <c r="C187" s="57" t="s">
        <v>3138</v>
      </c>
      <c r="D187" s="57" t="s">
        <v>174</v>
      </c>
      <c r="E187" s="57">
        <v>15469452</v>
      </c>
      <c r="F187" s="57">
        <v>34088652</v>
      </c>
    </row>
    <row r="188" spans="1:6" x14ac:dyDescent="0.2">
      <c r="A188" s="57">
        <v>4450</v>
      </c>
      <c r="B188" s="57" t="s">
        <v>7936</v>
      </c>
      <c r="C188" s="57" t="s">
        <v>3138</v>
      </c>
      <c r="D188" s="57" t="s">
        <v>486</v>
      </c>
      <c r="E188" s="57">
        <v>6982200</v>
      </c>
      <c r="F188" s="57">
        <v>13111020</v>
      </c>
    </row>
    <row r="189" spans="1:6" x14ac:dyDescent="0.2">
      <c r="A189" s="57">
        <v>4450</v>
      </c>
      <c r="B189" s="57" t="s">
        <v>7936</v>
      </c>
      <c r="C189" s="57" t="s">
        <v>3138</v>
      </c>
      <c r="D189" s="57" t="s">
        <v>9571</v>
      </c>
      <c r="E189" s="57">
        <v>19860480</v>
      </c>
      <c r="F189" s="57">
        <v>26066880</v>
      </c>
    </row>
    <row r="190" spans="1:6" x14ac:dyDescent="0.2">
      <c r="A190" s="57">
        <v>4450</v>
      </c>
      <c r="B190" s="57" t="s">
        <v>7936</v>
      </c>
      <c r="C190" s="57" t="s">
        <v>3138</v>
      </c>
      <c r="D190" s="57" t="s">
        <v>487</v>
      </c>
      <c r="E190" s="57">
        <v>7944192</v>
      </c>
      <c r="F190" s="57">
        <v>20356992</v>
      </c>
    </row>
    <row r="191" spans="1:6" x14ac:dyDescent="0.2">
      <c r="A191" s="57">
        <v>4450</v>
      </c>
      <c r="B191" s="57" t="s">
        <v>7936</v>
      </c>
      <c r="C191" s="57" t="s">
        <v>3138</v>
      </c>
      <c r="D191" s="57" t="s">
        <v>9578</v>
      </c>
      <c r="E191" s="57">
        <v>26679762</v>
      </c>
      <c r="F191" s="57">
        <v>41419962</v>
      </c>
    </row>
    <row r="192" spans="1:6" x14ac:dyDescent="0.2">
      <c r="A192" s="57">
        <v>4550</v>
      </c>
      <c r="B192" s="57" t="s">
        <v>7905</v>
      </c>
      <c r="C192" s="57" t="s">
        <v>3139</v>
      </c>
      <c r="D192" s="57" t="s">
        <v>9459</v>
      </c>
      <c r="E192" s="57">
        <v>31000968</v>
      </c>
      <c r="F192" s="57">
        <v>63079714</v>
      </c>
    </row>
    <row r="193" spans="1:6" x14ac:dyDescent="0.2">
      <c r="A193" s="57">
        <v>4550</v>
      </c>
      <c r="B193" s="57" t="s">
        <v>7905</v>
      </c>
      <c r="C193" s="57" t="s">
        <v>3139</v>
      </c>
      <c r="D193" s="57" t="s">
        <v>9504</v>
      </c>
      <c r="E193" s="57">
        <v>42827264</v>
      </c>
      <c r="F193" s="57">
        <v>63167039</v>
      </c>
    </row>
    <row r="194" spans="1:6" x14ac:dyDescent="0.2">
      <c r="A194" s="57">
        <v>4550</v>
      </c>
      <c r="B194" s="57" t="s">
        <v>7905</v>
      </c>
      <c r="C194" s="57" t="s">
        <v>3139</v>
      </c>
      <c r="D194" s="57" t="s">
        <v>501</v>
      </c>
      <c r="E194" s="57">
        <v>50878688</v>
      </c>
      <c r="F194" s="57">
        <v>50878688</v>
      </c>
    </row>
    <row r="195" spans="1:6" x14ac:dyDescent="0.2">
      <c r="A195" s="57">
        <v>4550</v>
      </c>
      <c r="B195" s="57" t="s">
        <v>7905</v>
      </c>
      <c r="C195" s="57" t="s">
        <v>3139</v>
      </c>
      <c r="D195" s="57" t="s">
        <v>69</v>
      </c>
      <c r="E195" s="57">
        <v>29723484</v>
      </c>
      <c r="F195" s="57">
        <v>62793252</v>
      </c>
    </row>
    <row r="196" spans="1:6" x14ac:dyDescent="0.2">
      <c r="A196" s="57">
        <v>4550</v>
      </c>
      <c r="B196" s="57" t="s">
        <v>7905</v>
      </c>
      <c r="C196" s="57" t="s">
        <v>3139</v>
      </c>
      <c r="D196" s="57" t="s">
        <v>9556</v>
      </c>
      <c r="E196" s="57">
        <v>59905840</v>
      </c>
      <c r="F196" s="57">
        <v>59905840</v>
      </c>
    </row>
    <row r="197" spans="1:6" x14ac:dyDescent="0.2">
      <c r="A197" s="57">
        <v>4550</v>
      </c>
      <c r="B197" s="57" t="s">
        <v>7905</v>
      </c>
      <c r="C197" s="57" t="s">
        <v>3139</v>
      </c>
      <c r="D197" s="57" t="s">
        <v>71</v>
      </c>
      <c r="E197" s="57">
        <v>4489296</v>
      </c>
      <c r="F197" s="57">
        <v>13307556</v>
      </c>
    </row>
    <row r="198" spans="1:6" x14ac:dyDescent="0.2">
      <c r="A198" s="57">
        <v>4550</v>
      </c>
      <c r="B198" s="57" t="s">
        <v>7905</v>
      </c>
      <c r="C198" s="57" t="s">
        <v>3139</v>
      </c>
      <c r="D198" s="57" t="s">
        <v>221</v>
      </c>
      <c r="E198" s="57">
        <v>27378844</v>
      </c>
      <c r="F198" s="57">
        <v>54723041</v>
      </c>
    </row>
    <row r="199" spans="1:6" x14ac:dyDescent="0.2">
      <c r="A199" s="57">
        <v>5150</v>
      </c>
      <c r="B199" s="57" t="s">
        <v>7954</v>
      </c>
      <c r="C199" s="57" t="s">
        <v>3140</v>
      </c>
      <c r="D199" s="57" t="s">
        <v>9665</v>
      </c>
      <c r="E199" s="57">
        <v>13164464</v>
      </c>
      <c r="F199" s="57">
        <v>19746696</v>
      </c>
    </row>
    <row r="200" spans="1:6" x14ac:dyDescent="0.2">
      <c r="A200" s="57">
        <v>5200</v>
      </c>
      <c r="B200" s="57" t="s">
        <v>8157</v>
      </c>
      <c r="C200" s="57" t="s">
        <v>9303</v>
      </c>
      <c r="D200" s="57" t="s">
        <v>9506</v>
      </c>
      <c r="E200" s="57">
        <v>8723842</v>
      </c>
      <c r="F200" s="57">
        <v>17447684</v>
      </c>
    </row>
    <row r="201" spans="1:6" x14ac:dyDescent="0.2">
      <c r="A201" s="57">
        <v>5650</v>
      </c>
      <c r="B201" s="57" t="s">
        <v>8162</v>
      </c>
      <c r="C201" s="57" t="s">
        <v>9392</v>
      </c>
      <c r="D201" s="57" t="s">
        <v>528</v>
      </c>
      <c r="E201" s="57">
        <v>25824832</v>
      </c>
      <c r="F201" s="57">
        <v>29362480</v>
      </c>
    </row>
    <row r="202" spans="1:6" x14ac:dyDescent="0.2">
      <c r="A202" s="57">
        <v>5800</v>
      </c>
      <c r="B202" s="57" t="s">
        <v>7975</v>
      </c>
      <c r="C202" s="57" t="s">
        <v>3141</v>
      </c>
      <c r="D202" s="57" t="s">
        <v>435</v>
      </c>
      <c r="E202" s="57">
        <v>28867518</v>
      </c>
      <c r="F202" s="57">
        <v>95943395</v>
      </c>
    </row>
    <row r="203" spans="1:6" x14ac:dyDescent="0.2">
      <c r="A203" s="57">
        <v>5850</v>
      </c>
      <c r="B203" s="57" t="s">
        <v>7973</v>
      </c>
      <c r="C203" s="57" t="s">
        <v>3142</v>
      </c>
      <c r="D203" s="57" t="s">
        <v>374</v>
      </c>
      <c r="E203" s="57">
        <v>52138932</v>
      </c>
      <c r="F203" s="57">
        <v>74854356</v>
      </c>
    </row>
    <row r="204" spans="1:6" x14ac:dyDescent="0.2">
      <c r="A204" s="57">
        <v>5850</v>
      </c>
      <c r="B204" s="57" t="s">
        <v>7973</v>
      </c>
      <c r="C204" s="57" t="s">
        <v>3142</v>
      </c>
      <c r="D204" s="57" t="s">
        <v>9594</v>
      </c>
      <c r="E204" s="57">
        <v>20132321</v>
      </c>
      <c r="F204" s="57">
        <v>40347187</v>
      </c>
    </row>
    <row r="205" spans="1:6" x14ac:dyDescent="0.2">
      <c r="A205" s="57">
        <v>5900</v>
      </c>
      <c r="B205" s="57" t="s">
        <v>8163</v>
      </c>
      <c r="C205" s="57" t="s">
        <v>9439</v>
      </c>
      <c r="D205" s="57" t="s">
        <v>72</v>
      </c>
      <c r="E205" s="57">
        <v>41268423</v>
      </c>
      <c r="F205" s="57">
        <v>67061187</v>
      </c>
    </row>
    <row r="206" spans="1:6" x14ac:dyDescent="0.2">
      <c r="A206" s="57">
        <v>5950</v>
      </c>
      <c r="B206" s="57" t="s">
        <v>7898</v>
      </c>
      <c r="C206" s="57" t="s">
        <v>3143</v>
      </c>
      <c r="D206" s="57" t="s">
        <v>71</v>
      </c>
      <c r="E206" s="57">
        <v>73042432</v>
      </c>
      <c r="F206" s="57">
        <v>149431370</v>
      </c>
    </row>
    <row r="207" spans="1:6" x14ac:dyDescent="0.2">
      <c r="A207" s="57">
        <v>5950</v>
      </c>
      <c r="B207" s="57" t="s">
        <v>7898</v>
      </c>
      <c r="C207" s="57" t="s">
        <v>3143</v>
      </c>
      <c r="D207" s="57" t="s">
        <v>72</v>
      </c>
      <c r="E207" s="57">
        <v>20729893</v>
      </c>
      <c r="F207" s="57">
        <v>41666149</v>
      </c>
    </row>
    <row r="208" spans="1:6" x14ac:dyDescent="0.2">
      <c r="A208" s="57">
        <v>6100</v>
      </c>
      <c r="B208" s="57" t="s">
        <v>7998</v>
      </c>
      <c r="C208" s="57" t="s">
        <v>3144</v>
      </c>
      <c r="D208" s="57" t="s">
        <v>149</v>
      </c>
      <c r="E208" s="57">
        <v>13731660</v>
      </c>
      <c r="F208" s="57">
        <v>19938060</v>
      </c>
    </row>
    <row r="209" spans="1:6" x14ac:dyDescent="0.2">
      <c r="A209" s="57">
        <v>6100</v>
      </c>
      <c r="B209" s="57" t="s">
        <v>7998</v>
      </c>
      <c r="C209" s="57" t="s">
        <v>3144</v>
      </c>
      <c r="D209" s="57" t="s">
        <v>206</v>
      </c>
      <c r="E209" s="57">
        <v>56475758</v>
      </c>
      <c r="F209" s="57">
        <v>132399701</v>
      </c>
    </row>
    <row r="210" spans="1:6" x14ac:dyDescent="0.2">
      <c r="A210" s="57">
        <v>6100</v>
      </c>
      <c r="B210" s="57" t="s">
        <v>7998</v>
      </c>
      <c r="C210" s="57" t="s">
        <v>3144</v>
      </c>
      <c r="D210" s="57" t="s">
        <v>100</v>
      </c>
      <c r="E210" s="57">
        <v>20636280</v>
      </c>
      <c r="F210" s="57">
        <v>38271456</v>
      </c>
    </row>
    <row r="211" spans="1:6" x14ac:dyDescent="0.2">
      <c r="A211" s="57">
        <v>6100</v>
      </c>
      <c r="B211" s="57" t="s">
        <v>7998</v>
      </c>
      <c r="C211" s="57" t="s">
        <v>3144</v>
      </c>
      <c r="D211" s="57" t="s">
        <v>9478</v>
      </c>
      <c r="E211" s="57">
        <v>8301060</v>
      </c>
      <c r="F211" s="57">
        <v>16059060</v>
      </c>
    </row>
    <row r="212" spans="1:6" x14ac:dyDescent="0.2">
      <c r="A212" s="57">
        <v>6100</v>
      </c>
      <c r="B212" s="57" t="s">
        <v>7998</v>
      </c>
      <c r="C212" s="57" t="s">
        <v>3144</v>
      </c>
      <c r="D212" s="57" t="s">
        <v>249</v>
      </c>
      <c r="E212" s="57">
        <v>18870559</v>
      </c>
      <c r="F212" s="57">
        <v>47325351</v>
      </c>
    </row>
    <row r="213" spans="1:6" x14ac:dyDescent="0.2">
      <c r="A213" s="57">
        <v>6100</v>
      </c>
      <c r="B213" s="57" t="s">
        <v>7998</v>
      </c>
      <c r="C213" s="57" t="s">
        <v>3144</v>
      </c>
      <c r="D213" s="57" t="s">
        <v>583</v>
      </c>
      <c r="E213" s="57">
        <v>18231300</v>
      </c>
      <c r="F213" s="57">
        <v>27928800</v>
      </c>
    </row>
    <row r="214" spans="1:6" x14ac:dyDescent="0.2">
      <c r="A214" s="57">
        <v>6100</v>
      </c>
      <c r="B214" s="57" t="s">
        <v>7998</v>
      </c>
      <c r="C214" s="57" t="s">
        <v>3144</v>
      </c>
      <c r="D214" s="57" t="s">
        <v>9506</v>
      </c>
      <c r="E214" s="57">
        <v>18231300</v>
      </c>
      <c r="F214" s="57">
        <v>26299620</v>
      </c>
    </row>
    <row r="215" spans="1:6" x14ac:dyDescent="0.2">
      <c r="A215" s="57">
        <v>6100</v>
      </c>
      <c r="B215" s="57" t="s">
        <v>7998</v>
      </c>
      <c r="C215" s="57" t="s">
        <v>3144</v>
      </c>
      <c r="D215" s="57" t="s">
        <v>9518</v>
      </c>
      <c r="E215" s="57">
        <v>20960565</v>
      </c>
      <c r="F215" s="57">
        <v>29804685</v>
      </c>
    </row>
    <row r="216" spans="1:6" x14ac:dyDescent="0.2">
      <c r="A216" s="57">
        <v>6100</v>
      </c>
      <c r="B216" s="57" t="s">
        <v>7998</v>
      </c>
      <c r="C216" s="57" t="s">
        <v>3144</v>
      </c>
      <c r="D216" s="57" t="s">
        <v>211</v>
      </c>
      <c r="E216" s="57">
        <v>24935714</v>
      </c>
      <c r="F216" s="57">
        <v>31142114</v>
      </c>
    </row>
    <row r="217" spans="1:6" x14ac:dyDescent="0.2">
      <c r="A217" s="57">
        <v>6100</v>
      </c>
      <c r="B217" s="57" t="s">
        <v>7998</v>
      </c>
      <c r="C217" s="57" t="s">
        <v>3144</v>
      </c>
      <c r="D217" s="57" t="s">
        <v>9548</v>
      </c>
      <c r="E217" s="57">
        <v>17067600</v>
      </c>
      <c r="F217" s="57">
        <v>25135920</v>
      </c>
    </row>
    <row r="218" spans="1:6" x14ac:dyDescent="0.2">
      <c r="A218" s="57">
        <v>6100</v>
      </c>
      <c r="B218" s="57" t="s">
        <v>7998</v>
      </c>
      <c r="C218" s="57" t="s">
        <v>3144</v>
      </c>
      <c r="D218" s="57" t="s">
        <v>174</v>
      </c>
      <c r="E218" s="57">
        <v>117751785</v>
      </c>
      <c r="F218" s="57">
        <v>225271392</v>
      </c>
    </row>
    <row r="219" spans="1:6" x14ac:dyDescent="0.2">
      <c r="A219" s="57">
        <v>6100</v>
      </c>
      <c r="B219" s="57" t="s">
        <v>7998</v>
      </c>
      <c r="C219" s="57" t="s">
        <v>3144</v>
      </c>
      <c r="D219" s="57" t="s">
        <v>374</v>
      </c>
      <c r="E219" s="57">
        <v>43367220</v>
      </c>
      <c r="F219" s="57">
        <v>55780020</v>
      </c>
    </row>
    <row r="220" spans="1:6" x14ac:dyDescent="0.2">
      <c r="A220" s="57">
        <v>6100</v>
      </c>
      <c r="B220" s="57" t="s">
        <v>7998</v>
      </c>
      <c r="C220" s="57" t="s">
        <v>3144</v>
      </c>
      <c r="D220" s="57" t="s">
        <v>217</v>
      </c>
      <c r="E220" s="57">
        <v>17564457</v>
      </c>
      <c r="F220" s="57">
        <v>35348029</v>
      </c>
    </row>
    <row r="221" spans="1:6" x14ac:dyDescent="0.2">
      <c r="A221" s="57">
        <v>6100</v>
      </c>
      <c r="B221" s="57" t="s">
        <v>7998</v>
      </c>
      <c r="C221" s="57" t="s">
        <v>3144</v>
      </c>
      <c r="D221" s="57" t="s">
        <v>375</v>
      </c>
      <c r="E221" s="57">
        <v>22265460</v>
      </c>
      <c r="F221" s="57">
        <v>30023460</v>
      </c>
    </row>
    <row r="222" spans="1:6" x14ac:dyDescent="0.2">
      <c r="A222" s="57">
        <v>6100</v>
      </c>
      <c r="B222" s="57" t="s">
        <v>7998</v>
      </c>
      <c r="C222" s="57" t="s">
        <v>3144</v>
      </c>
      <c r="D222" s="57" t="s">
        <v>9572</v>
      </c>
      <c r="E222" s="57">
        <v>7680420</v>
      </c>
      <c r="F222" s="57">
        <v>13886820</v>
      </c>
    </row>
    <row r="223" spans="1:6" x14ac:dyDescent="0.2">
      <c r="A223" s="57">
        <v>6100</v>
      </c>
      <c r="B223" s="57" t="s">
        <v>7998</v>
      </c>
      <c r="C223" s="57" t="s">
        <v>3144</v>
      </c>
      <c r="D223" s="57" t="s">
        <v>94</v>
      </c>
      <c r="E223" s="57">
        <v>22498200</v>
      </c>
      <c r="F223" s="57">
        <v>30256200</v>
      </c>
    </row>
    <row r="224" spans="1:6" x14ac:dyDescent="0.2">
      <c r="A224" s="57">
        <v>6100</v>
      </c>
      <c r="B224" s="57" t="s">
        <v>7998</v>
      </c>
      <c r="C224" s="57" t="s">
        <v>3144</v>
      </c>
      <c r="D224" s="57" t="s">
        <v>9585</v>
      </c>
      <c r="E224" s="57">
        <v>54207731</v>
      </c>
      <c r="F224" s="57">
        <v>99520988</v>
      </c>
    </row>
    <row r="225" spans="1:6" x14ac:dyDescent="0.2">
      <c r="A225" s="57">
        <v>6100</v>
      </c>
      <c r="B225" s="57" t="s">
        <v>7998</v>
      </c>
      <c r="C225" s="57" t="s">
        <v>3144</v>
      </c>
      <c r="D225" s="57" t="s">
        <v>219</v>
      </c>
      <c r="E225" s="57">
        <v>3107234</v>
      </c>
      <c r="F225" s="57">
        <v>6945582</v>
      </c>
    </row>
    <row r="226" spans="1:6" x14ac:dyDescent="0.2">
      <c r="A226" s="57">
        <v>6150</v>
      </c>
      <c r="B226" s="57" t="s">
        <v>7990</v>
      </c>
      <c r="C226" s="57" t="s">
        <v>3145</v>
      </c>
      <c r="D226" s="57" t="s">
        <v>220</v>
      </c>
      <c r="E226" s="57">
        <v>21764925</v>
      </c>
      <c r="F226" s="57">
        <v>113841204</v>
      </c>
    </row>
    <row r="227" spans="1:6" x14ac:dyDescent="0.2">
      <c r="A227" s="57">
        <v>6400</v>
      </c>
      <c r="B227" s="57" t="s">
        <v>8167</v>
      </c>
      <c r="C227" s="57" t="s">
        <v>9331</v>
      </c>
      <c r="D227" s="57" t="s">
        <v>9520</v>
      </c>
      <c r="E227" s="57">
        <v>22812554</v>
      </c>
      <c r="F227" s="57">
        <v>40206262</v>
      </c>
    </row>
    <row r="228" spans="1:6" x14ac:dyDescent="0.2">
      <c r="A228" s="57">
        <v>6410</v>
      </c>
      <c r="B228" s="57" t="s">
        <v>8168</v>
      </c>
      <c r="C228" s="57" t="s">
        <v>9437</v>
      </c>
      <c r="D228" s="57" t="s">
        <v>221</v>
      </c>
      <c r="E228" s="57">
        <v>28627882</v>
      </c>
      <c r="F228" s="57">
        <v>58078168</v>
      </c>
    </row>
    <row r="229" spans="1:6" x14ac:dyDescent="0.2">
      <c r="A229" s="57">
        <v>6430</v>
      </c>
      <c r="B229" s="57" t="s">
        <v>7896</v>
      </c>
      <c r="C229" s="57" t="s">
        <v>3146</v>
      </c>
      <c r="D229" s="57" t="s">
        <v>623</v>
      </c>
      <c r="E229" s="57">
        <v>64263824</v>
      </c>
      <c r="F229" s="57">
        <v>159165575</v>
      </c>
    </row>
    <row r="230" spans="1:6" x14ac:dyDescent="0.2">
      <c r="A230" s="57">
        <v>6430</v>
      </c>
      <c r="B230" s="57" t="s">
        <v>7896</v>
      </c>
      <c r="C230" s="57" t="s">
        <v>3146</v>
      </c>
      <c r="D230" s="57" t="s">
        <v>70</v>
      </c>
      <c r="E230" s="57">
        <v>17476188</v>
      </c>
      <c r="F230" s="57">
        <v>35066716</v>
      </c>
    </row>
    <row r="231" spans="1:6" x14ac:dyDescent="0.2">
      <c r="A231" s="57">
        <v>6470</v>
      </c>
      <c r="B231" s="57" t="s">
        <v>7965</v>
      </c>
      <c r="C231" s="57" t="s">
        <v>3147</v>
      </c>
      <c r="D231" s="57" t="s">
        <v>138</v>
      </c>
      <c r="E231" s="57">
        <v>162052121</v>
      </c>
      <c r="F231" s="57">
        <v>247616396</v>
      </c>
    </row>
    <row r="232" spans="1:6" x14ac:dyDescent="0.2">
      <c r="A232" s="57">
        <v>6470</v>
      </c>
      <c r="B232" s="57" t="s">
        <v>7965</v>
      </c>
      <c r="C232" s="57" t="s">
        <v>3147</v>
      </c>
      <c r="D232" s="57" t="s">
        <v>248</v>
      </c>
      <c r="E232" s="57">
        <v>110143121</v>
      </c>
      <c r="F232" s="57">
        <v>211615606</v>
      </c>
    </row>
    <row r="233" spans="1:6" x14ac:dyDescent="0.2">
      <c r="A233" s="57">
        <v>6470</v>
      </c>
      <c r="B233" s="57" t="s">
        <v>7965</v>
      </c>
      <c r="C233" s="57" t="s">
        <v>3147</v>
      </c>
      <c r="D233" s="57" t="s">
        <v>9480</v>
      </c>
      <c r="E233" s="57">
        <v>23761202</v>
      </c>
      <c r="F233" s="57">
        <v>37469588</v>
      </c>
    </row>
    <row r="234" spans="1:6" x14ac:dyDescent="0.2">
      <c r="A234" s="57">
        <v>6470</v>
      </c>
      <c r="B234" s="57" t="s">
        <v>7965</v>
      </c>
      <c r="C234" s="57" t="s">
        <v>3147</v>
      </c>
      <c r="D234" s="57" t="s">
        <v>435</v>
      </c>
      <c r="E234" s="57">
        <v>38346070</v>
      </c>
      <c r="F234" s="57">
        <v>55047320</v>
      </c>
    </row>
    <row r="235" spans="1:6" x14ac:dyDescent="0.2">
      <c r="A235" s="57">
        <v>6470</v>
      </c>
      <c r="B235" s="57" t="s">
        <v>7965</v>
      </c>
      <c r="C235" s="57" t="s">
        <v>3147</v>
      </c>
      <c r="D235" s="57" t="s">
        <v>211</v>
      </c>
      <c r="E235" s="57">
        <v>101759100</v>
      </c>
      <c r="F235" s="57">
        <v>209907344</v>
      </c>
    </row>
    <row r="236" spans="1:6" x14ac:dyDescent="0.2">
      <c r="A236" s="57">
        <v>6470</v>
      </c>
      <c r="B236" s="57" t="s">
        <v>7965</v>
      </c>
      <c r="C236" s="57" t="s">
        <v>3147</v>
      </c>
      <c r="D236" s="57" t="s">
        <v>174</v>
      </c>
      <c r="E236" s="57">
        <v>129941500</v>
      </c>
      <c r="F236" s="57">
        <v>306530820</v>
      </c>
    </row>
    <row r="237" spans="1:6" x14ac:dyDescent="0.2">
      <c r="A237" s="57">
        <v>6470</v>
      </c>
      <c r="B237" s="57" t="s">
        <v>7965</v>
      </c>
      <c r="C237" s="57" t="s">
        <v>3147</v>
      </c>
      <c r="D237" s="57" t="s">
        <v>375</v>
      </c>
      <c r="E237" s="57">
        <v>65184871</v>
      </c>
      <c r="F237" s="57">
        <v>128487996</v>
      </c>
    </row>
    <row r="238" spans="1:6" x14ac:dyDescent="0.2">
      <c r="A238" s="57">
        <v>6470</v>
      </c>
      <c r="B238" s="57" t="s">
        <v>7965</v>
      </c>
      <c r="C238" s="57" t="s">
        <v>3147</v>
      </c>
      <c r="D238" s="57" t="s">
        <v>9569</v>
      </c>
      <c r="E238" s="57">
        <v>43977172</v>
      </c>
      <c r="F238" s="57">
        <v>85693834</v>
      </c>
    </row>
    <row r="239" spans="1:6" x14ac:dyDescent="0.2">
      <c r="A239" s="57">
        <v>6470</v>
      </c>
      <c r="B239" s="57" t="s">
        <v>7965</v>
      </c>
      <c r="C239" s="57" t="s">
        <v>3147</v>
      </c>
      <c r="D239" s="57" t="s">
        <v>9580</v>
      </c>
      <c r="E239" s="57">
        <v>19560504</v>
      </c>
      <c r="F239" s="57">
        <v>19560504</v>
      </c>
    </row>
    <row r="240" spans="1:6" x14ac:dyDescent="0.2">
      <c r="A240" s="57">
        <v>6470</v>
      </c>
      <c r="B240" s="57" t="s">
        <v>7965</v>
      </c>
      <c r="C240" s="57" t="s">
        <v>3147</v>
      </c>
      <c r="D240" s="57" t="s">
        <v>9582</v>
      </c>
      <c r="E240" s="57">
        <v>33708510</v>
      </c>
      <c r="F240" s="57">
        <v>62607060</v>
      </c>
    </row>
    <row r="241" spans="1:6" x14ac:dyDescent="0.2">
      <c r="A241" s="57">
        <v>6470</v>
      </c>
      <c r="B241" s="57" t="s">
        <v>7965</v>
      </c>
      <c r="C241" s="57" t="s">
        <v>3147</v>
      </c>
      <c r="D241" s="57" t="s">
        <v>218</v>
      </c>
      <c r="E241" s="57">
        <v>62617835</v>
      </c>
      <c r="F241" s="57">
        <v>102754710</v>
      </c>
    </row>
    <row r="242" spans="1:6" x14ac:dyDescent="0.2">
      <c r="A242" s="57">
        <v>6470</v>
      </c>
      <c r="B242" s="57" t="s">
        <v>7965</v>
      </c>
      <c r="C242" s="57" t="s">
        <v>3147</v>
      </c>
      <c r="D242" s="57" t="s">
        <v>9592</v>
      </c>
      <c r="E242" s="57">
        <v>61718200</v>
      </c>
      <c r="F242" s="57">
        <v>105524109</v>
      </c>
    </row>
    <row r="243" spans="1:6" x14ac:dyDescent="0.2">
      <c r="A243" s="57">
        <v>6470</v>
      </c>
      <c r="B243" s="57" t="s">
        <v>7965</v>
      </c>
      <c r="C243" s="57" t="s">
        <v>3147</v>
      </c>
      <c r="D243" s="57" t="s">
        <v>71</v>
      </c>
      <c r="E243" s="57">
        <v>8016600</v>
      </c>
      <c r="F243" s="57">
        <v>16033200</v>
      </c>
    </row>
    <row r="244" spans="1:6" x14ac:dyDescent="0.2">
      <c r="A244" s="57">
        <v>6560</v>
      </c>
      <c r="B244" s="57" t="s">
        <v>8174</v>
      </c>
      <c r="C244" s="57" t="s">
        <v>9357</v>
      </c>
      <c r="D244" s="57" t="s">
        <v>223</v>
      </c>
      <c r="E244" s="57">
        <v>55648996</v>
      </c>
      <c r="F244" s="57">
        <v>83954852</v>
      </c>
    </row>
    <row r="245" spans="1:6" x14ac:dyDescent="0.2">
      <c r="A245" s="57">
        <v>6570</v>
      </c>
      <c r="B245" s="57" t="s">
        <v>7923</v>
      </c>
      <c r="C245" s="57" t="s">
        <v>3148</v>
      </c>
      <c r="D245" s="57" t="s">
        <v>658</v>
      </c>
      <c r="E245" s="57">
        <v>128188045</v>
      </c>
      <c r="F245" s="57">
        <v>167053901</v>
      </c>
    </row>
    <row r="246" spans="1:6" x14ac:dyDescent="0.2">
      <c r="A246" s="57">
        <v>6570</v>
      </c>
      <c r="B246" s="57" t="s">
        <v>7923</v>
      </c>
      <c r="C246" s="57" t="s">
        <v>3148</v>
      </c>
      <c r="D246" s="57" t="s">
        <v>9454</v>
      </c>
      <c r="E246" s="57">
        <v>126654834</v>
      </c>
      <c r="F246" s="57">
        <v>174836773</v>
      </c>
    </row>
    <row r="247" spans="1:6" x14ac:dyDescent="0.2">
      <c r="A247" s="57">
        <v>6570</v>
      </c>
      <c r="B247" s="57" t="s">
        <v>7923</v>
      </c>
      <c r="C247" s="57" t="s">
        <v>3148</v>
      </c>
      <c r="D247" s="57" t="s">
        <v>9458</v>
      </c>
      <c r="E247" s="57">
        <v>8834293</v>
      </c>
      <c r="F247" s="57">
        <v>16937472</v>
      </c>
    </row>
    <row r="248" spans="1:6" x14ac:dyDescent="0.2">
      <c r="A248" s="57">
        <v>6570</v>
      </c>
      <c r="B248" s="57" t="s">
        <v>7923</v>
      </c>
      <c r="C248" s="57" t="s">
        <v>3148</v>
      </c>
      <c r="D248" s="57" t="s">
        <v>100</v>
      </c>
      <c r="E248" s="57">
        <v>43118034</v>
      </c>
      <c r="F248" s="57">
        <v>73535911</v>
      </c>
    </row>
    <row r="249" spans="1:6" x14ac:dyDescent="0.2">
      <c r="A249" s="57">
        <v>6570</v>
      </c>
      <c r="B249" s="57" t="s">
        <v>7923</v>
      </c>
      <c r="C249" s="57" t="s">
        <v>3148</v>
      </c>
      <c r="D249" s="57" t="s">
        <v>9479</v>
      </c>
      <c r="E249" s="57">
        <v>9299256</v>
      </c>
      <c r="F249" s="57">
        <v>18438180</v>
      </c>
    </row>
    <row r="250" spans="1:6" x14ac:dyDescent="0.2">
      <c r="A250" s="57">
        <v>6570</v>
      </c>
      <c r="B250" s="57" t="s">
        <v>7923</v>
      </c>
      <c r="C250" s="57" t="s">
        <v>3148</v>
      </c>
      <c r="D250" s="57" t="s">
        <v>282</v>
      </c>
      <c r="E250" s="57">
        <v>97725562</v>
      </c>
      <c r="F250" s="57">
        <v>128188642</v>
      </c>
    </row>
    <row r="251" spans="1:6" x14ac:dyDescent="0.2">
      <c r="A251" s="57">
        <v>6570</v>
      </c>
      <c r="B251" s="57" t="s">
        <v>7923</v>
      </c>
      <c r="C251" s="57" t="s">
        <v>3148</v>
      </c>
      <c r="D251" s="57" t="s">
        <v>9480</v>
      </c>
      <c r="E251" s="57">
        <v>49167411</v>
      </c>
      <c r="F251" s="57">
        <v>62875797</v>
      </c>
    </row>
    <row r="252" spans="1:6" x14ac:dyDescent="0.2">
      <c r="A252" s="57">
        <v>6570</v>
      </c>
      <c r="B252" s="57" t="s">
        <v>7923</v>
      </c>
      <c r="C252" s="57" t="s">
        <v>3148</v>
      </c>
      <c r="D252" s="57" t="s">
        <v>9665</v>
      </c>
      <c r="E252" s="57">
        <v>28584334</v>
      </c>
      <c r="F252" s="57">
        <v>54399371</v>
      </c>
    </row>
    <row r="253" spans="1:6" x14ac:dyDescent="0.2">
      <c r="A253" s="57">
        <v>6570</v>
      </c>
      <c r="B253" s="57" t="s">
        <v>7923</v>
      </c>
      <c r="C253" s="57" t="s">
        <v>3148</v>
      </c>
      <c r="D253" s="57" t="s">
        <v>186</v>
      </c>
      <c r="E253" s="57">
        <v>81158231</v>
      </c>
      <c r="F253" s="57">
        <v>156723462</v>
      </c>
    </row>
    <row r="254" spans="1:6" x14ac:dyDescent="0.2">
      <c r="A254" s="57">
        <v>6570</v>
      </c>
      <c r="B254" s="57" t="s">
        <v>7923</v>
      </c>
      <c r="C254" s="57" t="s">
        <v>3148</v>
      </c>
      <c r="D254" s="57" t="s">
        <v>9503</v>
      </c>
      <c r="E254" s="57">
        <v>8604484</v>
      </c>
      <c r="F254" s="57">
        <v>15284984</v>
      </c>
    </row>
    <row r="255" spans="1:6" x14ac:dyDescent="0.2">
      <c r="A255" s="57">
        <v>6570</v>
      </c>
      <c r="B255" s="57" t="s">
        <v>7923</v>
      </c>
      <c r="C255" s="57" t="s">
        <v>3148</v>
      </c>
      <c r="D255" s="57" t="s">
        <v>9506</v>
      </c>
      <c r="E255" s="57">
        <v>66163672</v>
      </c>
      <c r="F255" s="57">
        <v>112606508</v>
      </c>
    </row>
    <row r="256" spans="1:6" x14ac:dyDescent="0.2">
      <c r="A256" s="57">
        <v>6570</v>
      </c>
      <c r="B256" s="57" t="s">
        <v>7923</v>
      </c>
      <c r="C256" s="57" t="s">
        <v>3148</v>
      </c>
      <c r="D256" s="57" t="s">
        <v>9507</v>
      </c>
      <c r="E256" s="57">
        <v>51323480</v>
      </c>
      <c r="F256" s="57">
        <v>64684480</v>
      </c>
    </row>
    <row r="257" spans="1:6" x14ac:dyDescent="0.2">
      <c r="A257" s="57">
        <v>6570</v>
      </c>
      <c r="B257" s="57" t="s">
        <v>7923</v>
      </c>
      <c r="C257" s="57" t="s">
        <v>3148</v>
      </c>
      <c r="D257" s="57" t="s">
        <v>9515</v>
      </c>
      <c r="E257" s="57">
        <v>9138924</v>
      </c>
      <c r="F257" s="57">
        <v>18117516</v>
      </c>
    </row>
    <row r="258" spans="1:6" x14ac:dyDescent="0.2">
      <c r="A258" s="57">
        <v>6570</v>
      </c>
      <c r="B258" s="57" t="s">
        <v>7923</v>
      </c>
      <c r="C258" s="57" t="s">
        <v>3148</v>
      </c>
      <c r="D258" s="57" t="s">
        <v>9516</v>
      </c>
      <c r="E258" s="57">
        <v>20201832</v>
      </c>
      <c r="F258" s="57">
        <v>40243332</v>
      </c>
    </row>
    <row r="259" spans="1:6" x14ac:dyDescent="0.2">
      <c r="A259" s="57">
        <v>6570</v>
      </c>
      <c r="B259" s="57" t="s">
        <v>7923</v>
      </c>
      <c r="C259" s="57" t="s">
        <v>3148</v>
      </c>
      <c r="D259" s="57" t="s">
        <v>9533</v>
      </c>
      <c r="E259" s="57">
        <v>11058098</v>
      </c>
      <c r="F259" s="57">
        <v>21385082</v>
      </c>
    </row>
    <row r="260" spans="1:6" x14ac:dyDescent="0.2">
      <c r="A260" s="57">
        <v>6570</v>
      </c>
      <c r="B260" s="57" t="s">
        <v>7923</v>
      </c>
      <c r="C260" s="57" t="s">
        <v>3148</v>
      </c>
      <c r="D260" s="57" t="s">
        <v>459</v>
      </c>
      <c r="E260" s="57">
        <v>26845991</v>
      </c>
      <c r="F260" s="57">
        <v>42776578</v>
      </c>
    </row>
    <row r="261" spans="1:6" x14ac:dyDescent="0.2">
      <c r="A261" s="57">
        <v>6570</v>
      </c>
      <c r="B261" s="57" t="s">
        <v>7923</v>
      </c>
      <c r="C261" s="57" t="s">
        <v>3148</v>
      </c>
      <c r="D261" s="57" t="s">
        <v>9535</v>
      </c>
      <c r="E261" s="57">
        <v>44411964</v>
      </c>
      <c r="F261" s="57">
        <v>84494964</v>
      </c>
    </row>
    <row r="262" spans="1:6" x14ac:dyDescent="0.2">
      <c r="A262" s="57">
        <v>6570</v>
      </c>
      <c r="B262" s="57" t="s">
        <v>7923</v>
      </c>
      <c r="C262" s="57" t="s">
        <v>3148</v>
      </c>
      <c r="D262" s="57" t="s">
        <v>284</v>
      </c>
      <c r="E262" s="57">
        <v>10701385</v>
      </c>
      <c r="F262" s="57">
        <v>20783682</v>
      </c>
    </row>
    <row r="263" spans="1:6" x14ac:dyDescent="0.2">
      <c r="A263" s="57">
        <v>6570</v>
      </c>
      <c r="B263" s="57" t="s">
        <v>7923</v>
      </c>
      <c r="C263" s="57" t="s">
        <v>3148</v>
      </c>
      <c r="D263" s="57" t="s">
        <v>266</v>
      </c>
      <c r="E263" s="57">
        <v>20041500</v>
      </c>
      <c r="F263" s="57">
        <v>40083000</v>
      </c>
    </row>
    <row r="264" spans="1:6" x14ac:dyDescent="0.2">
      <c r="A264" s="57">
        <v>6570</v>
      </c>
      <c r="B264" s="57" t="s">
        <v>7923</v>
      </c>
      <c r="C264" s="57" t="s">
        <v>3148</v>
      </c>
      <c r="D264" s="57" t="s">
        <v>323</v>
      </c>
      <c r="E264" s="57">
        <v>16674528</v>
      </c>
      <c r="F264" s="57">
        <v>32707728</v>
      </c>
    </row>
    <row r="265" spans="1:6" x14ac:dyDescent="0.2">
      <c r="A265" s="57">
        <v>6570</v>
      </c>
      <c r="B265" s="57" t="s">
        <v>7923</v>
      </c>
      <c r="C265" s="57" t="s">
        <v>3148</v>
      </c>
      <c r="D265" s="57" t="s">
        <v>252</v>
      </c>
      <c r="E265" s="57">
        <v>9459588</v>
      </c>
      <c r="F265" s="57">
        <v>18919176</v>
      </c>
    </row>
    <row r="266" spans="1:6" x14ac:dyDescent="0.2">
      <c r="A266" s="57">
        <v>6570</v>
      </c>
      <c r="B266" s="57" t="s">
        <v>7923</v>
      </c>
      <c r="C266" s="57" t="s">
        <v>3148</v>
      </c>
      <c r="D266" s="57" t="s">
        <v>9548</v>
      </c>
      <c r="E266" s="57">
        <v>6252948</v>
      </c>
      <c r="F266" s="57">
        <v>12986892</v>
      </c>
    </row>
    <row r="267" spans="1:6" x14ac:dyDescent="0.2">
      <c r="A267" s="57">
        <v>6570</v>
      </c>
      <c r="B267" s="57" t="s">
        <v>7923</v>
      </c>
      <c r="C267" s="57" t="s">
        <v>3148</v>
      </c>
      <c r="D267" s="57" t="s">
        <v>174</v>
      </c>
      <c r="E267" s="57">
        <v>45854952</v>
      </c>
      <c r="F267" s="57">
        <v>58681512</v>
      </c>
    </row>
    <row r="268" spans="1:6" x14ac:dyDescent="0.2">
      <c r="A268" s="57">
        <v>6570</v>
      </c>
      <c r="B268" s="57" t="s">
        <v>7923</v>
      </c>
      <c r="C268" s="57" t="s">
        <v>3148</v>
      </c>
      <c r="D268" s="57" t="s">
        <v>9551</v>
      </c>
      <c r="E268" s="57">
        <v>4203905</v>
      </c>
      <c r="F268" s="57">
        <v>14073943</v>
      </c>
    </row>
    <row r="269" spans="1:6" x14ac:dyDescent="0.2">
      <c r="A269" s="57">
        <v>6570</v>
      </c>
      <c r="B269" s="57" t="s">
        <v>7923</v>
      </c>
      <c r="C269" s="57" t="s">
        <v>3148</v>
      </c>
      <c r="D269" s="57" t="s">
        <v>298</v>
      </c>
      <c r="E269" s="57">
        <v>29847405</v>
      </c>
      <c r="F269" s="57">
        <v>52191272</v>
      </c>
    </row>
    <row r="270" spans="1:6" x14ac:dyDescent="0.2">
      <c r="A270" s="57">
        <v>6570</v>
      </c>
      <c r="B270" s="57" t="s">
        <v>7923</v>
      </c>
      <c r="C270" s="57" t="s">
        <v>3148</v>
      </c>
      <c r="D270" s="57" t="s">
        <v>9559</v>
      </c>
      <c r="E270" s="57">
        <v>19636360</v>
      </c>
      <c r="F270" s="57">
        <v>32202596</v>
      </c>
    </row>
    <row r="271" spans="1:6" x14ac:dyDescent="0.2">
      <c r="A271" s="57">
        <v>6570</v>
      </c>
      <c r="B271" s="57" t="s">
        <v>7923</v>
      </c>
      <c r="C271" s="57" t="s">
        <v>3148</v>
      </c>
      <c r="D271" s="57" t="s">
        <v>9562</v>
      </c>
      <c r="E271" s="57">
        <v>16674528</v>
      </c>
      <c r="F271" s="57">
        <v>24530796</v>
      </c>
    </row>
    <row r="272" spans="1:6" x14ac:dyDescent="0.2">
      <c r="A272" s="57">
        <v>6570</v>
      </c>
      <c r="B272" s="57" t="s">
        <v>7923</v>
      </c>
      <c r="C272" s="57" t="s">
        <v>3148</v>
      </c>
      <c r="D272" s="57" t="s">
        <v>374</v>
      </c>
      <c r="E272" s="57">
        <v>10100916</v>
      </c>
      <c r="F272" s="57">
        <v>65813700</v>
      </c>
    </row>
    <row r="273" spans="1:6" x14ac:dyDescent="0.2">
      <c r="A273" s="57">
        <v>6570</v>
      </c>
      <c r="B273" s="57" t="s">
        <v>7923</v>
      </c>
      <c r="C273" s="57" t="s">
        <v>3148</v>
      </c>
      <c r="D273" s="57" t="s">
        <v>9563</v>
      </c>
      <c r="E273" s="57">
        <v>21591376</v>
      </c>
      <c r="F273" s="57">
        <v>45427400</v>
      </c>
    </row>
    <row r="274" spans="1:6" x14ac:dyDescent="0.2">
      <c r="A274" s="57">
        <v>6570</v>
      </c>
      <c r="B274" s="57" t="s">
        <v>7923</v>
      </c>
      <c r="C274" s="57" t="s">
        <v>3148</v>
      </c>
      <c r="D274" s="57" t="s">
        <v>9568</v>
      </c>
      <c r="E274" s="57">
        <v>0</v>
      </c>
      <c r="F274" s="57">
        <v>7311139</v>
      </c>
    </row>
    <row r="275" spans="1:6" x14ac:dyDescent="0.2">
      <c r="A275" s="57">
        <v>6570</v>
      </c>
      <c r="B275" s="57" t="s">
        <v>7923</v>
      </c>
      <c r="C275" s="57" t="s">
        <v>3148</v>
      </c>
      <c r="D275" s="57" t="s">
        <v>9569</v>
      </c>
      <c r="E275" s="57">
        <v>86837018</v>
      </c>
      <c r="F275" s="57">
        <v>122243668</v>
      </c>
    </row>
    <row r="276" spans="1:6" x14ac:dyDescent="0.2">
      <c r="A276" s="57">
        <v>6570</v>
      </c>
      <c r="B276" s="57" t="s">
        <v>7923</v>
      </c>
      <c r="C276" s="57" t="s">
        <v>3148</v>
      </c>
      <c r="D276" s="57" t="s">
        <v>487</v>
      </c>
      <c r="E276" s="57">
        <v>37490966</v>
      </c>
      <c r="F276" s="57">
        <v>72416620</v>
      </c>
    </row>
    <row r="277" spans="1:6" x14ac:dyDescent="0.2">
      <c r="A277" s="57">
        <v>6570</v>
      </c>
      <c r="B277" s="57" t="s">
        <v>7923</v>
      </c>
      <c r="C277" s="57" t="s">
        <v>3148</v>
      </c>
      <c r="D277" s="57" t="s">
        <v>9582</v>
      </c>
      <c r="E277" s="57">
        <v>27101280</v>
      </c>
      <c r="F277" s="57">
        <v>33566280</v>
      </c>
    </row>
    <row r="278" spans="1:6" x14ac:dyDescent="0.2">
      <c r="A278" s="57">
        <v>6570</v>
      </c>
      <c r="B278" s="57" t="s">
        <v>7923</v>
      </c>
      <c r="C278" s="57" t="s">
        <v>3148</v>
      </c>
      <c r="D278" s="57" t="s">
        <v>94</v>
      </c>
      <c r="E278" s="57">
        <v>97152572</v>
      </c>
      <c r="F278" s="57">
        <v>166934920</v>
      </c>
    </row>
    <row r="279" spans="1:6" x14ac:dyDescent="0.2">
      <c r="A279" s="57">
        <v>6570</v>
      </c>
      <c r="B279" s="57" t="s">
        <v>7923</v>
      </c>
      <c r="C279" s="57" t="s">
        <v>3148</v>
      </c>
      <c r="D279" s="57" t="s">
        <v>160</v>
      </c>
      <c r="E279" s="57">
        <v>39254618</v>
      </c>
      <c r="F279" s="57">
        <v>78509236</v>
      </c>
    </row>
    <row r="280" spans="1:6" x14ac:dyDescent="0.2">
      <c r="A280" s="57">
        <v>6580</v>
      </c>
      <c r="B280" s="57" t="s">
        <v>7959</v>
      </c>
      <c r="C280" s="57" t="s">
        <v>3149</v>
      </c>
      <c r="D280" s="57" t="s">
        <v>234</v>
      </c>
      <c r="E280" s="57">
        <v>35238560</v>
      </c>
      <c r="F280" s="57">
        <v>103650328</v>
      </c>
    </row>
    <row r="281" spans="1:6" x14ac:dyDescent="0.2">
      <c r="A281" s="57">
        <v>6650</v>
      </c>
      <c r="B281" s="57" t="s">
        <v>8175</v>
      </c>
      <c r="C281" s="57" t="s">
        <v>9290</v>
      </c>
      <c r="D281" s="57" t="s">
        <v>9501</v>
      </c>
      <c r="E281" s="57">
        <v>6677311</v>
      </c>
      <c r="F281" s="57">
        <v>12204886</v>
      </c>
    </row>
    <row r="282" spans="1:6" x14ac:dyDescent="0.2">
      <c r="A282" s="57">
        <v>6740</v>
      </c>
      <c r="B282" s="57" t="s">
        <v>8181</v>
      </c>
      <c r="C282" s="57" t="s">
        <v>9261</v>
      </c>
      <c r="D282" s="57" t="s">
        <v>9480</v>
      </c>
      <c r="E282" s="57">
        <v>23625903</v>
      </c>
      <c r="F282" s="57">
        <v>47458169</v>
      </c>
    </row>
    <row r="283" spans="1:6" x14ac:dyDescent="0.2">
      <c r="A283" s="57">
        <v>6740</v>
      </c>
      <c r="B283" s="57" t="s">
        <v>8181</v>
      </c>
      <c r="C283" s="57" t="s">
        <v>9261</v>
      </c>
      <c r="D283" s="57" t="s">
        <v>9537</v>
      </c>
      <c r="E283" s="57">
        <v>21075694</v>
      </c>
      <c r="F283" s="57">
        <v>41844791</v>
      </c>
    </row>
    <row r="284" spans="1:6" x14ac:dyDescent="0.2">
      <c r="A284" s="57">
        <v>6740</v>
      </c>
      <c r="B284" s="57" t="s">
        <v>8181</v>
      </c>
      <c r="C284" s="57" t="s">
        <v>9261</v>
      </c>
      <c r="D284" s="57" t="s">
        <v>9549</v>
      </c>
      <c r="E284" s="57">
        <v>25588573</v>
      </c>
      <c r="F284" s="57">
        <v>51576051</v>
      </c>
    </row>
    <row r="285" spans="1:6" x14ac:dyDescent="0.2">
      <c r="A285" s="57">
        <v>6740</v>
      </c>
      <c r="B285" s="57" t="s">
        <v>8181</v>
      </c>
      <c r="C285" s="57" t="s">
        <v>9261</v>
      </c>
      <c r="D285" s="57" t="s">
        <v>9550</v>
      </c>
      <c r="E285" s="57">
        <v>83008791</v>
      </c>
      <c r="F285" s="57">
        <v>182042355</v>
      </c>
    </row>
    <row r="286" spans="1:6" x14ac:dyDescent="0.2">
      <c r="A286" s="57">
        <v>6760</v>
      </c>
      <c r="B286" s="57" t="s">
        <v>8182</v>
      </c>
      <c r="C286" s="57" t="s">
        <v>9440</v>
      </c>
      <c r="D286" s="57" t="s">
        <v>72</v>
      </c>
      <c r="E286" s="57">
        <v>18619200</v>
      </c>
      <c r="F286" s="57">
        <v>26377200</v>
      </c>
    </row>
    <row r="287" spans="1:6" x14ac:dyDescent="0.2">
      <c r="A287" s="57">
        <v>6830</v>
      </c>
      <c r="B287" s="57" t="s">
        <v>8186</v>
      </c>
      <c r="C287" s="57" t="s">
        <v>9218</v>
      </c>
      <c r="D287" s="57" t="s">
        <v>184</v>
      </c>
      <c r="E287" s="57">
        <v>6909240</v>
      </c>
      <c r="F287" s="57">
        <v>12997580</v>
      </c>
    </row>
    <row r="288" spans="1:6" x14ac:dyDescent="0.2">
      <c r="A288" s="57">
        <v>6864</v>
      </c>
      <c r="B288" s="57" t="s">
        <v>8193</v>
      </c>
      <c r="C288" s="57" t="s">
        <v>9344</v>
      </c>
      <c r="D288" s="57" t="s">
        <v>459</v>
      </c>
      <c r="E288" s="57">
        <v>4388155</v>
      </c>
      <c r="F288" s="57">
        <v>14042096</v>
      </c>
    </row>
    <row r="289" spans="1:6" x14ac:dyDescent="0.2">
      <c r="A289" s="57">
        <v>6864</v>
      </c>
      <c r="B289" s="57" t="s">
        <v>8193</v>
      </c>
      <c r="C289" s="57" t="s">
        <v>9344</v>
      </c>
      <c r="D289" s="57" t="s">
        <v>746</v>
      </c>
      <c r="E289" s="57">
        <v>0</v>
      </c>
      <c r="F289" s="57">
        <v>8993074</v>
      </c>
    </row>
    <row r="290" spans="1:6" x14ac:dyDescent="0.2">
      <c r="A290" s="57">
        <v>6864</v>
      </c>
      <c r="B290" s="57" t="s">
        <v>8193</v>
      </c>
      <c r="C290" s="57" t="s">
        <v>9344</v>
      </c>
      <c r="D290" s="57" t="s">
        <v>298</v>
      </c>
      <c r="E290" s="57">
        <v>85582537</v>
      </c>
      <c r="F290" s="57">
        <v>148302243</v>
      </c>
    </row>
    <row r="291" spans="1:6" x14ac:dyDescent="0.2">
      <c r="A291" s="57">
        <v>6866</v>
      </c>
      <c r="B291" s="57" t="s">
        <v>7939</v>
      </c>
      <c r="C291" s="57" t="s">
        <v>3150</v>
      </c>
      <c r="D291" s="57" t="s">
        <v>761</v>
      </c>
      <c r="E291" s="57">
        <v>22189949</v>
      </c>
      <c r="F291" s="57">
        <v>74586861</v>
      </c>
    </row>
    <row r="292" spans="1:6" x14ac:dyDescent="0.2">
      <c r="A292" s="57">
        <v>6866</v>
      </c>
      <c r="B292" s="57" t="s">
        <v>7939</v>
      </c>
      <c r="C292" s="57" t="s">
        <v>3150</v>
      </c>
      <c r="D292" s="57" t="s">
        <v>9462</v>
      </c>
      <c r="E292" s="57">
        <v>30009808</v>
      </c>
      <c r="F292" s="57">
        <v>30009808</v>
      </c>
    </row>
    <row r="293" spans="1:6" x14ac:dyDescent="0.2">
      <c r="A293" s="57">
        <v>6866</v>
      </c>
      <c r="B293" s="57" t="s">
        <v>7939</v>
      </c>
      <c r="C293" s="57" t="s">
        <v>3150</v>
      </c>
      <c r="D293" s="57" t="s">
        <v>206</v>
      </c>
      <c r="E293" s="57">
        <v>231630038</v>
      </c>
      <c r="F293" s="57">
        <v>345033948</v>
      </c>
    </row>
    <row r="294" spans="1:6" x14ac:dyDescent="0.2">
      <c r="A294" s="57">
        <v>6866</v>
      </c>
      <c r="B294" s="57" t="s">
        <v>7939</v>
      </c>
      <c r="C294" s="57" t="s">
        <v>3150</v>
      </c>
      <c r="D294" s="57" t="s">
        <v>100</v>
      </c>
      <c r="E294" s="57">
        <v>845105</v>
      </c>
      <c r="F294" s="57">
        <v>845105</v>
      </c>
    </row>
    <row r="295" spans="1:6" x14ac:dyDescent="0.2">
      <c r="A295" s="57">
        <v>6866</v>
      </c>
      <c r="B295" s="57" t="s">
        <v>7939</v>
      </c>
      <c r="C295" s="57" t="s">
        <v>3150</v>
      </c>
      <c r="D295" s="57" t="s">
        <v>9498</v>
      </c>
      <c r="E295" s="57">
        <v>42006984</v>
      </c>
      <c r="F295" s="57">
        <v>55154208</v>
      </c>
    </row>
    <row r="296" spans="1:6" x14ac:dyDescent="0.2">
      <c r="A296" s="57">
        <v>6866</v>
      </c>
      <c r="B296" s="57" t="s">
        <v>7939</v>
      </c>
      <c r="C296" s="57" t="s">
        <v>3150</v>
      </c>
      <c r="D296" s="57" t="s">
        <v>9518</v>
      </c>
      <c r="E296" s="57">
        <v>220506568</v>
      </c>
      <c r="F296" s="57">
        <v>306946451</v>
      </c>
    </row>
    <row r="297" spans="1:6" x14ac:dyDescent="0.2">
      <c r="A297" s="57">
        <v>6866</v>
      </c>
      <c r="B297" s="57" t="s">
        <v>7939</v>
      </c>
      <c r="C297" s="57" t="s">
        <v>3150</v>
      </c>
      <c r="D297" s="57" t="s">
        <v>485</v>
      </c>
      <c r="E297" s="57">
        <v>21324156</v>
      </c>
      <c r="F297" s="57">
        <v>41205324</v>
      </c>
    </row>
    <row r="298" spans="1:6" x14ac:dyDescent="0.2">
      <c r="A298" s="57">
        <v>6866</v>
      </c>
      <c r="B298" s="57" t="s">
        <v>7939</v>
      </c>
      <c r="C298" s="57" t="s">
        <v>3150</v>
      </c>
      <c r="D298" s="57" t="s">
        <v>762</v>
      </c>
      <c r="E298" s="57">
        <v>25045976</v>
      </c>
      <c r="F298" s="57">
        <v>32740360</v>
      </c>
    </row>
    <row r="299" spans="1:6" x14ac:dyDescent="0.2">
      <c r="A299" s="57">
        <v>6866</v>
      </c>
      <c r="B299" s="57" t="s">
        <v>7939</v>
      </c>
      <c r="C299" s="57" t="s">
        <v>3150</v>
      </c>
      <c r="D299" s="57" t="s">
        <v>9562</v>
      </c>
      <c r="E299" s="57">
        <v>190675090</v>
      </c>
      <c r="F299" s="57">
        <v>225048202</v>
      </c>
    </row>
    <row r="300" spans="1:6" x14ac:dyDescent="0.2">
      <c r="A300" s="57">
        <v>6866</v>
      </c>
      <c r="B300" s="57" t="s">
        <v>7939</v>
      </c>
      <c r="C300" s="57" t="s">
        <v>3150</v>
      </c>
      <c r="D300" s="57" t="s">
        <v>160</v>
      </c>
      <c r="E300" s="57">
        <v>54886988</v>
      </c>
      <c r="F300" s="57">
        <v>92939116</v>
      </c>
    </row>
    <row r="301" spans="1:6" x14ac:dyDescent="0.2">
      <c r="A301" s="57">
        <v>6866</v>
      </c>
      <c r="B301" s="57" t="s">
        <v>7939</v>
      </c>
      <c r="C301" s="57" t="s">
        <v>3150</v>
      </c>
      <c r="D301" s="57" t="s">
        <v>219</v>
      </c>
      <c r="E301" s="57">
        <v>95345202</v>
      </c>
      <c r="F301" s="57">
        <v>114671932</v>
      </c>
    </row>
    <row r="302" spans="1:6" x14ac:dyDescent="0.2">
      <c r="A302" s="57">
        <v>6866</v>
      </c>
      <c r="B302" s="57" t="s">
        <v>7939</v>
      </c>
      <c r="C302" s="57" t="s">
        <v>3150</v>
      </c>
      <c r="D302" s="57" t="s">
        <v>71</v>
      </c>
      <c r="E302" s="57">
        <v>18758844</v>
      </c>
      <c r="F302" s="57">
        <v>36716028</v>
      </c>
    </row>
    <row r="303" spans="1:6" x14ac:dyDescent="0.2">
      <c r="A303" s="57">
        <v>6872</v>
      </c>
      <c r="B303" s="57" t="s">
        <v>8196</v>
      </c>
      <c r="C303" s="57" t="s">
        <v>9393</v>
      </c>
      <c r="D303" s="57" t="s">
        <v>217</v>
      </c>
      <c r="E303" s="57">
        <v>12878280</v>
      </c>
      <c r="F303" s="57">
        <v>19317420</v>
      </c>
    </row>
    <row r="304" spans="1:6" x14ac:dyDescent="0.2">
      <c r="A304" s="57">
        <v>6876</v>
      </c>
      <c r="B304" s="57" t="s">
        <v>8198</v>
      </c>
      <c r="C304" s="57" t="s">
        <v>9251</v>
      </c>
      <c r="D304" s="57" t="s">
        <v>9479</v>
      </c>
      <c r="E304" s="57">
        <v>15899590</v>
      </c>
      <c r="F304" s="57">
        <v>40865523</v>
      </c>
    </row>
    <row r="305" spans="1:6" x14ac:dyDescent="0.2">
      <c r="A305" s="57">
        <v>6880</v>
      </c>
      <c r="B305" s="57" t="s">
        <v>7919</v>
      </c>
      <c r="C305" s="57" t="s">
        <v>3151</v>
      </c>
      <c r="D305" s="57" t="s">
        <v>9476</v>
      </c>
      <c r="E305" s="57">
        <v>9352700</v>
      </c>
      <c r="F305" s="57">
        <v>18705400</v>
      </c>
    </row>
    <row r="306" spans="1:6" x14ac:dyDescent="0.2">
      <c r="A306" s="57">
        <v>6880</v>
      </c>
      <c r="B306" s="57" t="s">
        <v>7919</v>
      </c>
      <c r="C306" s="57" t="s">
        <v>3151</v>
      </c>
      <c r="D306" s="57" t="s">
        <v>207</v>
      </c>
      <c r="E306" s="57">
        <v>106513892</v>
      </c>
      <c r="F306" s="57">
        <v>145688344</v>
      </c>
    </row>
    <row r="307" spans="1:6" x14ac:dyDescent="0.2">
      <c r="A307" s="57">
        <v>6880</v>
      </c>
      <c r="B307" s="57" t="s">
        <v>7919</v>
      </c>
      <c r="C307" s="57" t="s">
        <v>3151</v>
      </c>
      <c r="D307" s="57" t="s">
        <v>484</v>
      </c>
      <c r="E307" s="57">
        <v>136602864</v>
      </c>
      <c r="F307" s="57">
        <v>196246368</v>
      </c>
    </row>
    <row r="308" spans="1:6" x14ac:dyDescent="0.2">
      <c r="A308" s="57">
        <v>6880</v>
      </c>
      <c r="B308" s="57" t="s">
        <v>7919</v>
      </c>
      <c r="C308" s="57" t="s">
        <v>3151</v>
      </c>
      <c r="D308" s="57" t="s">
        <v>9532</v>
      </c>
      <c r="E308" s="57">
        <v>111272132</v>
      </c>
      <c r="F308" s="57">
        <v>151984614</v>
      </c>
    </row>
    <row r="309" spans="1:6" x14ac:dyDescent="0.2">
      <c r="A309" s="57">
        <v>6880</v>
      </c>
      <c r="B309" s="57" t="s">
        <v>7919</v>
      </c>
      <c r="C309" s="57" t="s">
        <v>3151</v>
      </c>
      <c r="D309" s="57" t="s">
        <v>9571</v>
      </c>
      <c r="E309" s="57">
        <v>82276176</v>
      </c>
      <c r="F309" s="57">
        <v>94301076</v>
      </c>
    </row>
    <row r="310" spans="1:6" x14ac:dyDescent="0.2">
      <c r="A310" s="57">
        <v>6880</v>
      </c>
      <c r="B310" s="57" t="s">
        <v>7919</v>
      </c>
      <c r="C310" s="57" t="s">
        <v>3151</v>
      </c>
      <c r="D310" s="57" t="s">
        <v>160</v>
      </c>
      <c r="E310" s="57">
        <v>40582098</v>
      </c>
      <c r="F310" s="57">
        <v>50602848</v>
      </c>
    </row>
    <row r="311" spans="1:6" x14ac:dyDescent="0.2">
      <c r="A311" s="57">
        <v>6897</v>
      </c>
      <c r="B311" s="57" t="s">
        <v>7983</v>
      </c>
      <c r="C311" s="57" t="s">
        <v>3152</v>
      </c>
      <c r="D311" s="57" t="s">
        <v>659</v>
      </c>
      <c r="E311" s="57">
        <v>7214940</v>
      </c>
      <c r="F311" s="57">
        <v>13421340</v>
      </c>
    </row>
    <row r="312" spans="1:6" x14ac:dyDescent="0.2">
      <c r="A312" s="57">
        <v>6897</v>
      </c>
      <c r="B312" s="57" t="s">
        <v>7983</v>
      </c>
      <c r="C312" s="57" t="s">
        <v>3152</v>
      </c>
      <c r="D312" s="57" t="s">
        <v>116</v>
      </c>
      <c r="E312" s="57">
        <v>9387180</v>
      </c>
      <c r="F312" s="57">
        <v>15903900</v>
      </c>
    </row>
    <row r="313" spans="1:6" x14ac:dyDescent="0.2">
      <c r="A313" s="57">
        <v>6897</v>
      </c>
      <c r="B313" s="57" t="s">
        <v>7983</v>
      </c>
      <c r="C313" s="57" t="s">
        <v>3152</v>
      </c>
      <c r="D313" s="57" t="s">
        <v>9506</v>
      </c>
      <c r="E313" s="57">
        <v>26351340</v>
      </c>
      <c r="F313" s="57">
        <v>45255000</v>
      </c>
    </row>
    <row r="314" spans="1:6" x14ac:dyDescent="0.2">
      <c r="A314" s="57">
        <v>6897</v>
      </c>
      <c r="B314" s="57" t="s">
        <v>7983</v>
      </c>
      <c r="C314" s="57" t="s">
        <v>3152</v>
      </c>
      <c r="D314" s="57" t="s">
        <v>234</v>
      </c>
      <c r="E314" s="57">
        <v>12723120</v>
      </c>
      <c r="F314" s="57">
        <v>20791440</v>
      </c>
    </row>
    <row r="315" spans="1:6" x14ac:dyDescent="0.2">
      <c r="A315" s="57">
        <v>6897</v>
      </c>
      <c r="B315" s="57" t="s">
        <v>7983</v>
      </c>
      <c r="C315" s="57" t="s">
        <v>3152</v>
      </c>
      <c r="D315" s="57" t="s">
        <v>9516</v>
      </c>
      <c r="E315" s="57">
        <v>6852900</v>
      </c>
      <c r="F315" s="57">
        <v>13317900</v>
      </c>
    </row>
    <row r="316" spans="1:6" x14ac:dyDescent="0.2">
      <c r="A316" s="57">
        <v>6897</v>
      </c>
      <c r="B316" s="57" t="s">
        <v>7983</v>
      </c>
      <c r="C316" s="57" t="s">
        <v>3152</v>
      </c>
      <c r="D316" s="57" t="s">
        <v>265</v>
      </c>
      <c r="E316" s="57">
        <v>7163220</v>
      </c>
      <c r="F316" s="57">
        <v>21386220</v>
      </c>
    </row>
    <row r="317" spans="1:6" x14ac:dyDescent="0.2">
      <c r="A317" s="57">
        <v>6897</v>
      </c>
      <c r="B317" s="57" t="s">
        <v>7983</v>
      </c>
      <c r="C317" s="57" t="s">
        <v>3152</v>
      </c>
      <c r="D317" s="57" t="s">
        <v>266</v>
      </c>
      <c r="E317" s="57">
        <v>15205680</v>
      </c>
      <c r="F317" s="57">
        <v>27230580</v>
      </c>
    </row>
    <row r="318" spans="1:6" x14ac:dyDescent="0.2">
      <c r="A318" s="57">
        <v>6897</v>
      </c>
      <c r="B318" s="57" t="s">
        <v>7983</v>
      </c>
      <c r="C318" s="57" t="s">
        <v>3152</v>
      </c>
      <c r="D318" s="57" t="s">
        <v>323</v>
      </c>
      <c r="E318" s="57">
        <v>16744350</v>
      </c>
      <c r="F318" s="57">
        <v>49886443</v>
      </c>
    </row>
    <row r="319" spans="1:6" x14ac:dyDescent="0.2">
      <c r="A319" s="57">
        <v>6897</v>
      </c>
      <c r="B319" s="57" t="s">
        <v>7983</v>
      </c>
      <c r="C319" s="57" t="s">
        <v>3152</v>
      </c>
      <c r="D319" s="57" t="s">
        <v>9580</v>
      </c>
      <c r="E319" s="57">
        <v>12205920</v>
      </c>
      <c r="F319" s="57">
        <v>24411840</v>
      </c>
    </row>
    <row r="320" spans="1:6" x14ac:dyDescent="0.2">
      <c r="A320" s="57">
        <v>6898</v>
      </c>
      <c r="B320" s="57" t="s">
        <v>8849</v>
      </c>
      <c r="C320" s="57" t="s">
        <v>9341</v>
      </c>
      <c r="D320" s="57" t="s">
        <v>9531</v>
      </c>
      <c r="E320" s="57">
        <v>6439140</v>
      </c>
      <c r="F320" s="57">
        <v>12878280</v>
      </c>
    </row>
    <row r="321" spans="1:6" x14ac:dyDescent="0.2">
      <c r="A321" s="57">
        <v>6899</v>
      </c>
      <c r="B321" s="57" t="s">
        <v>8204</v>
      </c>
      <c r="C321" s="57" t="s">
        <v>9310</v>
      </c>
      <c r="D321" s="57" t="s">
        <v>234</v>
      </c>
      <c r="E321" s="57">
        <v>41284628</v>
      </c>
      <c r="F321" s="57">
        <v>81720659</v>
      </c>
    </row>
    <row r="322" spans="1:6" x14ac:dyDescent="0.2">
      <c r="A322" s="57">
        <v>6900</v>
      </c>
      <c r="B322" s="57" t="s">
        <v>8205</v>
      </c>
      <c r="C322" s="57" t="s">
        <v>9223</v>
      </c>
      <c r="D322" s="57" t="s">
        <v>9455</v>
      </c>
      <c r="E322" s="57">
        <v>4266900</v>
      </c>
      <c r="F322" s="57">
        <v>8766540</v>
      </c>
    </row>
    <row r="323" spans="1:6" x14ac:dyDescent="0.2">
      <c r="A323" s="57">
        <v>6900</v>
      </c>
      <c r="B323" s="57" t="s">
        <v>8205</v>
      </c>
      <c r="C323" s="57" t="s">
        <v>9223</v>
      </c>
      <c r="D323" s="57" t="s">
        <v>9464</v>
      </c>
      <c r="E323" s="57">
        <v>6516720</v>
      </c>
      <c r="F323" s="57">
        <v>13033440</v>
      </c>
    </row>
    <row r="324" spans="1:6" x14ac:dyDescent="0.2">
      <c r="A324" s="57">
        <v>6900</v>
      </c>
      <c r="B324" s="57" t="s">
        <v>8205</v>
      </c>
      <c r="C324" s="57" t="s">
        <v>9223</v>
      </c>
      <c r="D324" s="57" t="s">
        <v>9466</v>
      </c>
      <c r="E324" s="57">
        <v>8048149</v>
      </c>
      <c r="F324" s="57">
        <v>15123445</v>
      </c>
    </row>
    <row r="325" spans="1:6" x14ac:dyDescent="0.2">
      <c r="A325" s="57">
        <v>6900</v>
      </c>
      <c r="B325" s="57" t="s">
        <v>8205</v>
      </c>
      <c r="C325" s="57" t="s">
        <v>9223</v>
      </c>
      <c r="D325" s="57" t="s">
        <v>9509</v>
      </c>
      <c r="E325" s="57">
        <v>18076140</v>
      </c>
      <c r="F325" s="57">
        <v>26609940</v>
      </c>
    </row>
    <row r="326" spans="1:6" x14ac:dyDescent="0.2">
      <c r="A326" s="57">
        <v>6900</v>
      </c>
      <c r="B326" s="57" t="s">
        <v>8205</v>
      </c>
      <c r="C326" s="57" t="s">
        <v>9223</v>
      </c>
      <c r="D326" s="57" t="s">
        <v>501</v>
      </c>
      <c r="E326" s="57">
        <v>24753192</v>
      </c>
      <c r="F326" s="57">
        <v>48999528</v>
      </c>
    </row>
    <row r="327" spans="1:6" x14ac:dyDescent="0.2">
      <c r="A327" s="57">
        <v>6900</v>
      </c>
      <c r="B327" s="57" t="s">
        <v>8205</v>
      </c>
      <c r="C327" s="57" t="s">
        <v>9223</v>
      </c>
      <c r="D327" s="57" t="s">
        <v>7908</v>
      </c>
      <c r="E327" s="57">
        <v>8667238</v>
      </c>
      <c r="F327" s="57">
        <v>15742534</v>
      </c>
    </row>
    <row r="328" spans="1:6" x14ac:dyDescent="0.2">
      <c r="A328" s="57">
        <v>6900</v>
      </c>
      <c r="B328" s="57" t="s">
        <v>8205</v>
      </c>
      <c r="C328" s="57" t="s">
        <v>9223</v>
      </c>
      <c r="D328" s="57" t="s">
        <v>9536</v>
      </c>
      <c r="E328" s="57">
        <v>7292520</v>
      </c>
      <c r="F328" s="57">
        <v>13498920</v>
      </c>
    </row>
    <row r="329" spans="1:6" x14ac:dyDescent="0.2">
      <c r="A329" s="57">
        <v>6900</v>
      </c>
      <c r="B329" s="57" t="s">
        <v>8205</v>
      </c>
      <c r="C329" s="57" t="s">
        <v>9223</v>
      </c>
      <c r="D329" s="57" t="s">
        <v>832</v>
      </c>
      <c r="E329" s="57">
        <v>35841960</v>
      </c>
      <c r="F329" s="57">
        <v>43367220</v>
      </c>
    </row>
    <row r="330" spans="1:6" x14ac:dyDescent="0.2">
      <c r="A330" s="57">
        <v>6900</v>
      </c>
      <c r="B330" s="57" t="s">
        <v>8205</v>
      </c>
      <c r="C330" s="57" t="s">
        <v>9223</v>
      </c>
      <c r="D330" s="57" t="s">
        <v>833</v>
      </c>
      <c r="E330" s="57">
        <v>6904620</v>
      </c>
      <c r="F330" s="57">
        <v>13343760</v>
      </c>
    </row>
    <row r="331" spans="1:6" x14ac:dyDescent="0.2">
      <c r="A331" s="57">
        <v>6900</v>
      </c>
      <c r="B331" s="57" t="s">
        <v>8205</v>
      </c>
      <c r="C331" s="57" t="s">
        <v>9223</v>
      </c>
      <c r="D331" s="57" t="s">
        <v>69</v>
      </c>
      <c r="E331" s="57">
        <v>32428440</v>
      </c>
      <c r="F331" s="57">
        <v>53918100</v>
      </c>
    </row>
    <row r="332" spans="1:6" x14ac:dyDescent="0.2">
      <c r="A332" s="57">
        <v>6900</v>
      </c>
      <c r="B332" s="57" t="s">
        <v>8205</v>
      </c>
      <c r="C332" s="57" t="s">
        <v>9223</v>
      </c>
      <c r="D332" s="57" t="s">
        <v>9556</v>
      </c>
      <c r="E332" s="57">
        <v>47996160</v>
      </c>
      <c r="F332" s="57">
        <v>94901028</v>
      </c>
    </row>
    <row r="333" spans="1:6" x14ac:dyDescent="0.2">
      <c r="A333" s="57">
        <v>6900</v>
      </c>
      <c r="B333" s="57" t="s">
        <v>8205</v>
      </c>
      <c r="C333" s="57" t="s">
        <v>9223</v>
      </c>
      <c r="D333" s="57" t="s">
        <v>9560</v>
      </c>
      <c r="E333" s="57">
        <v>34057620</v>
      </c>
      <c r="F333" s="57">
        <v>41582880</v>
      </c>
    </row>
    <row r="334" spans="1:6" x14ac:dyDescent="0.2">
      <c r="A334" s="57">
        <v>6900</v>
      </c>
      <c r="B334" s="57" t="s">
        <v>8205</v>
      </c>
      <c r="C334" s="57" t="s">
        <v>9223</v>
      </c>
      <c r="D334" s="57" t="s">
        <v>221</v>
      </c>
      <c r="E334" s="57">
        <v>42358680</v>
      </c>
      <c r="F334" s="57">
        <v>57874680</v>
      </c>
    </row>
    <row r="335" spans="1:6" x14ac:dyDescent="0.2">
      <c r="A335" s="57">
        <v>6902</v>
      </c>
      <c r="B335" s="57" t="s">
        <v>7895</v>
      </c>
      <c r="C335" s="57" t="s">
        <v>3153</v>
      </c>
      <c r="D335" s="57" t="s">
        <v>9450</v>
      </c>
      <c r="E335" s="57">
        <v>13361000</v>
      </c>
      <c r="F335" s="57">
        <v>26722000</v>
      </c>
    </row>
    <row r="336" spans="1:6" x14ac:dyDescent="0.2">
      <c r="A336" s="57">
        <v>6902</v>
      </c>
      <c r="B336" s="57" t="s">
        <v>7895</v>
      </c>
      <c r="C336" s="57" t="s">
        <v>3153</v>
      </c>
      <c r="D336" s="57" t="s">
        <v>9460</v>
      </c>
      <c r="E336" s="57">
        <v>24049800</v>
      </c>
      <c r="F336" s="57">
        <v>36074700</v>
      </c>
    </row>
    <row r="337" spans="1:6" x14ac:dyDescent="0.2">
      <c r="A337" s="57">
        <v>6902</v>
      </c>
      <c r="B337" s="57" t="s">
        <v>7895</v>
      </c>
      <c r="C337" s="57" t="s">
        <v>3153</v>
      </c>
      <c r="D337" s="57" t="s">
        <v>100</v>
      </c>
      <c r="E337" s="57">
        <v>161736804</v>
      </c>
      <c r="F337" s="57">
        <v>254075623</v>
      </c>
    </row>
    <row r="338" spans="1:6" x14ac:dyDescent="0.2">
      <c r="A338" s="57">
        <v>6902</v>
      </c>
      <c r="B338" s="57" t="s">
        <v>7895</v>
      </c>
      <c r="C338" s="57" t="s">
        <v>3153</v>
      </c>
      <c r="D338" s="57" t="s">
        <v>111</v>
      </c>
      <c r="E338" s="57">
        <v>77736400</v>
      </c>
      <c r="F338" s="57">
        <v>116389859</v>
      </c>
    </row>
    <row r="339" spans="1:6" x14ac:dyDescent="0.2">
      <c r="A339" s="57">
        <v>6902</v>
      </c>
      <c r="B339" s="57" t="s">
        <v>7895</v>
      </c>
      <c r="C339" s="57" t="s">
        <v>3153</v>
      </c>
      <c r="D339" s="57" t="s">
        <v>207</v>
      </c>
      <c r="E339" s="57">
        <v>67877759</v>
      </c>
      <c r="F339" s="57">
        <v>138220407</v>
      </c>
    </row>
    <row r="340" spans="1:6" x14ac:dyDescent="0.2">
      <c r="A340" s="57">
        <v>6902</v>
      </c>
      <c r="B340" s="57" t="s">
        <v>7895</v>
      </c>
      <c r="C340" s="57" t="s">
        <v>3153</v>
      </c>
      <c r="D340" s="57" t="s">
        <v>9490</v>
      </c>
      <c r="E340" s="57">
        <v>34036070</v>
      </c>
      <c r="F340" s="57">
        <v>66145570</v>
      </c>
    </row>
    <row r="341" spans="1:6" x14ac:dyDescent="0.2">
      <c r="A341" s="57">
        <v>6902</v>
      </c>
      <c r="B341" s="57" t="s">
        <v>7895</v>
      </c>
      <c r="C341" s="57" t="s">
        <v>3153</v>
      </c>
      <c r="D341" s="57" t="s">
        <v>9506</v>
      </c>
      <c r="E341" s="57">
        <v>41292817</v>
      </c>
      <c r="F341" s="57">
        <v>81429692</v>
      </c>
    </row>
    <row r="342" spans="1:6" x14ac:dyDescent="0.2">
      <c r="A342" s="57">
        <v>6902</v>
      </c>
      <c r="B342" s="57" t="s">
        <v>7895</v>
      </c>
      <c r="C342" s="57" t="s">
        <v>3153</v>
      </c>
      <c r="D342" s="57" t="s">
        <v>209</v>
      </c>
      <c r="E342" s="57">
        <v>77306918</v>
      </c>
      <c r="F342" s="57">
        <v>145432708</v>
      </c>
    </row>
    <row r="343" spans="1:6" x14ac:dyDescent="0.2">
      <c r="A343" s="57">
        <v>6902</v>
      </c>
      <c r="B343" s="57" t="s">
        <v>7895</v>
      </c>
      <c r="C343" s="57" t="s">
        <v>3153</v>
      </c>
      <c r="D343" s="57" t="s">
        <v>484</v>
      </c>
      <c r="E343" s="57">
        <v>34196402</v>
      </c>
      <c r="F343" s="57">
        <v>63833686</v>
      </c>
    </row>
    <row r="344" spans="1:6" x14ac:dyDescent="0.2">
      <c r="A344" s="57">
        <v>6902</v>
      </c>
      <c r="B344" s="57" t="s">
        <v>7895</v>
      </c>
      <c r="C344" s="57" t="s">
        <v>3153</v>
      </c>
      <c r="D344" s="57" t="s">
        <v>9518</v>
      </c>
      <c r="E344" s="57">
        <v>86261076</v>
      </c>
      <c r="F344" s="57">
        <v>153260405</v>
      </c>
    </row>
    <row r="345" spans="1:6" x14ac:dyDescent="0.2">
      <c r="A345" s="57">
        <v>6902</v>
      </c>
      <c r="B345" s="57" t="s">
        <v>7895</v>
      </c>
      <c r="C345" s="57" t="s">
        <v>3153</v>
      </c>
      <c r="D345" s="57" t="s">
        <v>9531</v>
      </c>
      <c r="E345" s="57">
        <v>48553012</v>
      </c>
      <c r="F345" s="57">
        <v>94023512</v>
      </c>
    </row>
    <row r="346" spans="1:6" x14ac:dyDescent="0.2">
      <c r="A346" s="57">
        <v>6902</v>
      </c>
      <c r="B346" s="57" t="s">
        <v>7895</v>
      </c>
      <c r="C346" s="57" t="s">
        <v>3153</v>
      </c>
      <c r="D346" s="57" t="s">
        <v>284</v>
      </c>
      <c r="E346" s="57">
        <v>38653459</v>
      </c>
      <c r="F346" s="57">
        <v>67850227</v>
      </c>
    </row>
    <row r="347" spans="1:6" x14ac:dyDescent="0.2">
      <c r="A347" s="57">
        <v>6902</v>
      </c>
      <c r="B347" s="57" t="s">
        <v>7895</v>
      </c>
      <c r="C347" s="57" t="s">
        <v>3153</v>
      </c>
      <c r="D347" s="57" t="s">
        <v>266</v>
      </c>
      <c r="E347" s="57">
        <v>40136875</v>
      </c>
      <c r="F347" s="57">
        <v>80273750</v>
      </c>
    </row>
    <row r="348" spans="1:6" x14ac:dyDescent="0.2">
      <c r="A348" s="57">
        <v>6902</v>
      </c>
      <c r="B348" s="57" t="s">
        <v>7895</v>
      </c>
      <c r="C348" s="57" t="s">
        <v>3153</v>
      </c>
      <c r="D348" s="57" t="s">
        <v>323</v>
      </c>
      <c r="E348" s="57">
        <v>60943832</v>
      </c>
      <c r="F348" s="57">
        <v>146488281</v>
      </c>
    </row>
    <row r="349" spans="1:6" x14ac:dyDescent="0.2">
      <c r="A349" s="57">
        <v>6902</v>
      </c>
      <c r="B349" s="57" t="s">
        <v>7895</v>
      </c>
      <c r="C349" s="57" t="s">
        <v>3153</v>
      </c>
      <c r="D349" s="57" t="s">
        <v>216</v>
      </c>
      <c r="E349" s="57">
        <v>48164250</v>
      </c>
      <c r="F349" s="57">
        <v>96328500</v>
      </c>
    </row>
    <row r="350" spans="1:6" x14ac:dyDescent="0.2">
      <c r="A350" s="57">
        <v>6902</v>
      </c>
      <c r="B350" s="57" t="s">
        <v>7895</v>
      </c>
      <c r="C350" s="57" t="s">
        <v>3153</v>
      </c>
      <c r="D350" s="57" t="s">
        <v>70</v>
      </c>
      <c r="E350" s="57">
        <v>28898550</v>
      </c>
      <c r="F350" s="57">
        <v>57797100</v>
      </c>
    </row>
    <row r="351" spans="1:6" x14ac:dyDescent="0.2">
      <c r="A351" s="57">
        <v>6902</v>
      </c>
      <c r="B351" s="57" t="s">
        <v>7895</v>
      </c>
      <c r="C351" s="57" t="s">
        <v>3153</v>
      </c>
      <c r="D351" s="57" t="s">
        <v>487</v>
      </c>
      <c r="E351" s="57">
        <v>65749997</v>
      </c>
      <c r="F351" s="57">
        <v>182467814</v>
      </c>
    </row>
    <row r="352" spans="1:6" x14ac:dyDescent="0.2">
      <c r="A352" s="57">
        <v>6902</v>
      </c>
      <c r="B352" s="57" t="s">
        <v>7895</v>
      </c>
      <c r="C352" s="57" t="s">
        <v>3153</v>
      </c>
      <c r="D352" s="57" t="s">
        <v>9578</v>
      </c>
      <c r="E352" s="57">
        <v>21355295</v>
      </c>
      <c r="F352" s="57">
        <v>41970473</v>
      </c>
    </row>
    <row r="353" spans="1:6" x14ac:dyDescent="0.2">
      <c r="A353" s="57">
        <v>6902</v>
      </c>
      <c r="B353" s="57" t="s">
        <v>7895</v>
      </c>
      <c r="C353" s="57" t="s">
        <v>3153</v>
      </c>
      <c r="D353" s="57" t="s">
        <v>9580</v>
      </c>
      <c r="E353" s="57">
        <v>24082125</v>
      </c>
      <c r="F353" s="57">
        <v>48164250</v>
      </c>
    </row>
    <row r="354" spans="1:6" x14ac:dyDescent="0.2">
      <c r="A354" s="57">
        <v>6902</v>
      </c>
      <c r="B354" s="57" t="s">
        <v>7895</v>
      </c>
      <c r="C354" s="57" t="s">
        <v>3153</v>
      </c>
      <c r="D354" s="57" t="s">
        <v>94</v>
      </c>
      <c r="E354" s="57">
        <v>58310852</v>
      </c>
      <c r="F354" s="57">
        <v>112383250</v>
      </c>
    </row>
    <row r="355" spans="1:6" x14ac:dyDescent="0.2">
      <c r="A355" s="57">
        <v>6902</v>
      </c>
      <c r="B355" s="57" t="s">
        <v>7895</v>
      </c>
      <c r="C355" s="57" t="s">
        <v>3153</v>
      </c>
      <c r="D355" s="57" t="s">
        <v>160</v>
      </c>
      <c r="E355" s="57">
        <v>81616315</v>
      </c>
      <c r="F355" s="57">
        <v>124727090</v>
      </c>
    </row>
    <row r="356" spans="1:6" x14ac:dyDescent="0.2">
      <c r="A356" s="57">
        <v>6902</v>
      </c>
      <c r="B356" s="57" t="s">
        <v>7895</v>
      </c>
      <c r="C356" s="57" t="s">
        <v>3153</v>
      </c>
      <c r="D356" s="57" t="s">
        <v>9585</v>
      </c>
      <c r="E356" s="57">
        <v>4294831</v>
      </c>
      <c r="F356" s="57">
        <v>4294831</v>
      </c>
    </row>
    <row r="357" spans="1:6" x14ac:dyDescent="0.2">
      <c r="A357" s="57">
        <v>6902</v>
      </c>
      <c r="B357" s="57" t="s">
        <v>7895</v>
      </c>
      <c r="C357" s="57" t="s">
        <v>3153</v>
      </c>
      <c r="D357" s="57" t="s">
        <v>219</v>
      </c>
      <c r="E357" s="57">
        <v>54224283</v>
      </c>
      <c r="F357" s="57">
        <v>54224283</v>
      </c>
    </row>
    <row r="358" spans="1:6" x14ac:dyDescent="0.2">
      <c r="A358" s="57">
        <v>6902</v>
      </c>
      <c r="B358" s="57" t="s">
        <v>7895</v>
      </c>
      <c r="C358" s="57" t="s">
        <v>3153</v>
      </c>
      <c r="D358" s="57" t="s">
        <v>72</v>
      </c>
      <c r="E358" s="57">
        <v>50347696</v>
      </c>
      <c r="F358" s="57">
        <v>85668146</v>
      </c>
    </row>
    <row r="359" spans="1:6" x14ac:dyDescent="0.2">
      <c r="A359" s="57">
        <v>6902</v>
      </c>
      <c r="B359" s="57" t="s">
        <v>7895</v>
      </c>
      <c r="C359" s="57" t="s">
        <v>3153</v>
      </c>
      <c r="D359" s="57" t="s">
        <v>9596</v>
      </c>
      <c r="E359" s="57">
        <v>34362356</v>
      </c>
      <c r="F359" s="57">
        <v>48070742</v>
      </c>
    </row>
    <row r="360" spans="1:6" x14ac:dyDescent="0.2">
      <c r="A360" s="57">
        <v>6905</v>
      </c>
      <c r="B360" s="57" t="s">
        <v>7946</v>
      </c>
      <c r="C360" s="57" t="s">
        <v>3154</v>
      </c>
      <c r="D360" s="57" t="s">
        <v>204</v>
      </c>
      <c r="E360" s="57">
        <v>9212625</v>
      </c>
      <c r="F360" s="57">
        <v>18425250</v>
      </c>
    </row>
    <row r="361" spans="1:6" x14ac:dyDescent="0.2">
      <c r="A361" s="57">
        <v>6905</v>
      </c>
      <c r="B361" s="57" t="s">
        <v>7946</v>
      </c>
      <c r="C361" s="57" t="s">
        <v>3154</v>
      </c>
      <c r="D361" s="57" t="s">
        <v>9463</v>
      </c>
      <c r="E361" s="57">
        <v>7615770</v>
      </c>
      <c r="F361" s="57">
        <v>15231540</v>
      </c>
    </row>
    <row r="362" spans="1:6" x14ac:dyDescent="0.2">
      <c r="A362" s="57">
        <v>6905</v>
      </c>
      <c r="B362" s="57" t="s">
        <v>7946</v>
      </c>
      <c r="C362" s="57" t="s">
        <v>3154</v>
      </c>
      <c r="D362" s="57" t="s">
        <v>9512</v>
      </c>
      <c r="E362" s="57">
        <v>38005613</v>
      </c>
      <c r="F362" s="57">
        <v>75458011</v>
      </c>
    </row>
    <row r="363" spans="1:6" x14ac:dyDescent="0.2">
      <c r="A363" s="57">
        <v>6905</v>
      </c>
      <c r="B363" s="57" t="s">
        <v>7946</v>
      </c>
      <c r="C363" s="57" t="s">
        <v>3154</v>
      </c>
      <c r="D363" s="57" t="s">
        <v>869</v>
      </c>
      <c r="E363" s="57">
        <v>20349338</v>
      </c>
      <c r="F363" s="57">
        <v>53858726</v>
      </c>
    </row>
    <row r="364" spans="1:6" x14ac:dyDescent="0.2">
      <c r="A364" s="57">
        <v>6905</v>
      </c>
      <c r="B364" s="57" t="s">
        <v>7946</v>
      </c>
      <c r="C364" s="57" t="s">
        <v>3154</v>
      </c>
      <c r="D364" s="57" t="s">
        <v>219</v>
      </c>
      <c r="E364" s="57">
        <v>21324155</v>
      </c>
      <c r="F364" s="57">
        <v>40820526</v>
      </c>
    </row>
    <row r="365" spans="1:6" x14ac:dyDescent="0.2">
      <c r="A365" s="57">
        <v>6905</v>
      </c>
      <c r="B365" s="57" t="s">
        <v>7946</v>
      </c>
      <c r="C365" s="57" t="s">
        <v>3154</v>
      </c>
      <c r="D365" s="57" t="s">
        <v>9591</v>
      </c>
      <c r="E365" s="57">
        <v>15392700</v>
      </c>
      <c r="F365" s="57">
        <v>30419843</v>
      </c>
    </row>
    <row r="366" spans="1:6" x14ac:dyDescent="0.2">
      <c r="A366" s="57">
        <v>6905</v>
      </c>
      <c r="B366" s="57" t="s">
        <v>7946</v>
      </c>
      <c r="C366" s="57" t="s">
        <v>3154</v>
      </c>
      <c r="D366" s="57" t="s">
        <v>9594</v>
      </c>
      <c r="E366" s="57">
        <v>29457786</v>
      </c>
      <c r="F366" s="57">
        <v>50690565</v>
      </c>
    </row>
    <row r="367" spans="1:6" x14ac:dyDescent="0.2">
      <c r="A367" s="57">
        <v>6905</v>
      </c>
      <c r="B367" s="57" t="s">
        <v>7946</v>
      </c>
      <c r="C367" s="57" t="s">
        <v>3154</v>
      </c>
      <c r="D367" s="57" t="s">
        <v>9595</v>
      </c>
      <c r="E367" s="57">
        <v>7370100</v>
      </c>
      <c r="F367" s="57">
        <v>14740200</v>
      </c>
    </row>
    <row r="368" spans="1:6" x14ac:dyDescent="0.2">
      <c r="A368" s="57">
        <v>6911</v>
      </c>
      <c r="B368" s="57" t="s">
        <v>9328</v>
      </c>
      <c r="C368" s="57" t="s">
        <v>9329</v>
      </c>
      <c r="D368" s="57" t="s">
        <v>9518</v>
      </c>
      <c r="E368" s="57">
        <v>7981326</v>
      </c>
      <c r="F368" s="57">
        <v>15597096</v>
      </c>
    </row>
    <row r="369" spans="1:6" x14ac:dyDescent="0.2">
      <c r="A369" s="57">
        <v>6915</v>
      </c>
      <c r="B369" s="57" t="s">
        <v>7883</v>
      </c>
      <c r="C369" s="57" t="s">
        <v>3155</v>
      </c>
      <c r="D369" s="57" t="s">
        <v>658</v>
      </c>
      <c r="E369" s="57">
        <v>14680205</v>
      </c>
      <c r="F369" s="57">
        <v>28863898</v>
      </c>
    </row>
    <row r="370" spans="1:6" x14ac:dyDescent="0.2">
      <c r="A370" s="57">
        <v>6915</v>
      </c>
      <c r="B370" s="57" t="s">
        <v>7883</v>
      </c>
      <c r="C370" s="57" t="s">
        <v>3155</v>
      </c>
      <c r="D370" s="57" t="s">
        <v>9453</v>
      </c>
      <c r="E370" s="57">
        <v>125114683</v>
      </c>
      <c r="F370" s="57">
        <v>206972962</v>
      </c>
    </row>
    <row r="371" spans="1:6" x14ac:dyDescent="0.2">
      <c r="A371" s="57">
        <v>6915</v>
      </c>
      <c r="B371" s="57" t="s">
        <v>7883</v>
      </c>
      <c r="C371" s="57" t="s">
        <v>3155</v>
      </c>
      <c r="D371" s="57" t="s">
        <v>184</v>
      </c>
      <c r="E371" s="57">
        <v>205095475</v>
      </c>
      <c r="F371" s="57">
        <v>296440443</v>
      </c>
    </row>
    <row r="372" spans="1:6" x14ac:dyDescent="0.2">
      <c r="A372" s="57">
        <v>6915</v>
      </c>
      <c r="B372" s="57" t="s">
        <v>7883</v>
      </c>
      <c r="C372" s="57" t="s">
        <v>3155</v>
      </c>
      <c r="D372" s="57" t="s">
        <v>9459</v>
      </c>
      <c r="E372" s="57">
        <v>26374614</v>
      </c>
      <c r="F372" s="57">
        <v>36395364</v>
      </c>
    </row>
    <row r="373" spans="1:6" x14ac:dyDescent="0.2">
      <c r="A373" s="57">
        <v>6915</v>
      </c>
      <c r="B373" s="57" t="s">
        <v>7883</v>
      </c>
      <c r="C373" s="57" t="s">
        <v>3155</v>
      </c>
      <c r="D373" s="57" t="s">
        <v>905</v>
      </c>
      <c r="E373" s="57">
        <v>2689440</v>
      </c>
      <c r="F373" s="57">
        <v>8895840</v>
      </c>
    </row>
    <row r="374" spans="1:6" x14ac:dyDescent="0.2">
      <c r="A374" s="57">
        <v>6915</v>
      </c>
      <c r="B374" s="57" t="s">
        <v>7883</v>
      </c>
      <c r="C374" s="57" t="s">
        <v>3155</v>
      </c>
      <c r="D374" s="57" t="s">
        <v>9465</v>
      </c>
      <c r="E374" s="57">
        <v>10466473</v>
      </c>
      <c r="F374" s="57">
        <v>20727721</v>
      </c>
    </row>
    <row r="375" spans="1:6" x14ac:dyDescent="0.2">
      <c r="A375" s="57">
        <v>6915</v>
      </c>
      <c r="B375" s="57" t="s">
        <v>7883</v>
      </c>
      <c r="C375" s="57" t="s">
        <v>3155</v>
      </c>
      <c r="D375" s="57" t="s">
        <v>909</v>
      </c>
      <c r="E375" s="57">
        <v>6580025</v>
      </c>
      <c r="F375" s="57">
        <v>12063379</v>
      </c>
    </row>
    <row r="376" spans="1:6" x14ac:dyDescent="0.2">
      <c r="A376" s="57">
        <v>6915</v>
      </c>
      <c r="B376" s="57" t="s">
        <v>7883</v>
      </c>
      <c r="C376" s="57" t="s">
        <v>3155</v>
      </c>
      <c r="D376" s="57" t="s">
        <v>9478</v>
      </c>
      <c r="E376" s="57">
        <v>16834860</v>
      </c>
      <c r="F376" s="57">
        <v>24592860</v>
      </c>
    </row>
    <row r="377" spans="1:6" x14ac:dyDescent="0.2">
      <c r="A377" s="57">
        <v>6915</v>
      </c>
      <c r="B377" s="57" t="s">
        <v>7883</v>
      </c>
      <c r="C377" s="57" t="s">
        <v>3155</v>
      </c>
      <c r="D377" s="57" t="s">
        <v>906</v>
      </c>
      <c r="E377" s="57">
        <v>10121604</v>
      </c>
      <c r="F377" s="57">
        <v>16328004</v>
      </c>
    </row>
    <row r="378" spans="1:6" x14ac:dyDescent="0.2">
      <c r="A378" s="57">
        <v>6915</v>
      </c>
      <c r="B378" s="57" t="s">
        <v>7883</v>
      </c>
      <c r="C378" s="57" t="s">
        <v>3155</v>
      </c>
      <c r="D378" s="57" t="s">
        <v>111</v>
      </c>
      <c r="E378" s="57">
        <v>24370464</v>
      </c>
      <c r="F378" s="57">
        <v>47644257</v>
      </c>
    </row>
    <row r="379" spans="1:6" x14ac:dyDescent="0.2">
      <c r="A379" s="57">
        <v>6915</v>
      </c>
      <c r="B379" s="57" t="s">
        <v>7883</v>
      </c>
      <c r="C379" s="57" t="s">
        <v>3155</v>
      </c>
      <c r="D379" s="57" t="s">
        <v>9665</v>
      </c>
      <c r="E379" s="57">
        <v>33041219</v>
      </c>
      <c r="F379" s="57">
        <v>64160109</v>
      </c>
    </row>
    <row r="380" spans="1:6" x14ac:dyDescent="0.2">
      <c r="A380" s="57">
        <v>6915</v>
      </c>
      <c r="B380" s="57" t="s">
        <v>7883</v>
      </c>
      <c r="C380" s="57" t="s">
        <v>3155</v>
      </c>
      <c r="D380" s="57" t="s">
        <v>207</v>
      </c>
      <c r="E380" s="57">
        <v>6006194</v>
      </c>
      <c r="F380" s="57">
        <v>6006194</v>
      </c>
    </row>
    <row r="381" spans="1:6" x14ac:dyDescent="0.2">
      <c r="A381" s="57">
        <v>6915</v>
      </c>
      <c r="B381" s="57" t="s">
        <v>7883</v>
      </c>
      <c r="C381" s="57" t="s">
        <v>3155</v>
      </c>
      <c r="D381" s="57" t="s">
        <v>9500</v>
      </c>
      <c r="E381" s="57">
        <v>7987637</v>
      </c>
      <c r="F381" s="57">
        <v>16580398</v>
      </c>
    </row>
    <row r="382" spans="1:6" x14ac:dyDescent="0.2">
      <c r="A382" s="57">
        <v>6915</v>
      </c>
      <c r="B382" s="57" t="s">
        <v>7883</v>
      </c>
      <c r="C382" s="57" t="s">
        <v>3155</v>
      </c>
      <c r="D382" s="57" t="s">
        <v>186</v>
      </c>
      <c r="E382" s="57">
        <v>7687928</v>
      </c>
      <c r="F382" s="57">
        <v>7687928</v>
      </c>
    </row>
    <row r="383" spans="1:6" x14ac:dyDescent="0.2">
      <c r="A383" s="57">
        <v>6915</v>
      </c>
      <c r="B383" s="57" t="s">
        <v>7883</v>
      </c>
      <c r="C383" s="57" t="s">
        <v>3155</v>
      </c>
      <c r="D383" s="57" t="s">
        <v>209</v>
      </c>
      <c r="E383" s="57">
        <v>49715742</v>
      </c>
      <c r="F383" s="57">
        <v>67993590</v>
      </c>
    </row>
    <row r="384" spans="1:6" x14ac:dyDescent="0.2">
      <c r="A384" s="57">
        <v>6915</v>
      </c>
      <c r="B384" s="57" t="s">
        <v>7883</v>
      </c>
      <c r="C384" s="57" t="s">
        <v>3155</v>
      </c>
      <c r="D384" s="57" t="s">
        <v>9515</v>
      </c>
      <c r="E384" s="57">
        <v>8016600</v>
      </c>
      <c r="F384" s="57">
        <v>16033200</v>
      </c>
    </row>
    <row r="385" spans="1:6" x14ac:dyDescent="0.2">
      <c r="A385" s="57">
        <v>6915</v>
      </c>
      <c r="B385" s="57" t="s">
        <v>7883</v>
      </c>
      <c r="C385" s="57" t="s">
        <v>3155</v>
      </c>
      <c r="D385" s="57" t="s">
        <v>9521</v>
      </c>
      <c r="E385" s="57">
        <v>10783930</v>
      </c>
      <c r="F385" s="57">
        <v>19922854</v>
      </c>
    </row>
    <row r="386" spans="1:6" x14ac:dyDescent="0.2">
      <c r="A386" s="57">
        <v>6915</v>
      </c>
      <c r="B386" s="57" t="s">
        <v>7883</v>
      </c>
      <c r="C386" s="57" t="s">
        <v>3155</v>
      </c>
      <c r="D386" s="57" t="s">
        <v>9527</v>
      </c>
      <c r="E386" s="57">
        <v>0</v>
      </c>
      <c r="F386" s="57">
        <v>4369306</v>
      </c>
    </row>
    <row r="387" spans="1:6" x14ac:dyDescent="0.2">
      <c r="A387" s="57">
        <v>6915</v>
      </c>
      <c r="B387" s="57" t="s">
        <v>7883</v>
      </c>
      <c r="C387" s="57" t="s">
        <v>3155</v>
      </c>
      <c r="D387" s="57" t="s">
        <v>9529</v>
      </c>
      <c r="E387" s="57">
        <v>5321212</v>
      </c>
      <c r="F387" s="57">
        <v>9138924</v>
      </c>
    </row>
    <row r="388" spans="1:6" x14ac:dyDescent="0.2">
      <c r="A388" s="57">
        <v>6915</v>
      </c>
      <c r="B388" s="57" t="s">
        <v>7883</v>
      </c>
      <c r="C388" s="57" t="s">
        <v>3155</v>
      </c>
      <c r="D388" s="57" t="s">
        <v>9537</v>
      </c>
      <c r="E388" s="57">
        <v>25771765</v>
      </c>
      <c r="F388" s="57">
        <v>44049613</v>
      </c>
    </row>
    <row r="389" spans="1:6" x14ac:dyDescent="0.2">
      <c r="A389" s="57">
        <v>6915</v>
      </c>
      <c r="B389" s="57" t="s">
        <v>7883</v>
      </c>
      <c r="C389" s="57" t="s">
        <v>3155</v>
      </c>
      <c r="D389" s="57" t="s">
        <v>284</v>
      </c>
      <c r="E389" s="57">
        <v>11423655</v>
      </c>
      <c r="F389" s="57">
        <v>22847310</v>
      </c>
    </row>
    <row r="390" spans="1:6" x14ac:dyDescent="0.2">
      <c r="A390" s="57">
        <v>6915</v>
      </c>
      <c r="B390" s="57" t="s">
        <v>7883</v>
      </c>
      <c r="C390" s="57" t="s">
        <v>3155</v>
      </c>
      <c r="D390" s="57" t="s">
        <v>907</v>
      </c>
      <c r="E390" s="57">
        <v>13264456</v>
      </c>
      <c r="F390" s="57">
        <v>27780536</v>
      </c>
    </row>
    <row r="391" spans="1:6" x14ac:dyDescent="0.2">
      <c r="A391" s="57">
        <v>6915</v>
      </c>
      <c r="B391" s="57" t="s">
        <v>7883</v>
      </c>
      <c r="C391" s="57" t="s">
        <v>3155</v>
      </c>
      <c r="D391" s="57" t="s">
        <v>187</v>
      </c>
      <c r="E391" s="57">
        <v>22608950</v>
      </c>
      <c r="F391" s="57">
        <v>65158925</v>
      </c>
    </row>
    <row r="392" spans="1:6" x14ac:dyDescent="0.2">
      <c r="A392" s="57">
        <v>6915</v>
      </c>
      <c r="B392" s="57" t="s">
        <v>7883</v>
      </c>
      <c r="C392" s="57" t="s">
        <v>3155</v>
      </c>
      <c r="D392" s="57" t="s">
        <v>9549</v>
      </c>
      <c r="E392" s="57">
        <v>132872095</v>
      </c>
      <c r="F392" s="57">
        <v>174012975</v>
      </c>
    </row>
    <row r="393" spans="1:6" x14ac:dyDescent="0.2">
      <c r="A393" s="57">
        <v>6915</v>
      </c>
      <c r="B393" s="57" t="s">
        <v>7883</v>
      </c>
      <c r="C393" s="57" t="s">
        <v>3155</v>
      </c>
      <c r="D393" s="57" t="s">
        <v>69</v>
      </c>
      <c r="E393" s="57">
        <v>18197682</v>
      </c>
      <c r="F393" s="57">
        <v>28218432</v>
      </c>
    </row>
    <row r="394" spans="1:6" x14ac:dyDescent="0.2">
      <c r="A394" s="57">
        <v>6915</v>
      </c>
      <c r="B394" s="57" t="s">
        <v>7883</v>
      </c>
      <c r="C394" s="57" t="s">
        <v>3155</v>
      </c>
      <c r="D394" s="57" t="s">
        <v>9560</v>
      </c>
      <c r="E394" s="57">
        <v>26374614</v>
      </c>
      <c r="F394" s="57">
        <v>46015284</v>
      </c>
    </row>
    <row r="395" spans="1:6" x14ac:dyDescent="0.2">
      <c r="A395" s="57">
        <v>6915</v>
      </c>
      <c r="B395" s="57" t="s">
        <v>7883</v>
      </c>
      <c r="C395" s="57" t="s">
        <v>3155</v>
      </c>
      <c r="D395" s="57" t="s">
        <v>70</v>
      </c>
      <c r="E395" s="57">
        <v>35727314</v>
      </c>
      <c r="F395" s="57">
        <v>66867064</v>
      </c>
    </row>
    <row r="396" spans="1:6" x14ac:dyDescent="0.2">
      <c r="A396" s="57">
        <v>6915</v>
      </c>
      <c r="B396" s="57" t="s">
        <v>7883</v>
      </c>
      <c r="C396" s="57" t="s">
        <v>3155</v>
      </c>
      <c r="D396" s="57" t="s">
        <v>160</v>
      </c>
      <c r="E396" s="57">
        <v>2191204</v>
      </c>
      <c r="F396" s="57">
        <v>9833696</v>
      </c>
    </row>
    <row r="397" spans="1:6" x14ac:dyDescent="0.2">
      <c r="A397" s="57">
        <v>6915</v>
      </c>
      <c r="B397" s="57" t="s">
        <v>7883</v>
      </c>
      <c r="C397" s="57" t="s">
        <v>3155</v>
      </c>
      <c r="D397" s="57" t="s">
        <v>908</v>
      </c>
      <c r="E397" s="57">
        <v>25692842</v>
      </c>
      <c r="F397" s="57">
        <v>45129632</v>
      </c>
    </row>
    <row r="398" spans="1:6" x14ac:dyDescent="0.2">
      <c r="A398" s="57">
        <v>6915</v>
      </c>
      <c r="B398" s="57" t="s">
        <v>7883</v>
      </c>
      <c r="C398" s="57" t="s">
        <v>3155</v>
      </c>
      <c r="D398" s="57" t="s">
        <v>71</v>
      </c>
      <c r="E398" s="57">
        <v>44908476</v>
      </c>
      <c r="F398" s="57">
        <v>108948180</v>
      </c>
    </row>
    <row r="399" spans="1:6" x14ac:dyDescent="0.2">
      <c r="A399" s="57">
        <v>6915</v>
      </c>
      <c r="B399" s="57" t="s">
        <v>7883</v>
      </c>
      <c r="C399" s="57" t="s">
        <v>3155</v>
      </c>
      <c r="D399" s="57" t="s">
        <v>221</v>
      </c>
      <c r="E399" s="57">
        <v>16353864</v>
      </c>
      <c r="F399" s="57">
        <v>57719520</v>
      </c>
    </row>
    <row r="400" spans="1:6" x14ac:dyDescent="0.2">
      <c r="A400" s="57">
        <v>6915</v>
      </c>
      <c r="B400" s="57" t="s">
        <v>7883</v>
      </c>
      <c r="C400" s="57" t="s">
        <v>3155</v>
      </c>
      <c r="D400" s="57" t="s">
        <v>72</v>
      </c>
      <c r="E400" s="57">
        <v>53069892</v>
      </c>
      <c r="F400" s="57">
        <v>85136292</v>
      </c>
    </row>
    <row r="401" spans="1:6" x14ac:dyDescent="0.2">
      <c r="A401" s="57">
        <v>6926</v>
      </c>
      <c r="B401" s="57" t="s">
        <v>8217</v>
      </c>
      <c r="C401" s="57" t="s">
        <v>9419</v>
      </c>
      <c r="D401" s="57" t="s">
        <v>160</v>
      </c>
      <c r="E401" s="57">
        <v>18489900</v>
      </c>
      <c r="F401" s="57">
        <v>34264500</v>
      </c>
    </row>
    <row r="402" spans="1:6" x14ac:dyDescent="0.2">
      <c r="A402" s="57">
        <v>6934</v>
      </c>
      <c r="B402" s="57" t="s">
        <v>7930</v>
      </c>
      <c r="C402" s="57" t="s">
        <v>3156</v>
      </c>
      <c r="D402" s="57" t="s">
        <v>206</v>
      </c>
      <c r="E402" s="57">
        <v>21512314</v>
      </c>
      <c r="F402" s="57">
        <v>70024162</v>
      </c>
    </row>
    <row r="403" spans="1:6" x14ac:dyDescent="0.2">
      <c r="A403" s="57">
        <v>6935</v>
      </c>
      <c r="B403" s="57" t="s">
        <v>8222</v>
      </c>
      <c r="C403" s="57" t="s">
        <v>9346</v>
      </c>
      <c r="D403" s="57" t="s">
        <v>9535</v>
      </c>
      <c r="E403" s="57">
        <v>29018024</v>
      </c>
      <c r="F403" s="57">
        <v>70793415</v>
      </c>
    </row>
    <row r="404" spans="1:6" x14ac:dyDescent="0.2">
      <c r="A404" s="57">
        <v>6938</v>
      </c>
      <c r="B404" s="57" t="s">
        <v>8225</v>
      </c>
      <c r="C404" s="57" t="s">
        <v>9368</v>
      </c>
      <c r="D404" s="57" t="s">
        <v>252</v>
      </c>
      <c r="E404" s="57">
        <v>4274658</v>
      </c>
      <c r="F404" s="57">
        <v>8549316</v>
      </c>
    </row>
    <row r="405" spans="1:6" x14ac:dyDescent="0.2">
      <c r="A405" s="57">
        <v>6943</v>
      </c>
      <c r="B405" s="57" t="s">
        <v>8230</v>
      </c>
      <c r="C405" s="57" t="s">
        <v>9231</v>
      </c>
      <c r="D405" s="57" t="s">
        <v>9462</v>
      </c>
      <c r="E405" s="57">
        <v>90292568</v>
      </c>
      <c r="F405" s="57">
        <v>104000954</v>
      </c>
    </row>
    <row r="406" spans="1:6" x14ac:dyDescent="0.2">
      <c r="A406" s="57">
        <v>6943</v>
      </c>
      <c r="B406" s="57" t="s">
        <v>8230</v>
      </c>
      <c r="C406" s="57" t="s">
        <v>9231</v>
      </c>
      <c r="D406" s="57" t="s">
        <v>205</v>
      </c>
      <c r="E406" s="57">
        <v>5439134</v>
      </c>
      <c r="F406" s="57">
        <v>10789827</v>
      </c>
    </row>
    <row r="407" spans="1:6" x14ac:dyDescent="0.2">
      <c r="A407" s="57">
        <v>6943</v>
      </c>
      <c r="B407" s="57" t="s">
        <v>8230</v>
      </c>
      <c r="C407" s="57" t="s">
        <v>9231</v>
      </c>
      <c r="D407" s="57" t="s">
        <v>100</v>
      </c>
      <c r="E407" s="57">
        <v>52386669</v>
      </c>
      <c r="F407" s="57">
        <v>74290606</v>
      </c>
    </row>
    <row r="408" spans="1:6" x14ac:dyDescent="0.2">
      <c r="A408" s="57">
        <v>6943</v>
      </c>
      <c r="B408" s="57" t="s">
        <v>8230</v>
      </c>
      <c r="C408" s="57" t="s">
        <v>9231</v>
      </c>
      <c r="D408" s="57" t="s">
        <v>185</v>
      </c>
      <c r="E408" s="57">
        <v>93765360</v>
      </c>
      <c r="F408" s="57">
        <v>107473746</v>
      </c>
    </row>
    <row r="409" spans="1:6" x14ac:dyDescent="0.2">
      <c r="A409" s="57">
        <v>6943</v>
      </c>
      <c r="B409" s="57" t="s">
        <v>8230</v>
      </c>
      <c r="C409" s="57" t="s">
        <v>9231</v>
      </c>
      <c r="D409" s="57" t="s">
        <v>9518</v>
      </c>
      <c r="E409" s="57">
        <v>74408531</v>
      </c>
      <c r="F409" s="57">
        <v>99909077</v>
      </c>
    </row>
    <row r="410" spans="1:6" x14ac:dyDescent="0.2">
      <c r="A410" s="57">
        <v>6943</v>
      </c>
      <c r="B410" s="57" t="s">
        <v>8230</v>
      </c>
      <c r="C410" s="57" t="s">
        <v>9231</v>
      </c>
      <c r="D410" s="57" t="s">
        <v>9578</v>
      </c>
      <c r="E410" s="57">
        <v>30513559</v>
      </c>
      <c r="F410" s="57">
        <v>60901144</v>
      </c>
    </row>
    <row r="411" spans="1:6" x14ac:dyDescent="0.2">
      <c r="A411" s="57">
        <v>6943</v>
      </c>
      <c r="B411" s="57" t="s">
        <v>8230</v>
      </c>
      <c r="C411" s="57" t="s">
        <v>9231</v>
      </c>
      <c r="D411" s="57" t="s">
        <v>9590</v>
      </c>
      <c r="E411" s="57">
        <v>109829232</v>
      </c>
      <c r="F411" s="57">
        <v>143805393</v>
      </c>
    </row>
    <row r="412" spans="1:6" x14ac:dyDescent="0.2">
      <c r="A412" s="57">
        <v>6950</v>
      </c>
      <c r="B412" s="57" t="s">
        <v>7901</v>
      </c>
      <c r="C412" s="57" t="s">
        <v>3157</v>
      </c>
      <c r="D412" s="57" t="s">
        <v>623</v>
      </c>
      <c r="E412" s="57">
        <v>35860062</v>
      </c>
      <c r="F412" s="57">
        <v>60134844</v>
      </c>
    </row>
    <row r="413" spans="1:6" x14ac:dyDescent="0.2">
      <c r="A413" s="57">
        <v>6950</v>
      </c>
      <c r="B413" s="57" t="s">
        <v>7901</v>
      </c>
      <c r="C413" s="57" t="s">
        <v>3157</v>
      </c>
      <c r="D413" s="57" t="s">
        <v>9560</v>
      </c>
      <c r="E413" s="57">
        <v>9889726</v>
      </c>
      <c r="F413" s="57">
        <v>21776706</v>
      </c>
    </row>
    <row r="414" spans="1:6" x14ac:dyDescent="0.2">
      <c r="A414" s="57">
        <v>6950</v>
      </c>
      <c r="B414" s="57" t="s">
        <v>7901</v>
      </c>
      <c r="C414" s="57" t="s">
        <v>3157</v>
      </c>
      <c r="D414" s="57" t="s">
        <v>71</v>
      </c>
      <c r="E414" s="57">
        <v>60589980</v>
      </c>
      <c r="F414" s="57">
        <v>106576818</v>
      </c>
    </row>
    <row r="415" spans="1:6" x14ac:dyDescent="0.2">
      <c r="A415" s="57">
        <v>6950</v>
      </c>
      <c r="B415" s="57" t="s">
        <v>7901</v>
      </c>
      <c r="C415" s="57" t="s">
        <v>3157</v>
      </c>
      <c r="D415" s="57" t="s">
        <v>221</v>
      </c>
      <c r="E415" s="57">
        <v>47778936</v>
      </c>
      <c r="F415" s="57">
        <v>81301254</v>
      </c>
    </row>
    <row r="416" spans="1:6" x14ac:dyDescent="0.2">
      <c r="A416" s="57">
        <v>6950</v>
      </c>
      <c r="B416" s="57" t="s">
        <v>7901</v>
      </c>
      <c r="C416" s="57" t="s">
        <v>3157</v>
      </c>
      <c r="D416" s="57" t="s">
        <v>72</v>
      </c>
      <c r="E416" s="57">
        <v>6413280</v>
      </c>
      <c r="F416" s="57">
        <v>12986892</v>
      </c>
    </row>
    <row r="417" spans="1:6" x14ac:dyDescent="0.2">
      <c r="A417" s="57">
        <v>6959</v>
      </c>
      <c r="B417" s="57" t="s">
        <v>8238</v>
      </c>
      <c r="C417" s="57" t="s">
        <v>9412</v>
      </c>
      <c r="D417" s="57" t="s">
        <v>94</v>
      </c>
      <c r="E417" s="57">
        <v>17949426</v>
      </c>
      <c r="F417" s="57">
        <v>39827019</v>
      </c>
    </row>
    <row r="418" spans="1:6" x14ac:dyDescent="0.2">
      <c r="A418" s="57">
        <v>6968</v>
      </c>
      <c r="B418" s="57" t="s">
        <v>8243</v>
      </c>
      <c r="C418" s="57" t="s">
        <v>9336</v>
      </c>
      <c r="D418" s="57" t="s">
        <v>9524</v>
      </c>
      <c r="E418" s="57">
        <v>19202891</v>
      </c>
      <c r="F418" s="57">
        <v>22675683</v>
      </c>
    </row>
    <row r="419" spans="1:6" x14ac:dyDescent="0.2">
      <c r="A419" s="57">
        <v>6969</v>
      </c>
      <c r="B419" s="57" t="s">
        <v>7902</v>
      </c>
      <c r="C419" s="57" t="s">
        <v>3158</v>
      </c>
      <c r="D419" s="57" t="s">
        <v>69</v>
      </c>
      <c r="E419" s="57">
        <v>19751868</v>
      </c>
      <c r="F419" s="57">
        <v>38592430</v>
      </c>
    </row>
    <row r="420" spans="1:6" x14ac:dyDescent="0.2">
      <c r="A420" s="57">
        <v>6971</v>
      </c>
      <c r="B420" s="57" t="s">
        <v>8245</v>
      </c>
      <c r="C420" s="57" t="s">
        <v>9268</v>
      </c>
      <c r="D420" s="57" t="s">
        <v>9484</v>
      </c>
      <c r="E420" s="57">
        <v>7989188</v>
      </c>
      <c r="F420" s="57">
        <v>15359288</v>
      </c>
    </row>
    <row r="421" spans="1:6" x14ac:dyDescent="0.2">
      <c r="A421" s="57">
        <v>6971</v>
      </c>
      <c r="B421" s="57" t="s">
        <v>8245</v>
      </c>
      <c r="C421" s="57" t="s">
        <v>9268</v>
      </c>
      <c r="D421" s="57" t="s">
        <v>9517</v>
      </c>
      <c r="E421" s="57">
        <v>11232032</v>
      </c>
      <c r="F421" s="57">
        <v>19722387</v>
      </c>
    </row>
    <row r="422" spans="1:6" x14ac:dyDescent="0.2">
      <c r="A422" s="57">
        <v>6971</v>
      </c>
      <c r="B422" s="57" t="s">
        <v>8245</v>
      </c>
      <c r="C422" s="57" t="s">
        <v>9268</v>
      </c>
      <c r="D422" s="57" t="s">
        <v>1053</v>
      </c>
      <c r="E422" s="57">
        <v>44354246</v>
      </c>
      <c r="F422" s="57">
        <v>70247864</v>
      </c>
    </row>
    <row r="423" spans="1:6" x14ac:dyDescent="0.2">
      <c r="A423" s="57">
        <v>6971</v>
      </c>
      <c r="B423" s="57" t="s">
        <v>8245</v>
      </c>
      <c r="C423" s="57" t="s">
        <v>9268</v>
      </c>
      <c r="D423" s="57" t="s">
        <v>9595</v>
      </c>
      <c r="E423" s="57">
        <v>53700433</v>
      </c>
      <c r="F423" s="57">
        <v>89065276</v>
      </c>
    </row>
    <row r="424" spans="1:6" x14ac:dyDescent="0.2">
      <c r="A424" s="57">
        <v>6972</v>
      </c>
      <c r="B424" s="57" t="s">
        <v>8246</v>
      </c>
      <c r="C424" s="57" t="s">
        <v>9621</v>
      </c>
      <c r="D424" s="57" t="s">
        <v>375</v>
      </c>
      <c r="E424" s="57">
        <v>7214940</v>
      </c>
      <c r="F424" s="57">
        <v>7214940</v>
      </c>
    </row>
    <row r="425" spans="1:6" x14ac:dyDescent="0.2">
      <c r="A425" s="57">
        <v>6972</v>
      </c>
      <c r="B425" s="57" t="s">
        <v>8246</v>
      </c>
      <c r="C425" s="57" t="s">
        <v>9621</v>
      </c>
      <c r="D425" s="57" t="s">
        <v>219</v>
      </c>
      <c r="E425" s="57">
        <v>20960564</v>
      </c>
      <c r="F425" s="57">
        <v>20960564</v>
      </c>
    </row>
    <row r="426" spans="1:6" x14ac:dyDescent="0.2">
      <c r="A426" s="57">
        <v>6973</v>
      </c>
      <c r="B426" s="57" t="s">
        <v>8247</v>
      </c>
      <c r="C426" s="57" t="s">
        <v>9420</v>
      </c>
      <c r="D426" s="57" t="s">
        <v>160</v>
      </c>
      <c r="E426" s="57">
        <v>14841054</v>
      </c>
      <c r="F426" s="57">
        <v>29503507</v>
      </c>
    </row>
    <row r="427" spans="1:6" x14ac:dyDescent="0.2">
      <c r="A427" s="57">
        <v>6975</v>
      </c>
      <c r="B427" s="57" t="s">
        <v>9323</v>
      </c>
      <c r="C427" s="57" t="s">
        <v>9324</v>
      </c>
      <c r="D427" s="57" t="s">
        <v>623</v>
      </c>
      <c r="E427" s="57">
        <v>33576624</v>
      </c>
      <c r="F427" s="57">
        <v>52195824</v>
      </c>
    </row>
    <row r="428" spans="1:6" x14ac:dyDescent="0.2">
      <c r="A428" s="57">
        <v>6975</v>
      </c>
      <c r="B428" s="57" t="s">
        <v>9323</v>
      </c>
      <c r="C428" s="57" t="s">
        <v>9324</v>
      </c>
      <c r="D428" s="57" t="s">
        <v>70</v>
      </c>
      <c r="E428" s="57">
        <v>25523820</v>
      </c>
      <c r="F428" s="57">
        <v>31988820</v>
      </c>
    </row>
    <row r="429" spans="1:6" x14ac:dyDescent="0.2">
      <c r="A429" s="57">
        <v>6979</v>
      </c>
      <c r="B429" s="57" t="s">
        <v>8250</v>
      </c>
      <c r="C429" s="57" t="s">
        <v>9205</v>
      </c>
      <c r="D429" s="57" t="s">
        <v>658</v>
      </c>
      <c r="E429" s="57">
        <v>26268795</v>
      </c>
      <c r="F429" s="57">
        <v>51921915</v>
      </c>
    </row>
    <row r="430" spans="1:6" x14ac:dyDescent="0.2">
      <c r="A430" s="57">
        <v>6979</v>
      </c>
      <c r="B430" s="57" t="s">
        <v>8250</v>
      </c>
      <c r="C430" s="57" t="s">
        <v>9205</v>
      </c>
      <c r="D430" s="57" t="s">
        <v>9453</v>
      </c>
      <c r="E430" s="57">
        <v>218751022</v>
      </c>
      <c r="F430" s="57">
        <v>343862115</v>
      </c>
    </row>
    <row r="431" spans="1:6" x14ac:dyDescent="0.2">
      <c r="A431" s="57">
        <v>6979</v>
      </c>
      <c r="B431" s="57" t="s">
        <v>8250</v>
      </c>
      <c r="C431" s="57" t="s">
        <v>9205</v>
      </c>
      <c r="D431" s="57" t="s">
        <v>9457</v>
      </c>
      <c r="E431" s="57">
        <v>124020354</v>
      </c>
      <c r="F431" s="57">
        <v>228951993</v>
      </c>
    </row>
    <row r="432" spans="1:6" x14ac:dyDescent="0.2">
      <c r="A432" s="57">
        <v>6979</v>
      </c>
      <c r="B432" s="57" t="s">
        <v>8250</v>
      </c>
      <c r="C432" s="57" t="s">
        <v>9205</v>
      </c>
      <c r="D432" s="57" t="s">
        <v>205</v>
      </c>
      <c r="E432" s="57">
        <v>6235105</v>
      </c>
      <c r="F432" s="57">
        <v>11497356</v>
      </c>
    </row>
    <row r="433" spans="1:6" x14ac:dyDescent="0.2">
      <c r="A433" s="57">
        <v>6979</v>
      </c>
      <c r="B433" s="57" t="s">
        <v>8250</v>
      </c>
      <c r="C433" s="57" t="s">
        <v>9205</v>
      </c>
      <c r="D433" s="57" t="s">
        <v>100</v>
      </c>
      <c r="E433" s="57">
        <v>17393436</v>
      </c>
      <c r="F433" s="57">
        <v>35081676</v>
      </c>
    </row>
    <row r="434" spans="1:6" x14ac:dyDescent="0.2">
      <c r="A434" s="57">
        <v>6979</v>
      </c>
      <c r="B434" s="57" t="s">
        <v>8250</v>
      </c>
      <c r="C434" s="57" t="s">
        <v>9205</v>
      </c>
      <c r="D434" s="57" t="s">
        <v>282</v>
      </c>
      <c r="E434" s="57">
        <v>2376120</v>
      </c>
      <c r="F434" s="57">
        <v>4569462</v>
      </c>
    </row>
    <row r="435" spans="1:6" x14ac:dyDescent="0.2">
      <c r="A435" s="57">
        <v>6979</v>
      </c>
      <c r="B435" s="57" t="s">
        <v>8250</v>
      </c>
      <c r="C435" s="57" t="s">
        <v>9205</v>
      </c>
      <c r="D435" s="57" t="s">
        <v>186</v>
      </c>
      <c r="E435" s="57">
        <v>73919436</v>
      </c>
      <c r="F435" s="57">
        <v>140460319</v>
      </c>
    </row>
    <row r="436" spans="1:6" x14ac:dyDescent="0.2">
      <c r="A436" s="57">
        <v>6979</v>
      </c>
      <c r="B436" s="57" t="s">
        <v>8250</v>
      </c>
      <c r="C436" s="57" t="s">
        <v>9205</v>
      </c>
      <c r="D436" s="57" t="s">
        <v>9506</v>
      </c>
      <c r="E436" s="57">
        <v>7695936</v>
      </c>
      <c r="F436" s="57">
        <v>15231540</v>
      </c>
    </row>
    <row r="437" spans="1:6" x14ac:dyDescent="0.2">
      <c r="A437" s="57">
        <v>6979</v>
      </c>
      <c r="B437" s="57" t="s">
        <v>8250</v>
      </c>
      <c r="C437" s="57" t="s">
        <v>9205</v>
      </c>
      <c r="D437" s="57" t="s">
        <v>9515</v>
      </c>
      <c r="E437" s="57">
        <v>8016600</v>
      </c>
      <c r="F437" s="57">
        <v>16033200</v>
      </c>
    </row>
    <row r="438" spans="1:6" x14ac:dyDescent="0.2">
      <c r="A438" s="57">
        <v>6979</v>
      </c>
      <c r="B438" s="57" t="s">
        <v>8250</v>
      </c>
      <c r="C438" s="57" t="s">
        <v>9205</v>
      </c>
      <c r="D438" s="57" t="s">
        <v>9518</v>
      </c>
      <c r="E438" s="57">
        <v>7798548</v>
      </c>
      <c r="F438" s="57">
        <v>15231540</v>
      </c>
    </row>
    <row r="439" spans="1:6" x14ac:dyDescent="0.2">
      <c r="A439" s="57">
        <v>6979</v>
      </c>
      <c r="B439" s="57" t="s">
        <v>8250</v>
      </c>
      <c r="C439" s="57" t="s">
        <v>9205</v>
      </c>
      <c r="D439" s="57" t="s">
        <v>211</v>
      </c>
      <c r="E439" s="57">
        <v>22125816</v>
      </c>
      <c r="F439" s="57">
        <v>34150716</v>
      </c>
    </row>
    <row r="440" spans="1:6" x14ac:dyDescent="0.2">
      <c r="A440" s="57">
        <v>6979</v>
      </c>
      <c r="B440" s="57" t="s">
        <v>8250</v>
      </c>
      <c r="C440" s="57" t="s">
        <v>9205</v>
      </c>
      <c r="D440" s="57" t="s">
        <v>9528</v>
      </c>
      <c r="E440" s="57">
        <v>17425812</v>
      </c>
      <c r="F440" s="57">
        <v>34204160</v>
      </c>
    </row>
    <row r="441" spans="1:6" x14ac:dyDescent="0.2">
      <c r="A441" s="57">
        <v>6979</v>
      </c>
      <c r="B441" s="57" t="s">
        <v>8250</v>
      </c>
      <c r="C441" s="57" t="s">
        <v>9205</v>
      </c>
      <c r="D441" s="57" t="s">
        <v>869</v>
      </c>
      <c r="E441" s="57">
        <v>22817829</v>
      </c>
      <c r="F441" s="57">
        <v>30865978</v>
      </c>
    </row>
    <row r="442" spans="1:6" x14ac:dyDescent="0.2">
      <c r="A442" s="57">
        <v>6979</v>
      </c>
      <c r="B442" s="57" t="s">
        <v>8250</v>
      </c>
      <c r="C442" s="57" t="s">
        <v>9205</v>
      </c>
      <c r="D442" s="57" t="s">
        <v>252</v>
      </c>
      <c r="E442" s="57">
        <v>35045472</v>
      </c>
      <c r="F442" s="57">
        <v>47070372</v>
      </c>
    </row>
    <row r="443" spans="1:6" x14ac:dyDescent="0.2">
      <c r="A443" s="57">
        <v>6979</v>
      </c>
      <c r="B443" s="57" t="s">
        <v>8250</v>
      </c>
      <c r="C443" s="57" t="s">
        <v>9205</v>
      </c>
      <c r="D443" s="57" t="s">
        <v>9548</v>
      </c>
      <c r="E443" s="57">
        <v>6573612</v>
      </c>
      <c r="F443" s="57">
        <v>12505896</v>
      </c>
    </row>
    <row r="444" spans="1:6" x14ac:dyDescent="0.2">
      <c r="A444" s="57">
        <v>6979</v>
      </c>
      <c r="B444" s="57" t="s">
        <v>8250</v>
      </c>
      <c r="C444" s="57" t="s">
        <v>9205</v>
      </c>
      <c r="D444" s="57" t="s">
        <v>374</v>
      </c>
      <c r="E444" s="57">
        <v>17155524</v>
      </c>
      <c r="F444" s="57">
        <v>30623412</v>
      </c>
    </row>
    <row r="445" spans="1:6" x14ac:dyDescent="0.2">
      <c r="A445" s="57">
        <v>6979</v>
      </c>
      <c r="B445" s="57" t="s">
        <v>8250</v>
      </c>
      <c r="C445" s="57" t="s">
        <v>9205</v>
      </c>
      <c r="D445" s="57" t="s">
        <v>219</v>
      </c>
      <c r="E445" s="57">
        <v>59369646</v>
      </c>
      <c r="F445" s="57">
        <v>83322471</v>
      </c>
    </row>
    <row r="446" spans="1:6" x14ac:dyDescent="0.2">
      <c r="A446" s="57">
        <v>6979</v>
      </c>
      <c r="B446" s="57" t="s">
        <v>8250</v>
      </c>
      <c r="C446" s="57" t="s">
        <v>9205</v>
      </c>
      <c r="D446" s="57" t="s">
        <v>220</v>
      </c>
      <c r="E446" s="57">
        <v>48791043</v>
      </c>
      <c r="F446" s="57">
        <v>92888808</v>
      </c>
    </row>
    <row r="447" spans="1:6" x14ac:dyDescent="0.2">
      <c r="A447" s="57">
        <v>6979</v>
      </c>
      <c r="B447" s="57" t="s">
        <v>8250</v>
      </c>
      <c r="C447" s="57" t="s">
        <v>9205</v>
      </c>
      <c r="D447" s="57" t="s">
        <v>9595</v>
      </c>
      <c r="E447" s="57">
        <v>13220977</v>
      </c>
      <c r="F447" s="57">
        <v>26076397</v>
      </c>
    </row>
    <row r="448" spans="1:6" x14ac:dyDescent="0.2">
      <c r="A448" s="57">
        <v>6982</v>
      </c>
      <c r="B448" s="57" t="s">
        <v>7951</v>
      </c>
      <c r="C448" s="57" t="s">
        <v>3159</v>
      </c>
      <c r="D448" s="57" t="s">
        <v>214</v>
      </c>
      <c r="E448" s="57">
        <v>4578944</v>
      </c>
      <c r="F448" s="57">
        <v>13736832</v>
      </c>
    </row>
    <row r="449" spans="1:6" x14ac:dyDescent="0.2">
      <c r="A449" s="57">
        <v>6983</v>
      </c>
      <c r="B449" s="57" t="s">
        <v>8252</v>
      </c>
      <c r="C449" s="57" t="s">
        <v>9242</v>
      </c>
      <c r="D449" s="57" t="s">
        <v>909</v>
      </c>
      <c r="E449" s="57">
        <v>22530886</v>
      </c>
      <c r="F449" s="57">
        <v>43422663</v>
      </c>
    </row>
    <row r="450" spans="1:6" x14ac:dyDescent="0.2">
      <c r="A450" s="57">
        <v>6983</v>
      </c>
      <c r="B450" s="57" t="s">
        <v>8252</v>
      </c>
      <c r="C450" s="57" t="s">
        <v>9242</v>
      </c>
      <c r="D450" s="57" t="s">
        <v>282</v>
      </c>
      <c r="E450" s="57">
        <v>163334846</v>
      </c>
      <c r="F450" s="57">
        <v>224357194</v>
      </c>
    </row>
    <row r="451" spans="1:6" x14ac:dyDescent="0.2">
      <c r="A451" s="57">
        <v>6983</v>
      </c>
      <c r="B451" s="57" t="s">
        <v>8252</v>
      </c>
      <c r="C451" s="57" t="s">
        <v>9242</v>
      </c>
      <c r="D451" s="57" t="s">
        <v>9486</v>
      </c>
      <c r="E451" s="57">
        <v>11088560</v>
      </c>
      <c r="F451" s="57">
        <v>18704330</v>
      </c>
    </row>
    <row r="452" spans="1:6" x14ac:dyDescent="0.2">
      <c r="A452" s="57">
        <v>6984</v>
      </c>
      <c r="B452" s="57" t="s">
        <v>8253</v>
      </c>
      <c r="C452" s="57" t="s">
        <v>9372</v>
      </c>
      <c r="D452" s="57" t="s">
        <v>9550</v>
      </c>
      <c r="E452" s="57">
        <v>5709371</v>
      </c>
      <c r="F452" s="57">
        <v>11418742</v>
      </c>
    </row>
    <row r="453" spans="1:6" x14ac:dyDescent="0.2">
      <c r="A453" s="57">
        <v>6988</v>
      </c>
      <c r="B453" s="57" t="s">
        <v>8254</v>
      </c>
      <c r="C453" s="57" t="s">
        <v>9441</v>
      </c>
      <c r="D453" s="57" t="s">
        <v>72</v>
      </c>
      <c r="E453" s="57">
        <v>3914773</v>
      </c>
      <c r="F453" s="57">
        <v>7874973</v>
      </c>
    </row>
    <row r="454" spans="1:6" x14ac:dyDescent="0.2">
      <c r="A454" s="57">
        <v>6997</v>
      </c>
      <c r="B454" s="57" t="s">
        <v>8260</v>
      </c>
      <c r="C454" s="57" t="s">
        <v>9305</v>
      </c>
      <c r="D454" s="57" t="s">
        <v>9507</v>
      </c>
      <c r="E454" s="57">
        <v>37218195</v>
      </c>
      <c r="F454" s="57">
        <v>59934102</v>
      </c>
    </row>
    <row r="455" spans="1:6" x14ac:dyDescent="0.2">
      <c r="A455" s="57">
        <v>6998</v>
      </c>
      <c r="B455" s="57" t="s">
        <v>8261</v>
      </c>
      <c r="C455" s="57" t="s">
        <v>9449</v>
      </c>
      <c r="D455" s="57" t="s">
        <v>9490</v>
      </c>
      <c r="E455" s="57">
        <v>18029592</v>
      </c>
      <c r="F455" s="57">
        <v>27044388</v>
      </c>
    </row>
    <row r="456" spans="1:6" x14ac:dyDescent="0.2">
      <c r="A456" s="57">
        <v>6999</v>
      </c>
      <c r="B456" s="57" t="s">
        <v>8262</v>
      </c>
      <c r="C456" s="57" t="s">
        <v>9207</v>
      </c>
      <c r="D456" s="57" t="s">
        <v>203</v>
      </c>
      <c r="E456" s="57">
        <v>30783744</v>
      </c>
      <c r="F456" s="57">
        <v>41508403</v>
      </c>
    </row>
    <row r="457" spans="1:6" x14ac:dyDescent="0.2">
      <c r="A457" s="57">
        <v>6999</v>
      </c>
      <c r="B457" s="57" t="s">
        <v>8262</v>
      </c>
      <c r="C457" s="57" t="s">
        <v>9207</v>
      </c>
      <c r="D457" s="57" t="s">
        <v>220</v>
      </c>
      <c r="E457" s="57">
        <v>13366105</v>
      </c>
      <c r="F457" s="57">
        <v>27421532</v>
      </c>
    </row>
    <row r="458" spans="1:6" x14ac:dyDescent="0.2">
      <c r="A458" s="57">
        <v>7004</v>
      </c>
      <c r="B458" s="57" t="s">
        <v>8265</v>
      </c>
      <c r="C458" s="57" t="s">
        <v>9221</v>
      </c>
      <c r="D458" s="57" t="s">
        <v>138</v>
      </c>
      <c r="E458" s="57">
        <v>27280578</v>
      </c>
      <c r="F458" s="57">
        <v>55471648</v>
      </c>
    </row>
    <row r="459" spans="1:6" x14ac:dyDescent="0.2">
      <c r="A459" s="57">
        <v>7010</v>
      </c>
      <c r="B459" s="57" t="s">
        <v>8268</v>
      </c>
      <c r="C459" s="57" t="s">
        <v>9301</v>
      </c>
      <c r="D459" s="57" t="s">
        <v>458</v>
      </c>
      <c r="E459" s="57">
        <v>10033680</v>
      </c>
      <c r="F459" s="57">
        <v>16498680</v>
      </c>
    </row>
    <row r="460" spans="1:6" x14ac:dyDescent="0.2">
      <c r="A460" s="57">
        <v>7018</v>
      </c>
      <c r="B460" s="57" t="s">
        <v>7952</v>
      </c>
      <c r="C460" s="57" t="s">
        <v>3160</v>
      </c>
      <c r="D460" s="57" t="s">
        <v>433</v>
      </c>
      <c r="E460" s="57">
        <v>4078122</v>
      </c>
      <c r="F460" s="57">
        <v>17943736</v>
      </c>
    </row>
    <row r="461" spans="1:6" x14ac:dyDescent="0.2">
      <c r="A461" s="57">
        <v>7021</v>
      </c>
      <c r="B461" s="57" t="s">
        <v>8275</v>
      </c>
      <c r="C461" s="57" t="s">
        <v>9220</v>
      </c>
      <c r="D461" s="57" t="s">
        <v>9454</v>
      </c>
      <c r="E461" s="57">
        <v>5265786</v>
      </c>
      <c r="F461" s="57">
        <v>10531572</v>
      </c>
    </row>
    <row r="462" spans="1:6" x14ac:dyDescent="0.2">
      <c r="A462" s="57">
        <v>7027</v>
      </c>
      <c r="B462" s="57" t="s">
        <v>7913</v>
      </c>
      <c r="C462" s="57" t="s">
        <v>3161</v>
      </c>
      <c r="D462" s="57" t="s">
        <v>9459</v>
      </c>
      <c r="E462" s="57">
        <v>22473202</v>
      </c>
      <c r="F462" s="57">
        <v>39174452</v>
      </c>
    </row>
    <row r="463" spans="1:6" x14ac:dyDescent="0.2">
      <c r="A463" s="57">
        <v>7027</v>
      </c>
      <c r="B463" s="57" t="s">
        <v>7913</v>
      </c>
      <c r="C463" s="57" t="s">
        <v>3161</v>
      </c>
      <c r="D463" s="57" t="s">
        <v>111</v>
      </c>
      <c r="E463" s="57">
        <v>72380272</v>
      </c>
      <c r="F463" s="57">
        <v>127213816</v>
      </c>
    </row>
    <row r="464" spans="1:6" x14ac:dyDescent="0.2">
      <c r="A464" s="57">
        <v>7027</v>
      </c>
      <c r="B464" s="57" t="s">
        <v>7913</v>
      </c>
      <c r="C464" s="57" t="s">
        <v>3161</v>
      </c>
      <c r="D464" s="57" t="s">
        <v>348</v>
      </c>
      <c r="E464" s="57">
        <v>28859760</v>
      </c>
      <c r="F464" s="57">
        <v>36876360</v>
      </c>
    </row>
    <row r="465" spans="1:6" x14ac:dyDescent="0.2">
      <c r="A465" s="57">
        <v>7027</v>
      </c>
      <c r="B465" s="57" t="s">
        <v>7913</v>
      </c>
      <c r="C465" s="57" t="s">
        <v>3161</v>
      </c>
      <c r="D465" s="57" t="s">
        <v>9509</v>
      </c>
      <c r="E465" s="57">
        <v>44411964</v>
      </c>
      <c r="F465" s="57">
        <v>57719520</v>
      </c>
    </row>
    <row r="466" spans="1:6" x14ac:dyDescent="0.2">
      <c r="A466" s="57">
        <v>7027</v>
      </c>
      <c r="B466" s="57" t="s">
        <v>7913</v>
      </c>
      <c r="C466" s="57" t="s">
        <v>3161</v>
      </c>
      <c r="D466" s="57" t="s">
        <v>209</v>
      </c>
      <c r="E466" s="57">
        <v>67719428</v>
      </c>
      <c r="F466" s="57">
        <v>101990393</v>
      </c>
    </row>
    <row r="467" spans="1:6" x14ac:dyDescent="0.2">
      <c r="A467" s="57">
        <v>7027</v>
      </c>
      <c r="B467" s="57" t="s">
        <v>7913</v>
      </c>
      <c r="C467" s="57" t="s">
        <v>3161</v>
      </c>
      <c r="D467" s="57" t="s">
        <v>501</v>
      </c>
      <c r="E467" s="57">
        <v>53069892</v>
      </c>
      <c r="F467" s="57">
        <v>91709904</v>
      </c>
    </row>
    <row r="468" spans="1:6" x14ac:dyDescent="0.2">
      <c r="A468" s="57">
        <v>7027</v>
      </c>
      <c r="B468" s="57" t="s">
        <v>7913</v>
      </c>
      <c r="C468" s="57" t="s">
        <v>3161</v>
      </c>
      <c r="D468" s="57" t="s">
        <v>284</v>
      </c>
      <c r="E468" s="57">
        <v>43135721</v>
      </c>
      <c r="F468" s="57">
        <v>55016322</v>
      </c>
    </row>
    <row r="469" spans="1:6" x14ac:dyDescent="0.2">
      <c r="A469" s="57">
        <v>7027</v>
      </c>
      <c r="B469" s="57" t="s">
        <v>7913</v>
      </c>
      <c r="C469" s="57" t="s">
        <v>3161</v>
      </c>
      <c r="D469" s="57" t="s">
        <v>69</v>
      </c>
      <c r="E469" s="57">
        <v>41739764</v>
      </c>
      <c r="F469" s="57">
        <v>55100764</v>
      </c>
    </row>
    <row r="470" spans="1:6" x14ac:dyDescent="0.2">
      <c r="A470" s="57">
        <v>7027</v>
      </c>
      <c r="B470" s="57" t="s">
        <v>7913</v>
      </c>
      <c r="C470" s="57" t="s">
        <v>3161</v>
      </c>
      <c r="D470" s="57" t="s">
        <v>9556</v>
      </c>
      <c r="E470" s="57">
        <v>63144086</v>
      </c>
      <c r="F470" s="57">
        <v>106567336</v>
      </c>
    </row>
    <row r="471" spans="1:6" x14ac:dyDescent="0.2">
      <c r="A471" s="57">
        <v>7027</v>
      </c>
      <c r="B471" s="57" t="s">
        <v>7913</v>
      </c>
      <c r="C471" s="57" t="s">
        <v>3161</v>
      </c>
      <c r="D471" s="57" t="s">
        <v>217</v>
      </c>
      <c r="E471" s="57">
        <v>48587145</v>
      </c>
      <c r="F471" s="57">
        <v>59478000</v>
      </c>
    </row>
    <row r="472" spans="1:6" x14ac:dyDescent="0.2">
      <c r="A472" s="57">
        <v>7027</v>
      </c>
      <c r="B472" s="57" t="s">
        <v>7913</v>
      </c>
      <c r="C472" s="57" t="s">
        <v>3161</v>
      </c>
      <c r="D472" s="57" t="s">
        <v>71</v>
      </c>
      <c r="E472" s="57">
        <v>115706260</v>
      </c>
      <c r="F472" s="57">
        <v>202071764</v>
      </c>
    </row>
    <row r="473" spans="1:6" x14ac:dyDescent="0.2">
      <c r="A473" s="57">
        <v>7027</v>
      </c>
      <c r="B473" s="57" t="s">
        <v>7913</v>
      </c>
      <c r="C473" s="57" t="s">
        <v>3161</v>
      </c>
      <c r="D473" s="57" t="s">
        <v>285</v>
      </c>
      <c r="E473" s="57">
        <v>9626332</v>
      </c>
      <c r="F473" s="57">
        <v>17242102</v>
      </c>
    </row>
    <row r="474" spans="1:6" x14ac:dyDescent="0.2">
      <c r="A474" s="57">
        <v>7027</v>
      </c>
      <c r="B474" s="57" t="s">
        <v>7913</v>
      </c>
      <c r="C474" s="57" t="s">
        <v>3161</v>
      </c>
      <c r="D474" s="57" t="s">
        <v>221</v>
      </c>
      <c r="E474" s="57">
        <v>82570980</v>
      </c>
      <c r="F474" s="57">
        <v>90587580</v>
      </c>
    </row>
    <row r="475" spans="1:6" x14ac:dyDescent="0.2">
      <c r="A475" s="57">
        <v>7027</v>
      </c>
      <c r="B475" s="57" t="s">
        <v>7913</v>
      </c>
      <c r="C475" s="57" t="s">
        <v>3161</v>
      </c>
      <c r="D475" s="57" t="s">
        <v>72</v>
      </c>
      <c r="E475" s="57">
        <v>56917860</v>
      </c>
      <c r="F475" s="57">
        <v>79845336</v>
      </c>
    </row>
    <row r="476" spans="1:6" x14ac:dyDescent="0.2">
      <c r="A476" s="57">
        <v>7031</v>
      </c>
      <c r="B476" s="57" t="s">
        <v>8279</v>
      </c>
      <c r="C476" s="57" t="s">
        <v>9347</v>
      </c>
      <c r="D476" s="57" t="s">
        <v>9535</v>
      </c>
      <c r="E476" s="57">
        <v>17831504</v>
      </c>
      <c r="F476" s="57">
        <v>45076015</v>
      </c>
    </row>
    <row r="477" spans="1:6" x14ac:dyDescent="0.2">
      <c r="A477" s="57">
        <v>7036</v>
      </c>
      <c r="B477" s="57" t="s">
        <v>8280</v>
      </c>
      <c r="C477" s="57" t="s">
        <v>9369</v>
      </c>
      <c r="D477" s="57" t="s">
        <v>9547</v>
      </c>
      <c r="E477" s="57">
        <v>23126294</v>
      </c>
      <c r="F477" s="57">
        <v>46522350</v>
      </c>
    </row>
    <row r="478" spans="1:6" x14ac:dyDescent="0.2">
      <c r="A478" s="57">
        <v>7036</v>
      </c>
      <c r="B478" s="57" t="s">
        <v>8280</v>
      </c>
      <c r="C478" s="57" t="s">
        <v>9369</v>
      </c>
      <c r="D478" s="57" t="s">
        <v>70</v>
      </c>
      <c r="E478" s="57">
        <v>29751068</v>
      </c>
      <c r="F478" s="57">
        <v>59331238</v>
      </c>
    </row>
    <row r="479" spans="1:6" x14ac:dyDescent="0.2">
      <c r="A479" s="57">
        <v>7037</v>
      </c>
      <c r="B479" s="57" t="s">
        <v>8281</v>
      </c>
      <c r="C479" s="57" t="s">
        <v>9276</v>
      </c>
      <c r="D479" s="57" t="s">
        <v>9487</v>
      </c>
      <c r="E479" s="57">
        <v>6361560</v>
      </c>
      <c r="F479" s="57">
        <v>12567960</v>
      </c>
    </row>
    <row r="480" spans="1:6" x14ac:dyDescent="0.2">
      <c r="A480" s="57">
        <v>7037</v>
      </c>
      <c r="B480" s="57" t="s">
        <v>8281</v>
      </c>
      <c r="C480" s="57" t="s">
        <v>9276</v>
      </c>
      <c r="D480" s="57" t="s">
        <v>9490</v>
      </c>
      <c r="E480" s="57">
        <v>6206400</v>
      </c>
      <c r="F480" s="57">
        <v>12412800</v>
      </c>
    </row>
    <row r="481" spans="1:6" x14ac:dyDescent="0.2">
      <c r="A481" s="57">
        <v>7037</v>
      </c>
      <c r="B481" s="57" t="s">
        <v>8281</v>
      </c>
      <c r="C481" s="57" t="s">
        <v>9276</v>
      </c>
      <c r="D481" s="57" t="s">
        <v>9515</v>
      </c>
      <c r="E481" s="57">
        <v>8081250</v>
      </c>
      <c r="F481" s="57">
        <v>16162500</v>
      </c>
    </row>
    <row r="482" spans="1:6" x14ac:dyDescent="0.2">
      <c r="A482" s="57">
        <v>7037</v>
      </c>
      <c r="B482" s="57" t="s">
        <v>8281</v>
      </c>
      <c r="C482" s="57" t="s">
        <v>9276</v>
      </c>
      <c r="D482" s="57" t="s">
        <v>9516</v>
      </c>
      <c r="E482" s="57">
        <v>6542580</v>
      </c>
      <c r="F482" s="57">
        <v>13007580</v>
      </c>
    </row>
    <row r="483" spans="1:6" x14ac:dyDescent="0.2">
      <c r="A483" s="57">
        <v>7037</v>
      </c>
      <c r="B483" s="57" t="s">
        <v>8281</v>
      </c>
      <c r="C483" s="57" t="s">
        <v>9276</v>
      </c>
      <c r="D483" s="57" t="s">
        <v>211</v>
      </c>
      <c r="E483" s="57">
        <v>15645300</v>
      </c>
      <c r="F483" s="57">
        <v>28575300</v>
      </c>
    </row>
    <row r="484" spans="1:6" x14ac:dyDescent="0.2">
      <c r="A484" s="57">
        <v>7037</v>
      </c>
      <c r="B484" s="57" t="s">
        <v>8281</v>
      </c>
      <c r="C484" s="57" t="s">
        <v>9276</v>
      </c>
      <c r="D484" s="57" t="s">
        <v>375</v>
      </c>
      <c r="E484" s="57">
        <v>6206400</v>
      </c>
      <c r="F484" s="57">
        <v>12412800</v>
      </c>
    </row>
    <row r="485" spans="1:6" x14ac:dyDescent="0.2">
      <c r="A485" s="57">
        <v>7038</v>
      </c>
      <c r="B485" s="57" t="s">
        <v>8282</v>
      </c>
      <c r="C485" s="57" t="s">
        <v>9442</v>
      </c>
      <c r="D485" s="57" t="s">
        <v>72</v>
      </c>
      <c r="E485" s="57">
        <v>16855548</v>
      </c>
      <c r="F485" s="57">
        <v>34869958</v>
      </c>
    </row>
    <row r="486" spans="1:6" x14ac:dyDescent="0.2">
      <c r="A486" s="57">
        <v>7039</v>
      </c>
      <c r="B486" s="57" t="s">
        <v>8283</v>
      </c>
      <c r="C486" s="57" t="s">
        <v>9359</v>
      </c>
      <c r="D486" s="57" t="s">
        <v>323</v>
      </c>
      <c r="E486" s="57">
        <v>44896409</v>
      </c>
      <c r="F486" s="57">
        <v>82893369</v>
      </c>
    </row>
    <row r="487" spans="1:6" x14ac:dyDescent="0.2">
      <c r="A487" s="57">
        <v>7041</v>
      </c>
      <c r="B487" s="57" t="s">
        <v>8284</v>
      </c>
      <c r="C487" s="57" t="s">
        <v>9265</v>
      </c>
      <c r="D487" s="57" t="s">
        <v>9483</v>
      </c>
      <c r="E487" s="57">
        <v>11143591</v>
      </c>
      <c r="F487" s="57">
        <v>17776681</v>
      </c>
    </row>
    <row r="488" spans="1:6" x14ac:dyDescent="0.2">
      <c r="A488" s="57">
        <v>7049</v>
      </c>
      <c r="B488" s="57" t="s">
        <v>8290</v>
      </c>
      <c r="C488" s="57" t="s">
        <v>9446</v>
      </c>
      <c r="D488" s="57" t="s">
        <v>71</v>
      </c>
      <c r="E488" s="57">
        <v>20072946</v>
      </c>
      <c r="F488" s="57">
        <v>30109419</v>
      </c>
    </row>
    <row r="489" spans="1:6" x14ac:dyDescent="0.2">
      <c r="A489" s="57">
        <v>7050</v>
      </c>
      <c r="B489" s="57" t="s">
        <v>8291</v>
      </c>
      <c r="C489" s="57" t="s">
        <v>9422</v>
      </c>
      <c r="D489" s="57" t="s">
        <v>9585</v>
      </c>
      <c r="E489" s="57">
        <v>5981246</v>
      </c>
      <c r="F489" s="57">
        <v>11962492</v>
      </c>
    </row>
    <row r="490" spans="1:6" x14ac:dyDescent="0.2">
      <c r="A490" s="57">
        <v>7051</v>
      </c>
      <c r="B490" s="57" t="s">
        <v>8292</v>
      </c>
      <c r="C490" s="57" t="s">
        <v>9311</v>
      </c>
      <c r="D490" s="57" t="s">
        <v>234</v>
      </c>
      <c r="E490" s="57">
        <v>51297345</v>
      </c>
      <c r="F490" s="57">
        <v>76148805</v>
      </c>
    </row>
    <row r="491" spans="1:6" x14ac:dyDescent="0.2">
      <c r="A491" s="57">
        <v>7052</v>
      </c>
      <c r="B491" s="57" t="s">
        <v>8293</v>
      </c>
      <c r="C491" s="57" t="s">
        <v>9388</v>
      </c>
      <c r="D491" s="57" t="s">
        <v>9563</v>
      </c>
      <c r="E491" s="57">
        <v>3577300</v>
      </c>
      <c r="F491" s="57">
        <v>7154600</v>
      </c>
    </row>
    <row r="492" spans="1:6" x14ac:dyDescent="0.2">
      <c r="A492" s="57">
        <v>7054</v>
      </c>
      <c r="B492" s="57" t="s">
        <v>7982</v>
      </c>
      <c r="C492" s="57" t="s">
        <v>3162</v>
      </c>
      <c r="D492" s="57" t="s">
        <v>659</v>
      </c>
      <c r="E492" s="57">
        <v>9014796</v>
      </c>
      <c r="F492" s="57">
        <v>27044388</v>
      </c>
    </row>
    <row r="493" spans="1:6" x14ac:dyDescent="0.2">
      <c r="A493" s="57">
        <v>7056</v>
      </c>
      <c r="B493" s="57" t="s">
        <v>7960</v>
      </c>
      <c r="C493" s="57" t="s">
        <v>3163</v>
      </c>
      <c r="D493" s="57" t="s">
        <v>215</v>
      </c>
      <c r="E493" s="57">
        <v>25575540</v>
      </c>
      <c r="F493" s="57">
        <v>42513840</v>
      </c>
    </row>
    <row r="494" spans="1:6" x14ac:dyDescent="0.2">
      <c r="A494" s="57">
        <v>7057</v>
      </c>
      <c r="B494" s="57" t="s">
        <v>8296</v>
      </c>
      <c r="C494" s="57" t="s">
        <v>9424</v>
      </c>
      <c r="D494" s="57" t="s">
        <v>219</v>
      </c>
      <c r="E494" s="57">
        <v>9896243</v>
      </c>
      <c r="F494" s="57">
        <v>20499360</v>
      </c>
    </row>
    <row r="495" spans="1:6" x14ac:dyDescent="0.2">
      <c r="A495" s="57">
        <v>7064</v>
      </c>
      <c r="B495" s="57" t="s">
        <v>8301</v>
      </c>
      <c r="C495" s="57" t="s">
        <v>9378</v>
      </c>
      <c r="D495" s="57" t="s">
        <v>69</v>
      </c>
      <c r="E495" s="57">
        <v>6439140</v>
      </c>
      <c r="F495" s="57">
        <v>12878280</v>
      </c>
    </row>
    <row r="496" spans="1:6" x14ac:dyDescent="0.2">
      <c r="A496" s="57">
        <v>7066</v>
      </c>
      <c r="B496" s="57" t="s">
        <v>8302</v>
      </c>
      <c r="C496" s="57" t="s">
        <v>9348</v>
      </c>
      <c r="D496" s="57" t="s">
        <v>9535</v>
      </c>
      <c r="E496" s="57">
        <v>6868416</v>
      </c>
      <c r="F496" s="57">
        <v>13736832</v>
      </c>
    </row>
    <row r="497" spans="1:6" x14ac:dyDescent="0.2">
      <c r="A497" s="57">
        <v>7067</v>
      </c>
      <c r="B497" s="57" t="s">
        <v>7981</v>
      </c>
      <c r="C497" s="57" t="s">
        <v>3164</v>
      </c>
      <c r="D497" s="57" t="s">
        <v>211</v>
      </c>
      <c r="E497" s="57">
        <v>8016600</v>
      </c>
      <c r="F497" s="57">
        <v>24049800</v>
      </c>
    </row>
    <row r="498" spans="1:6" x14ac:dyDescent="0.2">
      <c r="A498" s="57">
        <v>7067</v>
      </c>
      <c r="B498" s="57" t="s">
        <v>7981</v>
      </c>
      <c r="C498" s="57" t="s">
        <v>3164</v>
      </c>
      <c r="D498" s="57" t="s">
        <v>215</v>
      </c>
      <c r="E498" s="57">
        <v>8016600</v>
      </c>
      <c r="F498" s="57">
        <v>16033200</v>
      </c>
    </row>
    <row r="499" spans="1:6" x14ac:dyDescent="0.2">
      <c r="A499" s="57">
        <v>7071</v>
      </c>
      <c r="B499" s="57" t="s">
        <v>8306</v>
      </c>
      <c r="C499" s="57" t="s">
        <v>9622</v>
      </c>
      <c r="D499" s="57" t="s">
        <v>9516</v>
      </c>
      <c r="E499" s="57">
        <v>27044388</v>
      </c>
      <c r="F499" s="57">
        <v>27044388</v>
      </c>
    </row>
    <row r="500" spans="1:6" x14ac:dyDescent="0.2">
      <c r="A500" s="57">
        <v>7072</v>
      </c>
      <c r="B500" s="57" t="s">
        <v>8307</v>
      </c>
      <c r="C500" s="57" t="s">
        <v>9257</v>
      </c>
      <c r="D500" s="57" t="s">
        <v>111</v>
      </c>
      <c r="E500" s="57">
        <v>48140198</v>
      </c>
      <c r="F500" s="57">
        <v>117210864</v>
      </c>
    </row>
    <row r="501" spans="1:6" x14ac:dyDescent="0.2">
      <c r="A501" s="57">
        <v>7076</v>
      </c>
      <c r="B501" s="57" t="s">
        <v>8309</v>
      </c>
      <c r="C501" s="57" t="s">
        <v>9623</v>
      </c>
      <c r="D501" s="57" t="s">
        <v>210</v>
      </c>
      <c r="E501" s="57">
        <v>23889468</v>
      </c>
      <c r="F501" s="57">
        <v>23889468</v>
      </c>
    </row>
    <row r="502" spans="1:6" x14ac:dyDescent="0.2">
      <c r="A502" s="57">
        <v>7079</v>
      </c>
      <c r="B502" s="57" t="s">
        <v>8312</v>
      </c>
      <c r="C502" s="57" t="s">
        <v>9236</v>
      </c>
      <c r="D502" s="57" t="s">
        <v>9465</v>
      </c>
      <c r="E502" s="57">
        <v>6410522</v>
      </c>
      <c r="F502" s="57">
        <v>12821044</v>
      </c>
    </row>
    <row r="503" spans="1:6" x14ac:dyDescent="0.2">
      <c r="A503" s="57">
        <v>7081</v>
      </c>
      <c r="B503" s="57" t="s">
        <v>9612</v>
      </c>
      <c r="C503" s="57" t="s">
        <v>9624</v>
      </c>
      <c r="D503" s="57" t="s">
        <v>265</v>
      </c>
      <c r="E503" s="57">
        <v>15024660</v>
      </c>
      <c r="F503" s="57">
        <v>15024660</v>
      </c>
    </row>
    <row r="504" spans="1:6" x14ac:dyDescent="0.2">
      <c r="A504" s="57">
        <v>7082</v>
      </c>
      <c r="B504" s="57" t="s">
        <v>7979</v>
      </c>
      <c r="C504" s="57" t="s">
        <v>3165</v>
      </c>
      <c r="D504" s="57" t="s">
        <v>375</v>
      </c>
      <c r="E504" s="57">
        <v>10016440</v>
      </c>
      <c r="F504" s="57">
        <v>30049320</v>
      </c>
    </row>
    <row r="505" spans="1:6" x14ac:dyDescent="0.2">
      <c r="A505" s="57">
        <v>7083</v>
      </c>
      <c r="B505" s="57" t="s">
        <v>8313</v>
      </c>
      <c r="C505" s="57" t="s">
        <v>9252</v>
      </c>
      <c r="D505" s="57" t="s">
        <v>282</v>
      </c>
      <c r="E505" s="57">
        <v>0</v>
      </c>
      <c r="F505" s="57">
        <v>9298118</v>
      </c>
    </row>
    <row r="506" spans="1:6" x14ac:dyDescent="0.2">
      <c r="A506" s="57">
        <v>7085</v>
      </c>
      <c r="B506" s="57" t="s">
        <v>8314</v>
      </c>
      <c r="C506" s="57" t="s">
        <v>9360</v>
      </c>
      <c r="D506" s="57" t="s">
        <v>323</v>
      </c>
      <c r="E506" s="57">
        <v>8197954</v>
      </c>
      <c r="F506" s="57">
        <v>14404354</v>
      </c>
    </row>
    <row r="507" spans="1:6" x14ac:dyDescent="0.2">
      <c r="A507" s="57">
        <v>7086</v>
      </c>
      <c r="B507" s="57" t="s">
        <v>8315</v>
      </c>
      <c r="C507" s="57" t="s">
        <v>9304</v>
      </c>
      <c r="D507" s="57" t="s">
        <v>9506</v>
      </c>
      <c r="E507" s="57">
        <v>10221344</v>
      </c>
      <c r="F507" s="57">
        <v>16033200</v>
      </c>
    </row>
    <row r="508" spans="1:6" x14ac:dyDescent="0.2">
      <c r="A508" s="57">
        <v>7086</v>
      </c>
      <c r="B508" s="57" t="s">
        <v>8315</v>
      </c>
      <c r="C508" s="57" t="s">
        <v>9304</v>
      </c>
      <c r="D508" s="57" t="s">
        <v>9507</v>
      </c>
      <c r="E508" s="57">
        <v>9299256</v>
      </c>
      <c r="F508" s="57">
        <v>17315856</v>
      </c>
    </row>
    <row r="509" spans="1:6" x14ac:dyDescent="0.2">
      <c r="A509" s="57">
        <v>7086</v>
      </c>
      <c r="B509" s="57" t="s">
        <v>8315</v>
      </c>
      <c r="C509" s="57" t="s">
        <v>9304</v>
      </c>
      <c r="D509" s="57" t="s">
        <v>9515</v>
      </c>
      <c r="E509" s="57">
        <v>9940584</v>
      </c>
      <c r="F509" s="57">
        <v>17957184</v>
      </c>
    </row>
    <row r="510" spans="1:6" x14ac:dyDescent="0.2">
      <c r="A510" s="57">
        <v>7086</v>
      </c>
      <c r="B510" s="57" t="s">
        <v>8315</v>
      </c>
      <c r="C510" s="57" t="s">
        <v>9304</v>
      </c>
      <c r="D510" s="57" t="s">
        <v>174</v>
      </c>
      <c r="E510" s="57">
        <v>9299256</v>
      </c>
      <c r="F510" s="57">
        <v>17315856</v>
      </c>
    </row>
    <row r="511" spans="1:6" x14ac:dyDescent="0.2">
      <c r="A511" s="57">
        <v>7087</v>
      </c>
      <c r="B511" s="57" t="s">
        <v>8316</v>
      </c>
      <c r="C511" s="57" t="s">
        <v>9226</v>
      </c>
      <c r="D511" s="57" t="s">
        <v>9457</v>
      </c>
      <c r="E511" s="57">
        <v>6776837</v>
      </c>
      <c r="F511" s="57">
        <v>27107348</v>
      </c>
    </row>
    <row r="512" spans="1:6" x14ac:dyDescent="0.2">
      <c r="A512" s="57">
        <v>7090</v>
      </c>
      <c r="B512" s="57" t="s">
        <v>8317</v>
      </c>
      <c r="C512" s="57" t="s">
        <v>9333</v>
      </c>
      <c r="D512" s="57" t="s">
        <v>9522</v>
      </c>
      <c r="E512" s="57">
        <v>4945260</v>
      </c>
      <c r="F512" s="57">
        <v>9890520</v>
      </c>
    </row>
    <row r="513" spans="1:6" x14ac:dyDescent="0.2">
      <c r="A513" s="57">
        <v>7091</v>
      </c>
      <c r="B513" s="57" t="s">
        <v>8318</v>
      </c>
      <c r="C513" s="57" t="s">
        <v>9288</v>
      </c>
      <c r="D513" s="57" t="s">
        <v>9498</v>
      </c>
      <c r="E513" s="57">
        <v>3663155</v>
      </c>
      <c r="F513" s="57">
        <v>7326310</v>
      </c>
    </row>
    <row r="514" spans="1:6" x14ac:dyDescent="0.2">
      <c r="A514" s="57">
        <v>7092</v>
      </c>
      <c r="B514" s="57" t="s">
        <v>8319</v>
      </c>
      <c r="C514" s="57" t="s">
        <v>9431</v>
      </c>
      <c r="D514" s="57" t="s">
        <v>220</v>
      </c>
      <c r="E514" s="57">
        <v>6524995</v>
      </c>
      <c r="F514" s="57">
        <v>13049990</v>
      </c>
    </row>
    <row r="515" spans="1:6" x14ac:dyDescent="0.2">
      <c r="A515" s="57">
        <v>7095</v>
      </c>
      <c r="B515" s="57" t="s">
        <v>8321</v>
      </c>
      <c r="C515" s="57" t="s">
        <v>9286</v>
      </c>
      <c r="D515" s="57" t="s">
        <v>9496</v>
      </c>
      <c r="E515" s="57">
        <v>4730622</v>
      </c>
      <c r="F515" s="57">
        <v>9461244</v>
      </c>
    </row>
    <row r="516" spans="1:6" x14ac:dyDescent="0.2">
      <c r="A516" s="57">
        <v>7102</v>
      </c>
      <c r="B516" s="57" t="s">
        <v>8323</v>
      </c>
      <c r="C516" s="57" t="s">
        <v>9241</v>
      </c>
      <c r="D516" s="57" t="s">
        <v>659</v>
      </c>
      <c r="E516" s="57">
        <v>6413280</v>
      </c>
      <c r="F516" s="57">
        <v>12826560</v>
      </c>
    </row>
    <row r="517" spans="1:6" x14ac:dyDescent="0.2">
      <c r="A517" s="57">
        <v>7102</v>
      </c>
      <c r="B517" s="57" t="s">
        <v>8323</v>
      </c>
      <c r="C517" s="57" t="s">
        <v>9241</v>
      </c>
      <c r="D517" s="57" t="s">
        <v>9490</v>
      </c>
      <c r="E517" s="57">
        <v>6733944</v>
      </c>
      <c r="F517" s="57">
        <v>13147224</v>
      </c>
    </row>
    <row r="518" spans="1:6" x14ac:dyDescent="0.2">
      <c r="A518" s="57">
        <v>7102</v>
      </c>
      <c r="B518" s="57" t="s">
        <v>8323</v>
      </c>
      <c r="C518" s="57" t="s">
        <v>9241</v>
      </c>
      <c r="D518" s="57" t="s">
        <v>9503</v>
      </c>
      <c r="E518" s="57">
        <v>11223240</v>
      </c>
      <c r="F518" s="57">
        <v>22446480</v>
      </c>
    </row>
    <row r="519" spans="1:6" x14ac:dyDescent="0.2">
      <c r="A519" s="57">
        <v>7102</v>
      </c>
      <c r="B519" s="57" t="s">
        <v>8323</v>
      </c>
      <c r="C519" s="57" t="s">
        <v>9241</v>
      </c>
      <c r="D519" s="57" t="s">
        <v>9506</v>
      </c>
      <c r="E519" s="57">
        <v>5451288</v>
      </c>
      <c r="F519" s="57">
        <v>10261248</v>
      </c>
    </row>
    <row r="520" spans="1:6" x14ac:dyDescent="0.2">
      <c r="A520" s="57">
        <v>7102</v>
      </c>
      <c r="B520" s="57" t="s">
        <v>8323</v>
      </c>
      <c r="C520" s="57" t="s">
        <v>9241</v>
      </c>
      <c r="D520" s="57" t="s">
        <v>234</v>
      </c>
      <c r="E520" s="57">
        <v>6680500</v>
      </c>
      <c r="F520" s="57">
        <v>13361000</v>
      </c>
    </row>
    <row r="521" spans="1:6" x14ac:dyDescent="0.2">
      <c r="A521" s="57">
        <v>7102</v>
      </c>
      <c r="B521" s="57" t="s">
        <v>8323</v>
      </c>
      <c r="C521" s="57" t="s">
        <v>9241</v>
      </c>
      <c r="D521" s="57" t="s">
        <v>265</v>
      </c>
      <c r="E521" s="57">
        <v>12619680</v>
      </c>
      <c r="F521" s="57">
        <v>19032960</v>
      </c>
    </row>
    <row r="522" spans="1:6" x14ac:dyDescent="0.2">
      <c r="A522" s="57">
        <v>7102</v>
      </c>
      <c r="B522" s="57" t="s">
        <v>8323</v>
      </c>
      <c r="C522" s="57" t="s">
        <v>9241</v>
      </c>
      <c r="D522" s="57" t="s">
        <v>323</v>
      </c>
      <c r="E522" s="57">
        <v>8533800</v>
      </c>
      <c r="F522" s="57">
        <v>8533800</v>
      </c>
    </row>
    <row r="523" spans="1:6" x14ac:dyDescent="0.2">
      <c r="A523" s="57">
        <v>7102</v>
      </c>
      <c r="B523" s="57" t="s">
        <v>8323</v>
      </c>
      <c r="C523" s="57" t="s">
        <v>9241</v>
      </c>
      <c r="D523" s="57" t="s">
        <v>374</v>
      </c>
      <c r="E523" s="57">
        <v>15516000</v>
      </c>
      <c r="F523" s="57">
        <v>23532600</v>
      </c>
    </row>
    <row r="524" spans="1:6" x14ac:dyDescent="0.2">
      <c r="A524" s="57">
        <v>7102</v>
      </c>
      <c r="B524" s="57" t="s">
        <v>8323</v>
      </c>
      <c r="C524" s="57" t="s">
        <v>9241</v>
      </c>
      <c r="D524" s="57" t="s">
        <v>375</v>
      </c>
      <c r="E524" s="57">
        <v>8016600</v>
      </c>
      <c r="F524" s="57">
        <v>16033200</v>
      </c>
    </row>
    <row r="525" spans="1:6" x14ac:dyDescent="0.2">
      <c r="A525" s="57">
        <v>7102</v>
      </c>
      <c r="B525" s="57" t="s">
        <v>8323</v>
      </c>
      <c r="C525" s="57" t="s">
        <v>9241</v>
      </c>
      <c r="D525" s="57" t="s">
        <v>9580</v>
      </c>
      <c r="E525" s="57">
        <v>25239360</v>
      </c>
      <c r="F525" s="57">
        <v>38065920</v>
      </c>
    </row>
    <row r="526" spans="1:6" x14ac:dyDescent="0.2">
      <c r="A526" s="57">
        <v>7104</v>
      </c>
      <c r="B526" s="57" t="s">
        <v>8324</v>
      </c>
      <c r="C526" s="57" t="s">
        <v>9625</v>
      </c>
      <c r="D526" s="57" t="s">
        <v>9548</v>
      </c>
      <c r="E526" s="57">
        <v>21795774</v>
      </c>
      <c r="F526" s="57">
        <v>21795774</v>
      </c>
    </row>
    <row r="527" spans="1:6" x14ac:dyDescent="0.2">
      <c r="A527" s="57">
        <v>7105</v>
      </c>
      <c r="B527" s="57" t="s">
        <v>8325</v>
      </c>
      <c r="C527" s="57" t="s">
        <v>9430</v>
      </c>
      <c r="D527" s="57" t="s">
        <v>9591</v>
      </c>
      <c r="E527" s="57">
        <v>5056871</v>
      </c>
      <c r="F527" s="57">
        <v>10113742</v>
      </c>
    </row>
    <row r="528" spans="1:6" x14ac:dyDescent="0.2">
      <c r="A528" s="57">
        <v>7106</v>
      </c>
      <c r="B528" s="57" t="s">
        <v>8326</v>
      </c>
      <c r="C528" s="57" t="s">
        <v>9371</v>
      </c>
      <c r="D528" s="57" t="s">
        <v>9549</v>
      </c>
      <c r="E528" s="57">
        <v>7748432</v>
      </c>
      <c r="F528" s="57">
        <v>15496864</v>
      </c>
    </row>
    <row r="529" spans="1:6" x14ac:dyDescent="0.2">
      <c r="A529" s="57">
        <v>7110</v>
      </c>
      <c r="B529" s="57" t="s">
        <v>8329</v>
      </c>
      <c r="C529" s="57" t="s">
        <v>9307</v>
      </c>
      <c r="D529" s="57" t="s">
        <v>9509</v>
      </c>
      <c r="E529" s="57">
        <v>5866772</v>
      </c>
      <c r="F529" s="57">
        <v>11733544</v>
      </c>
    </row>
    <row r="530" spans="1:6" x14ac:dyDescent="0.2">
      <c r="A530" s="57">
        <v>7117</v>
      </c>
      <c r="B530" s="57" t="s">
        <v>8335</v>
      </c>
      <c r="C530" s="57" t="s">
        <v>9293</v>
      </c>
      <c r="D530" s="57" t="s">
        <v>208</v>
      </c>
      <c r="E530" s="57">
        <v>4884207</v>
      </c>
      <c r="F530" s="57">
        <v>9768414</v>
      </c>
    </row>
    <row r="531" spans="1:6" x14ac:dyDescent="0.2">
      <c r="A531" s="57">
        <v>7118</v>
      </c>
      <c r="B531" s="57" t="s">
        <v>8336</v>
      </c>
      <c r="C531" s="57" t="s">
        <v>9312</v>
      </c>
      <c r="D531" s="57" t="s">
        <v>209</v>
      </c>
      <c r="E531" s="57">
        <v>16638737</v>
      </c>
      <c r="F531" s="57">
        <v>28383728</v>
      </c>
    </row>
    <row r="532" spans="1:6" x14ac:dyDescent="0.2">
      <c r="A532" s="57">
        <v>7125</v>
      </c>
      <c r="B532" s="57" t="s">
        <v>8342</v>
      </c>
      <c r="C532" s="57" t="s">
        <v>9381</v>
      </c>
      <c r="D532" s="57" t="s">
        <v>9559</v>
      </c>
      <c r="E532" s="57">
        <v>5365950</v>
      </c>
      <c r="F532" s="57">
        <v>22536990</v>
      </c>
    </row>
    <row r="533" spans="1:6" x14ac:dyDescent="0.2">
      <c r="A533" s="57">
        <v>7128</v>
      </c>
      <c r="B533" s="57" t="s">
        <v>8345</v>
      </c>
      <c r="C533" s="57" t="s">
        <v>9325</v>
      </c>
      <c r="D533" s="57" t="s">
        <v>623</v>
      </c>
      <c r="E533" s="57">
        <v>5008220</v>
      </c>
      <c r="F533" s="57">
        <v>10016440</v>
      </c>
    </row>
    <row r="534" spans="1:6" x14ac:dyDescent="0.2">
      <c r="A534" s="57">
        <v>7132</v>
      </c>
      <c r="B534" s="57" t="s">
        <v>8348</v>
      </c>
      <c r="C534" s="57" t="s">
        <v>9370</v>
      </c>
      <c r="D534" s="57" t="s">
        <v>9547</v>
      </c>
      <c r="E534" s="57">
        <v>5056871</v>
      </c>
      <c r="F534" s="57">
        <v>10113742</v>
      </c>
    </row>
    <row r="535" spans="1:6" x14ac:dyDescent="0.2">
      <c r="A535" s="57">
        <v>7137</v>
      </c>
      <c r="B535" s="57" t="s">
        <v>8352</v>
      </c>
      <c r="C535" s="57" t="s">
        <v>9262</v>
      </c>
      <c r="D535" s="57" t="s">
        <v>9480</v>
      </c>
      <c r="E535" s="57">
        <v>6851245</v>
      </c>
      <c r="F535" s="57">
        <v>13702490</v>
      </c>
    </row>
    <row r="536" spans="1:6" x14ac:dyDescent="0.2">
      <c r="A536" s="57">
        <v>7138</v>
      </c>
      <c r="B536" s="57" t="s">
        <v>8353</v>
      </c>
      <c r="C536" s="57" t="s">
        <v>9298</v>
      </c>
      <c r="D536" s="57" t="s">
        <v>186</v>
      </c>
      <c r="E536" s="57">
        <v>9524203</v>
      </c>
      <c r="F536" s="57">
        <v>19048406</v>
      </c>
    </row>
    <row r="537" spans="1:6" x14ac:dyDescent="0.2">
      <c r="A537" s="57">
        <v>7139</v>
      </c>
      <c r="B537" s="57" t="s">
        <v>8354</v>
      </c>
      <c r="C537" s="57" t="s">
        <v>9395</v>
      </c>
      <c r="D537" s="57" t="s">
        <v>9568</v>
      </c>
      <c r="E537" s="57">
        <v>5056871</v>
      </c>
      <c r="F537" s="57">
        <v>10113742</v>
      </c>
    </row>
    <row r="538" spans="1:6" x14ac:dyDescent="0.2">
      <c r="A538" s="57">
        <v>7141</v>
      </c>
      <c r="B538" s="57" t="s">
        <v>7940</v>
      </c>
      <c r="C538" s="57" t="s">
        <v>3166</v>
      </c>
      <c r="D538" s="57" t="s">
        <v>9480</v>
      </c>
      <c r="E538" s="57">
        <v>17058498</v>
      </c>
      <c r="F538" s="57">
        <v>35047499</v>
      </c>
    </row>
    <row r="539" spans="1:6" x14ac:dyDescent="0.2">
      <c r="A539" s="57">
        <v>7141</v>
      </c>
      <c r="B539" s="57" t="s">
        <v>7940</v>
      </c>
      <c r="C539" s="57" t="s">
        <v>3166</v>
      </c>
      <c r="D539" s="57" t="s">
        <v>185</v>
      </c>
      <c r="E539" s="57">
        <v>14530528</v>
      </c>
      <c r="F539" s="57">
        <v>54215641</v>
      </c>
    </row>
    <row r="540" spans="1:6" x14ac:dyDescent="0.2">
      <c r="A540" s="57">
        <v>7141</v>
      </c>
      <c r="B540" s="57" t="s">
        <v>7940</v>
      </c>
      <c r="C540" s="57" t="s">
        <v>3166</v>
      </c>
      <c r="D540" s="57" t="s">
        <v>483</v>
      </c>
      <c r="E540" s="57">
        <v>21965691</v>
      </c>
      <c r="F540" s="57">
        <v>45238757</v>
      </c>
    </row>
    <row r="541" spans="1:6" x14ac:dyDescent="0.2">
      <c r="A541" s="57">
        <v>7141</v>
      </c>
      <c r="B541" s="57" t="s">
        <v>7940</v>
      </c>
      <c r="C541" s="57" t="s">
        <v>3166</v>
      </c>
      <c r="D541" s="57" t="s">
        <v>9585</v>
      </c>
      <c r="E541" s="57">
        <v>10601152</v>
      </c>
      <c r="F541" s="57">
        <v>21385082</v>
      </c>
    </row>
    <row r="542" spans="1:6" x14ac:dyDescent="0.2">
      <c r="A542" s="57">
        <v>7143</v>
      </c>
      <c r="B542" s="57" t="s">
        <v>8355</v>
      </c>
      <c r="C542" s="57" t="s">
        <v>9350</v>
      </c>
      <c r="D542" s="57" t="s">
        <v>9537</v>
      </c>
      <c r="E542" s="57">
        <v>6851245</v>
      </c>
      <c r="F542" s="57">
        <v>13702490</v>
      </c>
    </row>
    <row r="543" spans="1:6" x14ac:dyDescent="0.2">
      <c r="A543" s="57">
        <v>7145</v>
      </c>
      <c r="B543" s="57" t="s">
        <v>7957</v>
      </c>
      <c r="C543" s="57" t="s">
        <v>3167</v>
      </c>
      <c r="D543" s="57" t="s">
        <v>298</v>
      </c>
      <c r="E543" s="57">
        <v>28190537</v>
      </c>
      <c r="F543" s="57">
        <v>66722085</v>
      </c>
    </row>
    <row r="544" spans="1:6" x14ac:dyDescent="0.2">
      <c r="A544" s="57">
        <v>7147</v>
      </c>
      <c r="B544" s="57" t="s">
        <v>8357</v>
      </c>
      <c r="C544" s="57" t="s">
        <v>9421</v>
      </c>
      <c r="D544" s="57" t="s">
        <v>160</v>
      </c>
      <c r="E544" s="57">
        <v>7512330</v>
      </c>
      <c r="F544" s="57">
        <v>24039456</v>
      </c>
    </row>
    <row r="545" spans="1:6" x14ac:dyDescent="0.2">
      <c r="A545" s="57">
        <v>7158</v>
      </c>
      <c r="B545" s="57" t="s">
        <v>7991</v>
      </c>
      <c r="C545" s="57" t="s">
        <v>3168</v>
      </c>
      <c r="D545" s="57" t="s">
        <v>213</v>
      </c>
      <c r="E545" s="57">
        <v>15910210</v>
      </c>
      <c r="F545" s="57">
        <v>76298666</v>
      </c>
    </row>
    <row r="546" spans="1:6" x14ac:dyDescent="0.2">
      <c r="A546" s="57">
        <v>7158</v>
      </c>
      <c r="B546" s="57" t="s">
        <v>7991</v>
      </c>
      <c r="C546" s="57" t="s">
        <v>3168</v>
      </c>
      <c r="D546" s="57" t="s">
        <v>220</v>
      </c>
      <c r="E546" s="57">
        <v>17307478</v>
      </c>
      <c r="F546" s="57">
        <v>40283115</v>
      </c>
    </row>
    <row r="547" spans="1:6" x14ac:dyDescent="0.2">
      <c r="A547" s="57">
        <v>7160</v>
      </c>
      <c r="B547" s="57" t="s">
        <v>7893</v>
      </c>
      <c r="C547" s="57" t="s">
        <v>3169</v>
      </c>
      <c r="D547" s="57" t="s">
        <v>9453</v>
      </c>
      <c r="E547" s="57">
        <v>23157320</v>
      </c>
      <c r="F547" s="57">
        <v>45817487</v>
      </c>
    </row>
    <row r="548" spans="1:6" x14ac:dyDescent="0.2">
      <c r="A548" s="57">
        <v>7160</v>
      </c>
      <c r="B548" s="57" t="s">
        <v>7893</v>
      </c>
      <c r="C548" s="57" t="s">
        <v>3169</v>
      </c>
      <c r="D548" s="57" t="s">
        <v>9470</v>
      </c>
      <c r="E548" s="57">
        <v>12736568</v>
      </c>
      <c r="F548" s="57">
        <v>25892898</v>
      </c>
    </row>
    <row r="549" spans="1:6" x14ac:dyDescent="0.2">
      <c r="A549" s="57">
        <v>7160</v>
      </c>
      <c r="B549" s="57" t="s">
        <v>7893</v>
      </c>
      <c r="C549" s="57" t="s">
        <v>3169</v>
      </c>
      <c r="D549" s="57" t="s">
        <v>100</v>
      </c>
      <c r="E549" s="57">
        <v>0</v>
      </c>
      <c r="F549" s="57">
        <v>31151583</v>
      </c>
    </row>
    <row r="550" spans="1:6" x14ac:dyDescent="0.2">
      <c r="A550" s="57">
        <v>7160</v>
      </c>
      <c r="B550" s="57" t="s">
        <v>7893</v>
      </c>
      <c r="C550" s="57" t="s">
        <v>3169</v>
      </c>
      <c r="D550" s="57" t="s">
        <v>186</v>
      </c>
      <c r="E550" s="57">
        <v>22380795</v>
      </c>
      <c r="F550" s="57">
        <v>49102570</v>
      </c>
    </row>
    <row r="551" spans="1:6" x14ac:dyDescent="0.2">
      <c r="A551" s="57">
        <v>7160</v>
      </c>
      <c r="B551" s="57" t="s">
        <v>7893</v>
      </c>
      <c r="C551" s="57" t="s">
        <v>3169</v>
      </c>
      <c r="D551" s="57" t="s">
        <v>9506</v>
      </c>
      <c r="E551" s="57">
        <v>32418035</v>
      </c>
      <c r="F551" s="57">
        <v>42199321</v>
      </c>
    </row>
    <row r="552" spans="1:6" x14ac:dyDescent="0.2">
      <c r="A552" s="57">
        <v>7160</v>
      </c>
      <c r="B552" s="57" t="s">
        <v>7893</v>
      </c>
      <c r="C552" s="57" t="s">
        <v>3169</v>
      </c>
      <c r="D552" s="57" t="s">
        <v>9518</v>
      </c>
      <c r="E552" s="57">
        <v>8493769</v>
      </c>
      <c r="F552" s="57">
        <v>18511199</v>
      </c>
    </row>
    <row r="553" spans="1:6" x14ac:dyDescent="0.2">
      <c r="A553" s="57">
        <v>7160</v>
      </c>
      <c r="B553" s="57" t="s">
        <v>7893</v>
      </c>
      <c r="C553" s="57" t="s">
        <v>3169</v>
      </c>
      <c r="D553" s="57" t="s">
        <v>9532</v>
      </c>
      <c r="E553" s="57">
        <v>21353464</v>
      </c>
      <c r="F553" s="57">
        <v>42455057</v>
      </c>
    </row>
    <row r="554" spans="1:6" x14ac:dyDescent="0.2">
      <c r="A554" s="57">
        <v>7160</v>
      </c>
      <c r="B554" s="57" t="s">
        <v>7893</v>
      </c>
      <c r="C554" s="57" t="s">
        <v>3169</v>
      </c>
      <c r="D554" s="57" t="s">
        <v>284</v>
      </c>
      <c r="E554" s="57">
        <v>21169803</v>
      </c>
      <c r="F554" s="57">
        <v>45956464</v>
      </c>
    </row>
    <row r="555" spans="1:6" x14ac:dyDescent="0.2">
      <c r="A555" s="57">
        <v>7160</v>
      </c>
      <c r="B555" s="57" t="s">
        <v>7893</v>
      </c>
      <c r="C555" s="57" t="s">
        <v>3169</v>
      </c>
      <c r="D555" s="57" t="s">
        <v>70</v>
      </c>
      <c r="E555" s="57">
        <v>16752108</v>
      </c>
      <c r="F555" s="57">
        <v>33982709</v>
      </c>
    </row>
    <row r="556" spans="1:6" x14ac:dyDescent="0.2">
      <c r="A556" s="57">
        <v>7160</v>
      </c>
      <c r="B556" s="57" t="s">
        <v>7893</v>
      </c>
      <c r="C556" s="57" t="s">
        <v>3169</v>
      </c>
      <c r="D556" s="57" t="s">
        <v>94</v>
      </c>
      <c r="E556" s="57">
        <v>8730163</v>
      </c>
      <c r="F556" s="57">
        <v>26893570</v>
      </c>
    </row>
    <row r="557" spans="1:6" x14ac:dyDescent="0.2">
      <c r="A557" s="57">
        <v>7160</v>
      </c>
      <c r="B557" s="57" t="s">
        <v>7893</v>
      </c>
      <c r="C557" s="57" t="s">
        <v>3169</v>
      </c>
      <c r="D557" s="57" t="s">
        <v>219</v>
      </c>
      <c r="E557" s="57">
        <v>31362803</v>
      </c>
      <c r="F557" s="57">
        <v>59447764</v>
      </c>
    </row>
    <row r="558" spans="1:6" x14ac:dyDescent="0.2">
      <c r="A558" s="57">
        <v>7160</v>
      </c>
      <c r="B558" s="57" t="s">
        <v>7893</v>
      </c>
      <c r="C558" s="57" t="s">
        <v>3169</v>
      </c>
      <c r="D558" s="57" t="s">
        <v>72</v>
      </c>
      <c r="E558" s="57">
        <v>9874382</v>
      </c>
      <c r="F558" s="57">
        <v>35876185</v>
      </c>
    </row>
    <row r="559" spans="1:6" x14ac:dyDescent="0.2">
      <c r="A559" s="57">
        <v>7162</v>
      </c>
      <c r="B559" s="57" t="s">
        <v>8367</v>
      </c>
      <c r="C559" s="57" t="s">
        <v>9248</v>
      </c>
      <c r="D559" s="57" t="s">
        <v>9474</v>
      </c>
      <c r="E559" s="57">
        <v>6868416</v>
      </c>
      <c r="F559" s="57">
        <v>10302624</v>
      </c>
    </row>
    <row r="560" spans="1:6" x14ac:dyDescent="0.2">
      <c r="A560" s="57">
        <v>7163</v>
      </c>
      <c r="B560" s="57" t="s">
        <v>8368</v>
      </c>
      <c r="C560" s="57" t="s">
        <v>9326</v>
      </c>
      <c r="D560" s="57" t="s">
        <v>623</v>
      </c>
      <c r="E560" s="57">
        <v>3663500</v>
      </c>
      <c r="F560" s="57">
        <v>7327000</v>
      </c>
    </row>
    <row r="561" spans="1:6" x14ac:dyDescent="0.2">
      <c r="A561" s="57">
        <v>7163</v>
      </c>
      <c r="B561" s="57" t="s">
        <v>8368</v>
      </c>
      <c r="C561" s="57" t="s">
        <v>9326</v>
      </c>
      <c r="D561" s="57" t="s">
        <v>298</v>
      </c>
      <c r="E561" s="57">
        <v>27828980</v>
      </c>
      <c r="F561" s="57">
        <v>55004426</v>
      </c>
    </row>
    <row r="562" spans="1:6" x14ac:dyDescent="0.2">
      <c r="A562" s="57">
        <v>7163</v>
      </c>
      <c r="B562" s="57" t="s">
        <v>8368</v>
      </c>
      <c r="C562" s="57" t="s">
        <v>9326</v>
      </c>
      <c r="D562" s="57" t="s">
        <v>71</v>
      </c>
      <c r="E562" s="57">
        <v>15085000</v>
      </c>
      <c r="F562" s="57">
        <v>30170000</v>
      </c>
    </row>
    <row r="563" spans="1:6" x14ac:dyDescent="0.2">
      <c r="A563" s="57">
        <v>7163</v>
      </c>
      <c r="B563" s="57" t="s">
        <v>8368</v>
      </c>
      <c r="C563" s="57" t="s">
        <v>9326</v>
      </c>
      <c r="D563" s="57" t="s">
        <v>72</v>
      </c>
      <c r="E563" s="57">
        <v>24049800</v>
      </c>
      <c r="F563" s="57">
        <v>48099600</v>
      </c>
    </row>
    <row r="564" spans="1:6" x14ac:dyDescent="0.2">
      <c r="A564" s="57">
        <v>7168</v>
      </c>
      <c r="B564" s="57" t="s">
        <v>8373</v>
      </c>
      <c r="C564" s="57" t="s">
        <v>9361</v>
      </c>
      <c r="D564" s="57" t="s">
        <v>323</v>
      </c>
      <c r="E564" s="57">
        <v>20678139</v>
      </c>
      <c r="F564" s="57">
        <v>41035614</v>
      </c>
    </row>
    <row r="565" spans="1:6" x14ac:dyDescent="0.2">
      <c r="A565" s="57">
        <v>7169</v>
      </c>
      <c r="B565" s="57" t="s">
        <v>8374</v>
      </c>
      <c r="C565" s="57" t="s">
        <v>9299</v>
      </c>
      <c r="D565" s="57" t="s">
        <v>186</v>
      </c>
      <c r="E565" s="57">
        <v>9157888</v>
      </c>
      <c r="F565" s="57">
        <v>18315776</v>
      </c>
    </row>
    <row r="566" spans="1:6" x14ac:dyDescent="0.2">
      <c r="A566" s="57">
        <v>7171</v>
      </c>
      <c r="B566" s="57" t="s">
        <v>7987</v>
      </c>
      <c r="C566" s="57" t="s">
        <v>3170</v>
      </c>
      <c r="D566" s="57" t="s">
        <v>1605</v>
      </c>
      <c r="E566" s="57">
        <v>0</v>
      </c>
      <c r="F566" s="57">
        <v>7154600</v>
      </c>
    </row>
    <row r="567" spans="1:6" x14ac:dyDescent="0.2">
      <c r="A567" s="57">
        <v>7173</v>
      </c>
      <c r="B567" s="57" t="s">
        <v>8377</v>
      </c>
      <c r="C567" s="57" t="s">
        <v>9270</v>
      </c>
      <c r="D567" s="57" t="s">
        <v>207</v>
      </c>
      <c r="E567" s="57">
        <v>19202301</v>
      </c>
      <c r="F567" s="57">
        <v>25408701</v>
      </c>
    </row>
    <row r="568" spans="1:6" x14ac:dyDescent="0.2">
      <c r="A568" s="57">
        <v>7174</v>
      </c>
      <c r="B568" s="57" t="s">
        <v>8378</v>
      </c>
      <c r="C568" s="57" t="s">
        <v>9287</v>
      </c>
      <c r="D568" s="57" t="s">
        <v>9497</v>
      </c>
      <c r="E568" s="57">
        <v>6361870</v>
      </c>
      <c r="F568" s="57">
        <v>12723740</v>
      </c>
    </row>
    <row r="569" spans="1:6" x14ac:dyDescent="0.2">
      <c r="A569" s="57">
        <v>7175</v>
      </c>
      <c r="B569" s="57" t="s">
        <v>8379</v>
      </c>
      <c r="C569" s="57" t="s">
        <v>9351</v>
      </c>
      <c r="D569" s="57" t="s">
        <v>284</v>
      </c>
      <c r="E569" s="57">
        <v>6851245</v>
      </c>
      <c r="F569" s="57">
        <v>13702490</v>
      </c>
    </row>
    <row r="570" spans="1:6" x14ac:dyDescent="0.2">
      <c r="A570" s="57">
        <v>7176</v>
      </c>
      <c r="B570" s="57" t="s">
        <v>8380</v>
      </c>
      <c r="C570" s="57" t="s">
        <v>9448</v>
      </c>
      <c r="D570" s="57" t="s">
        <v>211</v>
      </c>
      <c r="E570" s="57">
        <v>17314132</v>
      </c>
      <c r="F570" s="57">
        <v>29620044</v>
      </c>
    </row>
    <row r="571" spans="1:6" x14ac:dyDescent="0.2">
      <c r="A571" s="57">
        <v>7177</v>
      </c>
      <c r="B571" s="57" t="s">
        <v>8381</v>
      </c>
      <c r="C571" s="57" t="s">
        <v>9433</v>
      </c>
      <c r="D571" s="57" t="s">
        <v>9592</v>
      </c>
      <c r="E571" s="57">
        <v>23523549</v>
      </c>
      <c r="F571" s="57">
        <v>53059768</v>
      </c>
    </row>
    <row r="572" spans="1:6" x14ac:dyDescent="0.2">
      <c r="A572" s="57">
        <v>7179</v>
      </c>
      <c r="B572" s="57" t="s">
        <v>8383</v>
      </c>
      <c r="C572" s="57" t="s">
        <v>9345</v>
      </c>
      <c r="D572" s="57" t="s">
        <v>869</v>
      </c>
      <c r="E572" s="57">
        <v>5056871</v>
      </c>
      <c r="F572" s="57">
        <v>10113742</v>
      </c>
    </row>
    <row r="573" spans="1:6" x14ac:dyDescent="0.2">
      <c r="A573" s="57">
        <v>7180</v>
      </c>
      <c r="B573" s="57" t="s">
        <v>8384</v>
      </c>
      <c r="C573" s="57" t="s">
        <v>9406</v>
      </c>
      <c r="D573" s="57" t="s">
        <v>9577</v>
      </c>
      <c r="E573" s="57">
        <v>5329229</v>
      </c>
      <c r="F573" s="57">
        <v>10062643</v>
      </c>
    </row>
    <row r="574" spans="1:6" x14ac:dyDescent="0.2">
      <c r="A574" s="57">
        <v>7181</v>
      </c>
      <c r="B574" s="57" t="s">
        <v>8385</v>
      </c>
      <c r="C574" s="57" t="s">
        <v>9247</v>
      </c>
      <c r="D574" s="57" t="s">
        <v>9473</v>
      </c>
      <c r="E574" s="57">
        <v>5265786</v>
      </c>
      <c r="F574" s="57">
        <v>15797358</v>
      </c>
    </row>
    <row r="575" spans="1:6" x14ac:dyDescent="0.2">
      <c r="A575" s="57">
        <v>7183</v>
      </c>
      <c r="B575" s="57" t="s">
        <v>8386</v>
      </c>
      <c r="C575" s="57" t="s">
        <v>9386</v>
      </c>
      <c r="D575" s="57" t="s">
        <v>9562</v>
      </c>
      <c r="E575" s="57">
        <v>5365950</v>
      </c>
      <c r="F575" s="57">
        <v>10731900</v>
      </c>
    </row>
    <row r="576" spans="1:6" x14ac:dyDescent="0.2">
      <c r="A576" s="57">
        <v>7184</v>
      </c>
      <c r="B576" s="57" t="s">
        <v>8387</v>
      </c>
      <c r="C576" s="57" t="s">
        <v>9211</v>
      </c>
      <c r="D576" s="57" t="s">
        <v>204</v>
      </c>
      <c r="E576" s="57">
        <v>42241123</v>
      </c>
      <c r="F576" s="57">
        <v>65500218</v>
      </c>
    </row>
    <row r="577" spans="1:6" x14ac:dyDescent="0.2">
      <c r="A577" s="57">
        <v>7186</v>
      </c>
      <c r="B577" s="57" t="s">
        <v>9428</v>
      </c>
      <c r="C577" s="57" t="s">
        <v>9429</v>
      </c>
      <c r="D577" s="57" t="s">
        <v>9590</v>
      </c>
      <c r="E577" s="57">
        <v>5056871</v>
      </c>
      <c r="F577" s="57">
        <v>10113742</v>
      </c>
    </row>
    <row r="578" spans="1:6" x14ac:dyDescent="0.2">
      <c r="A578" s="57">
        <v>7189</v>
      </c>
      <c r="B578" s="57" t="s">
        <v>7927</v>
      </c>
      <c r="C578" s="57" t="s">
        <v>3171</v>
      </c>
      <c r="D578" s="57" t="s">
        <v>484</v>
      </c>
      <c r="E578" s="57">
        <v>67539288</v>
      </c>
      <c r="F578" s="57">
        <v>112106761</v>
      </c>
    </row>
    <row r="579" spans="1:6" x14ac:dyDescent="0.2">
      <c r="A579" s="57">
        <v>7189</v>
      </c>
      <c r="B579" s="57" t="s">
        <v>7927</v>
      </c>
      <c r="C579" s="57" t="s">
        <v>3171</v>
      </c>
      <c r="D579" s="57" t="s">
        <v>485</v>
      </c>
      <c r="E579" s="57">
        <v>17553423</v>
      </c>
      <c r="F579" s="57">
        <v>52653284</v>
      </c>
    </row>
    <row r="580" spans="1:6" x14ac:dyDescent="0.2">
      <c r="A580" s="57">
        <v>7189</v>
      </c>
      <c r="B580" s="57" t="s">
        <v>7927</v>
      </c>
      <c r="C580" s="57" t="s">
        <v>3171</v>
      </c>
      <c r="D580" s="57" t="s">
        <v>9571</v>
      </c>
      <c r="E580" s="57">
        <v>15710812</v>
      </c>
      <c r="F580" s="57">
        <v>33208189</v>
      </c>
    </row>
    <row r="581" spans="1:6" x14ac:dyDescent="0.2">
      <c r="A581" s="57">
        <v>7190</v>
      </c>
      <c r="B581" s="57" t="s">
        <v>7955</v>
      </c>
      <c r="C581" s="57" t="s">
        <v>3172</v>
      </c>
      <c r="D581" s="57" t="s">
        <v>298</v>
      </c>
      <c r="E581" s="57">
        <v>0</v>
      </c>
      <c r="F581" s="57">
        <v>48731693</v>
      </c>
    </row>
    <row r="582" spans="1:6" x14ac:dyDescent="0.2">
      <c r="A582" s="57">
        <v>7194</v>
      </c>
      <c r="B582" s="57" t="s">
        <v>8394</v>
      </c>
      <c r="C582" s="57" t="s">
        <v>9340</v>
      </c>
      <c r="D582" s="57" t="s">
        <v>9530</v>
      </c>
      <c r="E582" s="57">
        <v>13107916</v>
      </c>
      <c r="F582" s="57">
        <v>24715263</v>
      </c>
    </row>
    <row r="583" spans="1:6" x14ac:dyDescent="0.2">
      <c r="A583" s="57">
        <v>7195</v>
      </c>
      <c r="B583" s="57" t="s">
        <v>7964</v>
      </c>
      <c r="C583" s="57" t="s">
        <v>3173</v>
      </c>
      <c r="D583" s="57" t="s">
        <v>251</v>
      </c>
      <c r="E583" s="57">
        <v>0</v>
      </c>
      <c r="F583" s="57">
        <v>12412800</v>
      </c>
    </row>
    <row r="584" spans="1:6" x14ac:dyDescent="0.2">
      <c r="A584" s="57">
        <v>7196</v>
      </c>
      <c r="B584" s="57" t="s">
        <v>8395</v>
      </c>
      <c r="C584" s="57" t="s">
        <v>9302</v>
      </c>
      <c r="D584" s="57" t="s">
        <v>9503</v>
      </c>
      <c r="E584" s="57">
        <v>4173517</v>
      </c>
      <c r="F584" s="57">
        <v>13355254</v>
      </c>
    </row>
    <row r="585" spans="1:6" x14ac:dyDescent="0.2">
      <c r="A585" s="57">
        <v>7197</v>
      </c>
      <c r="B585" s="57" t="s">
        <v>7892</v>
      </c>
      <c r="C585" s="57" t="s">
        <v>3174</v>
      </c>
      <c r="D585" s="57" t="s">
        <v>528</v>
      </c>
      <c r="E585" s="57">
        <v>4730622</v>
      </c>
      <c r="F585" s="57">
        <v>14191866</v>
      </c>
    </row>
    <row r="586" spans="1:6" x14ac:dyDescent="0.2">
      <c r="A586" s="57">
        <v>7198</v>
      </c>
      <c r="B586" s="57" t="s">
        <v>8396</v>
      </c>
      <c r="C586" s="57" t="s">
        <v>9626</v>
      </c>
      <c r="D586" s="57" t="s">
        <v>138</v>
      </c>
      <c r="E586" s="57">
        <v>8585520</v>
      </c>
      <c r="F586" s="57">
        <v>8585520</v>
      </c>
    </row>
    <row r="587" spans="1:6" x14ac:dyDescent="0.2">
      <c r="A587" s="57">
        <v>7200</v>
      </c>
      <c r="B587" s="57" t="s">
        <v>8398</v>
      </c>
      <c r="C587" s="57" t="s">
        <v>9627</v>
      </c>
      <c r="D587" s="57" t="s">
        <v>9487</v>
      </c>
      <c r="E587" s="57">
        <v>38921024</v>
      </c>
      <c r="F587" s="57">
        <v>38921024</v>
      </c>
    </row>
    <row r="588" spans="1:6" x14ac:dyDescent="0.2">
      <c r="A588" s="57">
        <v>7201</v>
      </c>
      <c r="B588" s="57" t="s">
        <v>8399</v>
      </c>
      <c r="C588" s="57" t="s">
        <v>9375</v>
      </c>
      <c r="D588" s="57" t="s">
        <v>9553</v>
      </c>
      <c r="E588" s="57">
        <v>5709371</v>
      </c>
      <c r="F588" s="57">
        <v>11418742</v>
      </c>
    </row>
    <row r="589" spans="1:6" x14ac:dyDescent="0.2">
      <c r="A589" s="57">
        <v>7202</v>
      </c>
      <c r="B589" s="57" t="s">
        <v>8400</v>
      </c>
      <c r="C589" s="57" t="s">
        <v>9228</v>
      </c>
      <c r="D589" s="57" t="s">
        <v>9460</v>
      </c>
      <c r="E589" s="57">
        <v>0</v>
      </c>
      <c r="F589" s="57">
        <v>10016440</v>
      </c>
    </row>
    <row r="590" spans="1:6" x14ac:dyDescent="0.2">
      <c r="A590" s="57">
        <v>7203</v>
      </c>
      <c r="B590" s="57" t="s">
        <v>7966</v>
      </c>
      <c r="C590" s="57" t="s">
        <v>3175</v>
      </c>
      <c r="D590" s="57" t="s">
        <v>487</v>
      </c>
      <c r="E590" s="57">
        <v>6023712</v>
      </c>
      <c r="F590" s="57">
        <v>18901992</v>
      </c>
    </row>
    <row r="591" spans="1:6" x14ac:dyDescent="0.2">
      <c r="A591" s="57">
        <v>7204</v>
      </c>
      <c r="B591" s="57" t="s">
        <v>8401</v>
      </c>
      <c r="C591" s="57" t="s">
        <v>9417</v>
      </c>
      <c r="D591" s="57" t="s">
        <v>218</v>
      </c>
      <c r="E591" s="57">
        <v>6439140</v>
      </c>
      <c r="F591" s="57">
        <v>19317420</v>
      </c>
    </row>
    <row r="592" spans="1:6" x14ac:dyDescent="0.2">
      <c r="A592" s="57">
        <v>7206</v>
      </c>
      <c r="B592" s="57" t="s">
        <v>8403</v>
      </c>
      <c r="C592" s="57" t="s">
        <v>9387</v>
      </c>
      <c r="D592" s="57" t="s">
        <v>374</v>
      </c>
      <c r="E592" s="57">
        <v>10897887</v>
      </c>
      <c r="F592" s="57">
        <v>35941727</v>
      </c>
    </row>
    <row r="593" spans="1:6" x14ac:dyDescent="0.2">
      <c r="A593" s="57">
        <v>7207</v>
      </c>
      <c r="B593" s="57" t="s">
        <v>8404</v>
      </c>
      <c r="C593" s="57" t="s">
        <v>9398</v>
      </c>
      <c r="D593" s="57" t="s">
        <v>70</v>
      </c>
      <c r="E593" s="57">
        <v>6439140</v>
      </c>
      <c r="F593" s="57">
        <v>12878280</v>
      </c>
    </row>
    <row r="594" spans="1:6" x14ac:dyDescent="0.2">
      <c r="A594" s="57">
        <v>7208</v>
      </c>
      <c r="B594" s="57" t="s">
        <v>7988</v>
      </c>
      <c r="C594" s="57" t="s">
        <v>3176</v>
      </c>
      <c r="D594" s="57" t="s">
        <v>583</v>
      </c>
      <c r="E594" s="57">
        <v>3338813</v>
      </c>
      <c r="F594" s="57">
        <v>10684202</v>
      </c>
    </row>
    <row r="595" spans="1:6" x14ac:dyDescent="0.2">
      <c r="A595" s="57">
        <v>7209</v>
      </c>
      <c r="B595" s="57" t="s">
        <v>8405</v>
      </c>
      <c r="C595" s="57" t="s">
        <v>9628</v>
      </c>
      <c r="D595" s="57" t="s">
        <v>658</v>
      </c>
      <c r="E595" s="57">
        <v>18956830</v>
      </c>
      <c r="F595" s="57">
        <v>18956830</v>
      </c>
    </row>
    <row r="596" spans="1:6" x14ac:dyDescent="0.2">
      <c r="A596" s="57">
        <v>7211</v>
      </c>
      <c r="B596" s="57" t="s">
        <v>8407</v>
      </c>
      <c r="C596" s="57" t="s">
        <v>9405</v>
      </c>
      <c r="D596" s="57" t="s">
        <v>9576</v>
      </c>
      <c r="E596" s="57">
        <v>2861840</v>
      </c>
      <c r="F596" s="57">
        <v>5723680</v>
      </c>
    </row>
    <row r="597" spans="1:6" x14ac:dyDescent="0.2">
      <c r="A597" s="57">
        <v>7212</v>
      </c>
      <c r="B597" s="57" t="s">
        <v>8408</v>
      </c>
      <c r="C597" s="57" t="s">
        <v>9342</v>
      </c>
      <c r="D597" s="57" t="s">
        <v>9533</v>
      </c>
      <c r="E597" s="57">
        <v>12071241</v>
      </c>
      <c r="F597" s="57">
        <v>26838957</v>
      </c>
    </row>
    <row r="598" spans="1:6" x14ac:dyDescent="0.2">
      <c r="A598" s="57">
        <v>7215</v>
      </c>
      <c r="B598" s="57" t="s">
        <v>8411</v>
      </c>
      <c r="C598" s="57" t="s">
        <v>9284</v>
      </c>
      <c r="D598" s="57" t="s">
        <v>9493</v>
      </c>
      <c r="E598" s="57">
        <v>4078122</v>
      </c>
      <c r="F598" s="57">
        <v>8156244</v>
      </c>
    </row>
    <row r="599" spans="1:6" x14ac:dyDescent="0.2">
      <c r="A599" s="57">
        <v>7217</v>
      </c>
      <c r="B599" s="57" t="s">
        <v>8413</v>
      </c>
      <c r="C599" s="57" t="s">
        <v>9362</v>
      </c>
      <c r="D599" s="57" t="s">
        <v>9542</v>
      </c>
      <c r="E599" s="57">
        <v>0</v>
      </c>
      <c r="F599" s="57">
        <v>3663155</v>
      </c>
    </row>
    <row r="600" spans="1:6" x14ac:dyDescent="0.2">
      <c r="A600" s="57">
        <v>7219</v>
      </c>
      <c r="B600" s="57" t="s">
        <v>8415</v>
      </c>
      <c r="C600" s="57" t="s">
        <v>9365</v>
      </c>
      <c r="D600" s="57" t="s">
        <v>9545</v>
      </c>
      <c r="E600" s="57">
        <v>5723680</v>
      </c>
      <c r="F600" s="57">
        <v>17171040</v>
      </c>
    </row>
    <row r="601" spans="1:6" x14ac:dyDescent="0.2">
      <c r="A601" s="57">
        <v>7220</v>
      </c>
      <c r="B601" s="57" t="s">
        <v>7962</v>
      </c>
      <c r="C601" s="57" t="s">
        <v>3177</v>
      </c>
      <c r="D601" s="57" t="s">
        <v>435</v>
      </c>
      <c r="E601" s="57">
        <v>6152956</v>
      </c>
      <c r="F601" s="57">
        <v>18458868</v>
      </c>
    </row>
    <row r="602" spans="1:6" x14ac:dyDescent="0.2">
      <c r="A602" s="57">
        <v>7222</v>
      </c>
      <c r="B602" s="57" t="s">
        <v>8417</v>
      </c>
      <c r="C602" s="57" t="s">
        <v>9274</v>
      </c>
      <c r="D602" s="57" t="s">
        <v>9486</v>
      </c>
      <c r="E602" s="57">
        <v>4078122</v>
      </c>
      <c r="F602" s="57">
        <v>12234366</v>
      </c>
    </row>
    <row r="603" spans="1:6" x14ac:dyDescent="0.2">
      <c r="A603" s="57">
        <v>7223</v>
      </c>
      <c r="B603" s="57" t="s">
        <v>8418</v>
      </c>
      <c r="C603" s="57" t="s">
        <v>9235</v>
      </c>
      <c r="D603" s="57" t="s">
        <v>9464</v>
      </c>
      <c r="E603" s="57">
        <v>8299336</v>
      </c>
      <c r="F603" s="57">
        <v>12449004</v>
      </c>
    </row>
    <row r="604" spans="1:6" x14ac:dyDescent="0.2">
      <c r="A604" s="57">
        <v>7224</v>
      </c>
      <c r="B604" s="57" t="s">
        <v>8419</v>
      </c>
      <c r="C604" s="57" t="s">
        <v>9383</v>
      </c>
      <c r="D604" s="57" t="s">
        <v>9560</v>
      </c>
      <c r="E604" s="57">
        <v>5008220</v>
      </c>
      <c r="F604" s="57">
        <v>10016440</v>
      </c>
    </row>
    <row r="605" spans="1:6" x14ac:dyDescent="0.2">
      <c r="A605" s="57">
        <v>7225</v>
      </c>
      <c r="B605" s="57" t="s">
        <v>7915</v>
      </c>
      <c r="C605" s="57" t="s">
        <v>3178</v>
      </c>
      <c r="D605" s="57" t="s">
        <v>436</v>
      </c>
      <c r="E605" s="57">
        <v>5723680</v>
      </c>
      <c r="F605" s="57">
        <v>8585520</v>
      </c>
    </row>
    <row r="606" spans="1:6" x14ac:dyDescent="0.2">
      <c r="A606" s="57">
        <v>7226</v>
      </c>
      <c r="B606" s="57" t="s">
        <v>8420</v>
      </c>
      <c r="C606" s="57" t="s">
        <v>9240</v>
      </c>
      <c r="D606" s="57" t="s">
        <v>149</v>
      </c>
      <c r="E606" s="57">
        <v>6439140</v>
      </c>
      <c r="F606" s="57">
        <v>12878280</v>
      </c>
    </row>
    <row r="607" spans="1:6" x14ac:dyDescent="0.2">
      <c r="A607" s="57">
        <v>7228</v>
      </c>
      <c r="B607" s="57" t="s">
        <v>8421</v>
      </c>
      <c r="C607" s="57" t="s">
        <v>9237</v>
      </c>
      <c r="D607" s="57" t="s">
        <v>9466</v>
      </c>
      <c r="E607" s="57">
        <v>3107529</v>
      </c>
      <c r="F607" s="57">
        <v>6215058</v>
      </c>
    </row>
    <row r="608" spans="1:6" x14ac:dyDescent="0.2">
      <c r="A608" s="57">
        <v>7229</v>
      </c>
      <c r="B608" s="57" t="s">
        <v>8422</v>
      </c>
      <c r="C608" s="57" t="s">
        <v>9227</v>
      </c>
      <c r="D608" s="57" t="s">
        <v>9458</v>
      </c>
      <c r="E608" s="57">
        <v>4214059</v>
      </c>
      <c r="F608" s="57">
        <v>8428118</v>
      </c>
    </row>
    <row r="609" spans="1:6" x14ac:dyDescent="0.2">
      <c r="A609" s="57">
        <v>7231</v>
      </c>
      <c r="B609" s="57" t="s">
        <v>8424</v>
      </c>
      <c r="C609" s="57" t="s">
        <v>9296</v>
      </c>
      <c r="D609" s="57" t="s">
        <v>116</v>
      </c>
      <c r="E609" s="57">
        <v>6439140</v>
      </c>
      <c r="F609" s="57">
        <v>12878280</v>
      </c>
    </row>
    <row r="610" spans="1:6" x14ac:dyDescent="0.2">
      <c r="A610" s="57">
        <v>7232</v>
      </c>
      <c r="B610" s="57" t="s">
        <v>8425</v>
      </c>
      <c r="C610" s="57" t="s">
        <v>9216</v>
      </c>
      <c r="D610" s="57" t="s">
        <v>761</v>
      </c>
      <c r="E610" s="57">
        <v>5056871</v>
      </c>
      <c r="F610" s="57">
        <v>10113742</v>
      </c>
    </row>
    <row r="611" spans="1:6" x14ac:dyDescent="0.2">
      <c r="A611" s="57">
        <v>7233</v>
      </c>
      <c r="B611" s="57" t="s">
        <v>7945</v>
      </c>
      <c r="C611" s="57" t="s">
        <v>3179</v>
      </c>
      <c r="D611" s="57" t="s">
        <v>1836</v>
      </c>
      <c r="E611" s="57">
        <v>5056871</v>
      </c>
      <c r="F611" s="57">
        <v>15170613</v>
      </c>
    </row>
    <row r="612" spans="1:6" x14ac:dyDescent="0.2">
      <c r="A612" s="57">
        <v>7234</v>
      </c>
      <c r="B612" s="57" t="s">
        <v>8426</v>
      </c>
      <c r="C612" s="57" t="s">
        <v>9339</v>
      </c>
      <c r="D612" s="57" t="s">
        <v>129</v>
      </c>
      <c r="E612" s="57">
        <v>4292760</v>
      </c>
      <c r="F612" s="57">
        <v>8585520</v>
      </c>
    </row>
    <row r="613" spans="1:6" x14ac:dyDescent="0.2">
      <c r="A613" s="57">
        <v>7235</v>
      </c>
      <c r="B613" s="57" t="s">
        <v>8427</v>
      </c>
      <c r="C613" s="57" t="s">
        <v>9334</v>
      </c>
      <c r="D613" s="57" t="s">
        <v>9523</v>
      </c>
      <c r="E613" s="57">
        <v>2861840</v>
      </c>
      <c r="F613" s="57">
        <v>5723680</v>
      </c>
    </row>
    <row r="614" spans="1:6" x14ac:dyDescent="0.2">
      <c r="A614" s="57">
        <v>7236</v>
      </c>
      <c r="B614" s="57" t="s">
        <v>7969</v>
      </c>
      <c r="C614" s="57" t="s">
        <v>3180</v>
      </c>
      <c r="D614" s="57" t="s">
        <v>1851</v>
      </c>
      <c r="E614" s="57">
        <v>0</v>
      </c>
      <c r="F614" s="57">
        <v>9157888</v>
      </c>
    </row>
    <row r="615" spans="1:6" x14ac:dyDescent="0.2">
      <c r="A615" s="57">
        <v>7239</v>
      </c>
      <c r="B615" s="57" t="s">
        <v>8430</v>
      </c>
      <c r="C615" s="57" t="s">
        <v>9391</v>
      </c>
      <c r="D615" s="57" t="s">
        <v>9567</v>
      </c>
      <c r="E615" s="57">
        <v>4893746</v>
      </c>
      <c r="F615" s="57">
        <v>9787492</v>
      </c>
    </row>
    <row r="616" spans="1:6" x14ac:dyDescent="0.2">
      <c r="A616" s="57">
        <v>7240</v>
      </c>
      <c r="B616" s="57" t="s">
        <v>8431</v>
      </c>
      <c r="C616" s="57" t="s">
        <v>9239</v>
      </c>
      <c r="D616" s="57" t="s">
        <v>9467</v>
      </c>
      <c r="E616" s="57">
        <v>5709371</v>
      </c>
      <c r="F616" s="57">
        <v>11418742</v>
      </c>
    </row>
    <row r="617" spans="1:6" x14ac:dyDescent="0.2">
      <c r="A617" s="57">
        <v>7243</v>
      </c>
      <c r="B617" s="57" t="s">
        <v>8434</v>
      </c>
      <c r="C617" s="57" t="s">
        <v>9407</v>
      </c>
      <c r="D617" s="57" t="s">
        <v>9578</v>
      </c>
      <c r="E617" s="57">
        <v>6361870</v>
      </c>
      <c r="F617" s="57">
        <v>12723740</v>
      </c>
    </row>
    <row r="618" spans="1:6" x14ac:dyDescent="0.2">
      <c r="A618" s="57">
        <v>7244</v>
      </c>
      <c r="B618" s="57" t="s">
        <v>8435</v>
      </c>
      <c r="C618" s="57" t="s">
        <v>9244</v>
      </c>
      <c r="D618" s="57" t="s">
        <v>9469</v>
      </c>
      <c r="E618" s="57">
        <v>5365950</v>
      </c>
      <c r="F618" s="57">
        <v>10731900</v>
      </c>
    </row>
    <row r="619" spans="1:6" x14ac:dyDescent="0.2">
      <c r="A619" s="57">
        <v>7245</v>
      </c>
      <c r="B619" s="57" t="s">
        <v>7986</v>
      </c>
      <c r="C619" s="57" t="s">
        <v>3181</v>
      </c>
      <c r="D619" s="57" t="s">
        <v>266</v>
      </c>
      <c r="E619" s="57">
        <v>14309200</v>
      </c>
      <c r="F619" s="57">
        <v>22894720</v>
      </c>
    </row>
    <row r="620" spans="1:6" x14ac:dyDescent="0.2">
      <c r="A620" s="57">
        <v>7246</v>
      </c>
      <c r="B620" s="57" t="s">
        <v>8436</v>
      </c>
      <c r="C620" s="57" t="s">
        <v>9389</v>
      </c>
      <c r="D620" s="57" t="s">
        <v>9564</v>
      </c>
      <c r="E620" s="57">
        <v>2861840</v>
      </c>
      <c r="F620" s="57">
        <v>5723680</v>
      </c>
    </row>
    <row r="621" spans="1:6" x14ac:dyDescent="0.2">
      <c r="A621" s="57">
        <v>7247</v>
      </c>
      <c r="B621" s="57" t="s">
        <v>8437</v>
      </c>
      <c r="C621" s="57" t="s">
        <v>9210</v>
      </c>
      <c r="D621" s="57" t="s">
        <v>9452</v>
      </c>
      <c r="E621" s="57">
        <v>5056871</v>
      </c>
      <c r="F621" s="57">
        <v>10113742</v>
      </c>
    </row>
    <row r="622" spans="1:6" x14ac:dyDescent="0.2">
      <c r="A622" s="57">
        <v>7248</v>
      </c>
      <c r="B622" s="57" t="s">
        <v>7963</v>
      </c>
      <c r="C622" s="57" t="s">
        <v>3182</v>
      </c>
      <c r="D622" s="57" t="s">
        <v>248</v>
      </c>
      <c r="E622" s="57">
        <v>26299620</v>
      </c>
      <c r="F622" s="57">
        <v>51590700</v>
      </c>
    </row>
    <row r="623" spans="1:6" x14ac:dyDescent="0.2">
      <c r="A623" s="57">
        <v>7250</v>
      </c>
      <c r="B623" s="57" t="s">
        <v>8439</v>
      </c>
      <c r="C623" s="57" t="s">
        <v>9380</v>
      </c>
      <c r="D623" s="57" t="s">
        <v>9558</v>
      </c>
      <c r="E623" s="57">
        <v>2384867</v>
      </c>
      <c r="F623" s="57">
        <v>4769734</v>
      </c>
    </row>
    <row r="624" spans="1:6" x14ac:dyDescent="0.2">
      <c r="A624" s="57">
        <v>7251</v>
      </c>
      <c r="B624" s="57" t="s">
        <v>7997</v>
      </c>
      <c r="C624" s="57" t="s">
        <v>3183</v>
      </c>
      <c r="D624" s="57" t="s">
        <v>206</v>
      </c>
      <c r="E624" s="57">
        <v>6851245</v>
      </c>
      <c r="F624" s="57">
        <v>20553735</v>
      </c>
    </row>
    <row r="625" spans="1:6" x14ac:dyDescent="0.2">
      <c r="A625" s="57">
        <v>7252</v>
      </c>
      <c r="B625" s="57" t="s">
        <v>7934</v>
      </c>
      <c r="C625" s="57" t="s">
        <v>3184</v>
      </c>
      <c r="D625" s="57" t="s">
        <v>1905</v>
      </c>
      <c r="E625" s="57">
        <v>4078122</v>
      </c>
      <c r="F625" s="57">
        <v>12234366</v>
      </c>
    </row>
    <row r="626" spans="1:6" x14ac:dyDescent="0.2">
      <c r="A626" s="57">
        <v>7253</v>
      </c>
      <c r="B626" s="57" t="s">
        <v>8440</v>
      </c>
      <c r="C626" s="57" t="s">
        <v>9271</v>
      </c>
      <c r="D626" s="57" t="s">
        <v>207</v>
      </c>
      <c r="E626" s="57">
        <v>6868416</v>
      </c>
      <c r="F626" s="57">
        <v>13736832</v>
      </c>
    </row>
    <row r="627" spans="1:6" x14ac:dyDescent="0.2">
      <c r="A627" s="57">
        <v>7255</v>
      </c>
      <c r="B627" s="57" t="s">
        <v>8442</v>
      </c>
      <c r="C627" s="57" t="s">
        <v>9316</v>
      </c>
      <c r="D627" s="57" t="s">
        <v>9512</v>
      </c>
      <c r="E627" s="57">
        <v>4214059</v>
      </c>
      <c r="F627" s="57">
        <v>8428118</v>
      </c>
    </row>
    <row r="628" spans="1:6" x14ac:dyDescent="0.2">
      <c r="A628" s="57">
        <v>7256</v>
      </c>
      <c r="B628" s="57" t="s">
        <v>8443</v>
      </c>
      <c r="C628" s="57" t="s">
        <v>9447</v>
      </c>
      <c r="D628" s="57" t="s">
        <v>9580</v>
      </c>
      <c r="E628" s="57">
        <v>8585520</v>
      </c>
      <c r="F628" s="57">
        <v>34342080</v>
      </c>
    </row>
    <row r="629" spans="1:6" x14ac:dyDescent="0.2">
      <c r="A629" s="57">
        <v>7257</v>
      </c>
      <c r="B629" s="57" t="s">
        <v>8444</v>
      </c>
      <c r="C629" s="57" t="s">
        <v>9318</v>
      </c>
      <c r="D629" s="57" t="s">
        <v>9513</v>
      </c>
      <c r="E629" s="57">
        <v>4292760</v>
      </c>
      <c r="F629" s="57">
        <v>8585520</v>
      </c>
    </row>
    <row r="630" spans="1:6" x14ac:dyDescent="0.2">
      <c r="A630" s="57">
        <v>7259</v>
      </c>
      <c r="B630" s="57" t="s">
        <v>7996</v>
      </c>
      <c r="C630" s="57" t="s">
        <v>3185</v>
      </c>
      <c r="D630" s="57" t="s">
        <v>1926</v>
      </c>
      <c r="E630" s="57">
        <v>5709371</v>
      </c>
      <c r="F630" s="57">
        <v>17128113</v>
      </c>
    </row>
    <row r="631" spans="1:6" x14ac:dyDescent="0.2">
      <c r="A631" s="57">
        <v>7260</v>
      </c>
      <c r="B631" s="57" t="s">
        <v>8446</v>
      </c>
      <c r="C631" s="57" t="s">
        <v>9384</v>
      </c>
      <c r="D631" s="57" t="s">
        <v>9561</v>
      </c>
      <c r="E631" s="57">
        <v>4893746</v>
      </c>
      <c r="F631" s="57">
        <v>9787492</v>
      </c>
    </row>
    <row r="632" spans="1:6" x14ac:dyDescent="0.2">
      <c r="A632" s="57">
        <v>7263</v>
      </c>
      <c r="B632" s="57" t="s">
        <v>8449</v>
      </c>
      <c r="C632" s="57" t="s">
        <v>9234</v>
      </c>
      <c r="D632" s="57" t="s">
        <v>9463</v>
      </c>
      <c r="E632" s="57">
        <v>5056871</v>
      </c>
      <c r="F632" s="57">
        <v>10113742</v>
      </c>
    </row>
    <row r="633" spans="1:6" x14ac:dyDescent="0.2">
      <c r="A633" s="57">
        <v>7264</v>
      </c>
      <c r="B633" s="57" t="s">
        <v>7928</v>
      </c>
      <c r="C633" s="57" t="s">
        <v>3186</v>
      </c>
      <c r="D633" s="57" t="s">
        <v>1940</v>
      </c>
      <c r="E633" s="57">
        <v>4893746</v>
      </c>
      <c r="F633" s="57">
        <v>14681238</v>
      </c>
    </row>
    <row r="634" spans="1:6" x14ac:dyDescent="0.2">
      <c r="A634" s="57">
        <v>7265</v>
      </c>
      <c r="B634" s="57" t="s">
        <v>8450</v>
      </c>
      <c r="C634" s="57" t="s">
        <v>9232</v>
      </c>
      <c r="D634" s="57" t="s">
        <v>9462</v>
      </c>
      <c r="E634" s="57">
        <v>5056871</v>
      </c>
      <c r="F634" s="57">
        <v>10113742</v>
      </c>
    </row>
    <row r="635" spans="1:6" x14ac:dyDescent="0.2">
      <c r="A635" s="57">
        <v>7267</v>
      </c>
      <c r="B635" s="57" t="s">
        <v>8451</v>
      </c>
      <c r="C635" s="57" t="s">
        <v>9330</v>
      </c>
      <c r="D635" s="57" t="s">
        <v>9518</v>
      </c>
      <c r="E635" s="57">
        <v>12621473</v>
      </c>
      <c r="F635" s="57">
        <v>25242946</v>
      </c>
    </row>
    <row r="636" spans="1:6" x14ac:dyDescent="0.2">
      <c r="A636" s="57">
        <v>7268</v>
      </c>
      <c r="B636" s="57" t="s">
        <v>8452</v>
      </c>
      <c r="C636" s="57" t="s">
        <v>9443</v>
      </c>
      <c r="D636" s="57" t="s">
        <v>9596</v>
      </c>
      <c r="E636" s="57">
        <v>5709371</v>
      </c>
      <c r="F636" s="57">
        <v>11418742</v>
      </c>
    </row>
    <row r="637" spans="1:6" x14ac:dyDescent="0.2">
      <c r="A637" s="57">
        <v>7269</v>
      </c>
      <c r="B637" s="57" t="s">
        <v>7944</v>
      </c>
      <c r="C637" s="57" t="s">
        <v>3187</v>
      </c>
      <c r="D637" s="57" t="s">
        <v>488</v>
      </c>
      <c r="E637" s="57">
        <v>5056871</v>
      </c>
      <c r="F637" s="57">
        <v>15170613</v>
      </c>
    </row>
    <row r="638" spans="1:6" x14ac:dyDescent="0.2">
      <c r="A638" s="57">
        <v>7270</v>
      </c>
      <c r="B638" s="57" t="s">
        <v>8453</v>
      </c>
      <c r="C638" s="57" t="s">
        <v>9401</v>
      </c>
      <c r="D638" s="57" t="s">
        <v>9571</v>
      </c>
      <c r="E638" s="57">
        <v>5008220</v>
      </c>
      <c r="F638" s="57">
        <v>10016440</v>
      </c>
    </row>
    <row r="639" spans="1:6" x14ac:dyDescent="0.2">
      <c r="A639" s="57">
        <v>7271</v>
      </c>
      <c r="B639" s="57" t="s">
        <v>8454</v>
      </c>
      <c r="C639" s="57" t="s">
        <v>9366</v>
      </c>
      <c r="D639" s="57" t="s">
        <v>9546</v>
      </c>
      <c r="E639" s="57">
        <v>0</v>
      </c>
      <c r="F639" s="57">
        <v>2861840</v>
      </c>
    </row>
    <row r="640" spans="1:6" x14ac:dyDescent="0.2">
      <c r="A640" s="57">
        <v>7273</v>
      </c>
      <c r="B640" s="57" t="s">
        <v>8456</v>
      </c>
      <c r="C640" s="57" t="s">
        <v>9377</v>
      </c>
      <c r="D640" s="57" t="s">
        <v>9555</v>
      </c>
      <c r="E640" s="57">
        <v>4893746</v>
      </c>
      <c r="F640" s="57">
        <v>9787492</v>
      </c>
    </row>
    <row r="641" spans="1:6" x14ac:dyDescent="0.2">
      <c r="A641" s="57">
        <v>7275</v>
      </c>
      <c r="B641" s="57" t="s">
        <v>8458</v>
      </c>
      <c r="C641" s="57" t="s">
        <v>9397</v>
      </c>
      <c r="D641" s="57" t="s">
        <v>486</v>
      </c>
      <c r="E641" s="57">
        <v>5008220</v>
      </c>
      <c r="F641" s="57">
        <v>10016440</v>
      </c>
    </row>
    <row r="642" spans="1:6" x14ac:dyDescent="0.2">
      <c r="A642" s="57">
        <v>7276</v>
      </c>
      <c r="B642" s="57" t="s">
        <v>8459</v>
      </c>
      <c r="C642" s="57" t="s">
        <v>9629</v>
      </c>
      <c r="D642" s="57" t="s">
        <v>9532</v>
      </c>
      <c r="E642" s="57">
        <v>4292760</v>
      </c>
      <c r="F642" s="57">
        <v>4292760</v>
      </c>
    </row>
    <row r="643" spans="1:6" x14ac:dyDescent="0.2">
      <c r="A643" s="57">
        <v>7279</v>
      </c>
      <c r="B643" s="57" t="s">
        <v>8462</v>
      </c>
      <c r="C643" s="57" t="s">
        <v>9278</v>
      </c>
      <c r="D643" s="57" t="s">
        <v>9488</v>
      </c>
      <c r="E643" s="57">
        <v>4292760</v>
      </c>
      <c r="F643" s="57">
        <v>8585520</v>
      </c>
    </row>
    <row r="644" spans="1:6" x14ac:dyDescent="0.2">
      <c r="A644" s="57">
        <v>7280</v>
      </c>
      <c r="B644" s="57" t="s">
        <v>8463</v>
      </c>
      <c r="C644" s="57" t="s">
        <v>9423</v>
      </c>
      <c r="D644" s="57" t="s">
        <v>9586</v>
      </c>
      <c r="E644" s="57">
        <v>5580588</v>
      </c>
      <c r="F644" s="57">
        <v>11161176</v>
      </c>
    </row>
    <row r="645" spans="1:6" x14ac:dyDescent="0.2">
      <c r="A645" s="57">
        <v>7282</v>
      </c>
      <c r="B645" s="57" t="s">
        <v>8465</v>
      </c>
      <c r="C645" s="57" t="s">
        <v>9317</v>
      </c>
      <c r="D645" s="57" t="s">
        <v>483</v>
      </c>
      <c r="E645" s="57">
        <v>5677891</v>
      </c>
      <c r="F645" s="57">
        <v>11355782</v>
      </c>
    </row>
    <row r="646" spans="1:6" x14ac:dyDescent="0.2">
      <c r="A646" s="57">
        <v>7283</v>
      </c>
      <c r="B646" s="57" t="s">
        <v>7938</v>
      </c>
      <c r="C646" s="57" t="s">
        <v>3188</v>
      </c>
      <c r="D646" s="57" t="s">
        <v>249</v>
      </c>
      <c r="E646" s="57">
        <v>4757809</v>
      </c>
      <c r="F646" s="57">
        <v>27595293</v>
      </c>
    </row>
    <row r="647" spans="1:6" x14ac:dyDescent="0.2">
      <c r="A647" s="57">
        <v>7284</v>
      </c>
      <c r="B647" s="57" t="s">
        <v>7935</v>
      </c>
      <c r="C647" s="57" t="s">
        <v>3189</v>
      </c>
      <c r="D647" s="57" t="s">
        <v>762</v>
      </c>
      <c r="E647" s="57">
        <v>4730622</v>
      </c>
      <c r="F647" s="57">
        <v>14191866</v>
      </c>
    </row>
    <row r="648" spans="1:6" x14ac:dyDescent="0.2">
      <c r="A648" s="57">
        <v>7285</v>
      </c>
      <c r="B648" s="57" t="s">
        <v>8466</v>
      </c>
      <c r="C648" s="57" t="s">
        <v>9630</v>
      </c>
      <c r="D648" s="57" t="s">
        <v>100</v>
      </c>
      <c r="E648" s="57">
        <v>21532485</v>
      </c>
      <c r="F648" s="57">
        <v>21532485</v>
      </c>
    </row>
    <row r="649" spans="1:6" x14ac:dyDescent="0.2">
      <c r="A649" s="57">
        <v>7286</v>
      </c>
      <c r="B649" s="57" t="s">
        <v>8467</v>
      </c>
      <c r="C649" s="57" t="s">
        <v>9208</v>
      </c>
      <c r="D649" s="57" t="s">
        <v>203</v>
      </c>
      <c r="E649" s="57">
        <v>5342102</v>
      </c>
      <c r="F649" s="57">
        <v>10684204</v>
      </c>
    </row>
    <row r="650" spans="1:6" x14ac:dyDescent="0.2">
      <c r="A650" s="57">
        <v>7288</v>
      </c>
      <c r="B650" s="57" t="s">
        <v>8469</v>
      </c>
      <c r="C650" s="57" t="s">
        <v>9356</v>
      </c>
      <c r="D650" s="57" t="s">
        <v>485</v>
      </c>
      <c r="E650" s="57">
        <v>6439140</v>
      </c>
      <c r="F650" s="57">
        <v>12878280</v>
      </c>
    </row>
    <row r="651" spans="1:6" x14ac:dyDescent="0.2">
      <c r="A651" s="57">
        <v>7290</v>
      </c>
      <c r="B651" s="57" t="s">
        <v>8471</v>
      </c>
      <c r="C651" s="57" t="s">
        <v>9282</v>
      </c>
      <c r="D651" s="57" t="s">
        <v>9491</v>
      </c>
      <c r="E651" s="57">
        <v>4078122</v>
      </c>
      <c r="F651" s="57">
        <v>8156244</v>
      </c>
    </row>
    <row r="652" spans="1:6" x14ac:dyDescent="0.2">
      <c r="A652" s="57">
        <v>7291</v>
      </c>
      <c r="B652" s="57" t="s">
        <v>8472</v>
      </c>
      <c r="C652" s="57" t="s">
        <v>9438</v>
      </c>
      <c r="D652" s="57" t="s">
        <v>9595</v>
      </c>
      <c r="E652" s="57">
        <v>5056871</v>
      </c>
      <c r="F652" s="57">
        <v>10113742</v>
      </c>
    </row>
    <row r="653" spans="1:6" x14ac:dyDescent="0.2">
      <c r="A653" s="57">
        <v>7292</v>
      </c>
      <c r="B653" s="57" t="s">
        <v>7891</v>
      </c>
      <c r="C653" s="57" t="s">
        <v>3190</v>
      </c>
      <c r="D653" s="57" t="s">
        <v>285</v>
      </c>
      <c r="E653" s="57">
        <v>5056871</v>
      </c>
      <c r="F653" s="57">
        <v>15170613</v>
      </c>
    </row>
    <row r="654" spans="1:6" x14ac:dyDescent="0.2">
      <c r="A654" s="57">
        <v>7296</v>
      </c>
      <c r="B654" s="57" t="s">
        <v>8474</v>
      </c>
      <c r="C654" s="57" t="s">
        <v>9425</v>
      </c>
      <c r="D654" s="57" t="s">
        <v>9587</v>
      </c>
      <c r="E654" s="57">
        <v>5709371</v>
      </c>
      <c r="F654" s="57">
        <v>11418742</v>
      </c>
    </row>
    <row r="655" spans="1:6" x14ac:dyDescent="0.2">
      <c r="A655" s="57">
        <v>7297</v>
      </c>
      <c r="B655" s="57" t="s">
        <v>8475</v>
      </c>
      <c r="C655" s="57" t="s">
        <v>9266</v>
      </c>
      <c r="D655" s="57" t="s">
        <v>9483</v>
      </c>
      <c r="E655" s="57">
        <v>5709371</v>
      </c>
      <c r="F655" s="57">
        <v>11418742</v>
      </c>
    </row>
    <row r="656" spans="1:6" x14ac:dyDescent="0.2">
      <c r="A656" s="57">
        <v>7299</v>
      </c>
      <c r="B656" s="57" t="s">
        <v>8477</v>
      </c>
      <c r="C656" s="57" t="s">
        <v>9631</v>
      </c>
      <c r="D656" s="57" t="s">
        <v>9632</v>
      </c>
      <c r="E656" s="57">
        <v>10531572</v>
      </c>
      <c r="F656" s="57">
        <v>10531572</v>
      </c>
    </row>
    <row r="657" spans="1:6" x14ac:dyDescent="0.2">
      <c r="A657" s="57">
        <v>7300</v>
      </c>
      <c r="B657" s="57" t="s">
        <v>7909</v>
      </c>
      <c r="C657" s="57" t="s">
        <v>3191</v>
      </c>
      <c r="D657" s="57" t="s">
        <v>7908</v>
      </c>
      <c r="E657" s="57">
        <v>6802308</v>
      </c>
      <c r="F657" s="57">
        <v>10203462</v>
      </c>
    </row>
    <row r="658" spans="1:6" x14ac:dyDescent="0.2">
      <c r="A658" s="57">
        <v>7302</v>
      </c>
      <c r="B658" s="57" t="s">
        <v>8479</v>
      </c>
      <c r="C658" s="57" t="s">
        <v>9364</v>
      </c>
      <c r="D658" s="57" t="s">
        <v>9544</v>
      </c>
      <c r="E658" s="57">
        <v>4173517</v>
      </c>
      <c r="F658" s="57">
        <v>8347034</v>
      </c>
    </row>
    <row r="659" spans="1:6" x14ac:dyDescent="0.2">
      <c r="A659" s="57">
        <v>7303</v>
      </c>
      <c r="B659" s="57" t="s">
        <v>8480</v>
      </c>
      <c r="C659" s="57" t="s">
        <v>9427</v>
      </c>
      <c r="D659" s="57" t="s">
        <v>9589</v>
      </c>
      <c r="E659" s="57">
        <v>4893746</v>
      </c>
      <c r="F659" s="57">
        <v>10929366</v>
      </c>
    </row>
    <row r="660" spans="1:6" x14ac:dyDescent="0.2">
      <c r="A660" s="57">
        <v>7309</v>
      </c>
      <c r="B660" s="57" t="s">
        <v>8486</v>
      </c>
      <c r="C660" s="57" t="s">
        <v>9291</v>
      </c>
      <c r="D660" s="57" t="s">
        <v>9501</v>
      </c>
      <c r="E660" s="57">
        <v>5056871</v>
      </c>
      <c r="F660" s="57">
        <v>10113742</v>
      </c>
    </row>
    <row r="661" spans="1:6" x14ac:dyDescent="0.2">
      <c r="A661" s="57">
        <v>7311</v>
      </c>
      <c r="B661" s="57" t="s">
        <v>8488</v>
      </c>
      <c r="C661" s="57" t="s">
        <v>9633</v>
      </c>
      <c r="D661" s="57" t="s">
        <v>9459</v>
      </c>
      <c r="E661" s="57">
        <v>10016440</v>
      </c>
      <c r="F661" s="57">
        <v>10016440</v>
      </c>
    </row>
    <row r="662" spans="1:6" x14ac:dyDescent="0.2">
      <c r="A662" s="57">
        <v>7312</v>
      </c>
      <c r="B662" s="57" t="s">
        <v>7899</v>
      </c>
      <c r="C662" s="57" t="s">
        <v>3192</v>
      </c>
      <c r="D662" s="57" t="s">
        <v>905</v>
      </c>
      <c r="E662" s="57">
        <v>7607725</v>
      </c>
      <c r="F662" s="57">
        <v>11757393</v>
      </c>
    </row>
    <row r="663" spans="1:6" x14ac:dyDescent="0.2">
      <c r="A663" s="57">
        <v>7313</v>
      </c>
      <c r="B663" s="57" t="s">
        <v>8489</v>
      </c>
      <c r="C663" s="57" t="s">
        <v>9634</v>
      </c>
      <c r="D663" s="57" t="s">
        <v>72</v>
      </c>
      <c r="E663" s="57">
        <v>9444072</v>
      </c>
      <c r="F663" s="57">
        <v>18888144</v>
      </c>
    </row>
    <row r="664" spans="1:6" x14ac:dyDescent="0.2">
      <c r="A664" s="57">
        <v>7320</v>
      </c>
      <c r="B664" s="57" t="s">
        <v>7994</v>
      </c>
      <c r="C664" s="57" t="s">
        <v>3193</v>
      </c>
      <c r="D664" s="57" t="s">
        <v>9453</v>
      </c>
      <c r="E664" s="57">
        <v>54071262</v>
      </c>
      <c r="F664" s="57">
        <v>103816782</v>
      </c>
    </row>
    <row r="665" spans="1:6" x14ac:dyDescent="0.2">
      <c r="A665" s="57">
        <v>7320</v>
      </c>
      <c r="B665" s="57" t="s">
        <v>7994</v>
      </c>
      <c r="C665" s="57" t="s">
        <v>3193</v>
      </c>
      <c r="D665" s="57" t="s">
        <v>184</v>
      </c>
      <c r="E665" s="57">
        <v>3462900</v>
      </c>
      <c r="F665" s="57">
        <v>25238050</v>
      </c>
    </row>
    <row r="666" spans="1:6" x14ac:dyDescent="0.2">
      <c r="A666" s="57">
        <v>7320</v>
      </c>
      <c r="B666" s="57" t="s">
        <v>7994</v>
      </c>
      <c r="C666" s="57" t="s">
        <v>3193</v>
      </c>
      <c r="D666" s="57" t="s">
        <v>9467</v>
      </c>
      <c r="E666" s="57">
        <v>17823540</v>
      </c>
      <c r="F666" s="57">
        <v>38223977</v>
      </c>
    </row>
    <row r="667" spans="1:6" x14ac:dyDescent="0.2">
      <c r="A667" s="57">
        <v>7320</v>
      </c>
      <c r="B667" s="57" t="s">
        <v>7994</v>
      </c>
      <c r="C667" s="57" t="s">
        <v>3193</v>
      </c>
      <c r="D667" s="57" t="s">
        <v>9477</v>
      </c>
      <c r="E667" s="57">
        <v>16679700</v>
      </c>
      <c r="F667" s="57">
        <v>24437700</v>
      </c>
    </row>
    <row r="668" spans="1:6" x14ac:dyDescent="0.2">
      <c r="A668" s="57">
        <v>7320</v>
      </c>
      <c r="B668" s="57" t="s">
        <v>7994</v>
      </c>
      <c r="C668" s="57" t="s">
        <v>3193</v>
      </c>
      <c r="D668" s="57" t="s">
        <v>9485</v>
      </c>
      <c r="E668" s="57">
        <v>7067435</v>
      </c>
      <c r="F668" s="57">
        <v>13586534</v>
      </c>
    </row>
    <row r="669" spans="1:6" x14ac:dyDescent="0.2">
      <c r="A669" s="57">
        <v>7320</v>
      </c>
      <c r="B669" s="57" t="s">
        <v>7994</v>
      </c>
      <c r="C669" s="57" t="s">
        <v>3193</v>
      </c>
      <c r="D669" s="57" t="s">
        <v>186</v>
      </c>
      <c r="E669" s="57">
        <v>32209113</v>
      </c>
      <c r="F669" s="57">
        <v>63888186</v>
      </c>
    </row>
    <row r="670" spans="1:6" x14ac:dyDescent="0.2">
      <c r="A670" s="57">
        <v>7320</v>
      </c>
      <c r="B670" s="57" t="s">
        <v>7994</v>
      </c>
      <c r="C670" s="57" t="s">
        <v>3193</v>
      </c>
      <c r="D670" s="57" t="s">
        <v>9505</v>
      </c>
      <c r="E670" s="57">
        <v>3297150</v>
      </c>
      <c r="F670" s="57">
        <v>5973660</v>
      </c>
    </row>
    <row r="671" spans="1:6" x14ac:dyDescent="0.2">
      <c r="A671" s="57">
        <v>7320</v>
      </c>
      <c r="B671" s="57" t="s">
        <v>7994</v>
      </c>
      <c r="C671" s="57" t="s">
        <v>3193</v>
      </c>
      <c r="D671" s="57" t="s">
        <v>129</v>
      </c>
      <c r="E671" s="57">
        <v>5081490</v>
      </c>
      <c r="F671" s="57">
        <v>9930240</v>
      </c>
    </row>
    <row r="672" spans="1:6" x14ac:dyDescent="0.2">
      <c r="A672" s="57">
        <v>7320</v>
      </c>
      <c r="B672" s="57" t="s">
        <v>7994</v>
      </c>
      <c r="C672" s="57" t="s">
        <v>3193</v>
      </c>
      <c r="D672" s="57" t="s">
        <v>252</v>
      </c>
      <c r="E672" s="57">
        <v>56436864</v>
      </c>
      <c r="F672" s="57">
        <v>68461764</v>
      </c>
    </row>
    <row r="673" spans="1:6" x14ac:dyDescent="0.2">
      <c r="A673" s="57">
        <v>7320</v>
      </c>
      <c r="B673" s="57" t="s">
        <v>7994</v>
      </c>
      <c r="C673" s="57" t="s">
        <v>3193</v>
      </c>
      <c r="D673" s="57" t="s">
        <v>9563</v>
      </c>
      <c r="E673" s="57">
        <v>38221080</v>
      </c>
      <c r="F673" s="57">
        <v>57396270</v>
      </c>
    </row>
    <row r="674" spans="1:6" x14ac:dyDescent="0.2">
      <c r="A674" s="57">
        <v>7320</v>
      </c>
      <c r="B674" s="57" t="s">
        <v>7994</v>
      </c>
      <c r="C674" s="57" t="s">
        <v>3193</v>
      </c>
      <c r="D674" s="57" t="s">
        <v>486</v>
      </c>
      <c r="E674" s="57">
        <v>13361000</v>
      </c>
      <c r="F674" s="57">
        <v>26722000</v>
      </c>
    </row>
    <row r="675" spans="1:6" x14ac:dyDescent="0.2">
      <c r="A675" s="57">
        <v>7320</v>
      </c>
      <c r="B675" s="57" t="s">
        <v>7994</v>
      </c>
      <c r="C675" s="57" t="s">
        <v>3193</v>
      </c>
      <c r="D675" s="57" t="s">
        <v>9582</v>
      </c>
      <c r="E675" s="57">
        <v>6465000</v>
      </c>
      <c r="F675" s="57">
        <v>12852420</v>
      </c>
    </row>
    <row r="676" spans="1:6" x14ac:dyDescent="0.2">
      <c r="A676" s="57">
        <v>7320</v>
      </c>
      <c r="B676" s="57" t="s">
        <v>7994</v>
      </c>
      <c r="C676" s="57" t="s">
        <v>3193</v>
      </c>
      <c r="D676" s="57" t="s">
        <v>9586</v>
      </c>
      <c r="E676" s="57">
        <v>15208783</v>
      </c>
      <c r="F676" s="57">
        <v>22914029</v>
      </c>
    </row>
    <row r="677" spans="1:6" x14ac:dyDescent="0.2">
      <c r="A677" s="57">
        <v>7331</v>
      </c>
      <c r="B677" s="57" t="s">
        <v>8505</v>
      </c>
      <c r="C677" s="57" t="s">
        <v>9394</v>
      </c>
      <c r="D677" s="57" t="s">
        <v>217</v>
      </c>
      <c r="E677" s="57">
        <v>63964710</v>
      </c>
      <c r="F677" s="57">
        <v>95645796</v>
      </c>
    </row>
    <row r="678" spans="1:6" x14ac:dyDescent="0.2">
      <c r="A678" s="57">
        <v>7347</v>
      </c>
      <c r="B678" s="57" t="s">
        <v>7980</v>
      </c>
      <c r="C678" s="57" t="s">
        <v>3194</v>
      </c>
      <c r="D678" s="57" t="s">
        <v>9471</v>
      </c>
      <c r="E678" s="57">
        <v>6982200</v>
      </c>
      <c r="F678" s="57">
        <v>6982200</v>
      </c>
    </row>
    <row r="679" spans="1:6" x14ac:dyDescent="0.2">
      <c r="A679" s="57">
        <v>7347</v>
      </c>
      <c r="B679" s="57" t="s">
        <v>7980</v>
      </c>
      <c r="C679" s="57" t="s">
        <v>3194</v>
      </c>
      <c r="D679" s="57" t="s">
        <v>9490</v>
      </c>
      <c r="E679" s="57">
        <v>8016600</v>
      </c>
      <c r="F679" s="57">
        <v>16033200</v>
      </c>
    </row>
    <row r="680" spans="1:6" x14ac:dyDescent="0.2">
      <c r="A680" s="57">
        <v>7347</v>
      </c>
      <c r="B680" s="57" t="s">
        <v>7980</v>
      </c>
      <c r="C680" s="57" t="s">
        <v>3194</v>
      </c>
      <c r="D680" s="57" t="s">
        <v>9526</v>
      </c>
      <c r="E680" s="57">
        <v>30101040</v>
      </c>
      <c r="F680" s="57">
        <v>37083240</v>
      </c>
    </row>
    <row r="681" spans="1:6" x14ac:dyDescent="0.2">
      <c r="A681" s="57">
        <v>7347</v>
      </c>
      <c r="B681" s="57" t="s">
        <v>7980</v>
      </c>
      <c r="C681" s="57" t="s">
        <v>3194</v>
      </c>
      <c r="D681" s="57" t="s">
        <v>9541</v>
      </c>
      <c r="E681" s="57">
        <v>16701250</v>
      </c>
      <c r="F681" s="57">
        <v>53123336</v>
      </c>
    </row>
    <row r="682" spans="1:6" x14ac:dyDescent="0.2">
      <c r="A682" s="57">
        <v>7347</v>
      </c>
      <c r="B682" s="57" t="s">
        <v>7980</v>
      </c>
      <c r="C682" s="57" t="s">
        <v>3194</v>
      </c>
      <c r="D682" s="57" t="s">
        <v>9543</v>
      </c>
      <c r="E682" s="57">
        <v>18153720</v>
      </c>
      <c r="F682" s="57">
        <v>25135920</v>
      </c>
    </row>
    <row r="683" spans="1:6" x14ac:dyDescent="0.2">
      <c r="A683" s="57">
        <v>7347</v>
      </c>
      <c r="B683" s="57" t="s">
        <v>7980</v>
      </c>
      <c r="C683" s="57" t="s">
        <v>3194</v>
      </c>
      <c r="D683" s="57" t="s">
        <v>9544</v>
      </c>
      <c r="E683" s="57">
        <v>38159016</v>
      </c>
      <c r="F683" s="57">
        <v>50183916</v>
      </c>
    </row>
    <row r="684" spans="1:6" x14ac:dyDescent="0.2">
      <c r="A684" s="57">
        <v>7347</v>
      </c>
      <c r="B684" s="57" t="s">
        <v>7980</v>
      </c>
      <c r="C684" s="57" t="s">
        <v>3194</v>
      </c>
      <c r="D684" s="57" t="s">
        <v>9548</v>
      </c>
      <c r="E684" s="57">
        <v>8337264</v>
      </c>
      <c r="F684" s="57">
        <v>16033200</v>
      </c>
    </row>
    <row r="685" spans="1:6" x14ac:dyDescent="0.2">
      <c r="A685" s="57">
        <v>7347</v>
      </c>
      <c r="B685" s="57" t="s">
        <v>7980</v>
      </c>
      <c r="C685" s="57" t="s">
        <v>3194</v>
      </c>
      <c r="D685" s="57" t="s">
        <v>174</v>
      </c>
      <c r="E685" s="57">
        <v>40457108</v>
      </c>
      <c r="F685" s="57">
        <v>74768156</v>
      </c>
    </row>
    <row r="686" spans="1:6" x14ac:dyDescent="0.2">
      <c r="A686" s="57">
        <v>7347</v>
      </c>
      <c r="B686" s="57" t="s">
        <v>7980</v>
      </c>
      <c r="C686" s="57" t="s">
        <v>3194</v>
      </c>
      <c r="D686" s="57" t="s">
        <v>374</v>
      </c>
      <c r="E686" s="57">
        <v>13628220</v>
      </c>
      <c r="F686" s="57">
        <v>23568804</v>
      </c>
    </row>
    <row r="687" spans="1:6" x14ac:dyDescent="0.2">
      <c r="A687" s="57">
        <v>7347</v>
      </c>
      <c r="B687" s="57" t="s">
        <v>7980</v>
      </c>
      <c r="C687" s="57" t="s">
        <v>3194</v>
      </c>
      <c r="D687" s="57" t="s">
        <v>9569</v>
      </c>
      <c r="E687" s="57">
        <v>6982200</v>
      </c>
      <c r="F687" s="57">
        <v>6982200</v>
      </c>
    </row>
    <row r="688" spans="1:6" x14ac:dyDescent="0.2">
      <c r="A688" s="57">
        <v>7347</v>
      </c>
      <c r="B688" s="57" t="s">
        <v>7980</v>
      </c>
      <c r="C688" s="57" t="s">
        <v>3194</v>
      </c>
      <c r="D688" s="57" t="s">
        <v>487</v>
      </c>
      <c r="E688" s="57">
        <v>21377600</v>
      </c>
      <c r="F688" s="57">
        <v>21377600</v>
      </c>
    </row>
    <row r="689" spans="1:6" x14ac:dyDescent="0.2">
      <c r="A689" s="57">
        <v>7347</v>
      </c>
      <c r="B689" s="57" t="s">
        <v>7980</v>
      </c>
      <c r="C689" s="57" t="s">
        <v>3194</v>
      </c>
      <c r="D689" s="57" t="s">
        <v>9581</v>
      </c>
      <c r="E689" s="57">
        <v>18153720</v>
      </c>
      <c r="F689" s="57">
        <v>25135920</v>
      </c>
    </row>
    <row r="690" spans="1:6" x14ac:dyDescent="0.2">
      <c r="A690" s="57">
        <v>7347</v>
      </c>
      <c r="B690" s="57" t="s">
        <v>7980</v>
      </c>
      <c r="C690" s="57" t="s">
        <v>3194</v>
      </c>
      <c r="D690" s="57" t="s">
        <v>94</v>
      </c>
      <c r="E690" s="57">
        <v>9085480</v>
      </c>
      <c r="F690" s="57">
        <v>9085480</v>
      </c>
    </row>
    <row r="691" spans="1:6" x14ac:dyDescent="0.2">
      <c r="A691" s="57">
        <v>7350</v>
      </c>
      <c r="B691" s="57" t="s">
        <v>7937</v>
      </c>
      <c r="C691" s="57" t="s">
        <v>3195</v>
      </c>
      <c r="D691" s="57" t="s">
        <v>761</v>
      </c>
      <c r="E691" s="57">
        <v>9920154</v>
      </c>
      <c r="F691" s="57">
        <v>19132779</v>
      </c>
    </row>
    <row r="692" spans="1:6" x14ac:dyDescent="0.2">
      <c r="A692" s="57">
        <v>7350</v>
      </c>
      <c r="B692" s="57" t="s">
        <v>7937</v>
      </c>
      <c r="C692" s="57" t="s">
        <v>3195</v>
      </c>
      <c r="D692" s="57" t="s">
        <v>9462</v>
      </c>
      <c r="E692" s="57">
        <v>11320473</v>
      </c>
      <c r="F692" s="57">
        <v>22375623</v>
      </c>
    </row>
    <row r="693" spans="1:6" x14ac:dyDescent="0.2">
      <c r="A693" s="57">
        <v>7350</v>
      </c>
      <c r="B693" s="57" t="s">
        <v>7937</v>
      </c>
      <c r="C693" s="57" t="s">
        <v>3195</v>
      </c>
      <c r="D693" s="57" t="s">
        <v>1926</v>
      </c>
      <c r="E693" s="57">
        <v>13531504</v>
      </c>
      <c r="F693" s="57">
        <v>24586654</v>
      </c>
    </row>
    <row r="694" spans="1:6" x14ac:dyDescent="0.2">
      <c r="A694" s="57">
        <v>7350</v>
      </c>
      <c r="B694" s="57" t="s">
        <v>7937</v>
      </c>
      <c r="C694" s="57" t="s">
        <v>3195</v>
      </c>
      <c r="D694" s="57" t="s">
        <v>2125</v>
      </c>
      <c r="E694" s="57">
        <v>11998523</v>
      </c>
      <c r="F694" s="57">
        <v>34595250</v>
      </c>
    </row>
    <row r="695" spans="1:6" x14ac:dyDescent="0.2">
      <c r="A695" s="57">
        <v>7350</v>
      </c>
      <c r="B695" s="57" t="s">
        <v>7937</v>
      </c>
      <c r="C695" s="57" t="s">
        <v>3195</v>
      </c>
      <c r="D695" s="57" t="s">
        <v>9561</v>
      </c>
      <c r="E695" s="57">
        <v>47935128</v>
      </c>
      <c r="F695" s="57">
        <v>53772247</v>
      </c>
    </row>
    <row r="696" spans="1:6" x14ac:dyDescent="0.2">
      <c r="A696" s="57">
        <v>7350</v>
      </c>
      <c r="B696" s="57" t="s">
        <v>7937</v>
      </c>
      <c r="C696" s="57" t="s">
        <v>3195</v>
      </c>
      <c r="D696" s="57" t="s">
        <v>9574</v>
      </c>
      <c r="E696" s="57">
        <v>31918715</v>
      </c>
      <c r="F696" s="57">
        <v>37667393</v>
      </c>
    </row>
    <row r="697" spans="1:6" x14ac:dyDescent="0.2">
      <c r="A697" s="57">
        <v>7350</v>
      </c>
      <c r="B697" s="57" t="s">
        <v>7937</v>
      </c>
      <c r="C697" s="57" t="s">
        <v>3195</v>
      </c>
      <c r="D697" s="57" t="s">
        <v>1940</v>
      </c>
      <c r="E697" s="57">
        <v>40417629</v>
      </c>
      <c r="F697" s="57">
        <v>47492925</v>
      </c>
    </row>
    <row r="698" spans="1:6" x14ac:dyDescent="0.2">
      <c r="A698" s="57">
        <v>7350</v>
      </c>
      <c r="B698" s="57" t="s">
        <v>7937</v>
      </c>
      <c r="C698" s="57" t="s">
        <v>3195</v>
      </c>
      <c r="D698" s="57" t="s">
        <v>9590</v>
      </c>
      <c r="E698" s="57">
        <v>11088561</v>
      </c>
      <c r="F698" s="57">
        <v>18704331</v>
      </c>
    </row>
    <row r="699" spans="1:6" x14ac:dyDescent="0.2">
      <c r="A699" s="57">
        <v>7350</v>
      </c>
      <c r="B699" s="57" t="s">
        <v>7937</v>
      </c>
      <c r="C699" s="57" t="s">
        <v>3195</v>
      </c>
      <c r="D699" s="57" t="s">
        <v>222</v>
      </c>
      <c r="E699" s="57">
        <v>57851957</v>
      </c>
      <c r="F699" s="57">
        <v>65723224</v>
      </c>
    </row>
    <row r="700" spans="1:6" x14ac:dyDescent="0.2">
      <c r="A700" s="57">
        <v>7350</v>
      </c>
      <c r="B700" s="57" t="s">
        <v>7937</v>
      </c>
      <c r="C700" s="57" t="s">
        <v>3195</v>
      </c>
      <c r="D700" s="57" t="s">
        <v>9596</v>
      </c>
      <c r="E700" s="57">
        <v>78367462</v>
      </c>
      <c r="F700" s="57">
        <v>86327170</v>
      </c>
    </row>
    <row r="701" spans="1:6" x14ac:dyDescent="0.2">
      <c r="A701" s="57">
        <v>7354</v>
      </c>
      <c r="B701" s="57" t="s">
        <v>8526</v>
      </c>
      <c r="C701" s="57" t="s">
        <v>9352</v>
      </c>
      <c r="D701" s="57" t="s">
        <v>9538</v>
      </c>
      <c r="E701" s="57">
        <v>2861840</v>
      </c>
      <c r="F701" s="57">
        <v>8585520</v>
      </c>
    </row>
    <row r="702" spans="1:6" x14ac:dyDescent="0.2">
      <c r="A702" s="57">
        <v>7355</v>
      </c>
      <c r="B702" s="57" t="s">
        <v>8527</v>
      </c>
      <c r="C702" s="57" t="s">
        <v>9313</v>
      </c>
      <c r="D702" s="57" t="s">
        <v>9510</v>
      </c>
      <c r="E702" s="57">
        <v>4078122</v>
      </c>
      <c r="F702" s="57">
        <v>8156244</v>
      </c>
    </row>
    <row r="703" spans="1:6" x14ac:dyDescent="0.2">
      <c r="A703" s="57">
        <v>7356</v>
      </c>
      <c r="B703" s="57" t="s">
        <v>8528</v>
      </c>
      <c r="C703" s="57" t="s">
        <v>9404</v>
      </c>
      <c r="D703" s="57" t="s">
        <v>9575</v>
      </c>
      <c r="E703" s="57">
        <v>3262498</v>
      </c>
      <c r="F703" s="57">
        <v>6524996</v>
      </c>
    </row>
    <row r="704" spans="1:6" x14ac:dyDescent="0.2">
      <c r="A704" s="57">
        <v>7362</v>
      </c>
      <c r="B704" s="57" t="s">
        <v>7948</v>
      </c>
      <c r="C704" s="57" t="s">
        <v>3196</v>
      </c>
      <c r="D704" s="57" t="s">
        <v>9453</v>
      </c>
      <c r="E704" s="57">
        <v>9371940</v>
      </c>
      <c r="F704" s="57">
        <v>17922980</v>
      </c>
    </row>
    <row r="705" spans="1:6" x14ac:dyDescent="0.2">
      <c r="A705" s="57">
        <v>7362</v>
      </c>
      <c r="B705" s="57" t="s">
        <v>7948</v>
      </c>
      <c r="C705" s="57" t="s">
        <v>3196</v>
      </c>
      <c r="D705" s="57" t="s">
        <v>9457</v>
      </c>
      <c r="E705" s="57">
        <v>8551040</v>
      </c>
      <c r="F705" s="57">
        <v>16486405</v>
      </c>
    </row>
    <row r="706" spans="1:6" x14ac:dyDescent="0.2">
      <c r="A706" s="57">
        <v>7362</v>
      </c>
      <c r="B706" s="57" t="s">
        <v>7948</v>
      </c>
      <c r="C706" s="57" t="s">
        <v>3196</v>
      </c>
      <c r="D706" s="57" t="s">
        <v>9480</v>
      </c>
      <c r="E706" s="57">
        <v>5527575</v>
      </c>
      <c r="F706" s="57">
        <v>11055150</v>
      </c>
    </row>
    <row r="707" spans="1:6" x14ac:dyDescent="0.2">
      <c r="A707" s="57">
        <v>7362</v>
      </c>
      <c r="B707" s="57" t="s">
        <v>7948</v>
      </c>
      <c r="C707" s="57" t="s">
        <v>3196</v>
      </c>
      <c r="D707" s="57" t="s">
        <v>9487</v>
      </c>
      <c r="E707" s="57">
        <v>4542740</v>
      </c>
      <c r="F707" s="57">
        <v>9245812</v>
      </c>
    </row>
    <row r="708" spans="1:6" x14ac:dyDescent="0.2">
      <c r="A708" s="57">
        <v>7362</v>
      </c>
      <c r="B708" s="57" t="s">
        <v>7948</v>
      </c>
      <c r="C708" s="57" t="s">
        <v>3196</v>
      </c>
      <c r="D708" s="57" t="s">
        <v>186</v>
      </c>
      <c r="E708" s="57">
        <v>16358415</v>
      </c>
      <c r="F708" s="57">
        <v>24156963</v>
      </c>
    </row>
    <row r="709" spans="1:6" x14ac:dyDescent="0.2">
      <c r="A709" s="57">
        <v>7362</v>
      </c>
      <c r="B709" s="57" t="s">
        <v>7948</v>
      </c>
      <c r="C709" s="57" t="s">
        <v>3196</v>
      </c>
      <c r="D709" s="57" t="s">
        <v>9506</v>
      </c>
      <c r="E709" s="57">
        <v>19655324</v>
      </c>
      <c r="F709" s="57">
        <v>44787796</v>
      </c>
    </row>
    <row r="710" spans="1:6" x14ac:dyDescent="0.2">
      <c r="A710" s="57">
        <v>7362</v>
      </c>
      <c r="B710" s="57" t="s">
        <v>7948</v>
      </c>
      <c r="C710" s="57" t="s">
        <v>3196</v>
      </c>
      <c r="D710" s="57" t="s">
        <v>9507</v>
      </c>
      <c r="E710" s="57">
        <v>8016600</v>
      </c>
      <c r="F710" s="57">
        <v>15552204</v>
      </c>
    </row>
    <row r="711" spans="1:6" x14ac:dyDescent="0.2">
      <c r="A711" s="57">
        <v>7362</v>
      </c>
      <c r="B711" s="57" t="s">
        <v>7948</v>
      </c>
      <c r="C711" s="57" t="s">
        <v>3196</v>
      </c>
      <c r="D711" s="57" t="s">
        <v>435</v>
      </c>
      <c r="E711" s="57">
        <v>7214940</v>
      </c>
      <c r="F711" s="57">
        <v>13628220</v>
      </c>
    </row>
    <row r="712" spans="1:6" x14ac:dyDescent="0.2">
      <c r="A712" s="57">
        <v>7362</v>
      </c>
      <c r="B712" s="57" t="s">
        <v>7948</v>
      </c>
      <c r="C712" s="57" t="s">
        <v>3196</v>
      </c>
      <c r="D712" s="57" t="s">
        <v>9516</v>
      </c>
      <c r="E712" s="57">
        <v>6413280</v>
      </c>
      <c r="F712" s="57">
        <v>12826560</v>
      </c>
    </row>
    <row r="713" spans="1:6" x14ac:dyDescent="0.2">
      <c r="A713" s="57">
        <v>7362</v>
      </c>
      <c r="B713" s="57" t="s">
        <v>7948</v>
      </c>
      <c r="C713" s="57" t="s">
        <v>3196</v>
      </c>
      <c r="D713" s="57" t="s">
        <v>9522</v>
      </c>
      <c r="E713" s="57">
        <v>3343181</v>
      </c>
      <c r="F713" s="57">
        <v>6388455</v>
      </c>
    </row>
    <row r="714" spans="1:6" x14ac:dyDescent="0.2">
      <c r="A714" s="57">
        <v>7362</v>
      </c>
      <c r="B714" s="57" t="s">
        <v>7948</v>
      </c>
      <c r="C714" s="57" t="s">
        <v>3196</v>
      </c>
      <c r="D714" s="57" t="s">
        <v>211</v>
      </c>
      <c r="E714" s="57">
        <v>34471380</v>
      </c>
      <c r="F714" s="57">
        <v>65736120</v>
      </c>
    </row>
    <row r="715" spans="1:6" x14ac:dyDescent="0.2">
      <c r="A715" s="57">
        <v>7362</v>
      </c>
      <c r="B715" s="57" t="s">
        <v>7948</v>
      </c>
      <c r="C715" s="57" t="s">
        <v>3196</v>
      </c>
      <c r="D715" s="57" t="s">
        <v>266</v>
      </c>
      <c r="E715" s="57">
        <v>8978592</v>
      </c>
      <c r="F715" s="57">
        <v>16514196</v>
      </c>
    </row>
    <row r="716" spans="1:6" x14ac:dyDescent="0.2">
      <c r="A716" s="57">
        <v>7362</v>
      </c>
      <c r="B716" s="57" t="s">
        <v>7948</v>
      </c>
      <c r="C716" s="57" t="s">
        <v>3196</v>
      </c>
      <c r="D716" s="57" t="s">
        <v>9548</v>
      </c>
      <c r="E716" s="57">
        <v>6413280</v>
      </c>
      <c r="F716" s="57">
        <v>11543904</v>
      </c>
    </row>
    <row r="717" spans="1:6" x14ac:dyDescent="0.2">
      <c r="A717" s="57">
        <v>7362</v>
      </c>
      <c r="B717" s="57" t="s">
        <v>7948</v>
      </c>
      <c r="C717" s="57" t="s">
        <v>3196</v>
      </c>
      <c r="D717" s="57" t="s">
        <v>215</v>
      </c>
      <c r="E717" s="57">
        <v>20148388</v>
      </c>
      <c r="F717" s="57">
        <v>39174452</v>
      </c>
    </row>
    <row r="718" spans="1:6" x14ac:dyDescent="0.2">
      <c r="A718" s="57">
        <v>7362</v>
      </c>
      <c r="B718" s="57" t="s">
        <v>7948</v>
      </c>
      <c r="C718" s="57" t="s">
        <v>3196</v>
      </c>
      <c r="D718" s="57" t="s">
        <v>216</v>
      </c>
      <c r="E718" s="57">
        <v>4489296</v>
      </c>
      <c r="F718" s="57">
        <v>10902576</v>
      </c>
    </row>
    <row r="719" spans="1:6" x14ac:dyDescent="0.2">
      <c r="A719" s="57">
        <v>7362</v>
      </c>
      <c r="B719" s="57" t="s">
        <v>7948</v>
      </c>
      <c r="C719" s="57" t="s">
        <v>3196</v>
      </c>
      <c r="D719" s="57" t="s">
        <v>375</v>
      </c>
      <c r="E719" s="57">
        <v>6252948</v>
      </c>
      <c r="F719" s="57">
        <v>12826560</v>
      </c>
    </row>
    <row r="720" spans="1:6" x14ac:dyDescent="0.2">
      <c r="A720" s="57">
        <v>7362</v>
      </c>
      <c r="B720" s="57" t="s">
        <v>7948</v>
      </c>
      <c r="C720" s="57" t="s">
        <v>3196</v>
      </c>
      <c r="D720" s="57" t="s">
        <v>219</v>
      </c>
      <c r="E720" s="57">
        <v>17674414</v>
      </c>
      <c r="F720" s="57">
        <v>53793697</v>
      </c>
    </row>
    <row r="721" spans="1:6" x14ac:dyDescent="0.2">
      <c r="A721" s="57">
        <v>7362</v>
      </c>
      <c r="B721" s="57" t="s">
        <v>7948</v>
      </c>
      <c r="C721" s="57" t="s">
        <v>3196</v>
      </c>
      <c r="D721" s="57" t="s">
        <v>71</v>
      </c>
      <c r="E721" s="57">
        <v>15631508</v>
      </c>
      <c r="F721" s="57">
        <v>30880288</v>
      </c>
    </row>
    <row r="722" spans="1:6" x14ac:dyDescent="0.2">
      <c r="A722" s="57">
        <v>7362</v>
      </c>
      <c r="B722" s="57" t="s">
        <v>7948</v>
      </c>
      <c r="C722" s="57" t="s">
        <v>3196</v>
      </c>
      <c r="D722" s="57" t="s">
        <v>72</v>
      </c>
      <c r="E722" s="57">
        <v>11481840</v>
      </c>
      <c r="F722" s="57">
        <v>22032720</v>
      </c>
    </row>
    <row r="723" spans="1:6" x14ac:dyDescent="0.2">
      <c r="A723" s="57">
        <v>7367</v>
      </c>
      <c r="B723" s="57" t="s">
        <v>8538</v>
      </c>
      <c r="C723" s="57" t="s">
        <v>9289</v>
      </c>
      <c r="D723" s="57" t="s">
        <v>9499</v>
      </c>
      <c r="E723" s="57">
        <v>12878280</v>
      </c>
      <c r="F723" s="57">
        <v>20636280</v>
      </c>
    </row>
    <row r="724" spans="1:6" x14ac:dyDescent="0.2">
      <c r="A724" s="57">
        <v>7369</v>
      </c>
      <c r="B724" s="57" t="s">
        <v>7912</v>
      </c>
      <c r="C724" s="57" t="s">
        <v>3197</v>
      </c>
      <c r="D724" s="57" t="s">
        <v>174</v>
      </c>
      <c r="E724" s="57">
        <v>13040336</v>
      </c>
      <c r="F724" s="57">
        <v>19079508</v>
      </c>
    </row>
    <row r="725" spans="1:6" x14ac:dyDescent="0.2">
      <c r="A725" s="57">
        <v>7369</v>
      </c>
      <c r="B725" s="57" t="s">
        <v>7912</v>
      </c>
      <c r="C725" s="57" t="s">
        <v>3197</v>
      </c>
      <c r="D725" s="57" t="s">
        <v>94</v>
      </c>
      <c r="E725" s="57">
        <v>12719672</v>
      </c>
      <c r="F725" s="57">
        <v>18758844</v>
      </c>
    </row>
    <row r="726" spans="1:6" x14ac:dyDescent="0.2">
      <c r="A726" s="57">
        <v>7369</v>
      </c>
      <c r="B726" s="57" t="s">
        <v>7912</v>
      </c>
      <c r="C726" s="57" t="s">
        <v>3197</v>
      </c>
      <c r="D726" s="57" t="s">
        <v>72</v>
      </c>
      <c r="E726" s="57">
        <v>13317900</v>
      </c>
      <c r="F726" s="57">
        <v>32325000</v>
      </c>
    </row>
    <row r="727" spans="1:6" x14ac:dyDescent="0.2">
      <c r="A727" s="57">
        <v>7376</v>
      </c>
      <c r="B727" s="57" t="s">
        <v>7970</v>
      </c>
      <c r="C727" s="57" t="s">
        <v>3198</v>
      </c>
      <c r="D727" s="57" t="s">
        <v>216</v>
      </c>
      <c r="E727" s="57">
        <v>28440828</v>
      </c>
      <c r="F727" s="57">
        <v>53048870</v>
      </c>
    </row>
    <row r="728" spans="1:6" x14ac:dyDescent="0.2">
      <c r="A728" s="57">
        <v>7379</v>
      </c>
      <c r="B728" s="57" t="s">
        <v>8547</v>
      </c>
      <c r="C728" s="57" t="s">
        <v>9209</v>
      </c>
      <c r="D728" s="57" t="s">
        <v>203</v>
      </c>
      <c r="E728" s="57">
        <v>33000808</v>
      </c>
      <c r="F728" s="57">
        <v>65618430</v>
      </c>
    </row>
    <row r="729" spans="1:6" x14ac:dyDescent="0.2">
      <c r="A729" s="57">
        <v>7379</v>
      </c>
      <c r="B729" s="57" t="s">
        <v>8547</v>
      </c>
      <c r="C729" s="57" t="s">
        <v>9209</v>
      </c>
      <c r="D729" s="57" t="s">
        <v>204</v>
      </c>
      <c r="E729" s="57">
        <v>38896132</v>
      </c>
      <c r="F729" s="57">
        <v>60302006</v>
      </c>
    </row>
    <row r="730" spans="1:6" x14ac:dyDescent="0.2">
      <c r="A730" s="57">
        <v>7379</v>
      </c>
      <c r="B730" s="57" t="s">
        <v>8547</v>
      </c>
      <c r="C730" s="57" t="s">
        <v>9209</v>
      </c>
      <c r="D730" s="57" t="s">
        <v>9453</v>
      </c>
      <c r="E730" s="57">
        <v>19419135</v>
      </c>
      <c r="F730" s="57">
        <v>38838271</v>
      </c>
    </row>
    <row r="731" spans="1:6" x14ac:dyDescent="0.2">
      <c r="A731" s="57">
        <v>7379</v>
      </c>
      <c r="B731" s="57" t="s">
        <v>8547</v>
      </c>
      <c r="C731" s="57" t="s">
        <v>9209</v>
      </c>
      <c r="D731" s="57" t="s">
        <v>184</v>
      </c>
      <c r="E731" s="57">
        <v>21756293</v>
      </c>
      <c r="F731" s="57">
        <v>70036534</v>
      </c>
    </row>
    <row r="732" spans="1:6" x14ac:dyDescent="0.2">
      <c r="A732" s="57">
        <v>7379</v>
      </c>
      <c r="B732" s="57" t="s">
        <v>8547</v>
      </c>
      <c r="C732" s="57" t="s">
        <v>9209</v>
      </c>
      <c r="D732" s="57" t="s">
        <v>100</v>
      </c>
      <c r="E732" s="57">
        <v>60437713</v>
      </c>
      <c r="F732" s="57">
        <v>183407879</v>
      </c>
    </row>
    <row r="733" spans="1:6" x14ac:dyDescent="0.2">
      <c r="A733" s="57">
        <v>7379</v>
      </c>
      <c r="B733" s="57" t="s">
        <v>8547</v>
      </c>
      <c r="C733" s="57" t="s">
        <v>9209</v>
      </c>
      <c r="D733" s="57" t="s">
        <v>207</v>
      </c>
      <c r="E733" s="57">
        <v>37071171</v>
      </c>
      <c r="F733" s="57">
        <v>73419653</v>
      </c>
    </row>
    <row r="734" spans="1:6" x14ac:dyDescent="0.2">
      <c r="A734" s="57">
        <v>7379</v>
      </c>
      <c r="B734" s="57" t="s">
        <v>8547</v>
      </c>
      <c r="C734" s="57" t="s">
        <v>9209</v>
      </c>
      <c r="D734" s="57" t="s">
        <v>265</v>
      </c>
      <c r="E734" s="57">
        <v>38950332</v>
      </c>
      <c r="F734" s="57">
        <v>77017253</v>
      </c>
    </row>
    <row r="735" spans="1:6" x14ac:dyDescent="0.2">
      <c r="A735" s="57">
        <v>7379</v>
      </c>
      <c r="B735" s="57" t="s">
        <v>8547</v>
      </c>
      <c r="C735" s="57" t="s">
        <v>9209</v>
      </c>
      <c r="D735" s="57" t="s">
        <v>9535</v>
      </c>
      <c r="E735" s="57">
        <v>19158812</v>
      </c>
      <c r="F735" s="57">
        <v>37596325</v>
      </c>
    </row>
    <row r="736" spans="1:6" x14ac:dyDescent="0.2">
      <c r="A736" s="57">
        <v>7379</v>
      </c>
      <c r="B736" s="57" t="s">
        <v>8547</v>
      </c>
      <c r="C736" s="57" t="s">
        <v>9209</v>
      </c>
      <c r="D736" s="57" t="s">
        <v>1113</v>
      </c>
      <c r="E736" s="57">
        <v>27288610</v>
      </c>
      <c r="F736" s="57">
        <v>54021656</v>
      </c>
    </row>
    <row r="737" spans="1:6" x14ac:dyDescent="0.2">
      <c r="A737" s="57">
        <v>7379</v>
      </c>
      <c r="B737" s="57" t="s">
        <v>8547</v>
      </c>
      <c r="C737" s="57" t="s">
        <v>9209</v>
      </c>
      <c r="D737" s="57" t="s">
        <v>9550</v>
      </c>
      <c r="E737" s="57">
        <v>70349750</v>
      </c>
      <c r="F737" s="57">
        <v>120276474</v>
      </c>
    </row>
    <row r="738" spans="1:6" x14ac:dyDescent="0.2">
      <c r="A738" s="57">
        <v>7379</v>
      </c>
      <c r="B738" s="57" t="s">
        <v>8547</v>
      </c>
      <c r="C738" s="57" t="s">
        <v>9209</v>
      </c>
      <c r="D738" s="57" t="s">
        <v>9556</v>
      </c>
      <c r="E738" s="57">
        <v>31240604</v>
      </c>
      <c r="F738" s="57">
        <v>62266710</v>
      </c>
    </row>
    <row r="739" spans="1:6" x14ac:dyDescent="0.2">
      <c r="A739" s="57">
        <v>7381</v>
      </c>
      <c r="B739" s="57" t="s">
        <v>8549</v>
      </c>
      <c r="C739" s="57" t="s">
        <v>9229</v>
      </c>
      <c r="D739" s="57" t="s">
        <v>9460</v>
      </c>
      <c r="E739" s="57">
        <v>48548232</v>
      </c>
      <c r="F739" s="57">
        <v>57247091</v>
      </c>
    </row>
    <row r="740" spans="1:6" x14ac:dyDescent="0.2">
      <c r="A740" s="57">
        <v>7386</v>
      </c>
      <c r="B740" s="57" t="s">
        <v>8554</v>
      </c>
      <c r="C740" s="57" t="s">
        <v>9224</v>
      </c>
      <c r="D740" s="57" t="s">
        <v>9455</v>
      </c>
      <c r="E740" s="57">
        <v>7631574</v>
      </c>
      <c r="F740" s="57">
        <v>10493414</v>
      </c>
    </row>
    <row r="741" spans="1:6" x14ac:dyDescent="0.2">
      <c r="A741" s="57">
        <v>7388</v>
      </c>
      <c r="B741" s="57" t="s">
        <v>8556</v>
      </c>
      <c r="C741" s="57" t="s">
        <v>9212</v>
      </c>
      <c r="D741" s="57" t="s">
        <v>204</v>
      </c>
      <c r="E741" s="57">
        <v>20706523</v>
      </c>
      <c r="F741" s="57">
        <v>39732854</v>
      </c>
    </row>
    <row r="742" spans="1:6" x14ac:dyDescent="0.2">
      <c r="A742" s="57">
        <v>7388</v>
      </c>
      <c r="B742" s="57" t="s">
        <v>8556</v>
      </c>
      <c r="C742" s="57" t="s">
        <v>9212</v>
      </c>
      <c r="D742" s="57" t="s">
        <v>1836</v>
      </c>
      <c r="E742" s="57">
        <v>21894419</v>
      </c>
      <c r="F742" s="57">
        <v>43327741</v>
      </c>
    </row>
    <row r="743" spans="1:6" x14ac:dyDescent="0.2">
      <c r="A743" s="57">
        <v>7388</v>
      </c>
      <c r="B743" s="57" t="s">
        <v>8556</v>
      </c>
      <c r="C743" s="57" t="s">
        <v>9212</v>
      </c>
      <c r="D743" s="57" t="s">
        <v>219</v>
      </c>
      <c r="E743" s="57">
        <v>46425709</v>
      </c>
      <c r="F743" s="57">
        <v>83361233</v>
      </c>
    </row>
    <row r="744" spans="1:6" x14ac:dyDescent="0.2">
      <c r="A744" s="57">
        <v>7388</v>
      </c>
      <c r="B744" s="57" t="s">
        <v>8556</v>
      </c>
      <c r="C744" s="57" t="s">
        <v>9212</v>
      </c>
      <c r="D744" s="57" t="s">
        <v>9591</v>
      </c>
      <c r="E744" s="57">
        <v>37361290</v>
      </c>
      <c r="F744" s="57">
        <v>74668815</v>
      </c>
    </row>
    <row r="745" spans="1:6" x14ac:dyDescent="0.2">
      <c r="A745" s="57">
        <v>7388</v>
      </c>
      <c r="B745" s="57" t="s">
        <v>8556</v>
      </c>
      <c r="C745" s="57" t="s">
        <v>9212</v>
      </c>
      <c r="D745" s="57" t="s">
        <v>9594</v>
      </c>
      <c r="E745" s="57">
        <v>18467764</v>
      </c>
      <c r="F745" s="57">
        <v>37365012</v>
      </c>
    </row>
    <row r="746" spans="1:6" x14ac:dyDescent="0.2">
      <c r="A746" s="57">
        <v>7390</v>
      </c>
      <c r="B746" s="57" t="s">
        <v>7921</v>
      </c>
      <c r="C746" s="57" t="s">
        <v>7920</v>
      </c>
      <c r="D746" s="57" t="s">
        <v>484</v>
      </c>
      <c r="E746" s="57">
        <v>6439140</v>
      </c>
      <c r="F746" s="57">
        <v>19317420</v>
      </c>
    </row>
    <row r="747" spans="1:6" x14ac:dyDescent="0.2">
      <c r="A747" s="57">
        <v>7395</v>
      </c>
      <c r="B747" s="57" t="s">
        <v>8562</v>
      </c>
      <c r="C747" s="57" t="s">
        <v>9322</v>
      </c>
      <c r="D747" s="57" t="s">
        <v>9515</v>
      </c>
      <c r="E747" s="57">
        <v>8108547</v>
      </c>
      <c r="F747" s="57">
        <v>16217094</v>
      </c>
    </row>
    <row r="748" spans="1:6" x14ac:dyDescent="0.2">
      <c r="A748" s="57">
        <v>7411</v>
      </c>
      <c r="B748" s="57" t="s">
        <v>8578</v>
      </c>
      <c r="C748" s="57" t="s">
        <v>9399</v>
      </c>
      <c r="D748" s="57" t="s">
        <v>9569</v>
      </c>
      <c r="E748" s="57">
        <v>5008220</v>
      </c>
      <c r="F748" s="57">
        <v>10016440</v>
      </c>
    </row>
    <row r="749" spans="1:6" x14ac:dyDescent="0.2">
      <c r="A749" s="57">
        <v>7412</v>
      </c>
      <c r="B749" s="57" t="s">
        <v>8579</v>
      </c>
      <c r="C749" s="57" t="s">
        <v>9214</v>
      </c>
      <c r="D749" s="57" t="s">
        <v>9453</v>
      </c>
      <c r="E749" s="57">
        <v>37044812</v>
      </c>
      <c r="F749" s="57">
        <v>72089107</v>
      </c>
    </row>
    <row r="750" spans="1:6" x14ac:dyDescent="0.2">
      <c r="A750" s="57">
        <v>7418</v>
      </c>
      <c r="B750" s="57" t="s">
        <v>9611</v>
      </c>
      <c r="C750" s="57" t="s">
        <v>9635</v>
      </c>
      <c r="D750" s="57" t="s">
        <v>216</v>
      </c>
      <c r="E750" s="57">
        <v>21463800</v>
      </c>
      <c r="F750" s="57">
        <v>21463800</v>
      </c>
    </row>
    <row r="751" spans="1:6" x14ac:dyDescent="0.2">
      <c r="A751" s="57">
        <v>7423</v>
      </c>
      <c r="B751" s="57" t="s">
        <v>8588</v>
      </c>
      <c r="C751" s="57" t="s">
        <v>9444</v>
      </c>
      <c r="D751" s="57" t="s">
        <v>9536</v>
      </c>
      <c r="E751" s="57">
        <v>2861840</v>
      </c>
      <c r="F751" s="57">
        <v>8585520</v>
      </c>
    </row>
    <row r="752" spans="1:6" x14ac:dyDescent="0.2">
      <c r="A752" s="57">
        <v>7425</v>
      </c>
      <c r="B752" s="57" t="s">
        <v>8590</v>
      </c>
      <c r="C752" s="57" t="s">
        <v>9245</v>
      </c>
      <c r="D752" s="57" t="s">
        <v>9470</v>
      </c>
      <c r="E752" s="57">
        <v>0</v>
      </c>
      <c r="F752" s="57">
        <v>3262498</v>
      </c>
    </row>
    <row r="753" spans="1:6" x14ac:dyDescent="0.2">
      <c r="A753" s="57">
        <v>7436</v>
      </c>
      <c r="B753" s="57" t="s">
        <v>8601</v>
      </c>
      <c r="C753" s="57" t="s">
        <v>9432</v>
      </c>
      <c r="D753" s="57" t="s">
        <v>220</v>
      </c>
      <c r="E753" s="57">
        <v>4078122</v>
      </c>
      <c r="F753" s="57">
        <v>8156244</v>
      </c>
    </row>
    <row r="754" spans="1:6" x14ac:dyDescent="0.2">
      <c r="A754" s="57">
        <v>7446</v>
      </c>
      <c r="B754" s="57" t="s">
        <v>8611</v>
      </c>
      <c r="C754" s="57" t="s">
        <v>9636</v>
      </c>
      <c r="D754" s="57" t="s">
        <v>323</v>
      </c>
      <c r="E754" s="57">
        <v>84815628</v>
      </c>
      <c r="F754" s="57">
        <v>84815628</v>
      </c>
    </row>
    <row r="755" spans="1:6" x14ac:dyDescent="0.2">
      <c r="A755" s="57">
        <v>7450</v>
      </c>
      <c r="B755" s="57" t="s">
        <v>7949</v>
      </c>
      <c r="C755" s="57" t="s">
        <v>3199</v>
      </c>
      <c r="D755" s="57" t="s">
        <v>2284</v>
      </c>
      <c r="E755" s="57">
        <v>23614731</v>
      </c>
      <c r="F755" s="57">
        <v>64556283</v>
      </c>
    </row>
    <row r="756" spans="1:6" x14ac:dyDescent="0.2">
      <c r="A756" s="57">
        <v>7451</v>
      </c>
      <c r="B756" s="57" t="s">
        <v>8615</v>
      </c>
      <c r="C756" s="57" t="s">
        <v>9403</v>
      </c>
      <c r="D756" s="57" t="s">
        <v>9574</v>
      </c>
      <c r="E756" s="57">
        <v>4893746</v>
      </c>
      <c r="F756" s="57">
        <v>9787492</v>
      </c>
    </row>
    <row r="757" spans="1:6" x14ac:dyDescent="0.2">
      <c r="A757" s="57">
        <v>7452</v>
      </c>
      <c r="B757" s="57" t="s">
        <v>8616</v>
      </c>
      <c r="C757" s="57" t="s">
        <v>9382</v>
      </c>
      <c r="D757" s="57" t="s">
        <v>9559</v>
      </c>
      <c r="E757" s="57">
        <v>26010988</v>
      </c>
      <c r="F757" s="57">
        <v>46627314</v>
      </c>
    </row>
    <row r="758" spans="1:6" x14ac:dyDescent="0.2">
      <c r="A758" s="57">
        <v>7458</v>
      </c>
      <c r="B758" s="57" t="s">
        <v>7967</v>
      </c>
      <c r="C758" s="57" t="s">
        <v>3200</v>
      </c>
      <c r="D758" s="57" t="s">
        <v>223</v>
      </c>
      <c r="E758" s="57">
        <v>5008220</v>
      </c>
      <c r="F758" s="57">
        <v>15024660</v>
      </c>
    </row>
    <row r="759" spans="1:6" x14ac:dyDescent="0.2">
      <c r="A759" s="57">
        <v>7459</v>
      </c>
      <c r="B759" s="57" t="s">
        <v>8622</v>
      </c>
      <c r="C759" s="57" t="s">
        <v>9253</v>
      </c>
      <c r="D759" s="57" t="s">
        <v>282</v>
      </c>
      <c r="E759" s="57">
        <v>22328385</v>
      </c>
      <c r="F759" s="57">
        <v>40858048</v>
      </c>
    </row>
    <row r="760" spans="1:6" x14ac:dyDescent="0.2">
      <c r="A760" s="57">
        <v>7459</v>
      </c>
      <c r="B760" s="57" t="s">
        <v>8622</v>
      </c>
      <c r="C760" s="57" t="s">
        <v>9253</v>
      </c>
      <c r="D760" s="57" t="s">
        <v>9592</v>
      </c>
      <c r="E760" s="57">
        <v>10875320</v>
      </c>
      <c r="F760" s="57">
        <v>21933418</v>
      </c>
    </row>
    <row r="761" spans="1:6" x14ac:dyDescent="0.2">
      <c r="A761" s="57">
        <v>7460</v>
      </c>
      <c r="B761" s="57" t="s">
        <v>7900</v>
      </c>
      <c r="C761" s="57" t="s">
        <v>3201</v>
      </c>
      <c r="D761" s="57" t="s">
        <v>2322</v>
      </c>
      <c r="E761" s="57">
        <v>3577300</v>
      </c>
      <c r="F761" s="57">
        <v>10731900</v>
      </c>
    </row>
    <row r="762" spans="1:6" x14ac:dyDescent="0.2">
      <c r="A762" s="57">
        <v>7462</v>
      </c>
      <c r="B762" s="57" t="s">
        <v>7924</v>
      </c>
      <c r="C762" s="57" t="s">
        <v>3202</v>
      </c>
      <c r="D762" s="57" t="s">
        <v>207</v>
      </c>
      <c r="E762" s="57">
        <v>37848868</v>
      </c>
      <c r="F762" s="57">
        <v>91755169</v>
      </c>
    </row>
    <row r="763" spans="1:6" x14ac:dyDescent="0.2">
      <c r="A763" s="57">
        <v>7462</v>
      </c>
      <c r="B763" s="57" t="s">
        <v>7924</v>
      </c>
      <c r="C763" s="57" t="s">
        <v>3202</v>
      </c>
      <c r="D763" s="57" t="s">
        <v>484</v>
      </c>
      <c r="E763" s="57">
        <v>15590132</v>
      </c>
      <c r="F763" s="57">
        <v>36633832</v>
      </c>
    </row>
    <row r="764" spans="1:6" x14ac:dyDescent="0.2">
      <c r="A764" s="57">
        <v>7462</v>
      </c>
      <c r="B764" s="57" t="s">
        <v>7924</v>
      </c>
      <c r="C764" s="57" t="s">
        <v>3202</v>
      </c>
      <c r="D764" s="57" t="s">
        <v>160</v>
      </c>
      <c r="E764" s="57">
        <v>79627000</v>
      </c>
      <c r="F764" s="57">
        <v>128503456</v>
      </c>
    </row>
    <row r="765" spans="1:6" x14ac:dyDescent="0.2">
      <c r="A765" s="57">
        <v>7463</v>
      </c>
      <c r="B765" s="57" t="s">
        <v>7961</v>
      </c>
      <c r="C765" s="57" t="s">
        <v>3203</v>
      </c>
      <c r="D765" s="57" t="s">
        <v>253</v>
      </c>
      <c r="E765" s="57">
        <v>10230799</v>
      </c>
      <c r="F765" s="57">
        <v>46505475</v>
      </c>
    </row>
    <row r="766" spans="1:6" x14ac:dyDescent="0.2">
      <c r="A766" s="57">
        <v>7473</v>
      </c>
      <c r="B766" s="57" t="s">
        <v>7950</v>
      </c>
      <c r="C766" s="57" t="s">
        <v>3204</v>
      </c>
      <c r="D766" s="57" t="s">
        <v>658</v>
      </c>
      <c r="E766" s="57">
        <v>7661732</v>
      </c>
      <c r="F766" s="57">
        <v>14502564</v>
      </c>
    </row>
    <row r="767" spans="1:6" x14ac:dyDescent="0.2">
      <c r="A767" s="57">
        <v>7473</v>
      </c>
      <c r="B767" s="57" t="s">
        <v>7950</v>
      </c>
      <c r="C767" s="57" t="s">
        <v>3204</v>
      </c>
      <c r="D767" s="57" t="s">
        <v>203</v>
      </c>
      <c r="E767" s="57">
        <v>16184085</v>
      </c>
      <c r="F767" s="57">
        <v>35009256</v>
      </c>
    </row>
    <row r="768" spans="1:6" x14ac:dyDescent="0.2">
      <c r="A768" s="57">
        <v>7473</v>
      </c>
      <c r="B768" s="57" t="s">
        <v>7950</v>
      </c>
      <c r="C768" s="57" t="s">
        <v>3204</v>
      </c>
      <c r="D768" s="57" t="s">
        <v>204</v>
      </c>
      <c r="E768" s="57">
        <v>7798547</v>
      </c>
      <c r="F768" s="57">
        <v>15414317</v>
      </c>
    </row>
    <row r="769" spans="1:6" x14ac:dyDescent="0.2">
      <c r="A769" s="57">
        <v>7473</v>
      </c>
      <c r="B769" s="57" t="s">
        <v>7950</v>
      </c>
      <c r="C769" s="57" t="s">
        <v>3204</v>
      </c>
      <c r="D769" s="57" t="s">
        <v>184</v>
      </c>
      <c r="E769" s="57">
        <v>21309192</v>
      </c>
      <c r="F769" s="57">
        <v>40976584</v>
      </c>
    </row>
    <row r="770" spans="1:6" x14ac:dyDescent="0.2">
      <c r="A770" s="57">
        <v>7473</v>
      </c>
      <c r="B770" s="57" t="s">
        <v>7950</v>
      </c>
      <c r="C770" s="57" t="s">
        <v>3204</v>
      </c>
      <c r="D770" s="57" t="s">
        <v>111</v>
      </c>
      <c r="E770" s="57">
        <v>19740075</v>
      </c>
      <c r="F770" s="57">
        <v>36190138</v>
      </c>
    </row>
    <row r="771" spans="1:6" x14ac:dyDescent="0.2">
      <c r="A771" s="57">
        <v>7473</v>
      </c>
      <c r="B771" s="57" t="s">
        <v>7950</v>
      </c>
      <c r="C771" s="57" t="s">
        <v>3204</v>
      </c>
      <c r="D771" s="57" t="s">
        <v>186</v>
      </c>
      <c r="E771" s="57">
        <v>24216546</v>
      </c>
      <c r="F771" s="57">
        <v>44739042</v>
      </c>
    </row>
    <row r="772" spans="1:6" x14ac:dyDescent="0.2">
      <c r="A772" s="57">
        <v>7473</v>
      </c>
      <c r="B772" s="57" t="s">
        <v>7950</v>
      </c>
      <c r="C772" s="57" t="s">
        <v>3204</v>
      </c>
      <c r="D772" s="57" t="s">
        <v>234</v>
      </c>
      <c r="E772" s="57">
        <v>19507060</v>
      </c>
      <c r="F772" s="57">
        <v>28325320</v>
      </c>
    </row>
    <row r="773" spans="1:6" x14ac:dyDescent="0.2">
      <c r="A773" s="57">
        <v>7473</v>
      </c>
      <c r="B773" s="57" t="s">
        <v>7950</v>
      </c>
      <c r="C773" s="57" t="s">
        <v>3204</v>
      </c>
      <c r="D773" s="57" t="s">
        <v>1113</v>
      </c>
      <c r="E773" s="57">
        <v>7370100</v>
      </c>
      <c r="F773" s="57">
        <v>13855788</v>
      </c>
    </row>
    <row r="774" spans="1:6" x14ac:dyDescent="0.2">
      <c r="A774" s="57">
        <v>7473</v>
      </c>
      <c r="B774" s="57" t="s">
        <v>7950</v>
      </c>
      <c r="C774" s="57" t="s">
        <v>3204</v>
      </c>
      <c r="D774" s="57" t="s">
        <v>1053</v>
      </c>
      <c r="E774" s="57">
        <v>6780492</v>
      </c>
      <c r="F774" s="57">
        <v>12499690</v>
      </c>
    </row>
    <row r="775" spans="1:6" x14ac:dyDescent="0.2">
      <c r="A775" s="57">
        <v>7473</v>
      </c>
      <c r="B775" s="57" t="s">
        <v>7950</v>
      </c>
      <c r="C775" s="57" t="s">
        <v>3204</v>
      </c>
      <c r="D775" s="57" t="s">
        <v>9549</v>
      </c>
      <c r="E775" s="57">
        <v>15294430</v>
      </c>
      <c r="F775" s="57">
        <v>29680865</v>
      </c>
    </row>
    <row r="776" spans="1:6" x14ac:dyDescent="0.2">
      <c r="A776" s="57">
        <v>7473</v>
      </c>
      <c r="B776" s="57" t="s">
        <v>7950</v>
      </c>
      <c r="C776" s="57" t="s">
        <v>3204</v>
      </c>
      <c r="D776" s="57" t="s">
        <v>216</v>
      </c>
      <c r="E776" s="57">
        <v>17476188</v>
      </c>
      <c r="F776" s="57">
        <v>25492788</v>
      </c>
    </row>
    <row r="777" spans="1:6" x14ac:dyDescent="0.2">
      <c r="A777" s="57">
        <v>7473</v>
      </c>
      <c r="B777" s="57" t="s">
        <v>7950</v>
      </c>
      <c r="C777" s="57" t="s">
        <v>3204</v>
      </c>
      <c r="D777" s="57" t="s">
        <v>160</v>
      </c>
      <c r="E777" s="57">
        <v>6413280</v>
      </c>
      <c r="F777" s="57">
        <v>12826560</v>
      </c>
    </row>
    <row r="778" spans="1:6" x14ac:dyDescent="0.2">
      <c r="A778" s="57">
        <v>7473</v>
      </c>
      <c r="B778" s="57" t="s">
        <v>7950</v>
      </c>
      <c r="C778" s="57" t="s">
        <v>3204</v>
      </c>
      <c r="D778" s="57" t="s">
        <v>219</v>
      </c>
      <c r="E778" s="57">
        <v>26942500</v>
      </c>
      <c r="F778" s="57">
        <v>51125325</v>
      </c>
    </row>
    <row r="779" spans="1:6" x14ac:dyDescent="0.2">
      <c r="A779" s="57">
        <v>7475</v>
      </c>
      <c r="B779" s="57" t="s">
        <v>8634</v>
      </c>
      <c r="C779" s="57" t="s">
        <v>9413</v>
      </c>
      <c r="D779" s="57" t="s">
        <v>94</v>
      </c>
      <c r="E779" s="57">
        <v>5723680</v>
      </c>
      <c r="F779" s="57">
        <v>11447360</v>
      </c>
    </row>
    <row r="780" spans="1:6" x14ac:dyDescent="0.2">
      <c r="A780" s="57">
        <v>7476</v>
      </c>
      <c r="B780" s="57" t="s">
        <v>7889</v>
      </c>
      <c r="C780" s="57" t="s">
        <v>3205</v>
      </c>
      <c r="D780" s="57" t="s">
        <v>2362</v>
      </c>
      <c r="E780" s="57">
        <v>8175570</v>
      </c>
      <c r="F780" s="57">
        <v>15612492</v>
      </c>
    </row>
    <row r="781" spans="1:6" x14ac:dyDescent="0.2">
      <c r="A781" s="57">
        <v>7480</v>
      </c>
      <c r="B781" s="57" t="s">
        <v>8638</v>
      </c>
      <c r="C781" s="57" t="s">
        <v>9267</v>
      </c>
      <c r="D781" s="57" t="s">
        <v>185</v>
      </c>
      <c r="E781" s="57">
        <v>4078122</v>
      </c>
      <c r="F781" s="57">
        <v>8156244</v>
      </c>
    </row>
    <row r="782" spans="1:6" x14ac:dyDescent="0.2">
      <c r="A782" s="57">
        <v>7481</v>
      </c>
      <c r="B782" s="57" t="s">
        <v>8639</v>
      </c>
      <c r="C782" s="57" t="s">
        <v>9308</v>
      </c>
      <c r="D782" s="57" t="s">
        <v>9509</v>
      </c>
      <c r="E782" s="57">
        <v>13841996</v>
      </c>
      <c r="F782" s="57">
        <v>27202996</v>
      </c>
    </row>
    <row r="783" spans="1:6" x14ac:dyDescent="0.2">
      <c r="A783" s="57">
        <v>7481</v>
      </c>
      <c r="B783" s="57" t="s">
        <v>8639</v>
      </c>
      <c r="C783" s="57" t="s">
        <v>9308</v>
      </c>
      <c r="D783" s="57" t="s">
        <v>623</v>
      </c>
      <c r="E783" s="57">
        <v>24985070</v>
      </c>
      <c r="F783" s="57">
        <v>47725492</v>
      </c>
    </row>
    <row r="784" spans="1:6" x14ac:dyDescent="0.2">
      <c r="A784" s="57">
        <v>7481</v>
      </c>
      <c r="B784" s="57" t="s">
        <v>8639</v>
      </c>
      <c r="C784" s="57" t="s">
        <v>9308</v>
      </c>
      <c r="D784" s="57" t="s">
        <v>70</v>
      </c>
      <c r="E784" s="57">
        <v>31692292</v>
      </c>
      <c r="F784" s="57">
        <v>58414292</v>
      </c>
    </row>
    <row r="785" spans="1:6" x14ac:dyDescent="0.2">
      <c r="A785" s="57">
        <v>7482</v>
      </c>
      <c r="B785" s="57" t="s">
        <v>8640</v>
      </c>
      <c r="C785" s="57" t="s">
        <v>9400</v>
      </c>
      <c r="D785" s="57" t="s">
        <v>9570</v>
      </c>
      <c r="E785" s="57">
        <v>4893746</v>
      </c>
      <c r="F785" s="57">
        <v>14681238</v>
      </c>
    </row>
    <row r="786" spans="1:6" x14ac:dyDescent="0.2">
      <c r="A786" s="57">
        <v>7487</v>
      </c>
      <c r="B786" s="57" t="s">
        <v>8645</v>
      </c>
      <c r="C786" s="57" t="s">
        <v>9283</v>
      </c>
      <c r="D786" s="57" t="s">
        <v>9492</v>
      </c>
      <c r="E786" s="57">
        <v>4078122</v>
      </c>
      <c r="F786" s="57">
        <v>8156244</v>
      </c>
    </row>
    <row r="787" spans="1:6" x14ac:dyDescent="0.2">
      <c r="A787" s="57">
        <v>7488</v>
      </c>
      <c r="B787" s="57" t="s">
        <v>7914</v>
      </c>
      <c r="C787" s="57" t="s">
        <v>3206</v>
      </c>
      <c r="D787" s="57" t="s">
        <v>501</v>
      </c>
      <c r="E787" s="57">
        <v>6582232</v>
      </c>
      <c r="F787" s="57">
        <v>9873348</v>
      </c>
    </row>
    <row r="788" spans="1:6" x14ac:dyDescent="0.2">
      <c r="A788" s="57">
        <v>7491</v>
      </c>
      <c r="B788" s="57" t="s">
        <v>7933</v>
      </c>
      <c r="C788" s="57" t="s">
        <v>3207</v>
      </c>
      <c r="D788" s="57" t="s">
        <v>205</v>
      </c>
      <c r="E788" s="57">
        <v>13049990</v>
      </c>
      <c r="F788" s="57">
        <v>19574985</v>
      </c>
    </row>
    <row r="789" spans="1:6" x14ac:dyDescent="0.2">
      <c r="A789" s="57">
        <v>7495</v>
      </c>
      <c r="B789" s="57" t="s">
        <v>7943</v>
      </c>
      <c r="C789" s="57" t="s">
        <v>3208</v>
      </c>
      <c r="D789" s="57" t="s">
        <v>1113</v>
      </c>
      <c r="E789" s="57">
        <v>0</v>
      </c>
      <c r="F789" s="57">
        <v>13049990</v>
      </c>
    </row>
    <row r="790" spans="1:6" x14ac:dyDescent="0.2">
      <c r="A790" s="57">
        <v>7498</v>
      </c>
      <c r="B790" s="57" t="s">
        <v>7906</v>
      </c>
      <c r="C790" s="57" t="s">
        <v>3209</v>
      </c>
      <c r="D790" s="57" t="s">
        <v>348</v>
      </c>
      <c r="E790" s="57">
        <v>9542340</v>
      </c>
      <c r="F790" s="57">
        <v>26609940</v>
      </c>
    </row>
    <row r="791" spans="1:6" x14ac:dyDescent="0.2">
      <c r="A791" s="57">
        <v>7499</v>
      </c>
      <c r="B791" s="57" t="s">
        <v>8653</v>
      </c>
      <c r="C791" s="57" t="s">
        <v>9254</v>
      </c>
      <c r="D791" s="57" t="s">
        <v>282</v>
      </c>
      <c r="E791" s="57">
        <v>55260128</v>
      </c>
      <c r="F791" s="57">
        <v>129990150</v>
      </c>
    </row>
    <row r="792" spans="1:6" x14ac:dyDescent="0.2">
      <c r="A792" s="57">
        <v>7502</v>
      </c>
      <c r="B792" s="57" t="s">
        <v>7989</v>
      </c>
      <c r="C792" s="57" t="s">
        <v>3210</v>
      </c>
      <c r="D792" s="57" t="s">
        <v>250</v>
      </c>
      <c r="E792" s="57">
        <v>2384867</v>
      </c>
      <c r="F792" s="57">
        <v>10493414</v>
      </c>
    </row>
    <row r="793" spans="1:6" x14ac:dyDescent="0.2">
      <c r="A793" s="57">
        <v>7504</v>
      </c>
      <c r="B793" s="57" t="s">
        <v>8657</v>
      </c>
      <c r="C793" s="57" t="s">
        <v>9354</v>
      </c>
      <c r="D793" s="57" t="s">
        <v>212</v>
      </c>
      <c r="E793" s="57">
        <v>4730622</v>
      </c>
      <c r="F793" s="57">
        <v>9461244</v>
      </c>
    </row>
    <row r="794" spans="1:6" x14ac:dyDescent="0.2">
      <c r="A794" s="57">
        <v>7508</v>
      </c>
      <c r="B794" s="57" t="s">
        <v>8661</v>
      </c>
      <c r="C794" s="57" t="s">
        <v>9337</v>
      </c>
      <c r="D794" s="57" t="s">
        <v>9525</v>
      </c>
      <c r="E794" s="57">
        <v>3577300</v>
      </c>
      <c r="F794" s="57">
        <v>7154600</v>
      </c>
    </row>
    <row r="795" spans="1:6" x14ac:dyDescent="0.2">
      <c r="A795" s="57">
        <v>7510</v>
      </c>
      <c r="B795" s="57" t="s">
        <v>8662</v>
      </c>
      <c r="C795" s="57" t="s">
        <v>9222</v>
      </c>
      <c r="D795" s="57" t="s">
        <v>138</v>
      </c>
      <c r="E795" s="57">
        <v>19934612</v>
      </c>
      <c r="F795" s="57">
        <v>33295612</v>
      </c>
    </row>
    <row r="796" spans="1:6" x14ac:dyDescent="0.2">
      <c r="A796" s="57">
        <v>7510</v>
      </c>
      <c r="B796" s="57" t="s">
        <v>8662</v>
      </c>
      <c r="C796" s="57" t="s">
        <v>9222</v>
      </c>
      <c r="D796" s="57" t="s">
        <v>659</v>
      </c>
      <c r="E796" s="57">
        <v>42459534</v>
      </c>
      <c r="F796" s="57">
        <v>81391764</v>
      </c>
    </row>
    <row r="797" spans="1:6" x14ac:dyDescent="0.2">
      <c r="A797" s="57">
        <v>7510</v>
      </c>
      <c r="B797" s="57" t="s">
        <v>8662</v>
      </c>
      <c r="C797" s="57" t="s">
        <v>9222</v>
      </c>
      <c r="D797" s="57" t="s">
        <v>9478</v>
      </c>
      <c r="E797" s="57">
        <v>10581912</v>
      </c>
      <c r="F797" s="57">
        <v>20201832</v>
      </c>
    </row>
    <row r="798" spans="1:6" x14ac:dyDescent="0.2">
      <c r="A798" s="57">
        <v>7510</v>
      </c>
      <c r="B798" s="57" t="s">
        <v>8662</v>
      </c>
      <c r="C798" s="57" t="s">
        <v>9222</v>
      </c>
      <c r="D798" s="57" t="s">
        <v>9487</v>
      </c>
      <c r="E798" s="57">
        <v>34971062</v>
      </c>
      <c r="F798" s="57">
        <v>42729062</v>
      </c>
    </row>
    <row r="799" spans="1:6" x14ac:dyDescent="0.2">
      <c r="A799" s="57">
        <v>7510</v>
      </c>
      <c r="B799" s="57" t="s">
        <v>8662</v>
      </c>
      <c r="C799" s="57" t="s">
        <v>9222</v>
      </c>
      <c r="D799" s="57" t="s">
        <v>9488</v>
      </c>
      <c r="E799" s="57">
        <v>17158110</v>
      </c>
      <c r="F799" s="57">
        <v>25239360</v>
      </c>
    </row>
    <row r="800" spans="1:6" x14ac:dyDescent="0.2">
      <c r="A800" s="57">
        <v>7510</v>
      </c>
      <c r="B800" s="57" t="s">
        <v>8662</v>
      </c>
      <c r="C800" s="57" t="s">
        <v>9222</v>
      </c>
      <c r="D800" s="57" t="s">
        <v>9490</v>
      </c>
      <c r="E800" s="57">
        <v>17636520</v>
      </c>
      <c r="F800" s="57">
        <v>32066400</v>
      </c>
    </row>
    <row r="801" spans="1:6" x14ac:dyDescent="0.2">
      <c r="A801" s="57">
        <v>7510</v>
      </c>
      <c r="B801" s="57" t="s">
        <v>8662</v>
      </c>
      <c r="C801" s="57" t="s">
        <v>9222</v>
      </c>
      <c r="D801" s="57" t="s">
        <v>9516</v>
      </c>
      <c r="E801" s="57">
        <v>17155524</v>
      </c>
      <c r="F801" s="57">
        <v>26775444</v>
      </c>
    </row>
    <row r="802" spans="1:6" x14ac:dyDescent="0.2">
      <c r="A802" s="57">
        <v>7510</v>
      </c>
      <c r="B802" s="57" t="s">
        <v>8662</v>
      </c>
      <c r="C802" s="57" t="s">
        <v>9222</v>
      </c>
      <c r="D802" s="57" t="s">
        <v>9531</v>
      </c>
      <c r="E802" s="57">
        <v>19301904</v>
      </c>
      <c r="F802" s="57">
        <v>27318504</v>
      </c>
    </row>
    <row r="803" spans="1:6" x14ac:dyDescent="0.2">
      <c r="A803" s="57">
        <v>7510</v>
      </c>
      <c r="B803" s="57" t="s">
        <v>8662</v>
      </c>
      <c r="C803" s="57" t="s">
        <v>9222</v>
      </c>
      <c r="D803" s="57" t="s">
        <v>284</v>
      </c>
      <c r="E803" s="57">
        <v>11423655</v>
      </c>
      <c r="F803" s="57">
        <v>22847310</v>
      </c>
    </row>
    <row r="804" spans="1:6" x14ac:dyDescent="0.2">
      <c r="A804" s="57">
        <v>7510</v>
      </c>
      <c r="B804" s="57" t="s">
        <v>8662</v>
      </c>
      <c r="C804" s="57" t="s">
        <v>9222</v>
      </c>
      <c r="D804" s="57" t="s">
        <v>266</v>
      </c>
      <c r="E804" s="57">
        <v>8657928</v>
      </c>
      <c r="F804" s="57">
        <v>16674528</v>
      </c>
    </row>
    <row r="805" spans="1:6" x14ac:dyDescent="0.2">
      <c r="A805" s="57">
        <v>7510</v>
      </c>
      <c r="B805" s="57" t="s">
        <v>8662</v>
      </c>
      <c r="C805" s="57" t="s">
        <v>9222</v>
      </c>
      <c r="D805" s="57" t="s">
        <v>323</v>
      </c>
      <c r="E805" s="57">
        <v>27897768</v>
      </c>
      <c r="F805" s="57">
        <v>47939268</v>
      </c>
    </row>
    <row r="806" spans="1:6" x14ac:dyDescent="0.2">
      <c r="A806" s="57">
        <v>7510</v>
      </c>
      <c r="B806" s="57" t="s">
        <v>8662</v>
      </c>
      <c r="C806" s="57" t="s">
        <v>9222</v>
      </c>
      <c r="D806" s="57" t="s">
        <v>746</v>
      </c>
      <c r="E806" s="57">
        <v>7080261</v>
      </c>
      <c r="F806" s="57">
        <v>14160522</v>
      </c>
    </row>
    <row r="807" spans="1:6" x14ac:dyDescent="0.2">
      <c r="A807" s="57">
        <v>7510</v>
      </c>
      <c r="B807" s="57" t="s">
        <v>8662</v>
      </c>
      <c r="C807" s="57" t="s">
        <v>9222</v>
      </c>
      <c r="D807" s="57" t="s">
        <v>298</v>
      </c>
      <c r="E807" s="57">
        <v>9762667</v>
      </c>
      <c r="F807" s="57">
        <v>19525334</v>
      </c>
    </row>
    <row r="808" spans="1:6" x14ac:dyDescent="0.2">
      <c r="A808" s="57">
        <v>7510</v>
      </c>
      <c r="B808" s="57" t="s">
        <v>8662</v>
      </c>
      <c r="C808" s="57" t="s">
        <v>9222</v>
      </c>
      <c r="D808" s="57" t="s">
        <v>9559</v>
      </c>
      <c r="E808" s="57">
        <v>21350878</v>
      </c>
      <c r="F808" s="57">
        <v>38052128</v>
      </c>
    </row>
    <row r="809" spans="1:6" x14ac:dyDescent="0.2">
      <c r="A809" s="57">
        <v>7510</v>
      </c>
      <c r="B809" s="57" t="s">
        <v>8662</v>
      </c>
      <c r="C809" s="57" t="s">
        <v>9222</v>
      </c>
      <c r="D809" s="57" t="s">
        <v>216</v>
      </c>
      <c r="E809" s="57">
        <v>42423330</v>
      </c>
      <c r="F809" s="57">
        <v>85751760</v>
      </c>
    </row>
    <row r="810" spans="1:6" x14ac:dyDescent="0.2">
      <c r="A810" s="57">
        <v>7510</v>
      </c>
      <c r="B810" s="57" t="s">
        <v>8662</v>
      </c>
      <c r="C810" s="57" t="s">
        <v>9222</v>
      </c>
      <c r="D810" s="57" t="s">
        <v>375</v>
      </c>
      <c r="E810" s="57">
        <v>17155524</v>
      </c>
      <c r="F810" s="57">
        <v>25172124</v>
      </c>
    </row>
    <row r="811" spans="1:6" x14ac:dyDescent="0.2">
      <c r="A811" s="57">
        <v>7510</v>
      </c>
      <c r="B811" s="57" t="s">
        <v>8662</v>
      </c>
      <c r="C811" s="57" t="s">
        <v>9222</v>
      </c>
      <c r="D811" s="57" t="s">
        <v>253</v>
      </c>
      <c r="E811" s="57">
        <v>6490860</v>
      </c>
      <c r="F811" s="57">
        <v>24075660</v>
      </c>
    </row>
    <row r="812" spans="1:6" x14ac:dyDescent="0.2">
      <c r="A812" s="57">
        <v>7512</v>
      </c>
      <c r="B812" s="57" t="s">
        <v>8664</v>
      </c>
      <c r="C812" s="57" t="s">
        <v>9637</v>
      </c>
      <c r="D812" s="57" t="s">
        <v>9638</v>
      </c>
      <c r="E812" s="57">
        <v>5265786</v>
      </c>
      <c r="F812" s="57">
        <v>10531572</v>
      </c>
    </row>
    <row r="813" spans="1:6" x14ac:dyDescent="0.2">
      <c r="A813" s="57">
        <v>7513</v>
      </c>
      <c r="B813" s="57" t="s">
        <v>7884</v>
      </c>
      <c r="C813" s="57" t="s">
        <v>3211</v>
      </c>
      <c r="D813" s="57" t="s">
        <v>658</v>
      </c>
      <c r="E813" s="57">
        <v>2289472</v>
      </c>
      <c r="F813" s="57">
        <v>9615782</v>
      </c>
    </row>
    <row r="814" spans="1:6" x14ac:dyDescent="0.2">
      <c r="A814" s="57">
        <v>7514</v>
      </c>
      <c r="B814" s="57" t="s">
        <v>8665</v>
      </c>
      <c r="C814" s="57" t="s">
        <v>9315</v>
      </c>
      <c r="D814" s="57" t="s">
        <v>9511</v>
      </c>
      <c r="E814" s="57">
        <v>3262498</v>
      </c>
      <c r="F814" s="57">
        <v>6524996</v>
      </c>
    </row>
    <row r="815" spans="1:6" x14ac:dyDescent="0.2">
      <c r="A815" s="57">
        <v>7517</v>
      </c>
      <c r="B815" s="57" t="s">
        <v>9280</v>
      </c>
      <c r="C815" s="57" t="s">
        <v>9281</v>
      </c>
      <c r="D815" s="57" t="s">
        <v>9490</v>
      </c>
      <c r="E815" s="57">
        <v>14274720</v>
      </c>
      <c r="F815" s="57">
        <v>20481120</v>
      </c>
    </row>
    <row r="816" spans="1:6" x14ac:dyDescent="0.2">
      <c r="A816" s="57">
        <v>7520</v>
      </c>
      <c r="B816" s="57" t="s">
        <v>8668</v>
      </c>
      <c r="C816" s="57" t="s">
        <v>9338</v>
      </c>
      <c r="D816" s="57" t="s">
        <v>9528</v>
      </c>
      <c r="E816" s="57">
        <v>5494733</v>
      </c>
      <c r="F816" s="57">
        <v>10989466</v>
      </c>
    </row>
    <row r="817" spans="1:6" x14ac:dyDescent="0.2">
      <c r="A817" s="57">
        <v>7521</v>
      </c>
      <c r="B817" s="57" t="s">
        <v>8669</v>
      </c>
      <c r="C817" s="57" t="s">
        <v>9263</v>
      </c>
      <c r="D817" s="57" t="s">
        <v>9481</v>
      </c>
      <c r="E817" s="57">
        <v>4078122</v>
      </c>
      <c r="F817" s="57">
        <v>8156244</v>
      </c>
    </row>
    <row r="818" spans="1:6" x14ac:dyDescent="0.2">
      <c r="A818" s="57">
        <v>7523</v>
      </c>
      <c r="B818" s="57" t="s">
        <v>8671</v>
      </c>
      <c r="C818" s="57" t="s">
        <v>9285</v>
      </c>
      <c r="D818" s="57" t="s">
        <v>9495</v>
      </c>
      <c r="E818" s="57">
        <v>4078122</v>
      </c>
      <c r="F818" s="57">
        <v>8156244</v>
      </c>
    </row>
    <row r="819" spans="1:6" x14ac:dyDescent="0.2">
      <c r="A819" s="57">
        <v>7524</v>
      </c>
      <c r="B819" s="57" t="s">
        <v>8672</v>
      </c>
      <c r="C819" s="57" t="s">
        <v>9363</v>
      </c>
      <c r="D819" s="57" t="s">
        <v>9543</v>
      </c>
      <c r="E819" s="57">
        <v>3458057</v>
      </c>
      <c r="F819" s="57">
        <v>14523839</v>
      </c>
    </row>
    <row r="820" spans="1:6" x14ac:dyDescent="0.2">
      <c r="A820" s="57">
        <v>7526</v>
      </c>
      <c r="B820" s="57" t="s">
        <v>8674</v>
      </c>
      <c r="C820" s="57" t="s">
        <v>9374</v>
      </c>
      <c r="D820" s="57" t="s">
        <v>9552</v>
      </c>
      <c r="E820" s="57">
        <v>4730622</v>
      </c>
      <c r="F820" s="57">
        <v>9461244</v>
      </c>
    </row>
    <row r="821" spans="1:6" x14ac:dyDescent="0.2">
      <c r="A821" s="57">
        <v>7527</v>
      </c>
      <c r="B821" s="57" t="s">
        <v>8675</v>
      </c>
      <c r="C821" s="57" t="s">
        <v>9230</v>
      </c>
      <c r="D821" s="57" t="s">
        <v>9461</v>
      </c>
      <c r="E821" s="57">
        <v>3262498</v>
      </c>
      <c r="F821" s="57">
        <v>6524996</v>
      </c>
    </row>
    <row r="822" spans="1:6" x14ac:dyDescent="0.2">
      <c r="A822" s="57">
        <v>7528</v>
      </c>
      <c r="B822" s="57" t="s">
        <v>8676</v>
      </c>
      <c r="C822" s="57" t="s">
        <v>9373</v>
      </c>
      <c r="D822" s="57" t="s">
        <v>9551</v>
      </c>
      <c r="E822" s="57">
        <v>4730622</v>
      </c>
      <c r="F822" s="57">
        <v>9461244</v>
      </c>
    </row>
    <row r="823" spans="1:6" x14ac:dyDescent="0.2">
      <c r="A823" s="57">
        <v>7529</v>
      </c>
      <c r="B823" s="57" t="s">
        <v>7953</v>
      </c>
      <c r="C823" s="57" t="s">
        <v>3212</v>
      </c>
      <c r="D823" s="57" t="s">
        <v>434</v>
      </c>
      <c r="E823" s="57">
        <v>15797358</v>
      </c>
      <c r="F823" s="57">
        <v>21063144</v>
      </c>
    </row>
    <row r="824" spans="1:6" x14ac:dyDescent="0.2">
      <c r="A824" s="57">
        <v>7531</v>
      </c>
      <c r="B824" s="57" t="s">
        <v>7956</v>
      </c>
      <c r="C824" s="57" t="s">
        <v>3213</v>
      </c>
      <c r="D824" s="57" t="s">
        <v>2557</v>
      </c>
      <c r="E824" s="57">
        <v>4769733</v>
      </c>
      <c r="F824" s="57">
        <v>16217093</v>
      </c>
    </row>
    <row r="825" spans="1:6" x14ac:dyDescent="0.2">
      <c r="A825" s="57">
        <v>7532</v>
      </c>
      <c r="B825" s="57" t="s">
        <v>8677</v>
      </c>
      <c r="C825" s="57" t="s">
        <v>9264</v>
      </c>
      <c r="D825" s="57" t="s">
        <v>9482</v>
      </c>
      <c r="E825" s="57">
        <v>4730622</v>
      </c>
      <c r="F825" s="57">
        <v>9461244</v>
      </c>
    </row>
    <row r="826" spans="1:6" x14ac:dyDescent="0.2">
      <c r="A826" s="57">
        <v>7533</v>
      </c>
      <c r="B826" s="57" t="s">
        <v>8678</v>
      </c>
      <c r="C826" s="57" t="s">
        <v>9436</v>
      </c>
      <c r="D826" s="57" t="s">
        <v>9594</v>
      </c>
      <c r="E826" s="57">
        <v>5709371</v>
      </c>
      <c r="F826" s="57">
        <v>11418742</v>
      </c>
    </row>
    <row r="827" spans="1:6" x14ac:dyDescent="0.2">
      <c r="A827" s="57">
        <v>7534</v>
      </c>
      <c r="B827" s="57" t="s">
        <v>8679</v>
      </c>
      <c r="C827" s="57" t="s">
        <v>9332</v>
      </c>
      <c r="D827" s="57" t="s">
        <v>9521</v>
      </c>
      <c r="E827" s="57">
        <v>3942185</v>
      </c>
      <c r="F827" s="57">
        <v>7884370</v>
      </c>
    </row>
    <row r="828" spans="1:6" x14ac:dyDescent="0.2">
      <c r="A828" s="57">
        <v>7535</v>
      </c>
      <c r="B828" s="57" t="s">
        <v>7978</v>
      </c>
      <c r="C828" s="57" t="s">
        <v>3214</v>
      </c>
      <c r="D828" s="57" t="s">
        <v>846</v>
      </c>
      <c r="E828" s="57">
        <v>0</v>
      </c>
      <c r="F828" s="57">
        <v>7154600</v>
      </c>
    </row>
    <row r="829" spans="1:6" x14ac:dyDescent="0.2">
      <c r="A829" s="57">
        <v>7536</v>
      </c>
      <c r="B829" s="57" t="s">
        <v>8680</v>
      </c>
      <c r="C829" s="57" t="s">
        <v>9410</v>
      </c>
      <c r="D829" s="57" t="s">
        <v>9583</v>
      </c>
      <c r="E829" s="57">
        <v>3262498</v>
      </c>
      <c r="F829" s="57">
        <v>6524996</v>
      </c>
    </row>
    <row r="830" spans="1:6" x14ac:dyDescent="0.2">
      <c r="A830" s="57">
        <v>7537</v>
      </c>
      <c r="B830" s="57" t="s">
        <v>8681</v>
      </c>
      <c r="C830" s="57" t="s">
        <v>9343</v>
      </c>
      <c r="D830" s="57" t="s">
        <v>9534</v>
      </c>
      <c r="E830" s="57">
        <v>3942185</v>
      </c>
      <c r="F830" s="57">
        <v>7884370</v>
      </c>
    </row>
    <row r="831" spans="1:6" x14ac:dyDescent="0.2">
      <c r="A831" s="57">
        <v>7538</v>
      </c>
      <c r="B831" s="57" t="s">
        <v>8682</v>
      </c>
      <c r="C831" s="57" t="s">
        <v>9249</v>
      </c>
      <c r="D831" s="57" t="s">
        <v>9475</v>
      </c>
      <c r="E831" s="57">
        <v>4078122</v>
      </c>
      <c r="F831" s="57">
        <v>8156244</v>
      </c>
    </row>
    <row r="832" spans="1:6" x14ac:dyDescent="0.2">
      <c r="A832" s="57">
        <v>7540</v>
      </c>
      <c r="B832" s="57" t="s">
        <v>8683</v>
      </c>
      <c r="C832" s="57" t="s">
        <v>9225</v>
      </c>
      <c r="D832" s="57" t="s">
        <v>9456</v>
      </c>
      <c r="E832" s="57">
        <v>3398435</v>
      </c>
      <c r="F832" s="57">
        <v>6796870</v>
      </c>
    </row>
    <row r="833" spans="1:6" x14ac:dyDescent="0.2">
      <c r="A833" s="57">
        <v>7543</v>
      </c>
      <c r="B833" s="57" t="s">
        <v>7977</v>
      </c>
      <c r="C833" s="57" t="s">
        <v>3215</v>
      </c>
      <c r="D833" s="57" t="s">
        <v>7976</v>
      </c>
      <c r="E833" s="57">
        <v>2981083</v>
      </c>
      <c r="F833" s="57">
        <v>15501632</v>
      </c>
    </row>
    <row r="834" spans="1:6" x14ac:dyDescent="0.2">
      <c r="A834" s="57">
        <v>7544</v>
      </c>
      <c r="B834" s="57" t="s">
        <v>7917</v>
      </c>
      <c r="C834" s="57" t="s">
        <v>3216</v>
      </c>
      <c r="D834" s="57" t="s">
        <v>906</v>
      </c>
      <c r="E834" s="57">
        <v>4149668</v>
      </c>
      <c r="F834" s="57">
        <v>12449004</v>
      </c>
    </row>
    <row r="835" spans="1:6" x14ac:dyDescent="0.2">
      <c r="A835" s="57">
        <v>7545</v>
      </c>
      <c r="B835" s="57" t="s">
        <v>7916</v>
      </c>
      <c r="C835" s="57" t="s">
        <v>3217</v>
      </c>
      <c r="D835" s="57" t="s">
        <v>832</v>
      </c>
      <c r="E835" s="57">
        <v>3578100</v>
      </c>
      <c r="F835" s="57">
        <v>10732700</v>
      </c>
    </row>
    <row r="836" spans="1:6" x14ac:dyDescent="0.2">
      <c r="A836" s="57">
        <v>7546</v>
      </c>
      <c r="B836" s="57" t="s">
        <v>7888</v>
      </c>
      <c r="C836" s="57" t="s">
        <v>3218</v>
      </c>
      <c r="D836" s="57" t="s">
        <v>283</v>
      </c>
      <c r="E836" s="57">
        <v>29555344</v>
      </c>
      <c r="F836" s="57">
        <v>89354527</v>
      </c>
    </row>
    <row r="837" spans="1:6" x14ac:dyDescent="0.2">
      <c r="A837" s="57">
        <v>7547</v>
      </c>
      <c r="B837" s="57" t="s">
        <v>8686</v>
      </c>
      <c r="C837" s="57" t="s">
        <v>9204</v>
      </c>
      <c r="D837" s="57" t="s">
        <v>9451</v>
      </c>
      <c r="E837" s="57">
        <v>3942185</v>
      </c>
      <c r="F837" s="57">
        <v>7884370</v>
      </c>
    </row>
    <row r="838" spans="1:6" x14ac:dyDescent="0.2">
      <c r="A838" s="57">
        <v>7548</v>
      </c>
      <c r="B838" s="57" t="s">
        <v>8687</v>
      </c>
      <c r="C838" s="57" t="s">
        <v>9426</v>
      </c>
      <c r="D838" s="57" t="s">
        <v>9588</v>
      </c>
      <c r="E838" s="57">
        <v>3126560</v>
      </c>
      <c r="F838" s="57">
        <v>10004992</v>
      </c>
    </row>
    <row r="839" spans="1:6" x14ac:dyDescent="0.2">
      <c r="A839" s="57">
        <v>7549</v>
      </c>
      <c r="B839" s="57" t="s">
        <v>7887</v>
      </c>
      <c r="C839" s="57" t="s">
        <v>3219</v>
      </c>
      <c r="D839" s="57" t="s">
        <v>909</v>
      </c>
      <c r="E839" s="57">
        <v>12218247</v>
      </c>
      <c r="F839" s="57">
        <v>26882126</v>
      </c>
    </row>
    <row r="840" spans="1:6" x14ac:dyDescent="0.2">
      <c r="A840" s="57">
        <v>7550</v>
      </c>
      <c r="B840" s="57" t="s">
        <v>8688</v>
      </c>
      <c r="C840" s="57" t="s">
        <v>9367</v>
      </c>
      <c r="D840" s="57" t="s">
        <v>746</v>
      </c>
      <c r="E840" s="57">
        <v>4388155</v>
      </c>
      <c r="F840" s="57">
        <v>8776310</v>
      </c>
    </row>
    <row r="841" spans="1:6" x14ac:dyDescent="0.2">
      <c r="A841" s="57">
        <v>7553</v>
      </c>
      <c r="B841" s="57" t="s">
        <v>8691</v>
      </c>
      <c r="C841" s="57" t="s">
        <v>9402</v>
      </c>
      <c r="D841" s="57" t="s">
        <v>9573</v>
      </c>
      <c r="E841" s="57">
        <v>3262498</v>
      </c>
      <c r="F841" s="57">
        <v>6524996</v>
      </c>
    </row>
    <row r="842" spans="1:6" x14ac:dyDescent="0.2">
      <c r="A842" s="57">
        <v>7554</v>
      </c>
      <c r="B842" s="57" t="s">
        <v>8692</v>
      </c>
      <c r="C842" s="57" t="s">
        <v>9639</v>
      </c>
      <c r="D842" s="57" t="s">
        <v>252</v>
      </c>
      <c r="E842" s="57">
        <v>8013152</v>
      </c>
      <c r="F842" s="57">
        <v>8013152</v>
      </c>
    </row>
    <row r="843" spans="1:6" x14ac:dyDescent="0.2">
      <c r="A843" s="57">
        <v>7555</v>
      </c>
      <c r="B843" s="57" t="s">
        <v>8693</v>
      </c>
      <c r="C843" s="57" t="s">
        <v>9321</v>
      </c>
      <c r="D843" s="57" t="s">
        <v>9514</v>
      </c>
      <c r="E843" s="57">
        <v>4078122</v>
      </c>
      <c r="F843" s="57">
        <v>8156244</v>
      </c>
    </row>
    <row r="844" spans="1:6" x14ac:dyDescent="0.2">
      <c r="A844" s="57">
        <v>7557</v>
      </c>
      <c r="B844" s="57" t="s">
        <v>8695</v>
      </c>
      <c r="C844" s="57" t="s">
        <v>9269</v>
      </c>
      <c r="D844" s="57" t="s">
        <v>9485</v>
      </c>
      <c r="E844" s="57">
        <v>3126560</v>
      </c>
      <c r="F844" s="57">
        <v>6253120</v>
      </c>
    </row>
    <row r="845" spans="1:6" x14ac:dyDescent="0.2">
      <c r="A845" s="57">
        <v>7558</v>
      </c>
      <c r="B845" s="57" t="s">
        <v>8696</v>
      </c>
      <c r="C845" s="57" t="s">
        <v>9243</v>
      </c>
      <c r="D845" s="57" t="s">
        <v>9468</v>
      </c>
      <c r="E845" s="57">
        <v>3588747</v>
      </c>
      <c r="F845" s="57">
        <v>7177494</v>
      </c>
    </row>
    <row r="846" spans="1:6" x14ac:dyDescent="0.2">
      <c r="A846" s="57">
        <v>7559</v>
      </c>
      <c r="B846" s="57" t="s">
        <v>8697</v>
      </c>
      <c r="C846" s="57" t="s">
        <v>9355</v>
      </c>
      <c r="D846" s="57" t="s">
        <v>9539</v>
      </c>
      <c r="E846" s="57">
        <v>6582232</v>
      </c>
      <c r="F846" s="57">
        <v>9873348</v>
      </c>
    </row>
    <row r="847" spans="1:6" x14ac:dyDescent="0.2">
      <c r="A847" s="57">
        <v>7560</v>
      </c>
      <c r="B847" s="57" t="s">
        <v>7885</v>
      </c>
      <c r="C847" s="57" t="s">
        <v>3220</v>
      </c>
      <c r="D847" s="57" t="s">
        <v>908</v>
      </c>
      <c r="E847" s="57">
        <v>7723151</v>
      </c>
      <c r="F847" s="57">
        <v>15446302</v>
      </c>
    </row>
    <row r="848" spans="1:6" x14ac:dyDescent="0.2">
      <c r="A848" s="57">
        <v>7562</v>
      </c>
      <c r="B848" s="57" t="s">
        <v>8699</v>
      </c>
      <c r="C848" s="57" t="s">
        <v>9379</v>
      </c>
      <c r="D848" s="57" t="s">
        <v>9557</v>
      </c>
      <c r="E848" s="57">
        <v>4578944</v>
      </c>
      <c r="F848" s="57">
        <v>21063143</v>
      </c>
    </row>
    <row r="849" spans="1:6" x14ac:dyDescent="0.2">
      <c r="A849" s="57">
        <v>7566</v>
      </c>
      <c r="B849" s="57" t="s">
        <v>8703</v>
      </c>
      <c r="C849" s="57" t="s">
        <v>9376</v>
      </c>
      <c r="D849" s="57" t="s">
        <v>9554</v>
      </c>
      <c r="E849" s="57">
        <v>5580588</v>
      </c>
      <c r="F849" s="57">
        <v>11161176</v>
      </c>
    </row>
    <row r="850" spans="1:6" x14ac:dyDescent="0.2">
      <c r="A850" s="57">
        <v>7572</v>
      </c>
      <c r="B850" s="57" t="s">
        <v>8707</v>
      </c>
      <c r="C850" s="57" t="s">
        <v>9411</v>
      </c>
      <c r="D850" s="57" t="s">
        <v>9584</v>
      </c>
      <c r="E850" s="57">
        <v>20434307</v>
      </c>
      <c r="F850" s="57">
        <v>35464775</v>
      </c>
    </row>
    <row r="851" spans="1:6" x14ac:dyDescent="0.2">
      <c r="A851" s="57">
        <v>7574</v>
      </c>
      <c r="B851" s="57" t="s">
        <v>7995</v>
      </c>
      <c r="C851" s="57" t="s">
        <v>3221</v>
      </c>
      <c r="D851" s="57" t="s">
        <v>206</v>
      </c>
      <c r="E851" s="57">
        <v>53518305</v>
      </c>
      <c r="F851" s="57">
        <v>178335527</v>
      </c>
    </row>
    <row r="852" spans="1:6" x14ac:dyDescent="0.2">
      <c r="A852" s="57">
        <v>7575</v>
      </c>
      <c r="B852" s="57" t="s">
        <v>8709</v>
      </c>
      <c r="C852" s="57" t="s">
        <v>9640</v>
      </c>
      <c r="D852" s="57" t="s">
        <v>9457</v>
      </c>
      <c r="E852" s="57">
        <v>9029898</v>
      </c>
      <c r="F852" s="57">
        <v>9029898</v>
      </c>
    </row>
    <row r="853" spans="1:6" x14ac:dyDescent="0.2">
      <c r="A853" s="57">
        <v>7577</v>
      </c>
      <c r="B853" s="57" t="s">
        <v>7903</v>
      </c>
      <c r="C853" s="57" t="s">
        <v>3222</v>
      </c>
      <c r="D853" s="57" t="s">
        <v>348</v>
      </c>
      <c r="E853" s="57">
        <v>11733544</v>
      </c>
      <c r="F853" s="57">
        <v>15024660</v>
      </c>
    </row>
    <row r="854" spans="1:6" x14ac:dyDescent="0.2">
      <c r="A854" s="57">
        <v>7583</v>
      </c>
      <c r="B854" s="57" t="s">
        <v>7941</v>
      </c>
      <c r="C854" s="57" t="s">
        <v>3223</v>
      </c>
      <c r="D854" s="57" t="s">
        <v>2728</v>
      </c>
      <c r="E854" s="57">
        <v>4078122</v>
      </c>
      <c r="F854" s="57">
        <v>11418742</v>
      </c>
    </row>
    <row r="855" spans="1:6" x14ac:dyDescent="0.2">
      <c r="A855" s="57">
        <v>7584</v>
      </c>
      <c r="B855" s="57" t="s">
        <v>7911</v>
      </c>
      <c r="C855" s="57" t="s">
        <v>3224</v>
      </c>
      <c r="D855" s="57" t="s">
        <v>833</v>
      </c>
      <c r="E855" s="57">
        <v>2981083</v>
      </c>
      <c r="F855" s="57">
        <v>8943249</v>
      </c>
    </row>
    <row r="856" spans="1:6" x14ac:dyDescent="0.2">
      <c r="A856" s="57">
        <v>7586</v>
      </c>
      <c r="B856" s="57" t="s">
        <v>8716</v>
      </c>
      <c r="C856" s="57" t="s">
        <v>9292</v>
      </c>
      <c r="D856" s="57" t="s">
        <v>9502</v>
      </c>
      <c r="E856" s="57">
        <v>6524996</v>
      </c>
      <c r="F856" s="57">
        <v>9787494</v>
      </c>
    </row>
    <row r="857" spans="1:6" x14ac:dyDescent="0.2">
      <c r="A857" s="57">
        <v>7587</v>
      </c>
      <c r="B857" s="57" t="s">
        <v>7910</v>
      </c>
      <c r="C857" s="57" t="s">
        <v>3225</v>
      </c>
      <c r="D857" s="57" t="s">
        <v>458</v>
      </c>
      <c r="E857" s="57">
        <v>7154600</v>
      </c>
      <c r="F857" s="57">
        <v>14547687</v>
      </c>
    </row>
    <row r="858" spans="1:6" x14ac:dyDescent="0.2">
      <c r="A858" s="57">
        <v>7591</v>
      </c>
      <c r="B858" s="57" t="s">
        <v>8720</v>
      </c>
      <c r="C858" s="57" t="s">
        <v>9435</v>
      </c>
      <c r="D858" s="57" t="s">
        <v>9593</v>
      </c>
      <c r="E858" s="57">
        <v>2861840</v>
      </c>
      <c r="F858" s="57">
        <v>5723680</v>
      </c>
    </row>
    <row r="859" spans="1:6" x14ac:dyDescent="0.2">
      <c r="A859" s="57">
        <v>7592</v>
      </c>
      <c r="B859" s="57" t="s">
        <v>8721</v>
      </c>
      <c r="C859" s="57" t="s">
        <v>9409</v>
      </c>
      <c r="D859" s="57" t="s">
        <v>9579</v>
      </c>
      <c r="E859" s="57">
        <v>4722036</v>
      </c>
      <c r="F859" s="57">
        <v>9444072</v>
      </c>
    </row>
    <row r="860" spans="1:6" x14ac:dyDescent="0.2">
      <c r="A860" s="57">
        <v>7593</v>
      </c>
      <c r="B860" s="57" t="s">
        <v>8722</v>
      </c>
      <c r="C860" s="57" t="s">
        <v>9390</v>
      </c>
      <c r="D860" s="57" t="s">
        <v>9565</v>
      </c>
      <c r="E860" s="57">
        <v>3577300</v>
      </c>
      <c r="F860" s="57">
        <v>7154600</v>
      </c>
    </row>
    <row r="861" spans="1:6" x14ac:dyDescent="0.2">
      <c r="A861" s="57">
        <v>7594</v>
      </c>
      <c r="B861" s="57" t="s">
        <v>7918</v>
      </c>
      <c r="C861" s="57" t="s">
        <v>3226</v>
      </c>
      <c r="D861" s="57" t="s">
        <v>2763</v>
      </c>
      <c r="E861" s="57">
        <v>3148024</v>
      </c>
      <c r="F861" s="57">
        <v>9444072</v>
      </c>
    </row>
    <row r="862" spans="1:6" x14ac:dyDescent="0.2">
      <c r="A862" s="57">
        <v>7596</v>
      </c>
      <c r="B862" s="57" t="s">
        <v>7904</v>
      </c>
      <c r="C862" s="57" t="s">
        <v>3227</v>
      </c>
      <c r="D862" s="57" t="s">
        <v>2771</v>
      </c>
      <c r="E862" s="57">
        <v>3577300</v>
      </c>
      <c r="F862" s="57">
        <v>10731900</v>
      </c>
    </row>
    <row r="863" spans="1:6" x14ac:dyDescent="0.2">
      <c r="A863" s="57">
        <v>7598</v>
      </c>
      <c r="B863" s="57" t="s">
        <v>8725</v>
      </c>
      <c r="C863" s="57" t="s">
        <v>9353</v>
      </c>
      <c r="D863" s="57" t="s">
        <v>9666</v>
      </c>
      <c r="E863" s="57">
        <v>3262498</v>
      </c>
      <c r="F863" s="57">
        <v>6524996</v>
      </c>
    </row>
    <row r="864" spans="1:6" x14ac:dyDescent="0.2">
      <c r="A864" s="57">
        <v>7601</v>
      </c>
      <c r="B864" s="57" t="s">
        <v>8728</v>
      </c>
      <c r="C864" s="57" t="s">
        <v>9306</v>
      </c>
      <c r="D864" s="57" t="s">
        <v>9508</v>
      </c>
      <c r="E864" s="57">
        <v>3823647</v>
      </c>
      <c r="F864" s="57">
        <v>7647294</v>
      </c>
    </row>
    <row r="865" spans="1:6" x14ac:dyDescent="0.2">
      <c r="A865" s="57">
        <v>7603</v>
      </c>
      <c r="B865" s="57" t="s">
        <v>7942</v>
      </c>
      <c r="C865" s="57" t="s">
        <v>3228</v>
      </c>
      <c r="D865" s="57" t="s">
        <v>1053</v>
      </c>
      <c r="E865" s="57">
        <v>4893746</v>
      </c>
      <c r="F865" s="57">
        <v>14681238</v>
      </c>
    </row>
    <row r="866" spans="1:6" x14ac:dyDescent="0.2">
      <c r="A866" s="57">
        <v>7605</v>
      </c>
      <c r="B866" s="57" t="s">
        <v>7925</v>
      </c>
      <c r="C866" s="57" t="s">
        <v>3229</v>
      </c>
      <c r="D866" s="57" t="s">
        <v>160</v>
      </c>
      <c r="E866" s="57">
        <v>28218504</v>
      </c>
      <c r="F866" s="57">
        <v>67063227</v>
      </c>
    </row>
    <row r="867" spans="1:6" x14ac:dyDescent="0.2">
      <c r="A867" s="57">
        <v>7609</v>
      </c>
      <c r="B867" s="57" t="s">
        <v>7890</v>
      </c>
      <c r="C867" s="57" t="s">
        <v>3230</v>
      </c>
      <c r="D867" s="57" t="s">
        <v>208</v>
      </c>
      <c r="E867" s="57">
        <v>0</v>
      </c>
      <c r="F867" s="57">
        <v>32678144</v>
      </c>
    </row>
    <row r="868" spans="1:6" x14ac:dyDescent="0.2">
      <c r="A868" s="57">
        <v>7614</v>
      </c>
      <c r="B868" s="57" t="s">
        <v>7958</v>
      </c>
      <c r="C868" s="57" t="s">
        <v>3231</v>
      </c>
      <c r="D868" s="57" t="s">
        <v>9465</v>
      </c>
      <c r="E868" s="57">
        <v>20145987</v>
      </c>
      <c r="F868" s="57">
        <v>66090208</v>
      </c>
    </row>
    <row r="869" spans="1:6" x14ac:dyDescent="0.2">
      <c r="A869" s="57">
        <v>7614</v>
      </c>
      <c r="B869" s="57" t="s">
        <v>7958</v>
      </c>
      <c r="C869" s="57" t="s">
        <v>3231</v>
      </c>
      <c r="D869" s="57" t="s">
        <v>9495</v>
      </c>
      <c r="E869" s="57">
        <v>7989189</v>
      </c>
      <c r="F869" s="57">
        <v>15359289</v>
      </c>
    </row>
    <row r="870" spans="1:6" x14ac:dyDescent="0.2">
      <c r="A870" s="57">
        <v>7614</v>
      </c>
      <c r="B870" s="57" t="s">
        <v>7958</v>
      </c>
      <c r="C870" s="57" t="s">
        <v>3231</v>
      </c>
      <c r="D870" s="57" t="s">
        <v>213</v>
      </c>
      <c r="E870" s="57">
        <v>49390532</v>
      </c>
      <c r="F870" s="57">
        <v>63133984</v>
      </c>
    </row>
    <row r="871" spans="1:6" x14ac:dyDescent="0.2">
      <c r="A871" s="57">
        <v>7614</v>
      </c>
      <c r="B871" s="57" t="s">
        <v>7958</v>
      </c>
      <c r="C871" s="57" t="s">
        <v>3231</v>
      </c>
      <c r="D871" s="57" t="s">
        <v>746</v>
      </c>
      <c r="E871" s="57">
        <v>5805053</v>
      </c>
      <c r="F871" s="57">
        <v>23933947</v>
      </c>
    </row>
    <row r="872" spans="1:6" x14ac:dyDescent="0.2">
      <c r="A872" s="57">
        <v>7614</v>
      </c>
      <c r="B872" s="57" t="s">
        <v>7958</v>
      </c>
      <c r="C872" s="57" t="s">
        <v>3231</v>
      </c>
      <c r="D872" s="57" t="s">
        <v>9549</v>
      </c>
      <c r="E872" s="57">
        <v>108549203</v>
      </c>
      <c r="F872" s="57">
        <v>182719563</v>
      </c>
    </row>
    <row r="873" spans="1:6" x14ac:dyDescent="0.2">
      <c r="A873" s="57">
        <v>7614</v>
      </c>
      <c r="B873" s="57" t="s">
        <v>7958</v>
      </c>
      <c r="C873" s="57" t="s">
        <v>3231</v>
      </c>
      <c r="D873" s="57" t="s">
        <v>9550</v>
      </c>
      <c r="E873" s="57">
        <v>41659839</v>
      </c>
      <c r="F873" s="57">
        <v>67428811</v>
      </c>
    </row>
    <row r="874" spans="1:6" x14ac:dyDescent="0.2">
      <c r="A874" s="57">
        <v>7614</v>
      </c>
      <c r="B874" s="57" t="s">
        <v>7958</v>
      </c>
      <c r="C874" s="57" t="s">
        <v>3231</v>
      </c>
      <c r="D874" s="57" t="s">
        <v>9553</v>
      </c>
      <c r="E874" s="57">
        <v>5851859</v>
      </c>
      <c r="F874" s="57">
        <v>10642424</v>
      </c>
    </row>
    <row r="875" spans="1:6" x14ac:dyDescent="0.2">
      <c r="A875" s="57">
        <v>7615</v>
      </c>
      <c r="B875" s="57" t="s">
        <v>8736</v>
      </c>
      <c r="C875" s="57" t="s">
        <v>9246</v>
      </c>
      <c r="D875" s="57" t="s">
        <v>9472</v>
      </c>
      <c r="E875" s="57">
        <v>4893746</v>
      </c>
      <c r="F875" s="57">
        <v>9787492</v>
      </c>
    </row>
    <row r="876" spans="1:6" x14ac:dyDescent="0.2">
      <c r="A876" s="57">
        <v>7620</v>
      </c>
      <c r="B876" s="57" t="s">
        <v>8741</v>
      </c>
      <c r="C876" s="57" t="s">
        <v>9358</v>
      </c>
      <c r="D876" s="57" t="s">
        <v>223</v>
      </c>
      <c r="E876" s="57">
        <v>70417392</v>
      </c>
      <c r="F876" s="57">
        <v>126448282</v>
      </c>
    </row>
    <row r="877" spans="1:6" x14ac:dyDescent="0.2">
      <c r="A877" s="57">
        <v>7620</v>
      </c>
      <c r="B877" s="57" t="s">
        <v>8741</v>
      </c>
      <c r="C877" s="57" t="s">
        <v>9358</v>
      </c>
      <c r="D877" s="57" t="s">
        <v>218</v>
      </c>
      <c r="E877" s="57">
        <v>2068800</v>
      </c>
      <c r="F877" s="57">
        <v>2068800</v>
      </c>
    </row>
    <row r="878" spans="1:6" x14ac:dyDescent="0.2">
      <c r="A878" s="57">
        <v>7626</v>
      </c>
      <c r="B878" s="57" t="s">
        <v>8747</v>
      </c>
      <c r="C878" s="57" t="s">
        <v>9300</v>
      </c>
      <c r="D878" s="57" t="s">
        <v>186</v>
      </c>
      <c r="E878" s="57">
        <v>0</v>
      </c>
      <c r="F878" s="57">
        <v>58760481</v>
      </c>
    </row>
    <row r="879" spans="1:6" x14ac:dyDescent="0.2">
      <c r="A879" s="57">
        <v>7627</v>
      </c>
      <c r="B879" s="57" t="s">
        <v>7985</v>
      </c>
      <c r="C879" s="57" t="s">
        <v>7984</v>
      </c>
      <c r="D879" s="57" t="s">
        <v>234</v>
      </c>
      <c r="E879" s="57">
        <v>6387420</v>
      </c>
      <c r="F879" s="57">
        <v>28368420</v>
      </c>
    </row>
    <row r="880" spans="1:6" x14ac:dyDescent="0.2">
      <c r="A880" s="57">
        <v>7638</v>
      </c>
      <c r="B880" s="57" t="s">
        <v>8758</v>
      </c>
      <c r="C880" s="57" t="s">
        <v>9320</v>
      </c>
      <c r="D880" s="57" t="s">
        <v>484</v>
      </c>
      <c r="E880" s="57">
        <v>17446880</v>
      </c>
      <c r="F880" s="57">
        <v>34072024</v>
      </c>
    </row>
    <row r="881" spans="1:6" x14ac:dyDescent="0.2">
      <c r="A881" s="57">
        <v>7644</v>
      </c>
      <c r="B881" s="57" t="s">
        <v>7932</v>
      </c>
      <c r="C881" s="57" t="s">
        <v>3232</v>
      </c>
      <c r="D881" s="57" t="s">
        <v>100</v>
      </c>
      <c r="E881" s="57">
        <v>25114891</v>
      </c>
      <c r="F881" s="57">
        <v>85349140</v>
      </c>
    </row>
    <row r="882" spans="1:6" x14ac:dyDescent="0.2">
      <c r="A882" s="57">
        <v>7644</v>
      </c>
      <c r="B882" s="57" t="s">
        <v>7932</v>
      </c>
      <c r="C882" s="57" t="s">
        <v>3232</v>
      </c>
      <c r="D882" s="57" t="s">
        <v>1940</v>
      </c>
      <c r="E882" s="57">
        <v>40208132</v>
      </c>
      <c r="F882" s="57">
        <v>141685009</v>
      </c>
    </row>
    <row r="883" spans="1:6" x14ac:dyDescent="0.2">
      <c r="A883" s="57">
        <v>7644</v>
      </c>
      <c r="B883" s="57" t="s">
        <v>7932</v>
      </c>
      <c r="C883" s="57" t="s">
        <v>3232</v>
      </c>
      <c r="D883" s="57" t="s">
        <v>220</v>
      </c>
      <c r="E883" s="57">
        <v>19940005</v>
      </c>
      <c r="F883" s="57">
        <v>60209955</v>
      </c>
    </row>
    <row r="884" spans="1:6" x14ac:dyDescent="0.2">
      <c r="A884" s="57">
        <v>7645</v>
      </c>
      <c r="B884" s="57" t="s">
        <v>7993</v>
      </c>
      <c r="C884" s="57" t="s">
        <v>3233</v>
      </c>
      <c r="D884" s="57" t="s">
        <v>184</v>
      </c>
      <c r="E884" s="57">
        <v>157367937</v>
      </c>
      <c r="F884" s="57">
        <v>290895391</v>
      </c>
    </row>
    <row r="885" spans="1:6" x14ac:dyDescent="0.2">
      <c r="A885" s="57">
        <v>7645</v>
      </c>
      <c r="B885" s="57" t="s">
        <v>7993</v>
      </c>
      <c r="C885" s="57" t="s">
        <v>3233</v>
      </c>
      <c r="D885" s="57" t="s">
        <v>9458</v>
      </c>
      <c r="E885" s="57">
        <v>7006508</v>
      </c>
      <c r="F885" s="57">
        <v>14561352</v>
      </c>
    </row>
    <row r="886" spans="1:6" x14ac:dyDescent="0.2">
      <c r="A886" s="57">
        <v>7645</v>
      </c>
      <c r="B886" s="57" t="s">
        <v>7993</v>
      </c>
      <c r="C886" s="57" t="s">
        <v>3233</v>
      </c>
      <c r="D886" s="57" t="s">
        <v>282</v>
      </c>
      <c r="E886" s="57">
        <v>47785762</v>
      </c>
      <c r="F886" s="57">
        <v>87092962</v>
      </c>
    </row>
    <row r="887" spans="1:6" x14ac:dyDescent="0.2">
      <c r="A887" s="57">
        <v>7645</v>
      </c>
      <c r="B887" s="57" t="s">
        <v>7993</v>
      </c>
      <c r="C887" s="57" t="s">
        <v>3233</v>
      </c>
      <c r="D887" s="57" t="s">
        <v>9506</v>
      </c>
      <c r="E887" s="57">
        <v>13188600</v>
      </c>
      <c r="F887" s="57">
        <v>25601400</v>
      </c>
    </row>
    <row r="888" spans="1:6" x14ac:dyDescent="0.2">
      <c r="A888" s="57">
        <v>7645</v>
      </c>
      <c r="B888" s="57" t="s">
        <v>7993</v>
      </c>
      <c r="C888" s="57" t="s">
        <v>3233</v>
      </c>
      <c r="D888" s="57" t="s">
        <v>9588</v>
      </c>
      <c r="E888" s="57">
        <v>4466281</v>
      </c>
      <c r="F888" s="57">
        <v>7694385</v>
      </c>
    </row>
    <row r="889" spans="1:6" x14ac:dyDescent="0.2">
      <c r="A889" s="57">
        <v>7650</v>
      </c>
      <c r="B889" s="57" t="s">
        <v>8768</v>
      </c>
      <c r="C889" s="57" t="s">
        <v>9277</v>
      </c>
      <c r="D889" s="57" t="s">
        <v>9487</v>
      </c>
      <c r="E889" s="57">
        <v>3473860</v>
      </c>
      <c r="F889" s="57">
        <v>5985728</v>
      </c>
    </row>
    <row r="890" spans="1:6" x14ac:dyDescent="0.2">
      <c r="A890" s="57">
        <v>7650</v>
      </c>
      <c r="B890" s="57" t="s">
        <v>8768</v>
      </c>
      <c r="C890" s="57" t="s">
        <v>9277</v>
      </c>
      <c r="D890" s="57" t="s">
        <v>265</v>
      </c>
      <c r="E890" s="57">
        <v>6092616</v>
      </c>
      <c r="F890" s="57">
        <v>12345564</v>
      </c>
    </row>
    <row r="891" spans="1:6" x14ac:dyDescent="0.2">
      <c r="A891" s="57">
        <v>7650</v>
      </c>
      <c r="B891" s="57" t="s">
        <v>8768</v>
      </c>
      <c r="C891" s="57" t="s">
        <v>9277</v>
      </c>
      <c r="D891" s="57" t="s">
        <v>216</v>
      </c>
      <c r="E891" s="57">
        <v>3741080</v>
      </c>
      <c r="F891" s="57">
        <v>7161496</v>
      </c>
    </row>
    <row r="892" spans="1:6" x14ac:dyDescent="0.2">
      <c r="A892" s="57">
        <v>7650</v>
      </c>
      <c r="B892" s="57" t="s">
        <v>8768</v>
      </c>
      <c r="C892" s="57" t="s">
        <v>9277</v>
      </c>
      <c r="D892" s="57" t="s">
        <v>253</v>
      </c>
      <c r="E892" s="57">
        <v>6413280</v>
      </c>
      <c r="F892" s="57">
        <v>12826560</v>
      </c>
    </row>
    <row r="893" spans="1:6" x14ac:dyDescent="0.2">
      <c r="A893" s="57">
        <v>7650</v>
      </c>
      <c r="B893" s="57" t="s">
        <v>8768</v>
      </c>
      <c r="C893" s="57" t="s">
        <v>9277</v>
      </c>
      <c r="D893" s="57" t="s">
        <v>9667</v>
      </c>
      <c r="E893" s="57">
        <v>455481</v>
      </c>
      <c r="F893" s="57">
        <v>17299239</v>
      </c>
    </row>
    <row r="894" spans="1:6" x14ac:dyDescent="0.2">
      <c r="A894" s="57">
        <v>7652</v>
      </c>
      <c r="B894" s="57" t="s">
        <v>8770</v>
      </c>
      <c r="C894" s="57" t="s">
        <v>9258</v>
      </c>
      <c r="D894" s="57" t="s">
        <v>111</v>
      </c>
      <c r="E894" s="57">
        <v>13361884</v>
      </c>
      <c r="F894" s="57">
        <v>38192697</v>
      </c>
    </row>
    <row r="895" spans="1:6" x14ac:dyDescent="0.2">
      <c r="A895" s="57">
        <v>7652</v>
      </c>
      <c r="B895" s="57" t="s">
        <v>8770</v>
      </c>
      <c r="C895" s="57" t="s">
        <v>9258</v>
      </c>
      <c r="D895" s="57" t="s">
        <v>209</v>
      </c>
      <c r="E895" s="57">
        <v>27356363</v>
      </c>
      <c r="F895" s="57">
        <v>53762003</v>
      </c>
    </row>
    <row r="896" spans="1:6" x14ac:dyDescent="0.2">
      <c r="A896" s="57">
        <v>7655</v>
      </c>
      <c r="B896" s="57" t="s">
        <v>9414</v>
      </c>
      <c r="C896" s="57" t="s">
        <v>9415</v>
      </c>
      <c r="D896" s="57" t="s">
        <v>94</v>
      </c>
      <c r="E896" s="57">
        <v>27975898</v>
      </c>
      <c r="F896" s="57">
        <v>41046576</v>
      </c>
    </row>
    <row r="897" spans="1:6" x14ac:dyDescent="0.2">
      <c r="A897" s="57">
        <v>7657</v>
      </c>
      <c r="B897" s="57" t="s">
        <v>7968</v>
      </c>
      <c r="C897" s="57" t="s">
        <v>3234</v>
      </c>
      <c r="D897" s="57" t="s">
        <v>9535</v>
      </c>
      <c r="E897" s="57">
        <v>9542685</v>
      </c>
      <c r="F897" s="57">
        <v>23792046</v>
      </c>
    </row>
    <row r="898" spans="1:6" x14ac:dyDescent="0.2">
      <c r="A898" s="57">
        <v>7657</v>
      </c>
      <c r="B898" s="57" t="s">
        <v>7968</v>
      </c>
      <c r="C898" s="57" t="s">
        <v>3234</v>
      </c>
      <c r="D898" s="57" t="s">
        <v>252</v>
      </c>
      <c r="E898" s="57">
        <v>32707728</v>
      </c>
      <c r="F898" s="57">
        <v>95330248</v>
      </c>
    </row>
    <row r="899" spans="1:6" x14ac:dyDescent="0.2">
      <c r="A899" s="57">
        <v>7657</v>
      </c>
      <c r="B899" s="57" t="s">
        <v>7968</v>
      </c>
      <c r="C899" s="57" t="s">
        <v>3234</v>
      </c>
      <c r="D899" s="57" t="s">
        <v>487</v>
      </c>
      <c r="E899" s="57">
        <v>27670200</v>
      </c>
      <c r="F899" s="57">
        <v>38272800</v>
      </c>
    </row>
    <row r="900" spans="1:6" x14ac:dyDescent="0.2">
      <c r="A900" s="57">
        <v>7657</v>
      </c>
      <c r="B900" s="57" t="s">
        <v>7968</v>
      </c>
      <c r="C900" s="57" t="s">
        <v>3234</v>
      </c>
      <c r="D900" s="57" t="s">
        <v>72</v>
      </c>
      <c r="E900" s="57">
        <v>11947320</v>
      </c>
      <c r="F900" s="57">
        <v>17248620</v>
      </c>
    </row>
    <row r="901" spans="1:6" x14ac:dyDescent="0.2">
      <c r="A901" s="57">
        <v>7658</v>
      </c>
      <c r="B901" s="57" t="s">
        <v>7999</v>
      </c>
      <c r="C901" s="57" t="s">
        <v>3235</v>
      </c>
      <c r="D901" s="57" t="s">
        <v>2951</v>
      </c>
      <c r="E901" s="57">
        <v>27287018</v>
      </c>
      <c r="F901" s="57">
        <v>90845058</v>
      </c>
    </row>
    <row r="902" spans="1:6" x14ac:dyDescent="0.2">
      <c r="A902" s="57">
        <v>7660</v>
      </c>
      <c r="B902" s="57" t="s">
        <v>8775</v>
      </c>
      <c r="C902" s="57" t="s">
        <v>9295</v>
      </c>
      <c r="D902" s="57" t="s">
        <v>208</v>
      </c>
      <c r="E902" s="57">
        <v>44928994</v>
      </c>
      <c r="F902" s="57">
        <v>57908897</v>
      </c>
    </row>
    <row r="903" spans="1:6" x14ac:dyDescent="0.2">
      <c r="A903" s="57">
        <v>7664</v>
      </c>
      <c r="B903" s="57" t="s">
        <v>7894</v>
      </c>
      <c r="C903" s="57" t="s">
        <v>3236</v>
      </c>
      <c r="D903" s="57" t="s">
        <v>111</v>
      </c>
      <c r="E903" s="57">
        <v>25862088</v>
      </c>
      <c r="F903" s="57">
        <v>46506161</v>
      </c>
    </row>
    <row r="904" spans="1:6" x14ac:dyDescent="0.2">
      <c r="A904" s="57">
        <v>7670</v>
      </c>
      <c r="B904" s="57" t="s">
        <v>8783</v>
      </c>
      <c r="C904" s="57" t="s">
        <v>9416</v>
      </c>
      <c r="D904" s="57" t="s">
        <v>94</v>
      </c>
      <c r="E904" s="57">
        <v>35294764</v>
      </c>
      <c r="F904" s="57">
        <v>61320268</v>
      </c>
    </row>
    <row r="905" spans="1:6" x14ac:dyDescent="0.2">
      <c r="A905" s="57">
        <v>7672</v>
      </c>
      <c r="B905" s="57" t="s">
        <v>8785</v>
      </c>
      <c r="C905" s="57" t="s">
        <v>9294</v>
      </c>
      <c r="D905" s="57" t="s">
        <v>208</v>
      </c>
      <c r="E905" s="57">
        <v>31402195</v>
      </c>
      <c r="F905" s="57">
        <v>48879417</v>
      </c>
    </row>
    <row r="906" spans="1:6" x14ac:dyDescent="0.2">
      <c r="A906" s="57">
        <v>7683</v>
      </c>
      <c r="B906" s="57" t="s">
        <v>8796</v>
      </c>
      <c r="C906" s="57" t="s">
        <v>9213</v>
      </c>
      <c r="D906" s="57" t="s">
        <v>204</v>
      </c>
      <c r="E906" s="57">
        <v>10817341</v>
      </c>
      <c r="F906" s="57">
        <v>19803620</v>
      </c>
    </row>
    <row r="907" spans="1:6" x14ac:dyDescent="0.2">
      <c r="A907" s="57">
        <v>7683</v>
      </c>
      <c r="B907" s="57" t="s">
        <v>8796</v>
      </c>
      <c r="C907" s="57" t="s">
        <v>9213</v>
      </c>
      <c r="D907" s="57" t="s">
        <v>111</v>
      </c>
      <c r="E907" s="57">
        <v>37015590</v>
      </c>
      <c r="F907" s="57">
        <v>49354120</v>
      </c>
    </row>
    <row r="908" spans="1:6" x14ac:dyDescent="0.2">
      <c r="A908" s="57">
        <v>7683</v>
      </c>
      <c r="B908" s="57" t="s">
        <v>8796</v>
      </c>
      <c r="C908" s="57" t="s">
        <v>9213</v>
      </c>
      <c r="D908" s="57" t="s">
        <v>208</v>
      </c>
      <c r="E908" s="57">
        <v>13853789</v>
      </c>
      <c r="F908" s="57">
        <v>22077499</v>
      </c>
    </row>
    <row r="909" spans="1:6" x14ac:dyDescent="0.2">
      <c r="A909" s="57">
        <v>7683</v>
      </c>
      <c r="B909" s="57" t="s">
        <v>8796</v>
      </c>
      <c r="C909" s="57" t="s">
        <v>9213</v>
      </c>
      <c r="D909" s="57" t="s">
        <v>209</v>
      </c>
      <c r="E909" s="57">
        <v>32621047</v>
      </c>
      <c r="F909" s="57">
        <v>44170812</v>
      </c>
    </row>
    <row r="910" spans="1:6" x14ac:dyDescent="0.2">
      <c r="A910" s="57">
        <v>7683</v>
      </c>
      <c r="B910" s="57" t="s">
        <v>8796</v>
      </c>
      <c r="C910" s="57" t="s">
        <v>9213</v>
      </c>
      <c r="D910" s="57" t="s">
        <v>284</v>
      </c>
      <c r="E910" s="57">
        <v>16733076</v>
      </c>
      <c r="F910" s="57">
        <v>28001141</v>
      </c>
    </row>
    <row r="911" spans="1:6" x14ac:dyDescent="0.2">
      <c r="A911" s="57">
        <v>7683</v>
      </c>
      <c r="B911" s="57" t="s">
        <v>8796</v>
      </c>
      <c r="C911" s="57" t="s">
        <v>9213</v>
      </c>
      <c r="D911" s="57" t="s">
        <v>298</v>
      </c>
      <c r="E911" s="57">
        <v>37931863</v>
      </c>
      <c r="F911" s="57">
        <v>65879627</v>
      </c>
    </row>
    <row r="912" spans="1:6" x14ac:dyDescent="0.2">
      <c r="A912" s="57">
        <v>7683</v>
      </c>
      <c r="B912" s="57" t="s">
        <v>8796</v>
      </c>
      <c r="C912" s="57" t="s">
        <v>9213</v>
      </c>
      <c r="D912" s="57" t="s">
        <v>69</v>
      </c>
      <c r="E912" s="57">
        <v>15864248</v>
      </c>
      <c r="F912" s="57">
        <v>29208008</v>
      </c>
    </row>
    <row r="913" spans="1:6" x14ac:dyDescent="0.2">
      <c r="A913" s="57">
        <v>7683</v>
      </c>
      <c r="B913" s="57" t="s">
        <v>8796</v>
      </c>
      <c r="C913" s="57" t="s">
        <v>9213</v>
      </c>
      <c r="D913" s="57" t="s">
        <v>217</v>
      </c>
      <c r="E913" s="57">
        <v>11984673</v>
      </c>
      <c r="F913" s="57">
        <v>22486706</v>
      </c>
    </row>
    <row r="914" spans="1:6" x14ac:dyDescent="0.2">
      <c r="A914" s="57">
        <v>7683</v>
      </c>
      <c r="B914" s="57" t="s">
        <v>8796</v>
      </c>
      <c r="C914" s="57" t="s">
        <v>9213</v>
      </c>
      <c r="D914" s="57" t="s">
        <v>70</v>
      </c>
      <c r="E914" s="57">
        <v>9637160</v>
      </c>
      <c r="F914" s="57">
        <v>19274320</v>
      </c>
    </row>
    <row r="915" spans="1:6" x14ac:dyDescent="0.2">
      <c r="A915" s="57">
        <v>7683</v>
      </c>
      <c r="B915" s="57" t="s">
        <v>8796</v>
      </c>
      <c r="C915" s="57" t="s">
        <v>9213</v>
      </c>
      <c r="D915" s="57" t="s">
        <v>219</v>
      </c>
      <c r="E915" s="57">
        <v>9465174</v>
      </c>
      <c r="F915" s="57">
        <v>17352819</v>
      </c>
    </row>
    <row r="916" spans="1:6" x14ac:dyDescent="0.2">
      <c r="A916" s="57">
        <v>7683</v>
      </c>
      <c r="B916" s="57" t="s">
        <v>8796</v>
      </c>
      <c r="C916" s="57" t="s">
        <v>9213</v>
      </c>
      <c r="D916" s="57" t="s">
        <v>285</v>
      </c>
      <c r="E916" s="57">
        <v>9465174</v>
      </c>
      <c r="F916" s="57">
        <v>15099204</v>
      </c>
    </row>
    <row r="917" spans="1:6" x14ac:dyDescent="0.2">
      <c r="A917" s="57">
        <v>7683</v>
      </c>
      <c r="B917" s="57" t="s">
        <v>8796</v>
      </c>
      <c r="C917" s="57" t="s">
        <v>9213</v>
      </c>
      <c r="D917" s="57" t="s">
        <v>221</v>
      </c>
      <c r="E917" s="57">
        <v>12478887</v>
      </c>
      <c r="F917" s="57">
        <v>24216454</v>
      </c>
    </row>
    <row r="918" spans="1:6" x14ac:dyDescent="0.2">
      <c r="A918" s="57">
        <v>7683</v>
      </c>
      <c r="B918" s="57" t="s">
        <v>8796</v>
      </c>
      <c r="C918" s="57" t="s">
        <v>9213</v>
      </c>
      <c r="D918" s="57" t="s">
        <v>72</v>
      </c>
      <c r="E918" s="57">
        <v>16556147</v>
      </c>
      <c r="F918" s="57">
        <v>27923054</v>
      </c>
    </row>
    <row r="919" spans="1:6" x14ac:dyDescent="0.2">
      <c r="A919" s="57">
        <v>7691</v>
      </c>
      <c r="B919" s="57" t="s">
        <v>8804</v>
      </c>
      <c r="C919" s="57" t="s">
        <v>9206</v>
      </c>
      <c r="D919" s="57" t="s">
        <v>658</v>
      </c>
      <c r="E919" s="57">
        <v>15751568</v>
      </c>
      <c r="F919" s="57">
        <v>28087133</v>
      </c>
    </row>
    <row r="920" spans="1:6" x14ac:dyDescent="0.2">
      <c r="A920" s="57">
        <v>7691</v>
      </c>
      <c r="B920" s="57" t="s">
        <v>8804</v>
      </c>
      <c r="C920" s="57" t="s">
        <v>9206</v>
      </c>
      <c r="D920" s="57" t="s">
        <v>9465</v>
      </c>
      <c r="E920" s="57">
        <v>20496015</v>
      </c>
      <c r="F920" s="57">
        <v>35614989</v>
      </c>
    </row>
    <row r="921" spans="1:6" x14ac:dyDescent="0.2">
      <c r="A921" s="57">
        <v>7691</v>
      </c>
      <c r="B921" s="57" t="s">
        <v>8804</v>
      </c>
      <c r="C921" s="57" t="s">
        <v>9206</v>
      </c>
      <c r="D921" s="57" t="s">
        <v>9467</v>
      </c>
      <c r="E921" s="57">
        <v>10817341</v>
      </c>
      <c r="F921" s="57">
        <v>19831791</v>
      </c>
    </row>
    <row r="922" spans="1:6" x14ac:dyDescent="0.2">
      <c r="A922" s="57">
        <v>7691</v>
      </c>
      <c r="B922" s="57" t="s">
        <v>8804</v>
      </c>
      <c r="C922" s="57" t="s">
        <v>9206</v>
      </c>
      <c r="D922" s="57" t="s">
        <v>909</v>
      </c>
      <c r="E922" s="57">
        <v>4056503</v>
      </c>
      <c r="F922" s="57">
        <v>8338366</v>
      </c>
    </row>
    <row r="923" spans="1:6" x14ac:dyDescent="0.2">
      <c r="A923" s="57">
        <v>7691</v>
      </c>
      <c r="B923" s="57" t="s">
        <v>8804</v>
      </c>
      <c r="C923" s="57" t="s">
        <v>9206</v>
      </c>
      <c r="D923" s="57" t="s">
        <v>282</v>
      </c>
      <c r="E923" s="57">
        <v>9465174</v>
      </c>
      <c r="F923" s="57">
        <v>17916224</v>
      </c>
    </row>
    <row r="924" spans="1:6" x14ac:dyDescent="0.2">
      <c r="A924" s="57">
        <v>7691</v>
      </c>
      <c r="B924" s="57" t="s">
        <v>8804</v>
      </c>
      <c r="C924" s="57" t="s">
        <v>9206</v>
      </c>
      <c r="D924" s="57" t="s">
        <v>186</v>
      </c>
      <c r="E924" s="57">
        <v>16510679</v>
      </c>
      <c r="F924" s="57">
        <v>30585873</v>
      </c>
    </row>
    <row r="925" spans="1:6" x14ac:dyDescent="0.2">
      <c r="A925" s="57">
        <v>7691</v>
      </c>
      <c r="B925" s="57" t="s">
        <v>8804</v>
      </c>
      <c r="C925" s="57" t="s">
        <v>9206</v>
      </c>
      <c r="D925" s="57" t="s">
        <v>9563</v>
      </c>
      <c r="E925" s="57">
        <v>10823272</v>
      </c>
      <c r="F925" s="57">
        <v>17495152</v>
      </c>
    </row>
    <row r="926" spans="1:6" x14ac:dyDescent="0.2">
      <c r="A926" s="57">
        <v>7691</v>
      </c>
      <c r="B926" s="57" t="s">
        <v>8804</v>
      </c>
      <c r="C926" s="57" t="s">
        <v>9206</v>
      </c>
      <c r="D926" s="57" t="s">
        <v>218</v>
      </c>
      <c r="E926" s="57">
        <v>1680325</v>
      </c>
      <c r="F926" s="57">
        <v>4546762</v>
      </c>
    </row>
    <row r="927" spans="1:6" x14ac:dyDescent="0.2">
      <c r="A927" s="57">
        <v>7691</v>
      </c>
      <c r="B927" s="57" t="s">
        <v>8804</v>
      </c>
      <c r="C927" s="57" t="s">
        <v>9206</v>
      </c>
      <c r="D927" s="57" t="s">
        <v>9592</v>
      </c>
      <c r="E927" s="57">
        <v>10986362</v>
      </c>
      <c r="F927" s="57">
        <v>20451534</v>
      </c>
    </row>
    <row r="928" spans="1:6" x14ac:dyDescent="0.2">
      <c r="A928" s="57">
        <v>7692</v>
      </c>
      <c r="B928" s="57" t="s">
        <v>7971</v>
      </c>
      <c r="C928" s="57" t="s">
        <v>3237</v>
      </c>
      <c r="D928" s="57" t="s">
        <v>9453</v>
      </c>
      <c r="E928" s="57">
        <v>30933801</v>
      </c>
      <c r="F928" s="57">
        <v>54339746</v>
      </c>
    </row>
    <row r="929" spans="1:6" x14ac:dyDescent="0.2">
      <c r="A929" s="57">
        <v>7692</v>
      </c>
      <c r="B929" s="57" t="s">
        <v>7971</v>
      </c>
      <c r="C929" s="57" t="s">
        <v>3237</v>
      </c>
      <c r="D929" s="57" t="s">
        <v>9457</v>
      </c>
      <c r="E929" s="57">
        <v>17649346</v>
      </c>
      <c r="F929" s="57">
        <v>29352316</v>
      </c>
    </row>
    <row r="930" spans="1:6" x14ac:dyDescent="0.2">
      <c r="A930" s="57">
        <v>7692</v>
      </c>
      <c r="B930" s="57" t="s">
        <v>7971</v>
      </c>
      <c r="C930" s="57" t="s">
        <v>3237</v>
      </c>
      <c r="D930" s="57" t="s">
        <v>248</v>
      </c>
      <c r="E930" s="57">
        <v>6968408</v>
      </c>
      <c r="F930" s="57">
        <v>12355332</v>
      </c>
    </row>
    <row r="931" spans="1:6" x14ac:dyDescent="0.2">
      <c r="A931" s="57">
        <v>7692</v>
      </c>
      <c r="B931" s="57" t="s">
        <v>7971</v>
      </c>
      <c r="C931" s="57" t="s">
        <v>3237</v>
      </c>
      <c r="D931" s="57" t="s">
        <v>9478</v>
      </c>
      <c r="E931" s="57">
        <v>28763216</v>
      </c>
      <c r="F931" s="57">
        <v>51694718</v>
      </c>
    </row>
    <row r="932" spans="1:6" x14ac:dyDescent="0.2">
      <c r="A932" s="57">
        <v>7692</v>
      </c>
      <c r="B932" s="57" t="s">
        <v>7971</v>
      </c>
      <c r="C932" s="57" t="s">
        <v>3237</v>
      </c>
      <c r="D932" s="57" t="s">
        <v>9503</v>
      </c>
      <c r="E932" s="57">
        <v>21695967</v>
      </c>
      <c r="F932" s="57">
        <v>21695967</v>
      </c>
    </row>
    <row r="933" spans="1:6" x14ac:dyDescent="0.2">
      <c r="A933" s="57">
        <v>7692</v>
      </c>
      <c r="B933" s="57" t="s">
        <v>7971</v>
      </c>
      <c r="C933" s="57" t="s">
        <v>3237</v>
      </c>
      <c r="D933" s="57" t="s">
        <v>9506</v>
      </c>
      <c r="E933" s="57">
        <v>14826400</v>
      </c>
      <c r="F933" s="57">
        <v>27181735</v>
      </c>
    </row>
    <row r="934" spans="1:6" x14ac:dyDescent="0.2">
      <c r="A934" s="57">
        <v>7692</v>
      </c>
      <c r="B934" s="57" t="s">
        <v>7971</v>
      </c>
      <c r="C934" s="57" t="s">
        <v>3237</v>
      </c>
      <c r="D934" s="57" t="s">
        <v>234</v>
      </c>
      <c r="E934" s="57">
        <v>14085080</v>
      </c>
      <c r="F934" s="57">
        <v>26440415</v>
      </c>
    </row>
    <row r="935" spans="1:6" x14ac:dyDescent="0.2">
      <c r="A935" s="57">
        <v>7692</v>
      </c>
      <c r="B935" s="57" t="s">
        <v>7971</v>
      </c>
      <c r="C935" s="57" t="s">
        <v>3237</v>
      </c>
      <c r="D935" s="57" t="s">
        <v>211</v>
      </c>
      <c r="E935" s="57">
        <v>26094464</v>
      </c>
      <c r="F935" s="57">
        <v>44157963</v>
      </c>
    </row>
    <row r="936" spans="1:6" x14ac:dyDescent="0.2">
      <c r="A936" s="57">
        <v>7692</v>
      </c>
      <c r="B936" s="57" t="s">
        <v>7971</v>
      </c>
      <c r="C936" s="57" t="s">
        <v>3237</v>
      </c>
      <c r="D936" s="57" t="s">
        <v>9531</v>
      </c>
      <c r="E936" s="57">
        <v>8747576</v>
      </c>
      <c r="F936" s="57">
        <v>15197060</v>
      </c>
    </row>
    <row r="937" spans="1:6" x14ac:dyDescent="0.2">
      <c r="A937" s="57">
        <v>7692</v>
      </c>
      <c r="B937" s="57" t="s">
        <v>7971</v>
      </c>
      <c r="C937" s="57" t="s">
        <v>3237</v>
      </c>
      <c r="D937" s="57" t="s">
        <v>9535</v>
      </c>
      <c r="E937" s="57">
        <v>17495152</v>
      </c>
      <c r="F937" s="57">
        <v>29850487</v>
      </c>
    </row>
    <row r="938" spans="1:6" x14ac:dyDescent="0.2">
      <c r="A938" s="57">
        <v>7692</v>
      </c>
      <c r="B938" s="57" t="s">
        <v>7971</v>
      </c>
      <c r="C938" s="57" t="s">
        <v>3237</v>
      </c>
      <c r="D938" s="57" t="s">
        <v>9537</v>
      </c>
      <c r="E938" s="57">
        <v>13352656</v>
      </c>
      <c r="F938" s="57">
        <v>21071281</v>
      </c>
    </row>
    <row r="939" spans="1:6" x14ac:dyDescent="0.2">
      <c r="A939" s="57">
        <v>7692</v>
      </c>
      <c r="B939" s="57" t="s">
        <v>7971</v>
      </c>
      <c r="C939" s="57" t="s">
        <v>3237</v>
      </c>
      <c r="D939" s="57" t="s">
        <v>252</v>
      </c>
      <c r="E939" s="57">
        <v>19422584</v>
      </c>
      <c r="F939" s="57">
        <v>31777919</v>
      </c>
    </row>
    <row r="940" spans="1:6" x14ac:dyDescent="0.2">
      <c r="A940" s="57">
        <v>7692</v>
      </c>
      <c r="B940" s="57" t="s">
        <v>7971</v>
      </c>
      <c r="C940" s="57" t="s">
        <v>3237</v>
      </c>
      <c r="D940" s="57" t="s">
        <v>174</v>
      </c>
      <c r="E940" s="57">
        <v>14826400</v>
      </c>
      <c r="F940" s="57">
        <v>25674381</v>
      </c>
    </row>
    <row r="941" spans="1:6" x14ac:dyDescent="0.2">
      <c r="A941" s="57">
        <v>7692</v>
      </c>
      <c r="B941" s="57" t="s">
        <v>7971</v>
      </c>
      <c r="C941" s="57" t="s">
        <v>3237</v>
      </c>
      <c r="D941" s="57" t="s">
        <v>9549</v>
      </c>
      <c r="E941" s="57">
        <v>10986362</v>
      </c>
      <c r="F941" s="57">
        <v>19465578</v>
      </c>
    </row>
    <row r="942" spans="1:6" x14ac:dyDescent="0.2">
      <c r="A942" s="57">
        <v>7692</v>
      </c>
      <c r="B942" s="57" t="s">
        <v>7971</v>
      </c>
      <c r="C942" s="57" t="s">
        <v>3237</v>
      </c>
      <c r="D942" s="57" t="s">
        <v>9559</v>
      </c>
      <c r="E942" s="57">
        <v>11564592</v>
      </c>
      <c r="F942" s="57">
        <v>15468879</v>
      </c>
    </row>
    <row r="943" spans="1:6" x14ac:dyDescent="0.2">
      <c r="A943" s="57">
        <v>7692</v>
      </c>
      <c r="B943" s="57" t="s">
        <v>7971</v>
      </c>
      <c r="C943" s="57" t="s">
        <v>3237</v>
      </c>
      <c r="D943" s="57" t="s">
        <v>374</v>
      </c>
      <c r="E943" s="57">
        <v>12305912</v>
      </c>
      <c r="F943" s="57">
        <v>20658119</v>
      </c>
    </row>
    <row r="944" spans="1:6" x14ac:dyDescent="0.2">
      <c r="A944" s="57">
        <v>7692</v>
      </c>
      <c r="B944" s="57" t="s">
        <v>7971</v>
      </c>
      <c r="C944" s="57" t="s">
        <v>3237</v>
      </c>
      <c r="D944" s="57" t="s">
        <v>375</v>
      </c>
      <c r="E944" s="57">
        <v>13195496</v>
      </c>
      <c r="F944" s="57">
        <v>23623399</v>
      </c>
    </row>
    <row r="945" spans="1:6" x14ac:dyDescent="0.2">
      <c r="A945" s="57">
        <v>7692</v>
      </c>
      <c r="B945" s="57" t="s">
        <v>7971</v>
      </c>
      <c r="C945" s="57" t="s">
        <v>3237</v>
      </c>
      <c r="D945" s="57" t="s">
        <v>218</v>
      </c>
      <c r="E945" s="57">
        <v>14826400</v>
      </c>
      <c r="F945" s="57">
        <v>27181735</v>
      </c>
    </row>
    <row r="946" spans="1:6" x14ac:dyDescent="0.2">
      <c r="A946" s="57">
        <v>7694</v>
      </c>
      <c r="B946" s="57" t="s">
        <v>8805</v>
      </c>
      <c r="C946" s="57" t="s">
        <v>9273</v>
      </c>
      <c r="D946" s="57" t="s">
        <v>207</v>
      </c>
      <c r="E946" s="57">
        <v>34990304</v>
      </c>
      <c r="F946" s="57">
        <v>51052239</v>
      </c>
    </row>
    <row r="947" spans="1:6" x14ac:dyDescent="0.2">
      <c r="A947" s="57">
        <v>7694</v>
      </c>
      <c r="B947" s="57" t="s">
        <v>8805</v>
      </c>
      <c r="C947" s="57" t="s">
        <v>9273</v>
      </c>
      <c r="D947" s="57" t="s">
        <v>484</v>
      </c>
      <c r="E947" s="57">
        <v>29504536</v>
      </c>
      <c r="F947" s="57">
        <v>41859866</v>
      </c>
    </row>
    <row r="948" spans="1:6" x14ac:dyDescent="0.2">
      <c r="A948" s="57">
        <v>7694</v>
      </c>
      <c r="B948" s="57" t="s">
        <v>8805</v>
      </c>
      <c r="C948" s="57" t="s">
        <v>9273</v>
      </c>
      <c r="D948" s="57" t="s">
        <v>160</v>
      </c>
      <c r="E948" s="57">
        <v>29356272</v>
      </c>
      <c r="F948" s="57">
        <v>38252112</v>
      </c>
    </row>
    <row r="949" spans="1:6" x14ac:dyDescent="0.2">
      <c r="A949" s="57">
        <v>7696</v>
      </c>
      <c r="B949" s="57" t="s">
        <v>8806</v>
      </c>
      <c r="C949" s="57" t="s">
        <v>9233</v>
      </c>
      <c r="D949" s="57" t="s">
        <v>9462</v>
      </c>
      <c r="E949" s="57">
        <v>35325383</v>
      </c>
      <c r="F949" s="57">
        <v>43072178</v>
      </c>
    </row>
    <row r="950" spans="1:6" x14ac:dyDescent="0.2">
      <c r="A950" s="57">
        <v>7696</v>
      </c>
      <c r="B950" s="57" t="s">
        <v>8806</v>
      </c>
      <c r="C950" s="57" t="s">
        <v>9233</v>
      </c>
      <c r="D950" s="57" t="s">
        <v>206</v>
      </c>
      <c r="E950" s="57">
        <v>92454467</v>
      </c>
      <c r="F950" s="57">
        <v>106539547</v>
      </c>
    </row>
    <row r="951" spans="1:6" x14ac:dyDescent="0.2">
      <c r="A951" s="57">
        <v>7696</v>
      </c>
      <c r="B951" s="57" t="s">
        <v>8806</v>
      </c>
      <c r="C951" s="57" t="s">
        <v>9233</v>
      </c>
      <c r="D951" s="57" t="s">
        <v>100</v>
      </c>
      <c r="E951" s="57">
        <v>26029228</v>
      </c>
      <c r="F951" s="57">
        <v>40818563</v>
      </c>
    </row>
    <row r="952" spans="1:6" x14ac:dyDescent="0.2">
      <c r="A952" s="57">
        <v>7696</v>
      </c>
      <c r="B952" s="57" t="s">
        <v>8806</v>
      </c>
      <c r="C952" s="57" t="s">
        <v>9233</v>
      </c>
      <c r="D952" s="57" t="s">
        <v>9498</v>
      </c>
      <c r="E952" s="57">
        <v>11712856</v>
      </c>
      <c r="F952" s="57">
        <v>20361591</v>
      </c>
    </row>
    <row r="953" spans="1:6" x14ac:dyDescent="0.2">
      <c r="A953" s="57">
        <v>7696</v>
      </c>
      <c r="B953" s="57" t="s">
        <v>8806</v>
      </c>
      <c r="C953" s="57" t="s">
        <v>9233</v>
      </c>
      <c r="D953" s="57" t="s">
        <v>9518</v>
      </c>
      <c r="E953" s="57">
        <v>41579156</v>
      </c>
      <c r="F953" s="57">
        <v>54114876</v>
      </c>
    </row>
    <row r="954" spans="1:6" x14ac:dyDescent="0.2">
      <c r="A954" s="57">
        <v>7696</v>
      </c>
      <c r="B954" s="57" t="s">
        <v>8806</v>
      </c>
      <c r="C954" s="57" t="s">
        <v>9233</v>
      </c>
      <c r="D954" s="57" t="s">
        <v>9537</v>
      </c>
      <c r="E954" s="57">
        <v>11831467</v>
      </c>
      <c r="F954" s="57">
        <v>21691022</v>
      </c>
    </row>
    <row r="955" spans="1:6" x14ac:dyDescent="0.2">
      <c r="A955" s="57">
        <v>7696</v>
      </c>
      <c r="B955" s="57" t="s">
        <v>8806</v>
      </c>
      <c r="C955" s="57" t="s">
        <v>9233</v>
      </c>
      <c r="D955" s="57" t="s">
        <v>9549</v>
      </c>
      <c r="E955" s="57">
        <v>10817342</v>
      </c>
      <c r="F955" s="57">
        <v>18986687</v>
      </c>
    </row>
    <row r="956" spans="1:6" x14ac:dyDescent="0.2">
      <c r="A956" s="57">
        <v>7696</v>
      </c>
      <c r="B956" s="57" t="s">
        <v>8806</v>
      </c>
      <c r="C956" s="57" t="s">
        <v>9233</v>
      </c>
      <c r="D956" s="57" t="s">
        <v>9562</v>
      </c>
      <c r="E956" s="57">
        <v>37362528</v>
      </c>
      <c r="F956" s="57">
        <v>53029089</v>
      </c>
    </row>
    <row r="957" spans="1:6" x14ac:dyDescent="0.2">
      <c r="A957" s="57">
        <v>7696</v>
      </c>
      <c r="B957" s="57" t="s">
        <v>8806</v>
      </c>
      <c r="C957" s="57" t="s">
        <v>9233</v>
      </c>
      <c r="D957" s="57" t="s">
        <v>9585</v>
      </c>
      <c r="E957" s="57">
        <v>14873845</v>
      </c>
      <c r="F957" s="57">
        <v>23522082</v>
      </c>
    </row>
    <row r="958" spans="1:6" x14ac:dyDescent="0.2">
      <c r="A958" s="57">
        <v>7696</v>
      </c>
      <c r="B958" s="57" t="s">
        <v>8806</v>
      </c>
      <c r="C958" s="57" t="s">
        <v>9233</v>
      </c>
      <c r="D958" s="57" t="s">
        <v>219</v>
      </c>
      <c r="E958" s="57">
        <v>38874822</v>
      </c>
      <c r="F958" s="57">
        <v>51551392</v>
      </c>
    </row>
    <row r="959" spans="1:6" x14ac:dyDescent="0.2">
      <c r="A959" s="57">
        <v>7696</v>
      </c>
      <c r="B959" s="57" t="s">
        <v>8806</v>
      </c>
      <c r="C959" s="57" t="s">
        <v>9233</v>
      </c>
      <c r="D959" s="57" t="s">
        <v>71</v>
      </c>
      <c r="E959" s="57">
        <v>29652800</v>
      </c>
      <c r="F959" s="57">
        <v>38919300</v>
      </c>
    </row>
    <row r="960" spans="1:6" x14ac:dyDescent="0.2">
      <c r="A960" s="57">
        <v>7696</v>
      </c>
      <c r="B960" s="57" t="s">
        <v>8806</v>
      </c>
      <c r="C960" s="57" t="s">
        <v>9233</v>
      </c>
      <c r="D960" s="57" t="s">
        <v>9594</v>
      </c>
      <c r="E960" s="57">
        <v>32621046</v>
      </c>
      <c r="F960" s="57">
        <v>39663586</v>
      </c>
    </row>
    <row r="961" spans="1:6" x14ac:dyDescent="0.2">
      <c r="A961" s="57">
        <v>7697</v>
      </c>
      <c r="B961" s="57" t="s">
        <v>8807</v>
      </c>
      <c r="C961" s="57" t="s">
        <v>9641</v>
      </c>
      <c r="D961" s="57" t="s">
        <v>72</v>
      </c>
      <c r="E961" s="57">
        <v>10843960</v>
      </c>
      <c r="F961" s="57">
        <v>23013509</v>
      </c>
    </row>
    <row r="962" spans="1:6" x14ac:dyDescent="0.2">
      <c r="A962" s="57">
        <v>7698</v>
      </c>
      <c r="B962" s="57" t="s">
        <v>8808</v>
      </c>
      <c r="C962" s="57" t="s">
        <v>9259</v>
      </c>
      <c r="D962" s="57" t="s">
        <v>111</v>
      </c>
      <c r="E962" s="57">
        <v>23083430</v>
      </c>
      <c r="F962" s="57">
        <v>50491100</v>
      </c>
    </row>
    <row r="963" spans="1:6" x14ac:dyDescent="0.2">
      <c r="A963" s="57">
        <v>7703</v>
      </c>
      <c r="B963" s="57" t="s">
        <v>8813</v>
      </c>
      <c r="C963" s="57" t="s">
        <v>9335</v>
      </c>
      <c r="D963" s="57" t="s">
        <v>9523</v>
      </c>
      <c r="E963" s="57">
        <v>27933520</v>
      </c>
      <c r="F963" s="57">
        <v>46091244</v>
      </c>
    </row>
    <row r="964" spans="1:6" x14ac:dyDescent="0.2">
      <c r="A964" s="57">
        <v>7704</v>
      </c>
      <c r="B964" s="57" t="s">
        <v>8814</v>
      </c>
      <c r="C964" s="57" t="s">
        <v>9219</v>
      </c>
      <c r="D964" s="57" t="s">
        <v>184</v>
      </c>
      <c r="E964" s="57">
        <v>36247584</v>
      </c>
      <c r="F964" s="57">
        <v>50797225</v>
      </c>
    </row>
    <row r="965" spans="1:6" x14ac:dyDescent="0.2">
      <c r="A965" s="57">
        <v>7706</v>
      </c>
      <c r="B965" s="57" t="s">
        <v>8816</v>
      </c>
      <c r="C965" s="57" t="s">
        <v>9272</v>
      </c>
      <c r="D965" s="57" t="s">
        <v>207</v>
      </c>
      <c r="E965" s="57">
        <v>11705270</v>
      </c>
      <c r="F965" s="57">
        <v>23410540</v>
      </c>
    </row>
    <row r="966" spans="1:6" x14ac:dyDescent="0.2">
      <c r="A966" s="57">
        <v>7706</v>
      </c>
      <c r="B966" s="57" t="s">
        <v>8816</v>
      </c>
      <c r="C966" s="57" t="s">
        <v>9272</v>
      </c>
      <c r="D966" s="57" t="s">
        <v>160</v>
      </c>
      <c r="E966" s="57">
        <v>18676092</v>
      </c>
      <c r="F966" s="57">
        <v>37323821</v>
      </c>
    </row>
    <row r="967" spans="1:6" x14ac:dyDescent="0.2">
      <c r="A967" s="57">
        <v>7708</v>
      </c>
      <c r="B967" s="57" t="s">
        <v>8818</v>
      </c>
      <c r="C967" s="57" t="s">
        <v>9255</v>
      </c>
      <c r="D967" s="57" t="s">
        <v>282</v>
      </c>
      <c r="E967" s="57">
        <v>10141258</v>
      </c>
      <c r="F967" s="57">
        <v>18592308</v>
      </c>
    </row>
    <row r="968" spans="1:6" x14ac:dyDescent="0.2">
      <c r="A968" s="57">
        <v>7708</v>
      </c>
      <c r="B968" s="57" t="s">
        <v>8818</v>
      </c>
      <c r="C968" s="57" t="s">
        <v>9255</v>
      </c>
      <c r="D968" s="57" t="s">
        <v>323</v>
      </c>
      <c r="E968" s="57">
        <v>11712856</v>
      </c>
      <c r="F968" s="57">
        <v>19373161</v>
      </c>
    </row>
    <row r="969" spans="1:6" x14ac:dyDescent="0.2">
      <c r="A969" s="57">
        <v>7708</v>
      </c>
      <c r="B969" s="57" t="s">
        <v>8818</v>
      </c>
      <c r="C969" s="57" t="s">
        <v>9255</v>
      </c>
      <c r="D969" s="57" t="s">
        <v>9544</v>
      </c>
      <c r="E969" s="57">
        <v>8599312</v>
      </c>
      <c r="F969" s="57">
        <v>14900532</v>
      </c>
    </row>
    <row r="970" spans="1:6" x14ac:dyDescent="0.2">
      <c r="A970" s="57">
        <v>7708</v>
      </c>
      <c r="B970" s="57" t="s">
        <v>8818</v>
      </c>
      <c r="C970" s="57" t="s">
        <v>9255</v>
      </c>
      <c r="D970" s="57" t="s">
        <v>9569</v>
      </c>
      <c r="E970" s="57">
        <v>9884267</v>
      </c>
      <c r="F970" s="57">
        <v>19768534</v>
      </c>
    </row>
    <row r="971" spans="1:6" x14ac:dyDescent="0.2">
      <c r="A971" s="57">
        <v>7708</v>
      </c>
      <c r="B971" s="57" t="s">
        <v>8818</v>
      </c>
      <c r="C971" s="57" t="s">
        <v>9255</v>
      </c>
      <c r="D971" s="57" t="s">
        <v>9581</v>
      </c>
      <c r="E971" s="57">
        <v>10131373</v>
      </c>
      <c r="F971" s="57">
        <v>18780108</v>
      </c>
    </row>
    <row r="972" spans="1:6" x14ac:dyDescent="0.2">
      <c r="A972" s="57">
        <v>7708</v>
      </c>
      <c r="B972" s="57" t="s">
        <v>8818</v>
      </c>
      <c r="C972" s="57" t="s">
        <v>9255</v>
      </c>
      <c r="D972" s="57" t="s">
        <v>9582</v>
      </c>
      <c r="E972" s="57">
        <v>8228652</v>
      </c>
      <c r="F972" s="57">
        <v>14529872</v>
      </c>
    </row>
    <row r="973" spans="1:6" x14ac:dyDescent="0.2">
      <c r="A973" s="57">
        <v>7713</v>
      </c>
      <c r="B973" s="57" t="s">
        <v>8823</v>
      </c>
      <c r="C973" s="57" t="s">
        <v>9314</v>
      </c>
      <c r="D973" s="57" t="s">
        <v>9510</v>
      </c>
      <c r="E973" s="57">
        <v>8527390</v>
      </c>
      <c r="F973" s="57">
        <v>16554460</v>
      </c>
    </row>
    <row r="974" spans="1:6" x14ac:dyDescent="0.2">
      <c r="A974" s="57">
        <v>7713</v>
      </c>
      <c r="B974" s="57" t="s">
        <v>8823</v>
      </c>
      <c r="C974" s="57" t="s">
        <v>9314</v>
      </c>
      <c r="D974" s="57" t="s">
        <v>9562</v>
      </c>
      <c r="E974" s="57">
        <v>2458424</v>
      </c>
      <c r="F974" s="57">
        <v>4596184</v>
      </c>
    </row>
    <row r="975" spans="1:6" x14ac:dyDescent="0.2">
      <c r="A975" s="57">
        <v>7713</v>
      </c>
      <c r="B975" s="57" t="s">
        <v>8823</v>
      </c>
      <c r="C975" s="57" t="s">
        <v>9314</v>
      </c>
      <c r="D975" s="57" t="s">
        <v>220</v>
      </c>
      <c r="E975" s="57">
        <v>13897268</v>
      </c>
      <c r="F975" s="57">
        <v>22506386</v>
      </c>
    </row>
    <row r="976" spans="1:6" x14ac:dyDescent="0.2">
      <c r="A976" s="57">
        <v>7714</v>
      </c>
      <c r="B976" s="57" t="s">
        <v>7992</v>
      </c>
      <c r="C976" s="57" t="s">
        <v>3238</v>
      </c>
      <c r="D976" s="57" t="s">
        <v>9454</v>
      </c>
      <c r="E976" s="57">
        <v>11730647</v>
      </c>
      <c r="F976" s="57">
        <v>22915683</v>
      </c>
    </row>
    <row r="977" spans="1:6" x14ac:dyDescent="0.2">
      <c r="A977" s="57">
        <v>7714</v>
      </c>
      <c r="B977" s="57" t="s">
        <v>7992</v>
      </c>
      <c r="C977" s="57" t="s">
        <v>3238</v>
      </c>
      <c r="D977" s="57" t="s">
        <v>9665</v>
      </c>
      <c r="E977" s="57">
        <v>12821871</v>
      </c>
      <c r="F977" s="57">
        <v>26462159</v>
      </c>
    </row>
    <row r="978" spans="1:6" x14ac:dyDescent="0.2">
      <c r="A978" s="57">
        <v>7714</v>
      </c>
      <c r="B978" s="57" t="s">
        <v>7992</v>
      </c>
      <c r="C978" s="57" t="s">
        <v>3238</v>
      </c>
      <c r="D978" s="57" t="s">
        <v>212</v>
      </c>
      <c r="E978" s="57">
        <v>10732831</v>
      </c>
      <c r="F978" s="57">
        <v>46142722</v>
      </c>
    </row>
    <row r="979" spans="1:6" x14ac:dyDescent="0.2">
      <c r="A979" s="57">
        <v>7714</v>
      </c>
      <c r="B979" s="57" t="s">
        <v>7992</v>
      </c>
      <c r="C979" s="57" t="s">
        <v>3238</v>
      </c>
      <c r="D979" s="57" t="s">
        <v>220</v>
      </c>
      <c r="E979" s="57">
        <v>10563810</v>
      </c>
      <c r="F979" s="57">
        <v>21127620</v>
      </c>
    </row>
    <row r="980" spans="1:6" x14ac:dyDescent="0.2">
      <c r="A980" s="57">
        <v>7717</v>
      </c>
      <c r="B980" s="57" t="s">
        <v>8825</v>
      </c>
      <c r="C980" s="57" t="s">
        <v>9319</v>
      </c>
      <c r="D980" s="57" t="s">
        <v>206</v>
      </c>
      <c r="E980" s="57">
        <v>28138784</v>
      </c>
      <c r="F980" s="57">
        <v>28138784</v>
      </c>
    </row>
    <row r="981" spans="1:6" x14ac:dyDescent="0.2">
      <c r="A981" s="57">
        <v>7717</v>
      </c>
      <c r="B981" s="57" t="s">
        <v>8825</v>
      </c>
      <c r="C981" s="57" t="s">
        <v>9319</v>
      </c>
      <c r="D981" s="57" t="s">
        <v>501</v>
      </c>
      <c r="E981" s="57">
        <v>881826</v>
      </c>
      <c r="F981" s="57">
        <v>22185254</v>
      </c>
    </row>
    <row r="982" spans="1:6" x14ac:dyDescent="0.2">
      <c r="A982" s="57">
        <v>7723</v>
      </c>
      <c r="B982" s="57" t="s">
        <v>8831</v>
      </c>
      <c r="C982" s="57" t="s">
        <v>9408</v>
      </c>
      <c r="D982" s="57" t="s">
        <v>9578</v>
      </c>
      <c r="E982" s="57">
        <v>9778650</v>
      </c>
      <c r="F982" s="57">
        <v>26577823</v>
      </c>
    </row>
    <row r="983" spans="1:6" x14ac:dyDescent="0.2">
      <c r="A983" s="57">
        <v>7729</v>
      </c>
      <c r="B983" s="57" t="s">
        <v>8836</v>
      </c>
      <c r="C983" s="57" t="s">
        <v>9215</v>
      </c>
      <c r="D983" s="57" t="s">
        <v>9453</v>
      </c>
      <c r="E983" s="57">
        <v>10073677</v>
      </c>
      <c r="F983" s="57">
        <v>20147354</v>
      </c>
    </row>
    <row r="984" spans="1:6" x14ac:dyDescent="0.2">
      <c r="A984" s="57">
        <v>7733</v>
      </c>
      <c r="B984" s="57" t="s">
        <v>8840</v>
      </c>
      <c r="C984" s="57" t="s">
        <v>9396</v>
      </c>
      <c r="D984" s="57" t="s">
        <v>9568</v>
      </c>
      <c r="E984" s="57">
        <v>7121844</v>
      </c>
      <c r="F984" s="57">
        <v>23176249</v>
      </c>
    </row>
    <row r="985" spans="1:6" x14ac:dyDescent="0.2">
      <c r="A985" s="57" t="s">
        <v>9664</v>
      </c>
      <c r="E985" s="57">
        <v>24878450880</v>
      </c>
      <c r="F985" s="57">
        <v>43452248445</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260"/>
  <sheetViews>
    <sheetView workbookViewId="0">
      <selection activeCell="E9" sqref="E9"/>
    </sheetView>
  </sheetViews>
  <sheetFormatPr baseColWidth="10" defaultColWidth="13.42578125" defaultRowHeight="17.25" customHeight="1" x14ac:dyDescent="0.2"/>
  <cols>
    <col min="1" max="1" width="13.42578125" style="7"/>
    <col min="2" max="2" width="13.42578125" style="40"/>
    <col min="3" max="3" width="84.28515625" style="76" customWidth="1"/>
    <col min="4" max="14" width="13.42578125" style="7"/>
    <col min="15" max="22" width="13.42578125" style="40"/>
    <col min="23" max="16384" width="13.42578125" style="7"/>
  </cols>
  <sheetData>
    <row r="1" spans="1:22" ht="17.25" customHeight="1" x14ac:dyDescent="0.2">
      <c r="A1" s="7">
        <v>1</v>
      </c>
      <c r="B1" s="14" t="s">
        <v>21</v>
      </c>
      <c r="C1" s="139" t="s">
        <v>2</v>
      </c>
      <c r="D1" s="14" t="s">
        <v>8856</v>
      </c>
      <c r="E1" s="13" t="s">
        <v>4</v>
      </c>
      <c r="F1" s="14" t="s">
        <v>5</v>
      </c>
      <c r="G1" s="14" t="s">
        <v>6</v>
      </c>
      <c r="H1" s="14" t="s">
        <v>7</v>
      </c>
      <c r="I1" s="14" t="s">
        <v>8</v>
      </c>
      <c r="J1" s="14" t="s">
        <v>9</v>
      </c>
      <c r="K1" s="14" t="s">
        <v>10</v>
      </c>
      <c r="L1" s="14" t="s">
        <v>11</v>
      </c>
      <c r="M1" s="14" t="s">
        <v>12</v>
      </c>
      <c r="N1" s="14" t="s">
        <v>13</v>
      </c>
      <c r="O1" s="14" t="s">
        <v>14</v>
      </c>
      <c r="P1" s="14" t="s">
        <v>15</v>
      </c>
      <c r="Q1" s="15" t="s">
        <v>16</v>
      </c>
      <c r="R1" s="15" t="s">
        <v>17</v>
      </c>
      <c r="S1" s="14" t="s">
        <v>18</v>
      </c>
      <c r="T1" s="14" t="s">
        <v>19</v>
      </c>
      <c r="U1" s="14" t="s">
        <v>20</v>
      </c>
      <c r="V1" s="14" t="s">
        <v>21</v>
      </c>
    </row>
    <row r="2" spans="1:22" ht="17.25" customHeight="1" x14ac:dyDescent="0.2">
      <c r="A2" s="7">
        <v>2</v>
      </c>
      <c r="B2" s="17">
        <v>25</v>
      </c>
      <c r="C2" s="56" t="s">
        <v>3329</v>
      </c>
      <c r="D2" s="9" t="s">
        <v>8093</v>
      </c>
      <c r="E2" s="9" t="s">
        <v>55</v>
      </c>
      <c r="F2" s="9" t="s">
        <v>3330</v>
      </c>
      <c r="G2" s="16" t="s">
        <v>3331</v>
      </c>
      <c r="H2" s="16" t="s">
        <v>3332</v>
      </c>
      <c r="I2" s="16" t="s">
        <v>3333</v>
      </c>
      <c r="J2" s="9" t="s">
        <v>851</v>
      </c>
      <c r="K2" s="9" t="s">
        <v>3334</v>
      </c>
      <c r="L2" s="9" t="s">
        <v>3335</v>
      </c>
      <c r="M2" s="9" t="s">
        <v>3336</v>
      </c>
      <c r="N2" s="11" t="s">
        <v>49</v>
      </c>
      <c r="O2" s="17" t="s">
        <v>614</v>
      </c>
      <c r="P2" s="17" t="s">
        <v>3280</v>
      </c>
      <c r="Q2" s="18" t="s">
        <v>3280</v>
      </c>
      <c r="R2" s="17"/>
      <c r="S2" s="18" t="s">
        <v>233</v>
      </c>
      <c r="T2" s="18" t="s">
        <v>3337</v>
      </c>
      <c r="U2" s="19">
        <v>37970</v>
      </c>
      <c r="V2" s="17">
        <v>25</v>
      </c>
    </row>
    <row r="3" spans="1:22" ht="17.25" customHeight="1" x14ac:dyDescent="0.2">
      <c r="A3" s="7">
        <v>3</v>
      </c>
      <c r="B3" s="17">
        <v>50</v>
      </c>
      <c r="C3" s="56" t="s">
        <v>3294</v>
      </c>
      <c r="D3" s="9" t="s">
        <v>8094</v>
      </c>
      <c r="E3" s="9" t="s">
        <v>29</v>
      </c>
      <c r="F3" s="9" t="s">
        <v>3295</v>
      </c>
      <c r="G3" s="16" t="s">
        <v>3296</v>
      </c>
      <c r="H3" s="16" t="s">
        <v>3297</v>
      </c>
      <c r="I3" s="16" t="s">
        <v>3298</v>
      </c>
      <c r="J3" s="9" t="s">
        <v>32</v>
      </c>
      <c r="K3" s="9" t="s">
        <v>3299</v>
      </c>
      <c r="L3" s="9" t="s">
        <v>3300</v>
      </c>
      <c r="M3" s="9" t="s">
        <v>3301</v>
      </c>
      <c r="N3" s="11" t="s">
        <v>865</v>
      </c>
      <c r="O3" s="17" t="s">
        <v>252</v>
      </c>
      <c r="P3" s="17" t="s">
        <v>3302</v>
      </c>
      <c r="Q3" s="18" t="s">
        <v>3280</v>
      </c>
      <c r="R3" s="17"/>
      <c r="S3" s="18" t="s">
        <v>201</v>
      </c>
      <c r="T3" s="18" t="s">
        <v>3303</v>
      </c>
      <c r="U3" s="19">
        <v>37970</v>
      </c>
      <c r="V3" s="17">
        <v>50</v>
      </c>
    </row>
    <row r="4" spans="1:22" ht="17.25" customHeight="1" x14ac:dyDescent="0.2">
      <c r="A4" s="7">
        <v>4</v>
      </c>
      <c r="B4" s="17">
        <v>100</v>
      </c>
      <c r="C4" s="56" t="s">
        <v>3360</v>
      </c>
      <c r="D4" s="9" t="s">
        <v>8095</v>
      </c>
      <c r="E4" s="9" t="s">
        <v>674</v>
      </c>
      <c r="F4" s="9" t="s">
        <v>386</v>
      </c>
      <c r="G4" s="16" t="s">
        <v>103</v>
      </c>
      <c r="H4" s="16" t="s">
        <v>3361</v>
      </c>
      <c r="I4" s="16"/>
      <c r="J4" s="9"/>
      <c r="K4" s="9"/>
      <c r="L4" s="9" t="s">
        <v>3362</v>
      </c>
      <c r="M4" s="9" t="s">
        <v>3363</v>
      </c>
      <c r="N4" s="11" t="s">
        <v>35</v>
      </c>
      <c r="O4" s="17" t="s">
        <v>3364</v>
      </c>
      <c r="P4" s="17"/>
      <c r="Q4" s="18"/>
      <c r="R4" s="17"/>
      <c r="S4" s="18" t="s">
        <v>3365</v>
      </c>
      <c r="T4" s="18" t="s">
        <v>3366</v>
      </c>
      <c r="U4" s="19">
        <v>37970</v>
      </c>
      <c r="V4" s="17">
        <v>100</v>
      </c>
    </row>
    <row r="5" spans="1:22" ht="17.25" customHeight="1" x14ac:dyDescent="0.2">
      <c r="A5" s="7">
        <v>5</v>
      </c>
      <c r="B5" s="79">
        <v>150</v>
      </c>
      <c r="C5" s="140" t="s">
        <v>28</v>
      </c>
      <c r="D5" s="20" t="s">
        <v>8096</v>
      </c>
      <c r="E5" s="20" t="s">
        <v>29</v>
      </c>
      <c r="F5" s="20" t="s">
        <v>30</v>
      </c>
      <c r="G5" s="78" t="s">
        <v>8075</v>
      </c>
      <c r="H5" s="78" t="s">
        <v>31</v>
      </c>
      <c r="I5" s="78" t="s">
        <v>8076</v>
      </c>
      <c r="J5" s="20" t="s">
        <v>32</v>
      </c>
      <c r="K5" s="20" t="s">
        <v>8077</v>
      </c>
      <c r="L5" s="20" t="s">
        <v>33</v>
      </c>
      <c r="M5" s="20" t="s">
        <v>34</v>
      </c>
      <c r="N5" s="26" t="s">
        <v>35</v>
      </c>
      <c r="O5" s="79" t="s">
        <v>36</v>
      </c>
      <c r="P5" s="79" t="s">
        <v>37</v>
      </c>
      <c r="Q5" s="80" t="s">
        <v>38</v>
      </c>
      <c r="R5" s="79"/>
      <c r="S5" s="80" t="s">
        <v>39</v>
      </c>
      <c r="T5" s="80" t="s">
        <v>8078</v>
      </c>
      <c r="U5" s="81">
        <v>37970</v>
      </c>
      <c r="V5" s="79">
        <v>150</v>
      </c>
    </row>
    <row r="6" spans="1:22" ht="17.25" customHeight="1" x14ac:dyDescent="0.2">
      <c r="A6" s="7">
        <v>6</v>
      </c>
      <c r="B6" s="17">
        <v>225</v>
      </c>
      <c r="C6" s="56" t="s">
        <v>41</v>
      </c>
      <c r="D6" s="9" t="s">
        <v>8097</v>
      </c>
      <c r="E6" s="9" t="s">
        <v>29</v>
      </c>
      <c r="F6" s="9" t="s">
        <v>42</v>
      </c>
      <c r="G6" s="86" t="s">
        <v>43</v>
      </c>
      <c r="H6" s="16" t="s">
        <v>42</v>
      </c>
      <c r="I6" s="16" t="s">
        <v>44</v>
      </c>
      <c r="J6" s="9" t="s">
        <v>45</v>
      </c>
      <c r="K6" s="9" t="s">
        <v>46</v>
      </c>
      <c r="L6" s="9" t="s">
        <v>47</v>
      </c>
      <c r="M6" s="9" t="s">
        <v>48</v>
      </c>
      <c r="N6" s="11" t="s">
        <v>49</v>
      </c>
      <c r="O6" s="17" t="s">
        <v>50</v>
      </c>
      <c r="P6" s="17" t="s">
        <v>51</v>
      </c>
      <c r="Q6" s="18"/>
      <c r="R6" s="17"/>
      <c r="S6" s="18" t="s">
        <v>52</v>
      </c>
      <c r="T6" s="55" t="s">
        <v>53</v>
      </c>
      <c r="U6" s="19">
        <v>37970</v>
      </c>
      <c r="V6" s="17">
        <v>225</v>
      </c>
    </row>
    <row r="7" spans="1:22" ht="17.25" customHeight="1" x14ac:dyDescent="0.2">
      <c r="A7" s="7">
        <v>7</v>
      </c>
      <c r="B7" s="17">
        <v>250</v>
      </c>
      <c r="C7" s="56" t="s">
        <v>54</v>
      </c>
      <c r="D7" s="9" t="s">
        <v>8098</v>
      </c>
      <c r="E7" s="9" t="s">
        <v>55</v>
      </c>
      <c r="F7" s="9" t="s">
        <v>56</v>
      </c>
      <c r="G7" s="86" t="s">
        <v>57</v>
      </c>
      <c r="H7" s="16" t="s">
        <v>58</v>
      </c>
      <c r="I7" s="16" t="s">
        <v>59</v>
      </c>
      <c r="J7" s="9" t="s">
        <v>60</v>
      </c>
      <c r="K7" s="87" t="s">
        <v>61</v>
      </c>
      <c r="L7" s="9" t="s">
        <v>62</v>
      </c>
      <c r="M7" s="9" t="s">
        <v>63</v>
      </c>
      <c r="N7" s="11" t="s">
        <v>64</v>
      </c>
      <c r="O7" s="17" t="s">
        <v>65</v>
      </c>
      <c r="P7" s="17" t="s">
        <v>66</v>
      </c>
      <c r="Q7" s="18" t="s">
        <v>67</v>
      </c>
      <c r="R7" s="17"/>
      <c r="S7" s="18">
        <v>93401</v>
      </c>
      <c r="T7" s="13" t="s">
        <v>68</v>
      </c>
      <c r="U7" s="19">
        <v>37970</v>
      </c>
      <c r="V7" s="17">
        <v>250</v>
      </c>
    </row>
    <row r="8" spans="1:22" ht="17.25" customHeight="1" x14ac:dyDescent="0.2">
      <c r="A8" s="7">
        <v>8</v>
      </c>
      <c r="B8" s="17">
        <v>400</v>
      </c>
      <c r="C8" s="56" t="s">
        <v>73</v>
      </c>
      <c r="D8" s="9" t="s">
        <v>8099</v>
      </c>
      <c r="E8" s="9" t="s">
        <v>55</v>
      </c>
      <c r="F8" s="9" t="s">
        <v>74</v>
      </c>
      <c r="G8" s="16" t="s">
        <v>75</v>
      </c>
      <c r="H8" s="16" t="s">
        <v>76</v>
      </c>
      <c r="I8" s="16" t="s">
        <v>77</v>
      </c>
      <c r="J8" s="9" t="s">
        <v>78</v>
      </c>
      <c r="K8" s="9" t="s">
        <v>79</v>
      </c>
      <c r="L8" s="27" t="s">
        <v>80</v>
      </c>
      <c r="M8" s="9" t="s">
        <v>81</v>
      </c>
      <c r="N8" s="11" t="s">
        <v>64</v>
      </c>
      <c r="O8" s="17" t="s">
        <v>65</v>
      </c>
      <c r="P8" s="17" t="s">
        <v>82</v>
      </c>
      <c r="Q8" s="18" t="s">
        <v>83</v>
      </c>
      <c r="R8" s="17"/>
      <c r="S8" s="18">
        <v>93401</v>
      </c>
      <c r="T8" s="55" t="s">
        <v>84</v>
      </c>
      <c r="U8" s="19">
        <v>37970</v>
      </c>
      <c r="V8" s="17">
        <v>400</v>
      </c>
    </row>
    <row r="9" spans="1:22" ht="17.25" customHeight="1" x14ac:dyDescent="0.2">
      <c r="A9" s="7">
        <v>9</v>
      </c>
      <c r="B9" s="17">
        <v>450</v>
      </c>
      <c r="C9" s="56" t="s">
        <v>3389</v>
      </c>
      <c r="D9" s="9" t="s">
        <v>8100</v>
      </c>
      <c r="E9" s="9" t="s">
        <v>55</v>
      </c>
      <c r="F9" s="9" t="s">
        <v>3390</v>
      </c>
      <c r="G9" s="16" t="s">
        <v>3391</v>
      </c>
      <c r="H9" s="16" t="s">
        <v>3392</v>
      </c>
      <c r="I9" s="16" t="s">
        <v>3393</v>
      </c>
      <c r="J9" s="9" t="s">
        <v>32</v>
      </c>
      <c r="K9" s="9" t="s">
        <v>3394</v>
      </c>
      <c r="L9" s="9" t="s">
        <v>3395</v>
      </c>
      <c r="M9" s="9" t="s">
        <v>3396</v>
      </c>
      <c r="N9" s="11" t="s">
        <v>1498</v>
      </c>
      <c r="O9" s="17" t="s">
        <v>3397</v>
      </c>
      <c r="P9" s="17" t="s">
        <v>3397</v>
      </c>
      <c r="Q9" s="18" t="s">
        <v>3398</v>
      </c>
      <c r="R9" s="17"/>
      <c r="S9" s="18">
        <v>93401</v>
      </c>
      <c r="T9" s="18" t="s">
        <v>3399</v>
      </c>
      <c r="U9" s="19">
        <v>37970</v>
      </c>
      <c r="V9" s="17">
        <v>450</v>
      </c>
    </row>
    <row r="10" spans="1:22" ht="17.25" customHeight="1" x14ac:dyDescent="0.2">
      <c r="A10" s="7">
        <v>10</v>
      </c>
      <c r="B10" s="17">
        <v>650</v>
      </c>
      <c r="C10" s="56" t="s">
        <v>3650</v>
      </c>
      <c r="D10" s="9" t="s">
        <v>8101</v>
      </c>
      <c r="E10" s="9" t="s">
        <v>55</v>
      </c>
      <c r="F10" s="9" t="s">
        <v>3651</v>
      </c>
      <c r="G10" s="16" t="s">
        <v>3652</v>
      </c>
      <c r="H10" s="16" t="s">
        <v>3653</v>
      </c>
      <c r="I10" s="16" t="s">
        <v>3654</v>
      </c>
      <c r="J10" s="9" t="s">
        <v>3655</v>
      </c>
      <c r="K10" s="9" t="s">
        <v>3656</v>
      </c>
      <c r="L10" s="9" t="s">
        <v>3657</v>
      </c>
      <c r="M10" s="9" t="s">
        <v>3658</v>
      </c>
      <c r="N10" s="11" t="s">
        <v>727</v>
      </c>
      <c r="O10" s="17"/>
      <c r="P10" s="17" t="s">
        <v>3659</v>
      </c>
      <c r="Q10" s="18" t="s">
        <v>3660</v>
      </c>
      <c r="R10" s="17"/>
      <c r="S10" s="18" t="s">
        <v>280</v>
      </c>
      <c r="T10" s="18" t="s">
        <v>3661</v>
      </c>
      <c r="U10" s="19">
        <v>37970</v>
      </c>
      <c r="V10" s="17">
        <v>650</v>
      </c>
    </row>
    <row r="11" spans="1:22" ht="17.25" customHeight="1" x14ac:dyDescent="0.2">
      <c r="A11" s="7">
        <v>11</v>
      </c>
      <c r="B11" s="17">
        <v>850</v>
      </c>
      <c r="C11" s="56" t="s">
        <v>3729</v>
      </c>
      <c r="D11" s="9" t="s">
        <v>8102</v>
      </c>
      <c r="E11" s="9" t="s">
        <v>55</v>
      </c>
      <c r="F11" s="9" t="s">
        <v>3730</v>
      </c>
      <c r="G11" s="16" t="s">
        <v>3731</v>
      </c>
      <c r="H11" s="16" t="s">
        <v>3732</v>
      </c>
      <c r="I11" s="16" t="s">
        <v>3733</v>
      </c>
      <c r="J11" s="9" t="s">
        <v>3734</v>
      </c>
      <c r="K11" s="9" t="s">
        <v>3735</v>
      </c>
      <c r="L11" s="9" t="s">
        <v>3736</v>
      </c>
      <c r="M11" s="9" t="s">
        <v>3737</v>
      </c>
      <c r="N11" s="11" t="s">
        <v>178</v>
      </c>
      <c r="O11" s="17" t="s">
        <v>3683</v>
      </c>
      <c r="P11" s="17" t="s">
        <v>3738</v>
      </c>
      <c r="Q11" s="18"/>
      <c r="R11" s="17"/>
      <c r="S11" s="18">
        <v>93401</v>
      </c>
      <c r="T11" s="18" t="s">
        <v>3739</v>
      </c>
      <c r="U11" s="19">
        <v>37960</v>
      </c>
      <c r="V11" s="17">
        <v>850</v>
      </c>
    </row>
    <row r="12" spans="1:22" ht="17.25" customHeight="1" x14ac:dyDescent="0.2">
      <c r="A12" s="7">
        <v>12</v>
      </c>
      <c r="B12" s="17">
        <v>870</v>
      </c>
      <c r="C12" s="56" t="s">
        <v>3400</v>
      </c>
      <c r="D12" s="9" t="s">
        <v>8103</v>
      </c>
      <c r="E12" s="9" t="s">
        <v>29</v>
      </c>
      <c r="F12" s="9" t="s">
        <v>3401</v>
      </c>
      <c r="G12" s="16" t="s">
        <v>3402</v>
      </c>
      <c r="H12" s="16" t="s">
        <v>3403</v>
      </c>
      <c r="I12" s="16" t="s">
        <v>3404</v>
      </c>
      <c r="J12" s="9" t="s">
        <v>3405</v>
      </c>
      <c r="K12" s="9" t="s">
        <v>3406</v>
      </c>
      <c r="L12" s="9" t="s">
        <v>3407</v>
      </c>
      <c r="M12" s="9" t="s">
        <v>3408</v>
      </c>
      <c r="N12" s="11" t="s">
        <v>865</v>
      </c>
      <c r="O12" s="17" t="s">
        <v>204</v>
      </c>
      <c r="P12" s="17" t="s">
        <v>3409</v>
      </c>
      <c r="Q12" s="18"/>
      <c r="R12" s="17"/>
      <c r="S12" s="18" t="s">
        <v>201</v>
      </c>
      <c r="T12" s="18" t="s">
        <v>3410</v>
      </c>
      <c r="U12" s="19">
        <v>37970</v>
      </c>
      <c r="V12" s="17">
        <v>870</v>
      </c>
    </row>
    <row r="13" spans="1:22" ht="17.25" customHeight="1" x14ac:dyDescent="0.2">
      <c r="A13" s="7">
        <v>13</v>
      </c>
      <c r="B13" s="17">
        <v>900</v>
      </c>
      <c r="C13" s="56" t="s">
        <v>3435</v>
      </c>
      <c r="D13" s="9" t="s">
        <v>8104</v>
      </c>
      <c r="E13" s="9" t="s">
        <v>101</v>
      </c>
      <c r="F13" s="9" t="s">
        <v>113</v>
      </c>
      <c r="G13" s="16" t="s">
        <v>103</v>
      </c>
      <c r="H13" s="16" t="s">
        <v>89</v>
      </c>
      <c r="I13" s="16" t="s">
        <v>90</v>
      </c>
      <c r="J13" s="9"/>
      <c r="K13" s="9"/>
      <c r="L13" s="9" t="s">
        <v>3436</v>
      </c>
      <c r="M13" s="9" t="s">
        <v>3437</v>
      </c>
      <c r="N13" s="11" t="s">
        <v>93</v>
      </c>
      <c r="O13" s="17" t="s">
        <v>403</v>
      </c>
      <c r="P13" s="17" t="s">
        <v>3438</v>
      </c>
      <c r="Q13" s="18" t="s">
        <v>3439</v>
      </c>
      <c r="R13" s="17"/>
      <c r="S13" s="18" t="s">
        <v>182</v>
      </c>
      <c r="T13" s="18" t="s">
        <v>3440</v>
      </c>
      <c r="U13" s="19">
        <v>37970</v>
      </c>
      <c r="V13" s="17">
        <v>900</v>
      </c>
    </row>
    <row r="14" spans="1:22" ht="17.25" customHeight="1" x14ac:dyDescent="0.2">
      <c r="A14" s="7">
        <v>14</v>
      </c>
      <c r="B14" s="17">
        <v>950</v>
      </c>
      <c r="C14" s="56" t="s">
        <v>3441</v>
      </c>
      <c r="D14" s="9" t="s">
        <v>8105</v>
      </c>
      <c r="E14" s="9" t="s">
        <v>101</v>
      </c>
      <c r="F14" s="9" t="s">
        <v>3442</v>
      </c>
      <c r="G14" s="16" t="s">
        <v>103</v>
      </c>
      <c r="H14" s="16" t="s">
        <v>89</v>
      </c>
      <c r="I14" s="16" t="s">
        <v>90</v>
      </c>
      <c r="J14" s="9"/>
      <c r="K14" s="9"/>
      <c r="L14" s="9" t="s">
        <v>3443</v>
      </c>
      <c r="M14" s="9" t="s">
        <v>3444</v>
      </c>
      <c r="N14" s="11" t="s">
        <v>1129</v>
      </c>
      <c r="O14" s="17" t="s">
        <v>3445</v>
      </c>
      <c r="P14" s="17" t="s">
        <v>3446</v>
      </c>
      <c r="Q14" s="18" t="s">
        <v>3447</v>
      </c>
      <c r="R14" s="17"/>
      <c r="S14" s="18">
        <v>93910</v>
      </c>
      <c r="T14" s="29" t="s">
        <v>3448</v>
      </c>
      <c r="U14" s="19">
        <v>37970</v>
      </c>
      <c r="V14" s="17">
        <v>950</v>
      </c>
    </row>
    <row r="15" spans="1:22" ht="17.25" customHeight="1" x14ac:dyDescent="0.2">
      <c r="A15" s="7">
        <v>15</v>
      </c>
      <c r="B15" s="17">
        <v>1000</v>
      </c>
      <c r="C15" s="56" t="s">
        <v>3482</v>
      </c>
      <c r="D15" s="9" t="s">
        <v>8106</v>
      </c>
      <c r="E15" s="9" t="s">
        <v>86</v>
      </c>
      <c r="F15" s="9" t="s">
        <v>3483</v>
      </c>
      <c r="G15" s="16" t="s">
        <v>3484</v>
      </c>
      <c r="H15" s="16" t="s">
        <v>89</v>
      </c>
      <c r="I15" s="16" t="s">
        <v>90</v>
      </c>
      <c r="J15" s="9" t="s">
        <v>1551</v>
      </c>
      <c r="K15" s="9" t="s">
        <v>1551</v>
      </c>
      <c r="L15" s="9" t="s">
        <v>3485</v>
      </c>
      <c r="M15" s="9" t="s">
        <v>3486</v>
      </c>
      <c r="N15" s="11" t="s">
        <v>865</v>
      </c>
      <c r="O15" s="17" t="s">
        <v>3487</v>
      </c>
      <c r="P15" s="17" t="s">
        <v>3488</v>
      </c>
      <c r="Q15" s="28" t="s">
        <v>3489</v>
      </c>
      <c r="R15" s="17"/>
      <c r="S15" s="18">
        <v>93910</v>
      </c>
      <c r="T15" s="18" t="s">
        <v>3490</v>
      </c>
      <c r="U15" s="19">
        <v>37970</v>
      </c>
      <c r="V15" s="17">
        <v>1000</v>
      </c>
    </row>
    <row r="16" spans="1:22" ht="17.25" customHeight="1" x14ac:dyDescent="0.2">
      <c r="A16" s="7">
        <v>16</v>
      </c>
      <c r="B16" s="79">
        <v>1050</v>
      </c>
      <c r="C16" s="141" t="s">
        <v>85</v>
      </c>
      <c r="D16" s="20" t="s">
        <v>8107</v>
      </c>
      <c r="E16" s="20" t="s">
        <v>86</v>
      </c>
      <c r="F16" s="20" t="s">
        <v>87</v>
      </c>
      <c r="G16" s="78" t="s">
        <v>88</v>
      </c>
      <c r="H16" s="78" t="s">
        <v>89</v>
      </c>
      <c r="I16" s="78" t="s">
        <v>90</v>
      </c>
      <c r="J16" s="20"/>
      <c r="K16" s="20"/>
      <c r="L16" s="20" t="s">
        <v>91</v>
      </c>
      <c r="M16" s="20" t="s">
        <v>92</v>
      </c>
      <c r="N16" s="26" t="s">
        <v>93</v>
      </c>
      <c r="O16" s="79" t="s">
        <v>94</v>
      </c>
      <c r="P16" s="79" t="s">
        <v>95</v>
      </c>
      <c r="Q16" s="80" t="s">
        <v>96</v>
      </c>
      <c r="R16" s="115" t="s">
        <v>97</v>
      </c>
      <c r="S16" s="80" t="s">
        <v>98</v>
      </c>
      <c r="T16" s="80" t="s">
        <v>99</v>
      </c>
      <c r="U16" s="81">
        <v>37970</v>
      </c>
      <c r="V16" s="79">
        <v>1050</v>
      </c>
    </row>
    <row r="17" spans="1:22" ht="17.25" customHeight="1" x14ac:dyDescent="0.2">
      <c r="A17" s="7">
        <v>17</v>
      </c>
      <c r="B17" s="17">
        <v>1100</v>
      </c>
      <c r="C17" s="56" t="s">
        <v>3462</v>
      </c>
      <c r="D17" s="9" t="s">
        <v>8108</v>
      </c>
      <c r="E17" s="9" t="s">
        <v>101</v>
      </c>
      <c r="F17" s="9" t="s">
        <v>3463</v>
      </c>
      <c r="G17" s="16" t="s">
        <v>103</v>
      </c>
      <c r="H17" s="16" t="s">
        <v>89</v>
      </c>
      <c r="I17" s="16" t="s">
        <v>90</v>
      </c>
      <c r="J17" s="9"/>
      <c r="K17" s="9"/>
      <c r="L17" s="9" t="s">
        <v>3464</v>
      </c>
      <c r="M17" s="9" t="s">
        <v>3465</v>
      </c>
      <c r="N17" s="11" t="s">
        <v>93</v>
      </c>
      <c r="O17" s="17" t="s">
        <v>3452</v>
      </c>
      <c r="P17" s="17" t="s">
        <v>3466</v>
      </c>
      <c r="Q17" s="18" t="s">
        <v>3467</v>
      </c>
      <c r="R17" s="17"/>
      <c r="S17" s="18">
        <v>93910</v>
      </c>
      <c r="T17" s="18" t="s">
        <v>3468</v>
      </c>
      <c r="U17" s="19">
        <v>37970</v>
      </c>
      <c r="V17" s="17">
        <v>1100</v>
      </c>
    </row>
    <row r="18" spans="1:22" ht="17.25" customHeight="1" x14ac:dyDescent="0.2">
      <c r="A18" s="7">
        <v>18</v>
      </c>
      <c r="B18" s="79">
        <v>1150</v>
      </c>
      <c r="C18" s="141" t="s">
        <v>8868</v>
      </c>
      <c r="D18" s="20" t="s">
        <v>8109</v>
      </c>
      <c r="E18" s="20" t="s">
        <v>101</v>
      </c>
      <c r="F18" s="20" t="s">
        <v>102</v>
      </c>
      <c r="G18" s="78" t="s">
        <v>103</v>
      </c>
      <c r="H18" s="78" t="s">
        <v>89</v>
      </c>
      <c r="I18" s="78" t="s">
        <v>90</v>
      </c>
      <c r="J18" s="20"/>
      <c r="K18" s="20"/>
      <c r="L18" s="20" t="s">
        <v>104</v>
      </c>
      <c r="M18" s="20" t="s">
        <v>105</v>
      </c>
      <c r="N18" s="26" t="s">
        <v>106</v>
      </c>
      <c r="O18" s="79" t="s">
        <v>107</v>
      </c>
      <c r="P18" s="79" t="s">
        <v>108</v>
      </c>
      <c r="Q18" s="80" t="s">
        <v>109</v>
      </c>
      <c r="R18" s="79"/>
      <c r="S18" s="80">
        <v>93910</v>
      </c>
      <c r="T18" s="80" t="s">
        <v>110</v>
      </c>
      <c r="U18" s="81">
        <v>37970</v>
      </c>
      <c r="V18" s="79">
        <v>1150</v>
      </c>
    </row>
    <row r="19" spans="1:22" ht="17.25" customHeight="1" x14ac:dyDescent="0.2">
      <c r="A19" s="7">
        <v>19</v>
      </c>
      <c r="B19" s="79">
        <v>1200</v>
      </c>
      <c r="C19" s="141" t="s">
        <v>112</v>
      </c>
      <c r="D19" s="20" t="s">
        <v>8110</v>
      </c>
      <c r="E19" s="20" t="s">
        <v>101</v>
      </c>
      <c r="F19" s="20" t="s">
        <v>113</v>
      </c>
      <c r="G19" s="78" t="s">
        <v>103</v>
      </c>
      <c r="H19" s="78" t="s">
        <v>89</v>
      </c>
      <c r="I19" s="78" t="s">
        <v>90</v>
      </c>
      <c r="J19" s="20" t="s">
        <v>90</v>
      </c>
      <c r="K19" s="20" t="s">
        <v>90</v>
      </c>
      <c r="L19" s="20" t="s">
        <v>114</v>
      </c>
      <c r="M19" s="63" t="s">
        <v>115</v>
      </c>
      <c r="N19" s="26" t="s">
        <v>93</v>
      </c>
      <c r="O19" s="79" t="s">
        <v>116</v>
      </c>
      <c r="P19" s="79" t="s">
        <v>117</v>
      </c>
      <c r="Q19" s="80" t="s">
        <v>118</v>
      </c>
      <c r="R19" s="79"/>
      <c r="S19" s="80" t="s">
        <v>119</v>
      </c>
      <c r="T19" s="91" t="s">
        <v>120</v>
      </c>
      <c r="U19" s="81">
        <v>37956</v>
      </c>
      <c r="V19" s="79">
        <v>1200</v>
      </c>
    </row>
    <row r="20" spans="1:22" ht="17.25" customHeight="1" x14ac:dyDescent="0.2">
      <c r="A20" s="7">
        <v>20</v>
      </c>
      <c r="B20" s="17">
        <v>1225</v>
      </c>
      <c r="C20" s="56" t="s">
        <v>3498</v>
      </c>
      <c r="D20" s="9" t="s">
        <v>8111</v>
      </c>
      <c r="E20" s="9" t="s">
        <v>101</v>
      </c>
      <c r="F20" s="9" t="s">
        <v>113</v>
      </c>
      <c r="G20" s="16" t="s">
        <v>103</v>
      </c>
      <c r="H20" s="16" t="s">
        <v>89</v>
      </c>
      <c r="I20" s="16" t="s">
        <v>90</v>
      </c>
      <c r="J20" s="9"/>
      <c r="K20" s="9"/>
      <c r="L20" s="9" t="s">
        <v>3499</v>
      </c>
      <c r="M20" s="9" t="s">
        <v>3500</v>
      </c>
      <c r="N20" s="11" t="s">
        <v>93</v>
      </c>
      <c r="O20" s="17" t="s">
        <v>791</v>
      </c>
      <c r="P20" s="17" t="s">
        <v>3501</v>
      </c>
      <c r="Q20" s="18"/>
      <c r="R20" s="17"/>
      <c r="S20" s="18" t="s">
        <v>182</v>
      </c>
      <c r="T20" s="18" t="s">
        <v>3502</v>
      </c>
      <c r="U20" s="19">
        <v>37970</v>
      </c>
      <c r="V20" s="17">
        <v>1225</v>
      </c>
    </row>
    <row r="21" spans="1:22" ht="17.25" customHeight="1" x14ac:dyDescent="0.2">
      <c r="A21" s="7">
        <v>21</v>
      </c>
      <c r="B21" s="79">
        <v>1250</v>
      </c>
      <c r="C21" s="141" t="s">
        <v>121</v>
      </c>
      <c r="D21" s="20" t="s">
        <v>7926</v>
      </c>
      <c r="E21" s="20" t="s">
        <v>101</v>
      </c>
      <c r="F21" s="20" t="s">
        <v>122</v>
      </c>
      <c r="G21" s="78" t="s">
        <v>103</v>
      </c>
      <c r="H21" s="78" t="s">
        <v>89</v>
      </c>
      <c r="I21" s="78" t="s">
        <v>90</v>
      </c>
      <c r="J21" s="20"/>
      <c r="K21" s="20"/>
      <c r="L21" s="20" t="s">
        <v>123</v>
      </c>
      <c r="M21" s="20" t="s">
        <v>124</v>
      </c>
      <c r="N21" s="26" t="s">
        <v>93</v>
      </c>
      <c r="O21" s="79" t="s">
        <v>125</v>
      </c>
      <c r="P21" s="79" t="s">
        <v>126</v>
      </c>
      <c r="Q21" s="80" t="s">
        <v>127</v>
      </c>
      <c r="R21" s="79"/>
      <c r="S21" s="80">
        <v>93910</v>
      </c>
      <c r="T21" s="80" t="s">
        <v>128</v>
      </c>
      <c r="U21" s="81">
        <v>37970</v>
      </c>
      <c r="V21" s="79">
        <v>1250</v>
      </c>
    </row>
    <row r="22" spans="1:22" ht="17.25" customHeight="1" x14ac:dyDescent="0.2">
      <c r="A22" s="7">
        <v>22</v>
      </c>
      <c r="B22" s="17">
        <v>1300</v>
      </c>
      <c r="C22" s="142" t="s">
        <v>3469</v>
      </c>
      <c r="D22" s="9" t="s">
        <v>8112</v>
      </c>
      <c r="E22" s="9" t="s">
        <v>86</v>
      </c>
      <c r="F22" s="9" t="s">
        <v>3470</v>
      </c>
      <c r="G22" s="16" t="s">
        <v>103</v>
      </c>
      <c r="H22" s="16" t="s">
        <v>89</v>
      </c>
      <c r="I22" s="16" t="s">
        <v>90</v>
      </c>
      <c r="J22" s="9"/>
      <c r="K22" s="9"/>
      <c r="L22" s="9" t="s">
        <v>3471</v>
      </c>
      <c r="M22" s="9" t="s">
        <v>3472</v>
      </c>
      <c r="N22" s="11" t="s">
        <v>93</v>
      </c>
      <c r="O22" s="17" t="s">
        <v>125</v>
      </c>
      <c r="P22" s="17" t="s">
        <v>3473</v>
      </c>
      <c r="Q22" s="18" t="s">
        <v>3474</v>
      </c>
      <c r="R22" s="17"/>
      <c r="S22" s="18">
        <v>93910</v>
      </c>
      <c r="T22" s="18" t="s">
        <v>3475</v>
      </c>
      <c r="U22" s="19">
        <v>37970</v>
      </c>
      <c r="V22" s="17">
        <v>1300</v>
      </c>
    </row>
    <row r="23" spans="1:22" ht="17.25" customHeight="1" x14ac:dyDescent="0.2">
      <c r="A23" s="7">
        <v>23</v>
      </c>
      <c r="B23" s="17">
        <v>1325</v>
      </c>
      <c r="C23" s="56" t="s">
        <v>3491</v>
      </c>
      <c r="D23" s="9" t="s">
        <v>8113</v>
      </c>
      <c r="E23" s="9" t="s">
        <v>101</v>
      </c>
      <c r="F23" s="9" t="s">
        <v>386</v>
      </c>
      <c r="G23" s="16" t="s">
        <v>103</v>
      </c>
      <c r="H23" s="16" t="s">
        <v>89</v>
      </c>
      <c r="I23" s="16" t="s">
        <v>90</v>
      </c>
      <c r="J23" s="9"/>
      <c r="K23" s="9"/>
      <c r="L23" s="9" t="s">
        <v>3492</v>
      </c>
      <c r="M23" s="9" t="s">
        <v>3493</v>
      </c>
      <c r="N23" s="11" t="s">
        <v>178</v>
      </c>
      <c r="O23" s="17" t="s">
        <v>3494</v>
      </c>
      <c r="P23" s="17" t="s">
        <v>3495</v>
      </c>
      <c r="Q23" s="18" t="s">
        <v>3496</v>
      </c>
      <c r="R23" s="17"/>
      <c r="S23" s="18" t="s">
        <v>119</v>
      </c>
      <c r="T23" s="18" t="s">
        <v>3497</v>
      </c>
      <c r="U23" s="19">
        <v>37970</v>
      </c>
      <c r="V23" s="17">
        <v>1325</v>
      </c>
    </row>
    <row r="24" spans="1:22" ht="17.25" customHeight="1" x14ac:dyDescent="0.2">
      <c r="A24" s="7">
        <v>24</v>
      </c>
      <c r="B24" s="17">
        <v>1350</v>
      </c>
      <c r="C24" s="56" t="s">
        <v>3476</v>
      </c>
      <c r="D24" s="9" t="s">
        <v>8114</v>
      </c>
      <c r="E24" s="9" t="s">
        <v>101</v>
      </c>
      <c r="F24" s="9" t="s">
        <v>131</v>
      </c>
      <c r="G24" s="16" t="s">
        <v>103</v>
      </c>
      <c r="H24" s="16" t="s">
        <v>89</v>
      </c>
      <c r="I24" s="8"/>
      <c r="J24" s="16" t="s">
        <v>90</v>
      </c>
      <c r="K24" s="9"/>
      <c r="L24" s="9" t="s">
        <v>3477</v>
      </c>
      <c r="M24" s="9" t="s">
        <v>3478</v>
      </c>
      <c r="N24" s="11" t="s">
        <v>93</v>
      </c>
      <c r="O24" s="17" t="s">
        <v>1705</v>
      </c>
      <c r="P24" s="17" t="s">
        <v>3479</v>
      </c>
      <c r="Q24" s="18" t="s">
        <v>3480</v>
      </c>
      <c r="R24" s="17"/>
      <c r="S24" s="18" t="s">
        <v>119</v>
      </c>
      <c r="T24" s="18" t="s">
        <v>3481</v>
      </c>
      <c r="U24" s="19">
        <v>37970</v>
      </c>
      <c r="V24" s="17">
        <v>1350</v>
      </c>
    </row>
    <row r="25" spans="1:22" ht="17.25" customHeight="1" x14ac:dyDescent="0.2">
      <c r="A25" s="7">
        <v>25</v>
      </c>
      <c r="B25" s="79">
        <v>1450</v>
      </c>
      <c r="C25" s="141" t="s">
        <v>130</v>
      </c>
      <c r="D25" s="20" t="s">
        <v>8115</v>
      </c>
      <c r="E25" s="20" t="s">
        <v>101</v>
      </c>
      <c r="F25" s="20" t="s">
        <v>131</v>
      </c>
      <c r="G25" s="78" t="s">
        <v>132</v>
      </c>
      <c r="H25" s="78" t="s">
        <v>89</v>
      </c>
      <c r="I25" s="78" t="s">
        <v>90</v>
      </c>
      <c r="J25" s="20"/>
      <c r="K25" s="20"/>
      <c r="L25" s="20" t="s">
        <v>133</v>
      </c>
      <c r="M25" s="20" t="s">
        <v>134</v>
      </c>
      <c r="N25" s="26" t="s">
        <v>93</v>
      </c>
      <c r="O25" s="79" t="s">
        <v>135</v>
      </c>
      <c r="P25" s="79" t="s">
        <v>136</v>
      </c>
      <c r="Q25" s="80"/>
      <c r="R25" s="79"/>
      <c r="S25" s="80" t="s">
        <v>119</v>
      </c>
      <c r="T25" s="80" t="s">
        <v>137</v>
      </c>
      <c r="U25" s="81">
        <v>37970</v>
      </c>
      <c r="V25" s="79">
        <v>1450</v>
      </c>
    </row>
    <row r="26" spans="1:22" ht="17.25" customHeight="1" x14ac:dyDescent="0.2">
      <c r="A26" s="7">
        <v>26</v>
      </c>
      <c r="B26" s="79">
        <v>1500</v>
      </c>
      <c r="C26" s="141" t="s">
        <v>139</v>
      </c>
      <c r="D26" s="20" t="s">
        <v>7974</v>
      </c>
      <c r="E26" s="20" t="s">
        <v>86</v>
      </c>
      <c r="F26" s="20" t="s">
        <v>113</v>
      </c>
      <c r="G26" s="78" t="s">
        <v>140</v>
      </c>
      <c r="H26" s="20" t="s">
        <v>89</v>
      </c>
      <c r="I26" s="78" t="s">
        <v>141</v>
      </c>
      <c r="J26" s="20"/>
      <c r="K26" s="20"/>
      <c r="L26" s="20" t="s">
        <v>8001</v>
      </c>
      <c r="M26" s="20" t="s">
        <v>142</v>
      </c>
      <c r="N26" s="26" t="s">
        <v>143</v>
      </c>
      <c r="O26" s="79" t="s">
        <v>144</v>
      </c>
      <c r="P26" s="79" t="s">
        <v>145</v>
      </c>
      <c r="Q26" s="80" t="s">
        <v>146</v>
      </c>
      <c r="R26" s="79"/>
      <c r="S26" s="80" t="s">
        <v>119</v>
      </c>
      <c r="T26" s="80" t="s">
        <v>147</v>
      </c>
      <c r="U26" s="81" t="s">
        <v>148</v>
      </c>
      <c r="V26" s="79">
        <v>1500</v>
      </c>
    </row>
    <row r="27" spans="1:22" ht="17.25" customHeight="1" x14ac:dyDescent="0.2">
      <c r="A27" s="7">
        <v>27</v>
      </c>
      <c r="B27" s="79">
        <v>1550</v>
      </c>
      <c r="C27" s="141" t="s">
        <v>150</v>
      </c>
      <c r="D27" s="20" t="s">
        <v>8116</v>
      </c>
      <c r="E27" s="20" t="s">
        <v>101</v>
      </c>
      <c r="F27" s="20" t="s">
        <v>151</v>
      </c>
      <c r="G27" s="78" t="s">
        <v>152</v>
      </c>
      <c r="H27" s="78" t="s">
        <v>89</v>
      </c>
      <c r="I27" s="78" t="s">
        <v>90</v>
      </c>
      <c r="J27" s="20"/>
      <c r="K27" s="20"/>
      <c r="L27" s="20" t="s">
        <v>153</v>
      </c>
      <c r="M27" s="20" t="s">
        <v>154</v>
      </c>
      <c r="N27" s="26" t="s">
        <v>93</v>
      </c>
      <c r="O27" s="79" t="s">
        <v>155</v>
      </c>
      <c r="P27" s="79" t="s">
        <v>156</v>
      </c>
      <c r="Q27" s="88" t="s">
        <v>157</v>
      </c>
      <c r="R27" s="79"/>
      <c r="S27" s="80" t="s">
        <v>158</v>
      </c>
      <c r="T27" s="80" t="s">
        <v>159</v>
      </c>
      <c r="U27" s="81">
        <v>37970</v>
      </c>
      <c r="V27" s="79">
        <v>1550</v>
      </c>
    </row>
    <row r="28" spans="1:22" ht="17.25" customHeight="1" x14ac:dyDescent="0.2">
      <c r="A28" s="7">
        <v>28</v>
      </c>
      <c r="B28" s="17">
        <v>1600</v>
      </c>
      <c r="C28" s="56" t="s">
        <v>3503</v>
      </c>
      <c r="D28" s="9" t="s">
        <v>8117</v>
      </c>
      <c r="E28" s="9" t="s">
        <v>86</v>
      </c>
      <c r="F28" s="9" t="s">
        <v>122</v>
      </c>
      <c r="G28" s="16" t="s">
        <v>103</v>
      </c>
      <c r="H28" s="16" t="s">
        <v>89</v>
      </c>
      <c r="I28" s="16" t="s">
        <v>90</v>
      </c>
      <c r="J28" s="9"/>
      <c r="K28" s="9"/>
      <c r="L28" s="9" t="s">
        <v>3504</v>
      </c>
      <c r="M28" s="9" t="s">
        <v>3505</v>
      </c>
      <c r="N28" s="11" t="s">
        <v>93</v>
      </c>
      <c r="O28" s="17" t="s">
        <v>3506</v>
      </c>
      <c r="P28" s="17" t="s">
        <v>3507</v>
      </c>
      <c r="Q28" s="18"/>
      <c r="R28" s="17"/>
      <c r="S28" s="18">
        <v>93910</v>
      </c>
      <c r="T28" s="18" t="s">
        <v>3508</v>
      </c>
      <c r="U28" s="19">
        <v>37970</v>
      </c>
      <c r="V28" s="17">
        <v>1600</v>
      </c>
    </row>
    <row r="29" spans="1:22" ht="17.25" customHeight="1" x14ac:dyDescent="0.2">
      <c r="A29" s="7">
        <v>29</v>
      </c>
      <c r="B29" s="17">
        <v>1650</v>
      </c>
      <c r="C29" s="56" t="s">
        <v>3509</v>
      </c>
      <c r="D29" s="9" t="s">
        <v>8118</v>
      </c>
      <c r="E29" s="9" t="s">
        <v>101</v>
      </c>
      <c r="F29" s="9" t="s">
        <v>3510</v>
      </c>
      <c r="G29" s="16" t="s">
        <v>103</v>
      </c>
      <c r="H29" s="16" t="s">
        <v>89</v>
      </c>
      <c r="I29" s="16" t="s">
        <v>90</v>
      </c>
      <c r="J29" s="9"/>
      <c r="K29" s="9"/>
      <c r="L29" s="9" t="s">
        <v>3511</v>
      </c>
      <c r="M29" s="9" t="s">
        <v>3512</v>
      </c>
      <c r="N29" s="11" t="s">
        <v>93</v>
      </c>
      <c r="O29" s="17" t="s">
        <v>1823</v>
      </c>
      <c r="P29" s="17" t="s">
        <v>3513</v>
      </c>
      <c r="Q29" s="18"/>
      <c r="R29" s="17"/>
      <c r="S29" s="18" t="s">
        <v>182</v>
      </c>
      <c r="T29" s="18" t="s">
        <v>3514</v>
      </c>
      <c r="U29" s="19">
        <v>37970</v>
      </c>
      <c r="V29" s="17">
        <v>1650</v>
      </c>
    </row>
    <row r="30" spans="1:22" ht="17.25" customHeight="1" x14ac:dyDescent="0.2">
      <c r="A30" s="7">
        <v>30</v>
      </c>
      <c r="B30" s="17">
        <v>1700</v>
      </c>
      <c r="C30" s="56" t="s">
        <v>3449</v>
      </c>
      <c r="D30" s="9" t="s">
        <v>8119</v>
      </c>
      <c r="E30" s="9" t="s">
        <v>101</v>
      </c>
      <c r="F30" s="9" t="s">
        <v>113</v>
      </c>
      <c r="G30" s="16" t="s">
        <v>103</v>
      </c>
      <c r="H30" s="16" t="s">
        <v>89</v>
      </c>
      <c r="I30" s="16" t="s">
        <v>90</v>
      </c>
      <c r="J30" s="9"/>
      <c r="K30" s="9"/>
      <c r="L30" s="9" t="s">
        <v>3450</v>
      </c>
      <c r="M30" s="9" t="s">
        <v>3451</v>
      </c>
      <c r="N30" s="11" t="s">
        <v>93</v>
      </c>
      <c r="O30" s="17" t="s">
        <v>3452</v>
      </c>
      <c r="P30" s="17" t="s">
        <v>3453</v>
      </c>
      <c r="Q30" s="18"/>
      <c r="R30" s="17"/>
      <c r="S30" s="18" t="s">
        <v>119</v>
      </c>
      <c r="T30" s="18" t="s">
        <v>3454</v>
      </c>
      <c r="U30" s="19">
        <v>37970</v>
      </c>
      <c r="V30" s="17">
        <v>1700</v>
      </c>
    </row>
    <row r="31" spans="1:22" ht="17.25" customHeight="1" x14ac:dyDescent="0.2">
      <c r="A31" s="7">
        <v>31</v>
      </c>
      <c r="B31" s="79">
        <v>1700</v>
      </c>
      <c r="C31" s="143" t="s">
        <v>161</v>
      </c>
      <c r="D31" s="20" t="s">
        <v>8120</v>
      </c>
      <c r="E31" s="20" t="s">
        <v>162</v>
      </c>
      <c r="F31" s="20" t="s">
        <v>163</v>
      </c>
      <c r="G31" s="78" t="s">
        <v>164</v>
      </c>
      <c r="H31" s="78" t="s">
        <v>165</v>
      </c>
      <c r="I31" s="78" t="s">
        <v>166</v>
      </c>
      <c r="J31" s="20" t="s">
        <v>167</v>
      </c>
      <c r="K31" s="20" t="s">
        <v>168</v>
      </c>
      <c r="L31" s="20" t="s">
        <v>169</v>
      </c>
      <c r="M31" s="20" t="s">
        <v>170</v>
      </c>
      <c r="N31" s="26" t="s">
        <v>93</v>
      </c>
      <c r="O31" s="79" t="s">
        <v>171</v>
      </c>
      <c r="P31" s="79" t="s">
        <v>172</v>
      </c>
      <c r="Q31" s="80"/>
      <c r="R31" s="79"/>
      <c r="S31" s="80">
        <v>93401</v>
      </c>
      <c r="T31" s="80" t="s">
        <v>173</v>
      </c>
      <c r="U31" s="81">
        <v>37970</v>
      </c>
      <c r="V31" s="79">
        <v>1700</v>
      </c>
    </row>
    <row r="32" spans="1:22" ht="17.25" customHeight="1" x14ac:dyDescent="0.2">
      <c r="A32" s="7">
        <v>32</v>
      </c>
      <c r="B32" s="79">
        <v>1750</v>
      </c>
      <c r="C32" s="141" t="s">
        <v>175</v>
      </c>
      <c r="D32" s="20" t="s">
        <v>8121</v>
      </c>
      <c r="E32" s="20" t="s">
        <v>101</v>
      </c>
      <c r="F32" s="20" t="s">
        <v>176</v>
      </c>
      <c r="G32" s="78" t="s">
        <v>103</v>
      </c>
      <c r="H32" s="78" t="s">
        <v>89</v>
      </c>
      <c r="I32" s="78" t="s">
        <v>90</v>
      </c>
      <c r="J32" s="20"/>
      <c r="K32" s="20"/>
      <c r="L32" s="20" t="s">
        <v>8002</v>
      </c>
      <c r="M32" s="20" t="s">
        <v>177</v>
      </c>
      <c r="N32" s="26" t="s">
        <v>178</v>
      </c>
      <c r="O32" s="79" t="s">
        <v>179</v>
      </c>
      <c r="P32" s="79" t="s">
        <v>180</v>
      </c>
      <c r="Q32" s="80" t="s">
        <v>181</v>
      </c>
      <c r="R32" s="113"/>
      <c r="S32" s="80" t="s">
        <v>182</v>
      </c>
      <c r="T32" s="80" t="s">
        <v>183</v>
      </c>
      <c r="U32" s="81">
        <v>37970</v>
      </c>
      <c r="V32" s="79">
        <v>1750</v>
      </c>
    </row>
    <row r="33" spans="1:22" ht="17.25" customHeight="1" x14ac:dyDescent="0.2">
      <c r="A33" s="7">
        <v>33</v>
      </c>
      <c r="B33" s="79">
        <v>1800</v>
      </c>
      <c r="C33" s="141" t="s">
        <v>188</v>
      </c>
      <c r="D33" s="20" t="s">
        <v>7907</v>
      </c>
      <c r="E33" s="20" t="s">
        <v>189</v>
      </c>
      <c r="F33" s="20" t="s">
        <v>190</v>
      </c>
      <c r="G33" s="78" t="s">
        <v>191</v>
      </c>
      <c r="H33" s="78" t="s">
        <v>192</v>
      </c>
      <c r="I33" s="78" t="s">
        <v>193</v>
      </c>
      <c r="J33" s="20" t="s">
        <v>194</v>
      </c>
      <c r="K33" s="20" t="s">
        <v>195</v>
      </c>
      <c r="L33" s="20" t="s">
        <v>196</v>
      </c>
      <c r="M33" s="20" t="s">
        <v>197</v>
      </c>
      <c r="N33" s="26" t="s">
        <v>93</v>
      </c>
      <c r="O33" s="79" t="s">
        <v>198</v>
      </c>
      <c r="P33" s="79" t="s">
        <v>199</v>
      </c>
      <c r="Q33" s="80" t="s">
        <v>200</v>
      </c>
      <c r="R33" s="79"/>
      <c r="S33" s="80" t="s">
        <v>201</v>
      </c>
      <c r="T33" s="80" t="s">
        <v>202</v>
      </c>
      <c r="U33" s="81">
        <v>37970</v>
      </c>
      <c r="V33" s="79">
        <v>1800</v>
      </c>
    </row>
    <row r="34" spans="1:22" ht="17.25" customHeight="1" x14ac:dyDescent="0.2">
      <c r="A34" s="7">
        <v>34</v>
      </c>
      <c r="B34" s="17">
        <v>1850</v>
      </c>
      <c r="C34" s="56" t="s">
        <v>3338</v>
      </c>
      <c r="D34" s="9" t="s">
        <v>8122</v>
      </c>
      <c r="E34" s="9" t="s">
        <v>29</v>
      </c>
      <c r="F34" s="9" t="s">
        <v>3339</v>
      </c>
      <c r="G34" s="16" t="s">
        <v>3340</v>
      </c>
      <c r="H34" s="16" t="s">
        <v>3341</v>
      </c>
      <c r="I34" s="16" t="s">
        <v>3342</v>
      </c>
      <c r="J34" s="9" t="s">
        <v>3322</v>
      </c>
      <c r="K34" s="9" t="s">
        <v>3343</v>
      </c>
      <c r="L34" s="9" t="s">
        <v>3344</v>
      </c>
      <c r="M34" s="9" t="s">
        <v>3345</v>
      </c>
      <c r="N34" s="11" t="s">
        <v>93</v>
      </c>
      <c r="O34" s="17" t="s">
        <v>252</v>
      </c>
      <c r="P34" s="17" t="s">
        <v>3346</v>
      </c>
      <c r="Q34" s="18" t="s">
        <v>3292</v>
      </c>
      <c r="R34" s="17"/>
      <c r="S34" s="18" t="s">
        <v>233</v>
      </c>
      <c r="T34" s="18" t="s">
        <v>3347</v>
      </c>
      <c r="U34" s="19">
        <v>37970</v>
      </c>
      <c r="V34" s="17">
        <v>1850</v>
      </c>
    </row>
    <row r="35" spans="1:22" ht="17.25" customHeight="1" x14ac:dyDescent="0.2">
      <c r="A35" s="7">
        <v>35</v>
      </c>
      <c r="B35" s="17">
        <v>1900</v>
      </c>
      <c r="C35" s="56" t="s">
        <v>3282</v>
      </c>
      <c r="D35" s="9" t="s">
        <v>8123</v>
      </c>
      <c r="E35" s="9" t="s">
        <v>55</v>
      </c>
      <c r="F35" s="9" t="s">
        <v>3283</v>
      </c>
      <c r="G35" s="16" t="s">
        <v>3284</v>
      </c>
      <c r="H35" s="16" t="s">
        <v>3285</v>
      </c>
      <c r="I35" s="16" t="s">
        <v>3286</v>
      </c>
      <c r="J35" s="9" t="s">
        <v>3287</v>
      </c>
      <c r="K35" s="9" t="s">
        <v>3288</v>
      </c>
      <c r="L35" s="9" t="s">
        <v>3289</v>
      </c>
      <c r="M35" s="9" t="s">
        <v>3290</v>
      </c>
      <c r="N35" s="11" t="s">
        <v>178</v>
      </c>
      <c r="O35" s="17" t="s">
        <v>252</v>
      </c>
      <c r="P35" s="17" t="s">
        <v>3291</v>
      </c>
      <c r="Q35" s="18" t="s">
        <v>3292</v>
      </c>
      <c r="R35" s="17"/>
      <c r="S35" s="18" t="s">
        <v>233</v>
      </c>
      <c r="T35" s="18" t="s">
        <v>3293</v>
      </c>
      <c r="U35" s="19">
        <v>37970</v>
      </c>
      <c r="V35" s="17">
        <v>1900</v>
      </c>
    </row>
    <row r="36" spans="1:22" ht="17.25" customHeight="1" x14ac:dyDescent="0.2">
      <c r="A36" s="7">
        <v>36</v>
      </c>
      <c r="B36" s="17">
        <v>1910</v>
      </c>
      <c r="C36" s="56" t="s">
        <v>3317</v>
      </c>
      <c r="D36" s="9" t="s">
        <v>8124</v>
      </c>
      <c r="E36" s="9" t="s">
        <v>55</v>
      </c>
      <c r="F36" s="9" t="s">
        <v>3318</v>
      </c>
      <c r="G36" s="16" t="s">
        <v>3319</v>
      </c>
      <c r="H36" s="16" t="s">
        <v>3320</v>
      </c>
      <c r="I36" s="16" t="s">
        <v>3321</v>
      </c>
      <c r="J36" s="9" t="s">
        <v>3322</v>
      </c>
      <c r="K36" s="9" t="s">
        <v>3323</v>
      </c>
      <c r="L36" s="9" t="s">
        <v>3324</v>
      </c>
      <c r="M36" s="9" t="s">
        <v>3325</v>
      </c>
      <c r="N36" s="11" t="s">
        <v>64</v>
      </c>
      <c r="O36" s="17" t="s">
        <v>3326</v>
      </c>
      <c r="P36" s="17" t="s">
        <v>3327</v>
      </c>
      <c r="Q36" s="18" t="s">
        <v>3280</v>
      </c>
      <c r="R36" s="17"/>
      <c r="S36" s="18">
        <v>93401</v>
      </c>
      <c r="T36" s="18" t="s">
        <v>3328</v>
      </c>
      <c r="U36" s="19">
        <v>37970</v>
      </c>
      <c r="V36" s="17">
        <v>1910</v>
      </c>
    </row>
    <row r="37" spans="1:22" ht="17.25" customHeight="1" x14ac:dyDescent="0.2">
      <c r="A37" s="7">
        <v>37</v>
      </c>
      <c r="B37" s="17">
        <v>1950</v>
      </c>
      <c r="C37" s="56" t="s">
        <v>224</v>
      </c>
      <c r="D37" s="9" t="s">
        <v>7972</v>
      </c>
      <c r="E37" s="9" t="s">
        <v>29</v>
      </c>
      <c r="F37" s="9" t="s">
        <v>225</v>
      </c>
      <c r="G37" s="86" t="s">
        <v>8071</v>
      </c>
      <c r="H37" s="16" t="s">
        <v>226</v>
      </c>
      <c r="I37" s="31" t="s">
        <v>8072</v>
      </c>
      <c r="J37" s="9" t="s">
        <v>227</v>
      </c>
      <c r="K37" s="9" t="s">
        <v>228</v>
      </c>
      <c r="L37" s="27" t="s">
        <v>8073</v>
      </c>
      <c r="M37" s="9" t="s">
        <v>229</v>
      </c>
      <c r="N37" s="11" t="s">
        <v>93</v>
      </c>
      <c r="O37" s="17" t="s">
        <v>230</v>
      </c>
      <c r="P37" s="17" t="s">
        <v>231</v>
      </c>
      <c r="Q37" s="18" t="s">
        <v>232</v>
      </c>
      <c r="R37" s="17"/>
      <c r="S37" s="18" t="s">
        <v>233</v>
      </c>
      <c r="T37" s="55" t="s">
        <v>8074</v>
      </c>
      <c r="U37" s="19">
        <v>37970</v>
      </c>
      <c r="V37" s="17">
        <v>1950</v>
      </c>
    </row>
    <row r="38" spans="1:22" ht="17.25" customHeight="1" x14ac:dyDescent="0.2">
      <c r="A38" s="7">
        <v>38</v>
      </c>
      <c r="B38" s="17">
        <v>2000</v>
      </c>
      <c r="C38" s="56" t="s">
        <v>8869</v>
      </c>
      <c r="D38" s="9" t="s">
        <v>8125</v>
      </c>
      <c r="E38" s="9" t="s">
        <v>55</v>
      </c>
      <c r="F38" s="9" t="s">
        <v>3557</v>
      </c>
      <c r="G38" s="16" t="s">
        <v>3558</v>
      </c>
      <c r="H38" s="16" t="s">
        <v>3559</v>
      </c>
      <c r="I38" s="16" t="s">
        <v>3560</v>
      </c>
      <c r="J38" s="9" t="s">
        <v>3561</v>
      </c>
      <c r="K38" s="9" t="s">
        <v>3562</v>
      </c>
      <c r="L38" s="9" t="s">
        <v>3563</v>
      </c>
      <c r="M38" s="9" t="s">
        <v>3564</v>
      </c>
      <c r="N38" s="11" t="s">
        <v>865</v>
      </c>
      <c r="O38" s="17" t="s">
        <v>3565</v>
      </c>
      <c r="P38" s="17" t="s">
        <v>3566</v>
      </c>
      <c r="Q38" s="18"/>
      <c r="R38" s="18"/>
      <c r="S38" s="18" t="s">
        <v>233</v>
      </c>
      <c r="T38" s="18" t="s">
        <v>3567</v>
      </c>
      <c r="U38" s="19">
        <v>37970</v>
      </c>
      <c r="V38" s="17">
        <v>2000</v>
      </c>
    </row>
    <row r="39" spans="1:22" ht="17.25" customHeight="1" x14ac:dyDescent="0.2">
      <c r="A39" s="7">
        <v>39</v>
      </c>
      <c r="B39" s="79">
        <v>2150</v>
      </c>
      <c r="C39" s="141" t="s">
        <v>235</v>
      </c>
      <c r="D39" s="20" t="s">
        <v>7947</v>
      </c>
      <c r="E39" s="20" t="s">
        <v>162</v>
      </c>
      <c r="F39" s="20" t="s">
        <v>236</v>
      </c>
      <c r="G39" s="78" t="s">
        <v>237</v>
      </c>
      <c r="H39" s="78" t="s">
        <v>238</v>
      </c>
      <c r="I39" s="78" t="s">
        <v>239</v>
      </c>
      <c r="J39" s="20" t="s">
        <v>240</v>
      </c>
      <c r="K39" s="20" t="s">
        <v>241</v>
      </c>
      <c r="L39" s="20" t="s">
        <v>242</v>
      </c>
      <c r="M39" s="20" t="s">
        <v>243</v>
      </c>
      <c r="N39" s="26" t="s">
        <v>93</v>
      </c>
      <c r="O39" s="79" t="s">
        <v>244</v>
      </c>
      <c r="P39" s="79" t="s">
        <v>245</v>
      </c>
      <c r="Q39" s="80" t="s">
        <v>246</v>
      </c>
      <c r="R39" s="79"/>
      <c r="S39" s="80">
        <v>93401</v>
      </c>
      <c r="T39" s="80" t="s">
        <v>247</v>
      </c>
      <c r="U39" s="81">
        <v>37970</v>
      </c>
      <c r="V39" s="79">
        <v>2150</v>
      </c>
    </row>
    <row r="40" spans="1:22" ht="17.25" customHeight="1" x14ac:dyDescent="0.2">
      <c r="A40" s="7">
        <v>40</v>
      </c>
      <c r="B40" s="17">
        <v>2200</v>
      </c>
      <c r="C40" s="56" t="s">
        <v>3740</v>
      </c>
      <c r="D40" s="9" t="s">
        <v>8126</v>
      </c>
      <c r="E40" s="9" t="s">
        <v>55</v>
      </c>
      <c r="F40" s="9" t="s">
        <v>3741</v>
      </c>
      <c r="G40" s="16" t="s">
        <v>3742</v>
      </c>
      <c r="H40" s="16" t="s">
        <v>3743</v>
      </c>
      <c r="I40" s="16" t="s">
        <v>3744</v>
      </c>
      <c r="J40" s="9" t="s">
        <v>851</v>
      </c>
      <c r="K40" s="9" t="s">
        <v>3745</v>
      </c>
      <c r="L40" s="9" t="s">
        <v>3746</v>
      </c>
      <c r="M40" s="11" t="s">
        <v>3747</v>
      </c>
      <c r="N40" s="11" t="s">
        <v>727</v>
      </c>
      <c r="O40" s="17" t="s">
        <v>728</v>
      </c>
      <c r="P40" s="17"/>
      <c r="Q40" s="18" t="s">
        <v>3748</v>
      </c>
      <c r="R40" s="17"/>
      <c r="S40" s="18" t="s">
        <v>280</v>
      </c>
      <c r="T40" s="18" t="s">
        <v>3749</v>
      </c>
      <c r="U40" s="19">
        <v>37970</v>
      </c>
      <c r="V40" s="17">
        <v>2200</v>
      </c>
    </row>
    <row r="41" spans="1:22" ht="17.25" customHeight="1" x14ac:dyDescent="0.2">
      <c r="A41" s="7">
        <v>41</v>
      </c>
      <c r="B41" s="17">
        <v>2260</v>
      </c>
      <c r="C41" s="56" t="s">
        <v>8870</v>
      </c>
      <c r="D41" s="9" t="s">
        <v>8127</v>
      </c>
      <c r="E41" s="9" t="s">
        <v>55</v>
      </c>
      <c r="F41" s="9" t="s">
        <v>254</v>
      </c>
      <c r="G41" s="86" t="s">
        <v>255</v>
      </c>
      <c r="H41" s="16" t="s">
        <v>256</v>
      </c>
      <c r="I41" s="86" t="s">
        <v>257</v>
      </c>
      <c r="J41" s="9" t="s">
        <v>258</v>
      </c>
      <c r="K41" s="9" t="s">
        <v>259</v>
      </c>
      <c r="L41" s="9" t="s">
        <v>260</v>
      </c>
      <c r="M41" s="9" t="s">
        <v>261</v>
      </c>
      <c r="N41" s="11" t="s">
        <v>93</v>
      </c>
      <c r="O41" s="17" t="s">
        <v>262</v>
      </c>
      <c r="P41" s="17">
        <v>225589874</v>
      </c>
      <c r="Q41" s="28" t="s">
        <v>263</v>
      </c>
      <c r="R41" s="17"/>
      <c r="S41" s="18">
        <v>93401</v>
      </c>
      <c r="T41" s="55" t="s">
        <v>264</v>
      </c>
      <c r="U41" s="19">
        <v>37970</v>
      </c>
      <c r="V41" s="17">
        <v>2260</v>
      </c>
    </row>
    <row r="42" spans="1:22" ht="17.25" customHeight="1" x14ac:dyDescent="0.2">
      <c r="A42" s="7">
        <v>42</v>
      </c>
      <c r="B42" s="17">
        <v>2330</v>
      </c>
      <c r="C42" s="56" t="s">
        <v>267</v>
      </c>
      <c r="D42" s="9" t="s">
        <v>7922</v>
      </c>
      <c r="E42" s="9" t="s">
        <v>55</v>
      </c>
      <c r="F42" s="9" t="s">
        <v>268</v>
      </c>
      <c r="G42" s="86" t="s">
        <v>269</v>
      </c>
      <c r="H42" s="16" t="s">
        <v>270</v>
      </c>
      <c r="I42" s="16" t="s">
        <v>271</v>
      </c>
      <c r="J42" s="9" t="s">
        <v>272</v>
      </c>
      <c r="K42" s="9" t="s">
        <v>273</v>
      </c>
      <c r="L42" s="9" t="s">
        <v>274</v>
      </c>
      <c r="M42" s="9" t="s">
        <v>275</v>
      </c>
      <c r="N42" s="11" t="s">
        <v>106</v>
      </c>
      <c r="O42" s="17" t="s">
        <v>276</v>
      </c>
      <c r="P42" s="17" t="s">
        <v>277</v>
      </c>
      <c r="Q42" s="18" t="s">
        <v>278</v>
      </c>
      <c r="R42" s="17" t="s">
        <v>279</v>
      </c>
      <c r="S42" s="17" t="s">
        <v>280</v>
      </c>
      <c r="T42" s="55" t="s">
        <v>281</v>
      </c>
      <c r="U42" s="19">
        <v>37970</v>
      </c>
      <c r="V42" s="17">
        <v>2330</v>
      </c>
    </row>
    <row r="43" spans="1:22" ht="17.25" customHeight="1" x14ac:dyDescent="0.2">
      <c r="A43" s="7">
        <v>43</v>
      </c>
      <c r="B43" s="17">
        <v>2400</v>
      </c>
      <c r="C43" s="56" t="s">
        <v>4094</v>
      </c>
      <c r="D43" s="9" t="s">
        <v>8128</v>
      </c>
      <c r="E43" s="9" t="s">
        <v>55</v>
      </c>
      <c r="F43" s="9" t="s">
        <v>4095</v>
      </c>
      <c r="G43" s="16" t="s">
        <v>4096</v>
      </c>
      <c r="H43" s="16" t="s">
        <v>4097</v>
      </c>
      <c r="I43" s="16" t="s">
        <v>4098</v>
      </c>
      <c r="J43" s="9" t="s">
        <v>304</v>
      </c>
      <c r="K43" s="9" t="s">
        <v>4099</v>
      </c>
      <c r="L43" s="30" t="s">
        <v>4100</v>
      </c>
      <c r="M43" s="9" t="s">
        <v>4101</v>
      </c>
      <c r="N43" s="11" t="s">
        <v>93</v>
      </c>
      <c r="O43" s="17" t="s">
        <v>294</v>
      </c>
      <c r="P43" s="17" t="s">
        <v>4102</v>
      </c>
      <c r="Q43" s="18" t="s">
        <v>4103</v>
      </c>
      <c r="R43" s="17"/>
      <c r="S43" s="18">
        <v>93401</v>
      </c>
      <c r="T43" s="18" t="s">
        <v>4104</v>
      </c>
      <c r="U43" s="19">
        <v>37970</v>
      </c>
      <c r="V43" s="17">
        <v>2400</v>
      </c>
    </row>
    <row r="44" spans="1:22" ht="17.25" customHeight="1" x14ac:dyDescent="0.2">
      <c r="A44" s="7">
        <v>44</v>
      </c>
      <c r="B44" s="17">
        <v>2450</v>
      </c>
      <c r="C44" s="56" t="s">
        <v>286</v>
      </c>
      <c r="D44" s="9" t="s">
        <v>8129</v>
      </c>
      <c r="E44" s="9" t="s">
        <v>29</v>
      </c>
      <c r="F44" s="9" t="s">
        <v>287</v>
      </c>
      <c r="G44" s="86" t="s">
        <v>288</v>
      </c>
      <c r="H44" s="16" t="s">
        <v>289</v>
      </c>
      <c r="I44" s="16" t="s">
        <v>290</v>
      </c>
      <c r="J44" s="9" t="s">
        <v>291</v>
      </c>
      <c r="K44" s="9" t="s">
        <v>292</v>
      </c>
      <c r="L44" s="9" t="s">
        <v>4125</v>
      </c>
      <c r="M44" s="9" t="s">
        <v>293</v>
      </c>
      <c r="N44" s="11" t="s">
        <v>93</v>
      </c>
      <c r="O44" s="17" t="s">
        <v>294</v>
      </c>
      <c r="P44" s="17" t="s">
        <v>295</v>
      </c>
      <c r="Q44" s="18" t="s">
        <v>296</v>
      </c>
      <c r="R44" s="17"/>
      <c r="S44" s="18">
        <v>93401</v>
      </c>
      <c r="T44" s="94" t="s">
        <v>297</v>
      </c>
      <c r="U44" s="19">
        <v>37970</v>
      </c>
      <c r="V44" s="17">
        <v>2450</v>
      </c>
    </row>
    <row r="45" spans="1:22" ht="17.25" customHeight="1" x14ac:dyDescent="0.2">
      <c r="A45" s="7">
        <v>45</v>
      </c>
      <c r="B45" s="17">
        <v>2550</v>
      </c>
      <c r="C45" s="56" t="s">
        <v>299</v>
      </c>
      <c r="D45" s="9" t="s">
        <v>8130</v>
      </c>
      <c r="E45" s="9" t="s">
        <v>55</v>
      </c>
      <c r="F45" s="9" t="s">
        <v>300</v>
      </c>
      <c r="G45" s="16" t="s">
        <v>301</v>
      </c>
      <c r="H45" s="16" t="s">
        <v>302</v>
      </c>
      <c r="I45" s="16" t="s">
        <v>303</v>
      </c>
      <c r="J45" s="9" t="s">
        <v>304</v>
      </c>
      <c r="K45" s="24" t="s">
        <v>305</v>
      </c>
      <c r="L45" s="9" t="s">
        <v>306</v>
      </c>
      <c r="M45" s="9" t="s">
        <v>307</v>
      </c>
      <c r="N45" s="11" t="s">
        <v>93</v>
      </c>
      <c r="O45" s="17" t="s">
        <v>308</v>
      </c>
      <c r="P45" s="17" t="s">
        <v>309</v>
      </c>
      <c r="Q45" s="18" t="s">
        <v>310</v>
      </c>
      <c r="R45" s="17"/>
      <c r="S45" s="18">
        <v>93101</v>
      </c>
      <c r="T45" s="55" t="s">
        <v>8018</v>
      </c>
      <c r="U45" s="19">
        <v>37970</v>
      </c>
      <c r="V45" s="17">
        <v>2550</v>
      </c>
    </row>
    <row r="46" spans="1:22" ht="17.25" customHeight="1" x14ac:dyDescent="0.2">
      <c r="A46" s="7">
        <v>46</v>
      </c>
      <c r="B46" s="17">
        <v>2800</v>
      </c>
      <c r="C46" s="56" t="s">
        <v>8871</v>
      </c>
      <c r="D46" s="9" t="s">
        <v>8131</v>
      </c>
      <c r="E46" s="9" t="s">
        <v>29</v>
      </c>
      <c r="F46" s="9" t="s">
        <v>4225</v>
      </c>
      <c r="G46" s="16" t="s">
        <v>4226</v>
      </c>
      <c r="H46" s="16" t="s">
        <v>4227</v>
      </c>
      <c r="I46" s="16" t="s">
        <v>4228</v>
      </c>
      <c r="J46" s="9" t="s">
        <v>723</v>
      </c>
      <c r="K46" s="9" t="s">
        <v>4229</v>
      </c>
      <c r="L46" s="9" t="s">
        <v>4230</v>
      </c>
      <c r="M46" s="9" t="s">
        <v>4231</v>
      </c>
      <c r="N46" s="11" t="s">
        <v>1318</v>
      </c>
      <c r="O46" s="17" t="s">
        <v>4232</v>
      </c>
      <c r="P46" s="17" t="s">
        <v>4233</v>
      </c>
      <c r="Q46" s="18"/>
      <c r="R46" s="17"/>
      <c r="S46" s="18" t="s">
        <v>346</v>
      </c>
      <c r="T46" s="18" t="s">
        <v>4234</v>
      </c>
      <c r="U46" s="19">
        <v>37970</v>
      </c>
      <c r="V46" s="17">
        <v>2800</v>
      </c>
    </row>
    <row r="47" spans="1:22" ht="17.25" customHeight="1" x14ac:dyDescent="0.2">
      <c r="A47" s="7">
        <v>47</v>
      </c>
      <c r="B47" s="17">
        <v>2950</v>
      </c>
      <c r="C47" s="56" t="s">
        <v>4183</v>
      </c>
      <c r="D47" s="9" t="s">
        <v>8132</v>
      </c>
      <c r="E47" s="9" t="s">
        <v>55</v>
      </c>
      <c r="F47" s="9" t="s">
        <v>4184</v>
      </c>
      <c r="G47" s="16" t="s">
        <v>4185</v>
      </c>
      <c r="H47" s="16" t="s">
        <v>4186</v>
      </c>
      <c r="I47" s="16" t="s">
        <v>4187</v>
      </c>
      <c r="J47" s="9" t="s">
        <v>1368</v>
      </c>
      <c r="K47" s="9" t="s">
        <v>4188</v>
      </c>
      <c r="L47" s="9" t="s">
        <v>4189</v>
      </c>
      <c r="M47" s="9" t="s">
        <v>4190</v>
      </c>
      <c r="N47" s="11" t="s">
        <v>93</v>
      </c>
      <c r="O47" s="17" t="s">
        <v>1449</v>
      </c>
      <c r="P47" s="17" t="s">
        <v>4191</v>
      </c>
      <c r="Q47" s="18"/>
      <c r="R47" s="17"/>
      <c r="S47" s="18">
        <v>93401</v>
      </c>
      <c r="T47" s="18" t="s">
        <v>4192</v>
      </c>
      <c r="U47" s="19">
        <v>37970</v>
      </c>
      <c r="V47" s="17">
        <v>2950</v>
      </c>
    </row>
    <row r="48" spans="1:22" ht="17.25" customHeight="1" x14ac:dyDescent="0.2">
      <c r="A48" s="7">
        <v>48</v>
      </c>
      <c r="B48" s="17">
        <v>3025</v>
      </c>
      <c r="C48" s="56" t="s">
        <v>4162</v>
      </c>
      <c r="D48" s="9" t="s">
        <v>8133</v>
      </c>
      <c r="E48" s="9" t="s">
        <v>55</v>
      </c>
      <c r="F48" s="9" t="s">
        <v>4163</v>
      </c>
      <c r="G48" s="86" t="s">
        <v>4164</v>
      </c>
      <c r="H48" s="16" t="s">
        <v>4165</v>
      </c>
      <c r="I48" s="11" t="s">
        <v>4166</v>
      </c>
      <c r="J48" s="9" t="s">
        <v>4167</v>
      </c>
      <c r="K48" s="9" t="s">
        <v>4168</v>
      </c>
      <c r="L48" s="95" t="s">
        <v>4169</v>
      </c>
      <c r="M48" s="9" t="s">
        <v>4170</v>
      </c>
      <c r="N48" s="11" t="s">
        <v>93</v>
      </c>
      <c r="O48" s="17" t="s">
        <v>1323</v>
      </c>
      <c r="P48" s="89">
        <v>226687900</v>
      </c>
      <c r="Q48" s="90" t="s">
        <v>4171</v>
      </c>
      <c r="R48" s="17"/>
      <c r="S48" s="18">
        <v>93401</v>
      </c>
      <c r="T48" s="55" t="s">
        <v>4172</v>
      </c>
      <c r="U48" s="19">
        <v>37970</v>
      </c>
      <c r="V48" s="17">
        <v>3025</v>
      </c>
    </row>
    <row r="49" spans="1:22" ht="17.25" customHeight="1" x14ac:dyDescent="0.2">
      <c r="A49" s="7">
        <v>49</v>
      </c>
      <c r="B49" s="17">
        <v>3100</v>
      </c>
      <c r="C49" s="56" t="s">
        <v>4235</v>
      </c>
      <c r="D49" s="9" t="s">
        <v>8134</v>
      </c>
      <c r="E49" s="9" t="s">
        <v>55</v>
      </c>
      <c r="F49" s="9" t="s">
        <v>4236</v>
      </c>
      <c r="G49" s="16" t="s">
        <v>4237</v>
      </c>
      <c r="H49" s="16" t="s">
        <v>4238</v>
      </c>
      <c r="I49" s="16" t="s">
        <v>4239</v>
      </c>
      <c r="J49" s="9" t="s">
        <v>4240</v>
      </c>
      <c r="K49" s="9" t="s">
        <v>4241</v>
      </c>
      <c r="L49" s="9" t="s">
        <v>4242</v>
      </c>
      <c r="M49" s="9" t="s">
        <v>4243</v>
      </c>
      <c r="N49" s="11" t="s">
        <v>93</v>
      </c>
      <c r="O49" s="17" t="s">
        <v>262</v>
      </c>
      <c r="P49" s="17">
        <v>226785712</v>
      </c>
      <c r="Q49" s="18" t="s">
        <v>4244</v>
      </c>
      <c r="R49" s="17"/>
      <c r="S49" s="17">
        <v>93401</v>
      </c>
      <c r="T49" s="18" t="s">
        <v>4245</v>
      </c>
      <c r="U49" s="19">
        <v>37970</v>
      </c>
      <c r="V49" s="17">
        <v>3100</v>
      </c>
    </row>
    <row r="50" spans="1:22" ht="17.25" customHeight="1" x14ac:dyDescent="0.2">
      <c r="A50" s="7">
        <v>50</v>
      </c>
      <c r="B50" s="79">
        <v>3200</v>
      </c>
      <c r="C50" s="141" t="s">
        <v>311</v>
      </c>
      <c r="D50" s="20" t="s">
        <v>8135</v>
      </c>
      <c r="E50" s="20" t="s">
        <v>4363</v>
      </c>
      <c r="F50" s="20" t="s">
        <v>312</v>
      </c>
      <c r="G50" s="78" t="s">
        <v>313</v>
      </c>
      <c r="H50" s="78" t="s">
        <v>314</v>
      </c>
      <c r="I50" s="78" t="s">
        <v>315</v>
      </c>
      <c r="J50" s="20" t="s">
        <v>316</v>
      </c>
      <c r="K50" s="20" t="s">
        <v>317</v>
      </c>
      <c r="L50" s="20" t="s">
        <v>318</v>
      </c>
      <c r="M50" s="20" t="s">
        <v>319</v>
      </c>
      <c r="N50" s="26" t="s">
        <v>93</v>
      </c>
      <c r="O50" s="79" t="s">
        <v>320</v>
      </c>
      <c r="P50" s="79"/>
      <c r="Q50" s="80" t="s">
        <v>321</v>
      </c>
      <c r="R50" s="79"/>
      <c r="S50" s="80" t="s">
        <v>201</v>
      </c>
      <c r="T50" s="80" t="s">
        <v>322</v>
      </c>
      <c r="U50" s="81">
        <v>37970</v>
      </c>
      <c r="V50" s="79">
        <v>3200</v>
      </c>
    </row>
    <row r="51" spans="1:22" ht="17.25" customHeight="1" x14ac:dyDescent="0.2">
      <c r="A51" s="7">
        <v>51</v>
      </c>
      <c r="B51" s="17">
        <v>3250</v>
      </c>
      <c r="C51" s="56" t="s">
        <v>4332</v>
      </c>
      <c r="D51" s="9" t="s">
        <v>8136</v>
      </c>
      <c r="E51" s="9" t="s">
        <v>55</v>
      </c>
      <c r="F51" s="9" t="s">
        <v>4333</v>
      </c>
      <c r="G51" s="16" t="s">
        <v>55</v>
      </c>
      <c r="H51" s="16" t="s">
        <v>4334</v>
      </c>
      <c r="I51" s="16" t="s">
        <v>4335</v>
      </c>
      <c r="J51" s="9" t="s">
        <v>4336</v>
      </c>
      <c r="K51" s="9" t="s">
        <v>4337</v>
      </c>
      <c r="L51" s="9" t="s">
        <v>4338</v>
      </c>
      <c r="M51" s="9" t="s">
        <v>4339</v>
      </c>
      <c r="N51" s="11" t="s">
        <v>93</v>
      </c>
      <c r="O51" s="17" t="s">
        <v>198</v>
      </c>
      <c r="P51" s="17" t="s">
        <v>4340</v>
      </c>
      <c r="Q51" s="18" t="s">
        <v>4341</v>
      </c>
      <c r="R51" s="17"/>
      <c r="S51" s="18">
        <v>93401</v>
      </c>
      <c r="T51" s="18" t="s">
        <v>4342</v>
      </c>
      <c r="U51" s="19">
        <v>37970</v>
      </c>
      <c r="V51" s="17">
        <v>3250</v>
      </c>
    </row>
    <row r="52" spans="1:22" ht="17.25" customHeight="1" x14ac:dyDescent="0.2">
      <c r="A52" s="7">
        <v>52</v>
      </c>
      <c r="B52" s="79">
        <v>3450</v>
      </c>
      <c r="C52" s="141" t="s">
        <v>324</v>
      </c>
      <c r="D52" s="20" t="s">
        <v>7929</v>
      </c>
      <c r="E52" s="20" t="s">
        <v>325</v>
      </c>
      <c r="F52" s="20" t="s">
        <v>326</v>
      </c>
      <c r="G52" s="78" t="s">
        <v>8030</v>
      </c>
      <c r="H52" s="78" t="s">
        <v>327</v>
      </c>
      <c r="I52" s="78" t="s">
        <v>8031</v>
      </c>
      <c r="J52" s="20" t="s">
        <v>328</v>
      </c>
      <c r="K52" s="20" t="s">
        <v>329</v>
      </c>
      <c r="L52" s="20" t="s">
        <v>330</v>
      </c>
      <c r="M52" s="20" t="s">
        <v>331</v>
      </c>
      <c r="N52" s="26" t="s">
        <v>93</v>
      </c>
      <c r="O52" s="79" t="s">
        <v>198</v>
      </c>
      <c r="P52" s="79" t="s">
        <v>8032</v>
      </c>
      <c r="Q52" s="80" t="s">
        <v>332</v>
      </c>
      <c r="R52" s="79"/>
      <c r="S52" s="80" t="s">
        <v>201</v>
      </c>
      <c r="T52" s="80" t="s">
        <v>8033</v>
      </c>
      <c r="U52" s="81">
        <v>37970</v>
      </c>
      <c r="V52" s="79">
        <v>3450</v>
      </c>
    </row>
    <row r="53" spans="1:22" ht="17.25" customHeight="1" x14ac:dyDescent="0.2">
      <c r="A53" s="7">
        <v>53</v>
      </c>
      <c r="B53" s="17">
        <v>3500</v>
      </c>
      <c r="C53" s="56" t="s">
        <v>3988</v>
      </c>
      <c r="D53" s="9" t="s">
        <v>8137</v>
      </c>
      <c r="E53" s="9" t="s">
        <v>55</v>
      </c>
      <c r="F53" s="9" t="s">
        <v>3989</v>
      </c>
      <c r="G53" s="16" t="s">
        <v>3990</v>
      </c>
      <c r="H53" s="16" t="s">
        <v>3991</v>
      </c>
      <c r="I53" s="16" t="s">
        <v>3992</v>
      </c>
      <c r="J53" s="9" t="s">
        <v>3993</v>
      </c>
      <c r="K53" s="9" t="s">
        <v>3994</v>
      </c>
      <c r="L53" s="9" t="s">
        <v>3995</v>
      </c>
      <c r="M53" s="9" t="s">
        <v>3996</v>
      </c>
      <c r="N53" s="11" t="s">
        <v>93</v>
      </c>
      <c r="O53" s="17" t="s">
        <v>294</v>
      </c>
      <c r="P53" s="17" t="s">
        <v>3997</v>
      </c>
      <c r="Q53" s="18" t="s">
        <v>3998</v>
      </c>
      <c r="R53" s="17"/>
      <c r="S53" s="18" t="s">
        <v>280</v>
      </c>
      <c r="T53" s="18" t="s">
        <v>3999</v>
      </c>
      <c r="U53" s="19">
        <v>37970</v>
      </c>
      <c r="V53" s="17">
        <v>3500</v>
      </c>
    </row>
    <row r="54" spans="1:22" ht="17.25" customHeight="1" x14ac:dyDescent="0.2">
      <c r="A54" s="7">
        <v>54</v>
      </c>
      <c r="B54" s="17">
        <v>3650</v>
      </c>
      <c r="C54" s="56" t="s">
        <v>334</v>
      </c>
      <c r="D54" s="9" t="s">
        <v>7897</v>
      </c>
      <c r="E54" s="9" t="s">
        <v>335</v>
      </c>
      <c r="F54" s="9" t="s">
        <v>336</v>
      </c>
      <c r="G54" s="86" t="s">
        <v>337</v>
      </c>
      <c r="H54" s="16" t="s">
        <v>338</v>
      </c>
      <c r="I54" s="16" t="s">
        <v>339</v>
      </c>
      <c r="J54" s="9" t="s">
        <v>340</v>
      </c>
      <c r="K54" s="9" t="s">
        <v>341</v>
      </c>
      <c r="L54" s="9" t="s">
        <v>342</v>
      </c>
      <c r="M54" s="9" t="s">
        <v>343</v>
      </c>
      <c r="N54" s="11" t="s">
        <v>64</v>
      </c>
      <c r="O54" s="17" t="s">
        <v>344</v>
      </c>
      <c r="P54" s="17">
        <v>352471664</v>
      </c>
      <c r="Q54" s="28" t="s">
        <v>345</v>
      </c>
      <c r="R54" s="17"/>
      <c r="S54" s="18" t="s">
        <v>346</v>
      </c>
      <c r="T54" s="55" t="s">
        <v>347</v>
      </c>
      <c r="U54" s="19">
        <v>37970</v>
      </c>
      <c r="V54" s="17">
        <v>3650</v>
      </c>
    </row>
    <row r="55" spans="1:22" ht="17.25" customHeight="1" x14ac:dyDescent="0.2">
      <c r="A55" s="7">
        <v>55</v>
      </c>
      <c r="B55" s="17">
        <v>3700</v>
      </c>
      <c r="C55" s="56" t="s">
        <v>4563</v>
      </c>
      <c r="D55" s="9" t="s">
        <v>8138</v>
      </c>
      <c r="E55" s="9" t="s">
        <v>189</v>
      </c>
      <c r="F55" s="9" t="s">
        <v>4564</v>
      </c>
      <c r="G55" s="16" t="s">
        <v>4565</v>
      </c>
      <c r="H55" s="16" t="s">
        <v>201</v>
      </c>
      <c r="I55" s="86" t="s">
        <v>4566</v>
      </c>
      <c r="J55" s="9" t="s">
        <v>4567</v>
      </c>
      <c r="K55" s="9" t="s">
        <v>614</v>
      </c>
      <c r="L55" s="27" t="s">
        <v>4568</v>
      </c>
      <c r="M55" s="9" t="s">
        <v>4569</v>
      </c>
      <c r="N55" s="11" t="s">
        <v>415</v>
      </c>
      <c r="O55" s="17" t="s">
        <v>4570</v>
      </c>
      <c r="P55" s="17" t="s">
        <v>4571</v>
      </c>
      <c r="Q55" s="18" t="s">
        <v>4572</v>
      </c>
      <c r="R55" s="17"/>
      <c r="S55" s="18" t="s">
        <v>201</v>
      </c>
      <c r="T55" s="18" t="s">
        <v>4573</v>
      </c>
      <c r="U55" s="19">
        <v>37970</v>
      </c>
      <c r="V55" s="17">
        <v>3700</v>
      </c>
    </row>
    <row r="56" spans="1:22" ht="17.25" customHeight="1" x14ac:dyDescent="0.2">
      <c r="A56" s="7">
        <v>56</v>
      </c>
      <c r="B56" s="79">
        <v>3800</v>
      </c>
      <c r="C56" s="141" t="s">
        <v>349</v>
      </c>
      <c r="D56" s="20" t="s">
        <v>7931</v>
      </c>
      <c r="E56" s="20" t="s">
        <v>350</v>
      </c>
      <c r="F56" s="20" t="s">
        <v>351</v>
      </c>
      <c r="G56" s="78" t="s">
        <v>352</v>
      </c>
      <c r="H56" s="78" t="s">
        <v>353</v>
      </c>
      <c r="I56" s="78" t="s">
        <v>354</v>
      </c>
      <c r="J56" s="20" t="s">
        <v>355</v>
      </c>
      <c r="K56" s="20" t="s">
        <v>356</v>
      </c>
      <c r="L56" s="20" t="s">
        <v>357</v>
      </c>
      <c r="M56" s="20" t="s">
        <v>358</v>
      </c>
      <c r="N56" s="26" t="s">
        <v>178</v>
      </c>
      <c r="O56" s="79" t="s">
        <v>359</v>
      </c>
      <c r="P56" s="79"/>
      <c r="Q56" s="80" t="s">
        <v>360</v>
      </c>
      <c r="R56" s="79"/>
      <c r="S56" s="80" t="s">
        <v>201</v>
      </c>
      <c r="T56" s="80" t="s">
        <v>361</v>
      </c>
      <c r="U56" s="81">
        <v>37970</v>
      </c>
      <c r="V56" s="79">
        <v>3800</v>
      </c>
    </row>
    <row r="57" spans="1:22" ht="17.25" customHeight="1" x14ac:dyDescent="0.2">
      <c r="A57" s="7">
        <v>57</v>
      </c>
      <c r="B57" s="79">
        <v>3842</v>
      </c>
      <c r="C57" s="141" t="s">
        <v>362</v>
      </c>
      <c r="D57" s="20" t="s">
        <v>8139</v>
      </c>
      <c r="E57" s="20" t="s">
        <v>55</v>
      </c>
      <c r="F57" s="20" t="s">
        <v>363</v>
      </c>
      <c r="G57" s="78" t="s">
        <v>364</v>
      </c>
      <c r="H57" s="78" t="s">
        <v>365</v>
      </c>
      <c r="I57" s="78" t="s">
        <v>366</v>
      </c>
      <c r="J57" s="20" t="s">
        <v>367</v>
      </c>
      <c r="K57" s="20" t="s">
        <v>368</v>
      </c>
      <c r="L57" s="20" t="s">
        <v>369</v>
      </c>
      <c r="M57" s="20" t="s">
        <v>370</v>
      </c>
      <c r="N57" s="26" t="s">
        <v>93</v>
      </c>
      <c r="O57" s="80" t="s">
        <v>294</v>
      </c>
      <c r="P57" s="79" t="s">
        <v>371</v>
      </c>
      <c r="Q57" s="80" t="s">
        <v>372</v>
      </c>
      <c r="R57" s="79"/>
      <c r="S57" s="80" t="s">
        <v>280</v>
      </c>
      <c r="T57" s="80" t="s">
        <v>373</v>
      </c>
      <c r="U57" s="81">
        <v>37970</v>
      </c>
      <c r="V57" s="79">
        <v>3842</v>
      </c>
    </row>
    <row r="58" spans="1:22" ht="17.25" customHeight="1" x14ac:dyDescent="0.2">
      <c r="A58" s="7">
        <v>58</v>
      </c>
      <c r="B58" s="17">
        <v>3844</v>
      </c>
      <c r="C58" s="56" t="s">
        <v>3423</v>
      </c>
      <c r="D58" s="9" t="s">
        <v>8140</v>
      </c>
      <c r="E58" s="9" t="s">
        <v>55</v>
      </c>
      <c r="F58" s="9" t="s">
        <v>3424</v>
      </c>
      <c r="G58" s="16" t="s">
        <v>3425</v>
      </c>
      <c r="H58" s="16" t="s">
        <v>3426</v>
      </c>
      <c r="I58" s="16" t="s">
        <v>3427</v>
      </c>
      <c r="J58" s="9" t="s">
        <v>3428</v>
      </c>
      <c r="K58" s="9" t="s">
        <v>3429</v>
      </c>
      <c r="L58" s="9" t="s">
        <v>3430</v>
      </c>
      <c r="M58" s="9" t="s">
        <v>3431</v>
      </c>
      <c r="N58" s="11" t="s">
        <v>178</v>
      </c>
      <c r="O58" s="17" t="s">
        <v>3432</v>
      </c>
      <c r="P58" s="17" t="s">
        <v>3433</v>
      </c>
      <c r="Q58" s="18"/>
      <c r="R58" s="17"/>
      <c r="S58" s="18">
        <v>93401</v>
      </c>
      <c r="T58" s="18" t="s">
        <v>3434</v>
      </c>
      <c r="U58" s="19">
        <v>37960</v>
      </c>
      <c r="V58" s="17">
        <v>3844</v>
      </c>
    </row>
    <row r="59" spans="1:22" ht="17.25" customHeight="1" x14ac:dyDescent="0.2">
      <c r="A59" s="7">
        <v>59</v>
      </c>
      <c r="B59" s="79">
        <v>3846</v>
      </c>
      <c r="C59" s="141" t="s">
        <v>376</v>
      </c>
      <c r="D59" s="20" t="s">
        <v>8141</v>
      </c>
      <c r="E59" s="20" t="s">
        <v>377</v>
      </c>
      <c r="F59" s="20" t="s">
        <v>378</v>
      </c>
      <c r="G59" s="78" t="s">
        <v>379</v>
      </c>
      <c r="H59" s="78" t="s">
        <v>379</v>
      </c>
      <c r="I59" s="78" t="s">
        <v>90</v>
      </c>
      <c r="J59" s="20"/>
      <c r="K59" s="20"/>
      <c r="L59" s="20" t="s">
        <v>380</v>
      </c>
      <c r="M59" s="20" t="s">
        <v>381</v>
      </c>
      <c r="N59" s="26" t="s">
        <v>178</v>
      </c>
      <c r="O59" s="79" t="s">
        <v>382</v>
      </c>
      <c r="P59" s="79" t="s">
        <v>383</v>
      </c>
      <c r="Q59" s="80"/>
      <c r="R59" s="79"/>
      <c r="S59" s="80" t="s">
        <v>119</v>
      </c>
      <c r="T59" s="80" t="s">
        <v>384</v>
      </c>
      <c r="U59" s="81">
        <v>37970</v>
      </c>
      <c r="V59" s="79">
        <v>3846</v>
      </c>
    </row>
    <row r="60" spans="1:22" ht="17.25" customHeight="1" x14ac:dyDescent="0.2">
      <c r="A60" s="7">
        <v>60</v>
      </c>
      <c r="B60" s="17">
        <v>3848</v>
      </c>
      <c r="C60" s="56" t="s">
        <v>385</v>
      </c>
      <c r="D60" s="9" t="s">
        <v>8142</v>
      </c>
      <c r="E60" s="9" t="s">
        <v>377</v>
      </c>
      <c r="F60" s="9" t="s">
        <v>386</v>
      </c>
      <c r="G60" s="16" t="s">
        <v>352</v>
      </c>
      <c r="H60" s="16" t="s">
        <v>387</v>
      </c>
      <c r="I60" s="16" t="s">
        <v>90</v>
      </c>
      <c r="J60" s="9"/>
      <c r="K60" s="9"/>
      <c r="L60" s="9" t="s">
        <v>388</v>
      </c>
      <c r="M60" s="9" t="s">
        <v>389</v>
      </c>
      <c r="N60" s="11" t="s">
        <v>35</v>
      </c>
      <c r="O60" s="17" t="s">
        <v>390</v>
      </c>
      <c r="P60" s="17" t="s">
        <v>391</v>
      </c>
      <c r="Q60" s="28" t="s">
        <v>392</v>
      </c>
      <c r="R60" s="17"/>
      <c r="S60" s="18" t="s">
        <v>119</v>
      </c>
      <c r="T60" s="18" t="s">
        <v>393</v>
      </c>
      <c r="U60" s="19">
        <v>37970</v>
      </c>
      <c r="V60" s="17">
        <v>3848</v>
      </c>
    </row>
    <row r="61" spans="1:22" ht="17.25" customHeight="1" x14ac:dyDescent="0.2">
      <c r="A61" s="7">
        <v>61</v>
      </c>
      <c r="B61" s="17">
        <v>3900</v>
      </c>
      <c r="C61" s="142" t="s">
        <v>4815</v>
      </c>
      <c r="D61" s="9" t="s">
        <v>8143</v>
      </c>
      <c r="E61" s="9" t="s">
        <v>189</v>
      </c>
      <c r="F61" s="9" t="s">
        <v>4816</v>
      </c>
      <c r="G61" s="16" t="s">
        <v>4817</v>
      </c>
      <c r="H61" s="16" t="s">
        <v>4818</v>
      </c>
      <c r="I61" s="16" t="s">
        <v>4819</v>
      </c>
      <c r="J61" s="9" t="s">
        <v>352</v>
      </c>
      <c r="K61" s="9" t="s">
        <v>4820</v>
      </c>
      <c r="L61" s="9" t="s">
        <v>4821</v>
      </c>
      <c r="M61" s="33" t="s">
        <v>4822</v>
      </c>
      <c r="N61" s="11" t="s">
        <v>93</v>
      </c>
      <c r="O61" s="17" t="s">
        <v>4823</v>
      </c>
      <c r="P61" s="17" t="s">
        <v>4824</v>
      </c>
      <c r="Q61" s="18"/>
      <c r="R61" s="17"/>
      <c r="S61" s="18" t="s">
        <v>201</v>
      </c>
      <c r="T61" s="18" t="s">
        <v>4825</v>
      </c>
      <c r="U61" s="19">
        <v>37970</v>
      </c>
      <c r="V61" s="17">
        <v>3900</v>
      </c>
    </row>
    <row r="62" spans="1:22" ht="17.25" customHeight="1" x14ac:dyDescent="0.2">
      <c r="A62" s="7">
        <v>62</v>
      </c>
      <c r="B62" s="17">
        <v>3950</v>
      </c>
      <c r="C62" s="56" t="s">
        <v>394</v>
      </c>
      <c r="D62" s="9" t="s">
        <v>8144</v>
      </c>
      <c r="E62" s="9" t="s">
        <v>162</v>
      </c>
      <c r="F62" s="9" t="s">
        <v>395</v>
      </c>
      <c r="G62" s="86" t="s">
        <v>396</v>
      </c>
      <c r="H62" s="16" t="s">
        <v>397</v>
      </c>
      <c r="I62" s="86" t="s">
        <v>398</v>
      </c>
      <c r="J62" s="9" t="s">
        <v>399</v>
      </c>
      <c r="K62" s="27" t="s">
        <v>400</v>
      </c>
      <c r="L62" s="27" t="s">
        <v>401</v>
      </c>
      <c r="M62" s="9" t="s">
        <v>402</v>
      </c>
      <c r="N62" s="11" t="s">
        <v>93</v>
      </c>
      <c r="O62" s="17" t="s">
        <v>403</v>
      </c>
      <c r="P62" s="17">
        <v>225409300</v>
      </c>
      <c r="Q62" s="18" t="s">
        <v>404</v>
      </c>
      <c r="R62" s="17"/>
      <c r="S62" s="18" t="s">
        <v>346</v>
      </c>
      <c r="T62" s="55" t="s">
        <v>405</v>
      </c>
      <c r="U62" s="19">
        <v>37970</v>
      </c>
      <c r="V62" s="17">
        <v>3950</v>
      </c>
    </row>
    <row r="63" spans="1:22" ht="17.25" customHeight="1" x14ac:dyDescent="0.2">
      <c r="A63" s="7">
        <v>63</v>
      </c>
      <c r="B63" s="17">
        <v>4050</v>
      </c>
      <c r="C63" s="56" t="s">
        <v>5084</v>
      </c>
      <c r="D63" s="9" t="s">
        <v>8145</v>
      </c>
      <c r="E63" s="9" t="s">
        <v>189</v>
      </c>
      <c r="F63" s="9" t="s">
        <v>5085</v>
      </c>
      <c r="G63" s="16" t="s">
        <v>5086</v>
      </c>
      <c r="H63" s="16" t="s">
        <v>5087</v>
      </c>
      <c r="I63" s="16" t="s">
        <v>5088</v>
      </c>
      <c r="J63" s="9" t="s">
        <v>5089</v>
      </c>
      <c r="K63" s="9" t="s">
        <v>5090</v>
      </c>
      <c r="L63" s="9" t="s">
        <v>5091</v>
      </c>
      <c r="M63" s="9" t="s">
        <v>5092</v>
      </c>
      <c r="N63" s="11" t="s">
        <v>64</v>
      </c>
      <c r="O63" s="17" t="s">
        <v>65</v>
      </c>
      <c r="P63" s="17"/>
      <c r="Q63" s="18"/>
      <c r="R63" s="17"/>
      <c r="S63" s="18">
        <v>93401</v>
      </c>
      <c r="T63" s="18" t="s">
        <v>5093</v>
      </c>
      <c r="U63" s="19">
        <v>37970</v>
      </c>
      <c r="V63" s="17">
        <v>4050</v>
      </c>
    </row>
    <row r="64" spans="1:22" ht="17.25" customHeight="1" x14ac:dyDescent="0.2">
      <c r="A64" s="7">
        <v>64</v>
      </c>
      <c r="B64" s="17">
        <v>4100</v>
      </c>
      <c r="C64" s="56" t="s">
        <v>406</v>
      </c>
      <c r="D64" s="9" t="s">
        <v>8146</v>
      </c>
      <c r="E64" s="9" t="s">
        <v>189</v>
      </c>
      <c r="F64" s="9" t="s">
        <v>407</v>
      </c>
      <c r="G64" s="16" t="s">
        <v>408</v>
      </c>
      <c r="H64" s="16" t="s">
        <v>409</v>
      </c>
      <c r="I64" s="16" t="s">
        <v>410</v>
      </c>
      <c r="J64" s="9" t="s">
        <v>411</v>
      </c>
      <c r="K64" s="9" t="s">
        <v>412</v>
      </c>
      <c r="L64" s="9" t="s">
        <v>413</v>
      </c>
      <c r="M64" s="9" t="s">
        <v>414</v>
      </c>
      <c r="N64" s="11" t="s">
        <v>415</v>
      </c>
      <c r="O64" s="17" t="s">
        <v>416</v>
      </c>
      <c r="P64" s="17" t="s">
        <v>417</v>
      </c>
      <c r="Q64" s="18" t="s">
        <v>418</v>
      </c>
      <c r="R64" s="17"/>
      <c r="S64" s="18">
        <v>91401</v>
      </c>
      <c r="T64" s="18" t="s">
        <v>419</v>
      </c>
      <c r="U64" s="19">
        <v>37970</v>
      </c>
      <c r="V64" s="17">
        <v>4100</v>
      </c>
    </row>
    <row r="65" spans="1:22" ht="17.25" customHeight="1" x14ac:dyDescent="0.2">
      <c r="A65" s="7">
        <v>65</v>
      </c>
      <c r="B65" s="17">
        <v>4250</v>
      </c>
      <c r="C65" s="56" t="s">
        <v>420</v>
      </c>
      <c r="D65" s="9" t="s">
        <v>7886</v>
      </c>
      <c r="E65" s="9" t="s">
        <v>421</v>
      </c>
      <c r="F65" s="9" t="s">
        <v>422</v>
      </c>
      <c r="G65" s="86" t="s">
        <v>423</v>
      </c>
      <c r="H65" s="16" t="s">
        <v>424</v>
      </c>
      <c r="I65" s="101" t="s">
        <v>425</v>
      </c>
      <c r="J65" s="9" t="s">
        <v>426</v>
      </c>
      <c r="K65" s="9" t="s">
        <v>427</v>
      </c>
      <c r="L65" s="9" t="s">
        <v>428</v>
      </c>
      <c r="M65" s="9" t="s">
        <v>429</v>
      </c>
      <c r="N65" s="9" t="s">
        <v>93</v>
      </c>
      <c r="O65" s="17" t="s">
        <v>198</v>
      </c>
      <c r="P65" s="17" t="s">
        <v>430</v>
      </c>
      <c r="Q65" s="18" t="s">
        <v>431</v>
      </c>
      <c r="R65" s="17"/>
      <c r="S65" s="18">
        <v>93401</v>
      </c>
      <c r="T65" s="55" t="s">
        <v>432</v>
      </c>
      <c r="U65" s="19">
        <v>37970</v>
      </c>
      <c r="V65" s="17">
        <v>4250</v>
      </c>
    </row>
    <row r="66" spans="1:22" ht="17.25" customHeight="1" x14ac:dyDescent="0.2">
      <c r="A66" s="7">
        <v>66</v>
      </c>
      <c r="B66" s="17">
        <v>4300</v>
      </c>
      <c r="C66" s="56" t="s">
        <v>438</v>
      </c>
      <c r="D66" s="9" t="s">
        <v>8147</v>
      </c>
      <c r="E66" s="9" t="s">
        <v>189</v>
      </c>
      <c r="F66" s="9" t="s">
        <v>439</v>
      </c>
      <c r="G66" s="16" t="s">
        <v>8043</v>
      </c>
      <c r="H66" s="16" t="s">
        <v>440</v>
      </c>
      <c r="I66" s="16" t="s">
        <v>8044</v>
      </c>
      <c r="J66" s="9" t="s">
        <v>7347</v>
      </c>
      <c r="K66" s="24">
        <v>44475</v>
      </c>
      <c r="L66" s="9" t="s">
        <v>8045</v>
      </c>
      <c r="M66" s="9" t="s">
        <v>442</v>
      </c>
      <c r="N66" s="11" t="s">
        <v>415</v>
      </c>
      <c r="O66" s="17" t="s">
        <v>443</v>
      </c>
      <c r="P66" s="17" t="s">
        <v>8091</v>
      </c>
      <c r="Q66" s="18" t="s">
        <v>444</v>
      </c>
      <c r="R66" s="17"/>
      <c r="S66" s="18">
        <v>93401</v>
      </c>
      <c r="T66" s="18" t="s">
        <v>8046</v>
      </c>
      <c r="U66" s="19">
        <v>37970</v>
      </c>
      <c r="V66" s="17">
        <v>4300</v>
      </c>
    </row>
    <row r="67" spans="1:22" ht="17.25" customHeight="1" x14ac:dyDescent="0.2">
      <c r="A67" s="7">
        <v>67</v>
      </c>
      <c r="B67" s="17">
        <v>4350</v>
      </c>
      <c r="C67" s="56" t="s">
        <v>5608</v>
      </c>
      <c r="D67" s="9" t="s">
        <v>8148</v>
      </c>
      <c r="E67" s="9" t="s">
        <v>5609</v>
      </c>
      <c r="F67" s="9" t="s">
        <v>5610</v>
      </c>
      <c r="G67" s="86" t="s">
        <v>5611</v>
      </c>
      <c r="H67" s="16" t="s">
        <v>5612</v>
      </c>
      <c r="I67" s="86" t="s">
        <v>5613</v>
      </c>
      <c r="J67" s="9" t="s">
        <v>5614</v>
      </c>
      <c r="K67" s="27" t="s">
        <v>5615</v>
      </c>
      <c r="L67" s="27" t="s">
        <v>5616</v>
      </c>
      <c r="M67" s="9" t="s">
        <v>5617</v>
      </c>
      <c r="N67" s="11" t="s">
        <v>93</v>
      </c>
      <c r="O67" s="17" t="s">
        <v>294</v>
      </c>
      <c r="P67" s="17"/>
      <c r="Q67" s="18"/>
      <c r="R67" s="17"/>
      <c r="S67" s="18">
        <v>93401</v>
      </c>
      <c r="T67" s="55" t="s">
        <v>5618</v>
      </c>
      <c r="U67" s="19">
        <v>37970</v>
      </c>
      <c r="V67" s="17">
        <v>4350</v>
      </c>
    </row>
    <row r="68" spans="1:22" ht="17.25" customHeight="1" x14ac:dyDescent="0.2">
      <c r="A68" s="7">
        <v>68</v>
      </c>
      <c r="B68" s="17">
        <v>4400</v>
      </c>
      <c r="C68" s="56" t="s">
        <v>445</v>
      </c>
      <c r="D68" s="9" t="s">
        <v>8149</v>
      </c>
      <c r="E68" s="9" t="s">
        <v>189</v>
      </c>
      <c r="F68" s="9" t="s">
        <v>446</v>
      </c>
      <c r="G68" s="86" t="s">
        <v>447</v>
      </c>
      <c r="H68" s="16" t="s">
        <v>448</v>
      </c>
      <c r="I68" s="86" t="s">
        <v>449</v>
      </c>
      <c r="J68" s="9" t="s">
        <v>450</v>
      </c>
      <c r="K68" s="27" t="s">
        <v>451</v>
      </c>
      <c r="L68" s="27" t="s">
        <v>452</v>
      </c>
      <c r="M68" s="9" t="s">
        <v>453</v>
      </c>
      <c r="N68" s="11" t="s">
        <v>93</v>
      </c>
      <c r="O68" s="17" t="s">
        <v>454</v>
      </c>
      <c r="P68" s="89">
        <v>222108293</v>
      </c>
      <c r="Q68" s="28" t="s">
        <v>455</v>
      </c>
      <c r="R68" s="17"/>
      <c r="S68" s="18" t="s">
        <v>456</v>
      </c>
      <c r="T68" s="55" t="s">
        <v>457</v>
      </c>
      <c r="U68" s="19">
        <v>37970</v>
      </c>
      <c r="V68" s="17">
        <v>4400</v>
      </c>
    </row>
    <row r="69" spans="1:22" ht="17.25" customHeight="1" x14ac:dyDescent="0.2">
      <c r="A69" s="7">
        <v>69</v>
      </c>
      <c r="B69" s="17">
        <v>4425</v>
      </c>
      <c r="C69" s="56" t="s">
        <v>8867</v>
      </c>
      <c r="D69" s="9" t="s">
        <v>8150</v>
      </c>
      <c r="E69" s="9" t="s">
        <v>189</v>
      </c>
      <c r="F69" s="9" t="s">
        <v>461</v>
      </c>
      <c r="G69" s="86" t="s">
        <v>462</v>
      </c>
      <c r="H69" s="16" t="s">
        <v>460</v>
      </c>
      <c r="I69" s="86" t="s">
        <v>463</v>
      </c>
      <c r="J69" s="9" t="s">
        <v>464</v>
      </c>
      <c r="K69" s="9" t="s">
        <v>465</v>
      </c>
      <c r="L69" s="27" t="s">
        <v>466</v>
      </c>
      <c r="M69" s="9" t="s">
        <v>467</v>
      </c>
      <c r="N69" s="11" t="s">
        <v>93</v>
      </c>
      <c r="O69" s="17" t="s">
        <v>468</v>
      </c>
      <c r="P69" s="17" t="s">
        <v>469</v>
      </c>
      <c r="Q69" s="18" t="s">
        <v>470</v>
      </c>
      <c r="R69" s="17"/>
      <c r="S69" s="18">
        <v>93401</v>
      </c>
      <c r="T69" s="55" t="s">
        <v>471</v>
      </c>
      <c r="U69" s="54">
        <v>37970</v>
      </c>
      <c r="V69" s="17">
        <v>4425</v>
      </c>
    </row>
    <row r="70" spans="1:22" ht="17.25" customHeight="1" x14ac:dyDescent="0.2">
      <c r="A70" s="7">
        <v>70</v>
      </c>
      <c r="B70" s="79">
        <v>4450</v>
      </c>
      <c r="C70" s="141" t="s">
        <v>472</v>
      </c>
      <c r="D70" s="20" t="s">
        <v>7936</v>
      </c>
      <c r="E70" s="20" t="s">
        <v>189</v>
      </c>
      <c r="F70" s="20" t="s">
        <v>473</v>
      </c>
      <c r="G70" s="78" t="s">
        <v>474</v>
      </c>
      <c r="H70" s="78" t="s">
        <v>475</v>
      </c>
      <c r="I70" s="78" t="s">
        <v>476</v>
      </c>
      <c r="J70" s="20" t="s">
        <v>477</v>
      </c>
      <c r="K70" s="20" t="s">
        <v>478</v>
      </c>
      <c r="L70" s="20" t="s">
        <v>479</v>
      </c>
      <c r="M70" s="20" t="s">
        <v>480</v>
      </c>
      <c r="N70" s="26" t="s">
        <v>93</v>
      </c>
      <c r="O70" s="79" t="s">
        <v>198</v>
      </c>
      <c r="P70" s="79"/>
      <c r="Q70" s="80" t="s">
        <v>481</v>
      </c>
      <c r="R70" s="79"/>
      <c r="S70" s="80">
        <v>93401</v>
      </c>
      <c r="T70" s="80" t="s">
        <v>482</v>
      </c>
      <c r="U70" s="81">
        <v>37970</v>
      </c>
      <c r="V70" s="79">
        <v>4450</v>
      </c>
    </row>
    <row r="71" spans="1:22" ht="17.25" customHeight="1" x14ac:dyDescent="0.2">
      <c r="A71" s="7">
        <v>71</v>
      </c>
      <c r="B71" s="17">
        <v>4500</v>
      </c>
      <c r="C71" s="56" t="s">
        <v>5424</v>
      </c>
      <c r="D71" s="9" t="s">
        <v>8151</v>
      </c>
      <c r="E71" s="9" t="s">
        <v>162</v>
      </c>
      <c r="F71" s="9" t="s">
        <v>5425</v>
      </c>
      <c r="G71" s="16" t="s">
        <v>5426</v>
      </c>
      <c r="H71" s="16" t="s">
        <v>5427</v>
      </c>
      <c r="I71" s="16" t="s">
        <v>5428</v>
      </c>
      <c r="J71" s="9" t="s">
        <v>5429</v>
      </c>
      <c r="K71" s="9" t="s">
        <v>5430</v>
      </c>
      <c r="L71" s="9" t="s">
        <v>5431</v>
      </c>
      <c r="M71" s="9" t="s">
        <v>5432</v>
      </c>
      <c r="N71" s="11" t="s">
        <v>93</v>
      </c>
      <c r="O71" s="17" t="s">
        <v>171</v>
      </c>
      <c r="P71" s="17"/>
      <c r="Q71" s="18"/>
      <c r="R71" s="17"/>
      <c r="S71" s="18">
        <v>93401</v>
      </c>
      <c r="T71" s="18" t="s">
        <v>5433</v>
      </c>
      <c r="U71" s="19">
        <v>37970</v>
      </c>
      <c r="V71" s="17">
        <v>4500</v>
      </c>
    </row>
    <row r="72" spans="1:22" ht="17.25" customHeight="1" x14ac:dyDescent="0.2">
      <c r="A72" s="7">
        <v>72</v>
      </c>
      <c r="B72" s="17">
        <v>4550</v>
      </c>
      <c r="C72" s="56" t="s">
        <v>489</v>
      </c>
      <c r="D72" s="9" t="s">
        <v>7905</v>
      </c>
      <c r="E72" s="9" t="s">
        <v>189</v>
      </c>
      <c r="F72" s="9" t="s">
        <v>490</v>
      </c>
      <c r="G72" s="86" t="s">
        <v>491</v>
      </c>
      <c r="H72" s="16" t="s">
        <v>492</v>
      </c>
      <c r="I72" s="16" t="s">
        <v>493</v>
      </c>
      <c r="J72" s="9" t="s">
        <v>494</v>
      </c>
      <c r="K72" s="9" t="s">
        <v>495</v>
      </c>
      <c r="L72" s="9" t="s">
        <v>496</v>
      </c>
      <c r="M72" s="9" t="s">
        <v>497</v>
      </c>
      <c r="N72" s="11" t="s">
        <v>64</v>
      </c>
      <c r="O72" s="17" t="s">
        <v>65</v>
      </c>
      <c r="P72" s="17" t="s">
        <v>498</v>
      </c>
      <c r="Q72" s="18" t="s">
        <v>499</v>
      </c>
      <c r="R72" s="17"/>
      <c r="S72" s="18">
        <v>93401</v>
      </c>
      <c r="T72" s="55" t="s">
        <v>500</v>
      </c>
      <c r="U72" s="19">
        <v>37970</v>
      </c>
      <c r="V72" s="17">
        <v>4550</v>
      </c>
    </row>
    <row r="73" spans="1:22" ht="17.25" customHeight="1" x14ac:dyDescent="0.2">
      <c r="A73" s="7">
        <v>73</v>
      </c>
      <c r="B73" s="17">
        <v>4600</v>
      </c>
      <c r="C73" s="56" t="s">
        <v>8866</v>
      </c>
      <c r="D73" s="9" t="s">
        <v>8152</v>
      </c>
      <c r="E73" s="9" t="s">
        <v>189</v>
      </c>
      <c r="F73" s="9" t="s">
        <v>5498</v>
      </c>
      <c r="G73" s="16" t="s">
        <v>5499</v>
      </c>
      <c r="H73" s="16" t="s">
        <v>5500</v>
      </c>
      <c r="I73" s="16" t="s">
        <v>5501</v>
      </c>
      <c r="J73" s="9" t="s">
        <v>5502</v>
      </c>
      <c r="K73" s="9" t="s">
        <v>5503</v>
      </c>
      <c r="L73" s="9" t="s">
        <v>5504</v>
      </c>
      <c r="M73" s="9" t="s">
        <v>5505</v>
      </c>
      <c r="N73" s="11" t="s">
        <v>93</v>
      </c>
      <c r="O73" s="17" t="s">
        <v>171</v>
      </c>
      <c r="P73" s="17"/>
      <c r="Q73" s="18" t="s">
        <v>5506</v>
      </c>
      <c r="R73" s="17"/>
      <c r="S73" s="18" t="s">
        <v>1259</v>
      </c>
      <c r="T73" s="18" t="s">
        <v>5507</v>
      </c>
      <c r="U73" s="19">
        <v>37970</v>
      </c>
      <c r="V73" s="17">
        <v>4600</v>
      </c>
    </row>
    <row r="74" spans="1:22" ht="17.25" customHeight="1" x14ac:dyDescent="0.2">
      <c r="A74" s="7">
        <v>74</v>
      </c>
      <c r="B74" s="17">
        <v>4700</v>
      </c>
      <c r="C74" s="56" t="s">
        <v>5619</v>
      </c>
      <c r="D74" s="9" t="s">
        <v>8153</v>
      </c>
      <c r="E74" s="9" t="s">
        <v>1525</v>
      </c>
      <c r="F74" s="9" t="s">
        <v>5620</v>
      </c>
      <c r="G74" s="16" t="s">
        <v>103</v>
      </c>
      <c r="H74" s="16" t="s">
        <v>5621</v>
      </c>
      <c r="I74" s="16" t="s">
        <v>90</v>
      </c>
      <c r="J74" s="9"/>
      <c r="K74" s="9"/>
      <c r="L74" s="9" t="s">
        <v>5622</v>
      </c>
      <c r="M74" s="9" t="s">
        <v>5623</v>
      </c>
      <c r="N74" s="11" t="s">
        <v>93</v>
      </c>
      <c r="O74" s="17" t="s">
        <v>4612</v>
      </c>
      <c r="P74" s="17" t="s">
        <v>5624</v>
      </c>
      <c r="Q74" s="18"/>
      <c r="R74" s="17"/>
      <c r="S74" s="18">
        <v>91001</v>
      </c>
      <c r="T74" s="19" t="s">
        <v>1086</v>
      </c>
      <c r="U74" s="19">
        <v>37970</v>
      </c>
      <c r="V74" s="17">
        <v>4700</v>
      </c>
    </row>
    <row r="75" spans="1:22" ht="17.25" customHeight="1" x14ac:dyDescent="0.2">
      <c r="A75" s="7">
        <v>75</v>
      </c>
      <c r="B75" s="17">
        <v>4950</v>
      </c>
      <c r="C75" s="56" t="s">
        <v>8865</v>
      </c>
      <c r="D75" s="9" t="s">
        <v>8154</v>
      </c>
      <c r="E75" s="9" t="s">
        <v>5685</v>
      </c>
      <c r="F75" s="9" t="s">
        <v>5686</v>
      </c>
      <c r="G75" s="16" t="s">
        <v>103</v>
      </c>
      <c r="H75" s="16" t="s">
        <v>5687</v>
      </c>
      <c r="I75" s="16" t="s">
        <v>90</v>
      </c>
      <c r="J75" s="9"/>
      <c r="K75" s="9"/>
      <c r="L75" s="9" t="s">
        <v>5688</v>
      </c>
      <c r="M75" s="9" t="s">
        <v>5689</v>
      </c>
      <c r="N75" s="11" t="s">
        <v>178</v>
      </c>
      <c r="O75" s="17" t="s">
        <v>5690</v>
      </c>
      <c r="P75" s="17"/>
      <c r="Q75" s="18"/>
      <c r="R75" s="17"/>
      <c r="S75" s="18">
        <v>93401</v>
      </c>
      <c r="T75" s="18" t="s">
        <v>5691</v>
      </c>
      <c r="U75" s="19">
        <v>37970</v>
      </c>
      <c r="V75" s="17">
        <v>4950</v>
      </c>
    </row>
    <row r="76" spans="1:22" ht="17.25" customHeight="1" x14ac:dyDescent="0.2">
      <c r="A76" s="7">
        <v>76</v>
      </c>
      <c r="B76" s="17">
        <v>5000</v>
      </c>
      <c r="C76" s="56" t="s">
        <v>5985</v>
      </c>
      <c r="D76" s="9" t="s">
        <v>8155</v>
      </c>
      <c r="E76" s="9" t="s">
        <v>55</v>
      </c>
      <c r="F76" s="9" t="s">
        <v>5986</v>
      </c>
      <c r="G76" s="16" t="s">
        <v>5987</v>
      </c>
      <c r="H76" s="16" t="s">
        <v>543</v>
      </c>
      <c r="I76" s="16" t="s">
        <v>5988</v>
      </c>
      <c r="J76" s="9" t="s">
        <v>5989</v>
      </c>
      <c r="K76" s="9" t="s">
        <v>5990</v>
      </c>
      <c r="L76" s="9" t="s">
        <v>5991</v>
      </c>
      <c r="M76" s="9" t="s">
        <v>5992</v>
      </c>
      <c r="N76" s="11" t="s">
        <v>35</v>
      </c>
      <c r="O76" s="17" t="s">
        <v>688</v>
      </c>
      <c r="P76" s="17"/>
      <c r="Q76" s="18"/>
      <c r="R76" s="17"/>
      <c r="S76" s="18" t="s">
        <v>280</v>
      </c>
      <c r="T76" s="18" t="s">
        <v>5993</v>
      </c>
      <c r="U76" s="19">
        <v>37970</v>
      </c>
      <c r="V76" s="17">
        <v>5000</v>
      </c>
    </row>
    <row r="77" spans="1:22" ht="17.25" customHeight="1" x14ac:dyDescent="0.2">
      <c r="A77" s="7">
        <v>77</v>
      </c>
      <c r="B77" s="17">
        <v>5050</v>
      </c>
      <c r="C77" s="56" t="s">
        <v>5692</v>
      </c>
      <c r="D77" s="9" t="s">
        <v>8156</v>
      </c>
      <c r="E77" s="9" t="s">
        <v>55</v>
      </c>
      <c r="F77" s="9" t="s">
        <v>5693</v>
      </c>
      <c r="G77" s="16" t="s">
        <v>5694</v>
      </c>
      <c r="H77" s="16" t="s">
        <v>5695</v>
      </c>
      <c r="I77" s="16" t="s">
        <v>5696</v>
      </c>
      <c r="J77" s="9" t="s">
        <v>5697</v>
      </c>
      <c r="K77" s="9" t="s">
        <v>5698</v>
      </c>
      <c r="L77" s="9" t="s">
        <v>5699</v>
      </c>
      <c r="M77" s="11" t="s">
        <v>5700</v>
      </c>
      <c r="N77" s="11" t="s">
        <v>93</v>
      </c>
      <c r="O77" s="17" t="s">
        <v>171</v>
      </c>
      <c r="P77" s="17"/>
      <c r="Q77" s="18"/>
      <c r="R77" s="17"/>
      <c r="S77" s="18" t="s">
        <v>233</v>
      </c>
      <c r="T77" s="29" t="s">
        <v>5701</v>
      </c>
      <c r="U77" s="19">
        <v>37970</v>
      </c>
      <c r="V77" s="17">
        <v>5050</v>
      </c>
    </row>
    <row r="78" spans="1:22" ht="17.25" customHeight="1" x14ac:dyDescent="0.2">
      <c r="A78" s="7">
        <v>78</v>
      </c>
      <c r="B78" s="79">
        <v>5150</v>
      </c>
      <c r="C78" s="141" t="s">
        <v>8864</v>
      </c>
      <c r="D78" s="20" t="s">
        <v>7954</v>
      </c>
      <c r="E78" s="20" t="s">
        <v>502</v>
      </c>
      <c r="F78" s="20" t="s">
        <v>503</v>
      </c>
      <c r="G78" s="78" t="s">
        <v>103</v>
      </c>
      <c r="H78" s="78" t="s">
        <v>504</v>
      </c>
      <c r="I78" s="78" t="s">
        <v>90</v>
      </c>
      <c r="J78" s="20"/>
      <c r="K78" s="20"/>
      <c r="L78" s="20" t="s">
        <v>505</v>
      </c>
      <c r="M78" s="20" t="s">
        <v>506</v>
      </c>
      <c r="N78" s="26" t="s">
        <v>507</v>
      </c>
      <c r="O78" s="79" t="s">
        <v>508</v>
      </c>
      <c r="P78" s="79" t="s">
        <v>509</v>
      </c>
      <c r="Q78" s="80" t="s">
        <v>510</v>
      </c>
      <c r="R78" s="79"/>
      <c r="S78" s="80">
        <v>91001</v>
      </c>
      <c r="T78" s="80" t="s">
        <v>511</v>
      </c>
      <c r="U78" s="81">
        <v>37970</v>
      </c>
      <c r="V78" s="79">
        <v>5150</v>
      </c>
    </row>
    <row r="79" spans="1:22" ht="17.25" customHeight="1" x14ac:dyDescent="0.2">
      <c r="A79" s="7">
        <v>79</v>
      </c>
      <c r="B79" s="17">
        <v>5200</v>
      </c>
      <c r="C79" s="56" t="s">
        <v>8872</v>
      </c>
      <c r="D79" s="9" t="s">
        <v>8157</v>
      </c>
      <c r="E79" s="9" t="s">
        <v>512</v>
      </c>
      <c r="F79" s="9" t="s">
        <v>503</v>
      </c>
      <c r="G79" s="16" t="s">
        <v>103</v>
      </c>
      <c r="H79" s="16" t="s">
        <v>504</v>
      </c>
      <c r="I79" s="16" t="s">
        <v>90</v>
      </c>
      <c r="J79" s="9"/>
      <c r="K79" s="9"/>
      <c r="L79" s="9" t="s">
        <v>513</v>
      </c>
      <c r="M79" s="9" t="s">
        <v>514</v>
      </c>
      <c r="N79" s="11" t="s">
        <v>93</v>
      </c>
      <c r="O79" s="17" t="s">
        <v>262</v>
      </c>
      <c r="P79" s="17" t="s">
        <v>515</v>
      </c>
      <c r="Q79" s="18"/>
      <c r="R79" s="17"/>
      <c r="S79" s="18">
        <v>91001</v>
      </c>
      <c r="T79" s="18" t="s">
        <v>511</v>
      </c>
      <c r="U79" s="19">
        <v>37970</v>
      </c>
      <c r="V79" s="17">
        <v>5200</v>
      </c>
    </row>
    <row r="80" spans="1:22" ht="17.25" customHeight="1" x14ac:dyDescent="0.2">
      <c r="A80" s="7">
        <v>80</v>
      </c>
      <c r="B80" s="17">
        <v>5350</v>
      </c>
      <c r="C80" s="56" t="s">
        <v>5148</v>
      </c>
      <c r="D80" s="9" t="s">
        <v>8158</v>
      </c>
      <c r="E80" s="9" t="s">
        <v>189</v>
      </c>
      <c r="F80" s="9" t="s">
        <v>5149</v>
      </c>
      <c r="G80" s="16" t="s">
        <v>5150</v>
      </c>
      <c r="H80" s="16" t="s">
        <v>5151</v>
      </c>
      <c r="I80" s="16" t="s">
        <v>5152</v>
      </c>
      <c r="J80" s="9" t="s">
        <v>5153</v>
      </c>
      <c r="K80" s="9" t="s">
        <v>5154</v>
      </c>
      <c r="L80" s="9" t="s">
        <v>5155</v>
      </c>
      <c r="M80" s="9" t="s">
        <v>5156</v>
      </c>
      <c r="N80" s="11" t="s">
        <v>1318</v>
      </c>
      <c r="O80" s="17" t="s">
        <v>1892</v>
      </c>
      <c r="P80" s="17" t="s">
        <v>5157</v>
      </c>
      <c r="Q80" s="18" t="s">
        <v>5158</v>
      </c>
      <c r="R80" s="17"/>
      <c r="S80" s="18">
        <v>93401</v>
      </c>
      <c r="T80" s="18" t="s">
        <v>5159</v>
      </c>
      <c r="U80" s="19">
        <v>37970</v>
      </c>
      <c r="V80" s="17">
        <v>5350</v>
      </c>
    </row>
    <row r="81" spans="1:22" ht="17.25" customHeight="1" x14ac:dyDescent="0.2">
      <c r="A81" s="7">
        <v>81</v>
      </c>
      <c r="B81" s="17">
        <v>5450</v>
      </c>
      <c r="C81" s="56" t="s">
        <v>6025</v>
      </c>
      <c r="D81" s="9" t="s">
        <v>8159</v>
      </c>
      <c r="E81" s="9" t="s">
        <v>674</v>
      </c>
      <c r="F81" s="9" t="s">
        <v>6026</v>
      </c>
      <c r="G81" s="16" t="s">
        <v>103</v>
      </c>
      <c r="H81" s="16" t="s">
        <v>6027</v>
      </c>
      <c r="I81" s="16" t="s">
        <v>90</v>
      </c>
      <c r="J81" s="9"/>
      <c r="K81" s="9"/>
      <c r="L81" s="9" t="s">
        <v>6028</v>
      </c>
      <c r="M81" s="9" t="s">
        <v>6029</v>
      </c>
      <c r="N81" s="11" t="s">
        <v>93</v>
      </c>
      <c r="O81" s="17" t="s">
        <v>320</v>
      </c>
      <c r="P81" s="17"/>
      <c r="Q81" s="18"/>
      <c r="R81" s="17"/>
      <c r="S81" s="18">
        <v>93910</v>
      </c>
      <c r="T81" s="18" t="s">
        <v>6030</v>
      </c>
      <c r="U81" s="19">
        <v>37970</v>
      </c>
      <c r="V81" s="17">
        <v>5450</v>
      </c>
    </row>
    <row r="82" spans="1:22" ht="17.25" customHeight="1" x14ac:dyDescent="0.2">
      <c r="A82" s="7">
        <v>82</v>
      </c>
      <c r="B82" s="17">
        <v>5500</v>
      </c>
      <c r="C82" s="56" t="s">
        <v>6031</v>
      </c>
      <c r="D82" s="9" t="s">
        <v>8160</v>
      </c>
      <c r="E82" s="9" t="s">
        <v>55</v>
      </c>
      <c r="F82" s="9" t="s">
        <v>6032</v>
      </c>
      <c r="G82" s="16" t="s">
        <v>6033</v>
      </c>
      <c r="H82" s="16" t="s">
        <v>6034</v>
      </c>
      <c r="I82" s="16" t="s">
        <v>6035</v>
      </c>
      <c r="J82" s="9" t="s">
        <v>1240</v>
      </c>
      <c r="K82" s="9" t="s">
        <v>6036</v>
      </c>
      <c r="L82" s="9" t="s">
        <v>6037</v>
      </c>
      <c r="M82" s="9" t="s">
        <v>6038</v>
      </c>
      <c r="N82" s="11" t="s">
        <v>64</v>
      </c>
      <c r="O82" s="17" t="s">
        <v>555</v>
      </c>
      <c r="P82" s="17"/>
      <c r="Q82" s="18"/>
      <c r="R82" s="17"/>
      <c r="S82" s="18" t="s">
        <v>280</v>
      </c>
      <c r="T82" s="18" t="s">
        <v>6039</v>
      </c>
      <c r="U82" s="19">
        <v>37970</v>
      </c>
      <c r="V82" s="17">
        <v>5500</v>
      </c>
    </row>
    <row r="83" spans="1:22" ht="17.25" customHeight="1" x14ac:dyDescent="0.2">
      <c r="A83" s="7">
        <v>83</v>
      </c>
      <c r="B83" s="17">
        <v>5550</v>
      </c>
      <c r="C83" s="56" t="s">
        <v>3348</v>
      </c>
      <c r="D83" s="9" t="s">
        <v>8161</v>
      </c>
      <c r="E83" s="9" t="s">
        <v>674</v>
      </c>
      <c r="F83" s="9" t="s">
        <v>386</v>
      </c>
      <c r="G83" s="16" t="s">
        <v>103</v>
      </c>
      <c r="H83" s="16" t="s">
        <v>3349</v>
      </c>
      <c r="I83" s="16" t="s">
        <v>90</v>
      </c>
      <c r="J83" s="9" t="s">
        <v>3350</v>
      </c>
      <c r="K83" s="9"/>
      <c r="L83" s="9" t="s">
        <v>3351</v>
      </c>
      <c r="M83" s="9" t="s">
        <v>3352</v>
      </c>
      <c r="N83" s="11" t="s">
        <v>49</v>
      </c>
      <c r="O83" s="17" t="s">
        <v>1564</v>
      </c>
      <c r="P83" s="17"/>
      <c r="Q83" s="18"/>
      <c r="R83" s="17" t="s">
        <v>3353</v>
      </c>
      <c r="S83" s="18">
        <v>93910</v>
      </c>
      <c r="T83" s="16" t="s">
        <v>3354</v>
      </c>
      <c r="U83" s="19">
        <v>37970</v>
      </c>
      <c r="V83" s="17">
        <v>5550</v>
      </c>
    </row>
    <row r="84" spans="1:22" ht="17.25" customHeight="1" x14ac:dyDescent="0.2">
      <c r="A84" s="7">
        <v>84</v>
      </c>
      <c r="B84" s="79">
        <v>5650</v>
      </c>
      <c r="C84" s="141" t="s">
        <v>516</v>
      </c>
      <c r="D84" s="20" t="s">
        <v>8162</v>
      </c>
      <c r="E84" s="20" t="s">
        <v>517</v>
      </c>
      <c r="F84" s="20" t="s">
        <v>518</v>
      </c>
      <c r="G84" s="78" t="s">
        <v>519</v>
      </c>
      <c r="H84" s="78" t="s">
        <v>520</v>
      </c>
      <c r="I84" s="78" t="s">
        <v>90</v>
      </c>
      <c r="J84" s="20"/>
      <c r="K84" s="20"/>
      <c r="L84" s="20" t="s">
        <v>521</v>
      </c>
      <c r="M84" s="20" t="s">
        <v>522</v>
      </c>
      <c r="N84" s="26" t="s">
        <v>106</v>
      </c>
      <c r="O84" s="79" t="s">
        <v>523</v>
      </c>
      <c r="P84" s="79" t="s">
        <v>524</v>
      </c>
      <c r="Q84" s="88" t="s">
        <v>525</v>
      </c>
      <c r="R84" s="79"/>
      <c r="S84" s="80" t="s">
        <v>526</v>
      </c>
      <c r="T84" s="80" t="s">
        <v>527</v>
      </c>
      <c r="U84" s="81">
        <v>37970</v>
      </c>
      <c r="V84" s="79">
        <v>5650</v>
      </c>
    </row>
    <row r="85" spans="1:22" ht="17.25" customHeight="1" x14ac:dyDescent="0.2">
      <c r="A85" s="7">
        <v>85</v>
      </c>
      <c r="B85" s="17">
        <v>5800</v>
      </c>
      <c r="C85" s="56" t="s">
        <v>529</v>
      </c>
      <c r="D85" s="9" t="s">
        <v>7975</v>
      </c>
      <c r="E85" s="9" t="s">
        <v>55</v>
      </c>
      <c r="F85" s="9" t="s">
        <v>530</v>
      </c>
      <c r="G85" s="86" t="s">
        <v>8027</v>
      </c>
      <c r="H85" s="16" t="s">
        <v>531</v>
      </c>
      <c r="I85" s="16" t="s">
        <v>532</v>
      </c>
      <c r="J85" s="9" t="s">
        <v>533</v>
      </c>
      <c r="K85" s="9" t="s">
        <v>534</v>
      </c>
      <c r="L85" s="9" t="s">
        <v>535</v>
      </c>
      <c r="M85" s="9" t="s">
        <v>536</v>
      </c>
      <c r="N85" s="11" t="s">
        <v>93</v>
      </c>
      <c r="O85" s="17" t="s">
        <v>537</v>
      </c>
      <c r="P85" s="17" t="s">
        <v>538</v>
      </c>
      <c r="Q85" s="18" t="s">
        <v>539</v>
      </c>
      <c r="R85" s="17"/>
      <c r="S85" s="18">
        <v>93401</v>
      </c>
      <c r="T85" s="55" t="s">
        <v>8028</v>
      </c>
      <c r="U85" s="19">
        <v>37970</v>
      </c>
      <c r="V85" s="17">
        <v>5800</v>
      </c>
    </row>
    <row r="86" spans="1:22" ht="17.25" customHeight="1" x14ac:dyDescent="0.2">
      <c r="A86" s="7">
        <v>86</v>
      </c>
      <c r="B86" s="17">
        <v>5850</v>
      </c>
      <c r="C86" s="144" t="s">
        <v>8863</v>
      </c>
      <c r="D86" s="9" t="s">
        <v>7973</v>
      </c>
      <c r="E86" s="9" t="s">
        <v>540</v>
      </c>
      <c r="F86" s="9" t="s">
        <v>541</v>
      </c>
      <c r="G86" s="16" t="s">
        <v>542</v>
      </c>
      <c r="H86" s="16" t="s">
        <v>543</v>
      </c>
      <c r="I86" s="16" t="s">
        <v>90</v>
      </c>
      <c r="J86" s="9"/>
      <c r="K86" s="9"/>
      <c r="L86" s="9" t="s">
        <v>544</v>
      </c>
      <c r="M86" s="9" t="s">
        <v>545</v>
      </c>
      <c r="N86" s="11" t="s">
        <v>93</v>
      </c>
      <c r="O86" s="17" t="s">
        <v>546</v>
      </c>
      <c r="P86" s="17" t="s">
        <v>547</v>
      </c>
      <c r="Q86" s="18"/>
      <c r="R86" s="17"/>
      <c r="S86" s="18" t="s">
        <v>548</v>
      </c>
      <c r="T86" s="126" t="s">
        <v>549</v>
      </c>
      <c r="U86" s="19">
        <v>37970</v>
      </c>
      <c r="V86" s="17">
        <v>5850</v>
      </c>
    </row>
    <row r="87" spans="1:22" ht="17.25" customHeight="1" x14ac:dyDescent="0.2">
      <c r="A87" s="7">
        <v>87</v>
      </c>
      <c r="B87" s="79">
        <v>5900</v>
      </c>
      <c r="C87" s="141" t="s">
        <v>550</v>
      </c>
      <c r="D87" s="20" t="s">
        <v>8163</v>
      </c>
      <c r="E87" s="20" t="s">
        <v>101</v>
      </c>
      <c r="F87" s="20" t="s">
        <v>551</v>
      </c>
      <c r="G87" s="78" t="s">
        <v>552</v>
      </c>
      <c r="H87" s="78" t="s">
        <v>89</v>
      </c>
      <c r="I87" s="78" t="s">
        <v>90</v>
      </c>
      <c r="J87" s="20"/>
      <c r="K87" s="20"/>
      <c r="L87" s="20" t="s">
        <v>553</v>
      </c>
      <c r="M87" s="20" t="s">
        <v>554</v>
      </c>
      <c r="N87" s="26" t="s">
        <v>64</v>
      </c>
      <c r="O87" s="79" t="s">
        <v>555</v>
      </c>
      <c r="P87" s="79" t="s">
        <v>556</v>
      </c>
      <c r="Q87" s="80"/>
      <c r="R87" s="79"/>
      <c r="S87" s="80">
        <v>93910</v>
      </c>
      <c r="T87" s="91" t="s">
        <v>557</v>
      </c>
      <c r="U87" s="81">
        <v>37970</v>
      </c>
      <c r="V87" s="79">
        <v>5900</v>
      </c>
    </row>
    <row r="88" spans="1:22" ht="17.25" customHeight="1" x14ac:dyDescent="0.2">
      <c r="A88" s="7">
        <v>88</v>
      </c>
      <c r="B88" s="79">
        <v>5950</v>
      </c>
      <c r="C88" s="141" t="s">
        <v>558</v>
      </c>
      <c r="D88" s="20" t="s">
        <v>7898</v>
      </c>
      <c r="E88" s="20" t="s">
        <v>162</v>
      </c>
      <c r="F88" s="20" t="s">
        <v>559</v>
      </c>
      <c r="G88" s="78" t="s">
        <v>560</v>
      </c>
      <c r="H88" s="78" t="s">
        <v>561</v>
      </c>
      <c r="I88" s="78" t="s">
        <v>562</v>
      </c>
      <c r="J88" s="20" t="s">
        <v>563</v>
      </c>
      <c r="K88" s="20" t="s">
        <v>564</v>
      </c>
      <c r="L88" s="20" t="s">
        <v>565</v>
      </c>
      <c r="M88" s="20" t="s">
        <v>566</v>
      </c>
      <c r="N88" s="26" t="s">
        <v>64</v>
      </c>
      <c r="O88" s="79" t="s">
        <v>65</v>
      </c>
      <c r="P88" s="79" t="s">
        <v>567</v>
      </c>
      <c r="Q88" s="80" t="s">
        <v>568</v>
      </c>
      <c r="R88" s="79"/>
      <c r="S88" s="80" t="s">
        <v>233</v>
      </c>
      <c r="T88" s="80" t="s">
        <v>569</v>
      </c>
      <c r="U88" s="81">
        <v>37970</v>
      </c>
      <c r="V88" s="79">
        <v>5950</v>
      </c>
    </row>
    <row r="89" spans="1:22" ht="17.25" customHeight="1" x14ac:dyDescent="0.2">
      <c r="A89" s="7">
        <v>89</v>
      </c>
      <c r="B89" s="17">
        <v>6100</v>
      </c>
      <c r="C89" s="56" t="s">
        <v>570</v>
      </c>
      <c r="D89" s="9" t="s">
        <v>7998</v>
      </c>
      <c r="E89" s="9" t="s">
        <v>55</v>
      </c>
      <c r="F89" s="9" t="s">
        <v>571</v>
      </c>
      <c r="G89" s="86" t="s">
        <v>572</v>
      </c>
      <c r="H89" s="16" t="s">
        <v>573</v>
      </c>
      <c r="I89" s="16" t="s">
        <v>574</v>
      </c>
      <c r="J89" s="9" t="s">
        <v>575</v>
      </c>
      <c r="K89" s="27" t="s">
        <v>576</v>
      </c>
      <c r="L89" s="9" t="s">
        <v>577</v>
      </c>
      <c r="M89" s="9" t="s">
        <v>578</v>
      </c>
      <c r="N89" s="11" t="s">
        <v>93</v>
      </c>
      <c r="O89" s="17" t="s">
        <v>579</v>
      </c>
      <c r="P89" s="17" t="s">
        <v>580</v>
      </c>
      <c r="Q89" s="55" t="s">
        <v>581</v>
      </c>
      <c r="R89" s="17"/>
      <c r="S89" s="18">
        <v>93401</v>
      </c>
      <c r="T89" s="55" t="s">
        <v>582</v>
      </c>
      <c r="U89" s="19">
        <v>37970</v>
      </c>
      <c r="V89" s="17">
        <v>6100</v>
      </c>
    </row>
    <row r="90" spans="1:22" ht="17.25" customHeight="1" x14ac:dyDescent="0.2">
      <c r="A90" s="7">
        <v>90</v>
      </c>
      <c r="B90" s="17">
        <v>6150</v>
      </c>
      <c r="C90" s="56" t="s">
        <v>584</v>
      </c>
      <c r="D90" s="9" t="s">
        <v>7990</v>
      </c>
      <c r="E90" s="9" t="s">
        <v>55</v>
      </c>
      <c r="F90" s="9" t="s">
        <v>585</v>
      </c>
      <c r="G90" s="86" t="s">
        <v>8088</v>
      </c>
      <c r="H90" s="16" t="s">
        <v>586</v>
      </c>
      <c r="I90" s="86" t="s">
        <v>587</v>
      </c>
      <c r="J90" s="27" t="s">
        <v>8089</v>
      </c>
      <c r="K90" s="9" t="s">
        <v>588</v>
      </c>
      <c r="L90" s="9" t="s">
        <v>589</v>
      </c>
      <c r="M90" s="9" t="s">
        <v>590</v>
      </c>
      <c r="N90" s="11" t="s">
        <v>591</v>
      </c>
      <c r="O90" s="17" t="s">
        <v>592</v>
      </c>
      <c r="P90" s="17" t="s">
        <v>593</v>
      </c>
      <c r="Q90" s="111" t="s">
        <v>594</v>
      </c>
      <c r="R90" s="17"/>
      <c r="S90" s="18">
        <v>93401</v>
      </c>
      <c r="T90" s="55" t="s">
        <v>8090</v>
      </c>
      <c r="U90" s="19">
        <v>37970</v>
      </c>
      <c r="V90" s="17">
        <v>6150</v>
      </c>
    </row>
    <row r="91" spans="1:22" ht="17.25" customHeight="1" x14ac:dyDescent="0.2">
      <c r="A91" s="7">
        <v>91</v>
      </c>
      <c r="B91" s="17">
        <v>6250</v>
      </c>
      <c r="C91" s="56" t="s">
        <v>7721</v>
      </c>
      <c r="D91" s="9" t="s">
        <v>8164</v>
      </c>
      <c r="E91" s="9" t="s">
        <v>55</v>
      </c>
      <c r="F91" s="9" t="s">
        <v>7722</v>
      </c>
      <c r="G91" s="16" t="s">
        <v>7723</v>
      </c>
      <c r="H91" s="16" t="s">
        <v>7724</v>
      </c>
      <c r="I91" s="16" t="s">
        <v>7725</v>
      </c>
      <c r="J91" s="9" t="s">
        <v>7726</v>
      </c>
      <c r="K91" s="9" t="s">
        <v>7727</v>
      </c>
      <c r="L91" s="9" t="s">
        <v>7728</v>
      </c>
      <c r="M91" s="9" t="s">
        <v>7729</v>
      </c>
      <c r="N91" s="11" t="s">
        <v>93</v>
      </c>
      <c r="O91" s="17" t="s">
        <v>198</v>
      </c>
      <c r="P91" s="17" t="s">
        <v>7730</v>
      </c>
      <c r="Q91" s="18"/>
      <c r="R91" s="17"/>
      <c r="S91" s="18">
        <v>93401</v>
      </c>
      <c r="T91" s="18" t="s">
        <v>7731</v>
      </c>
      <c r="U91" s="19">
        <v>37970</v>
      </c>
      <c r="V91" s="17">
        <v>6250</v>
      </c>
    </row>
    <row r="92" spans="1:22" ht="17.25" customHeight="1" x14ac:dyDescent="0.2">
      <c r="A92" s="7">
        <v>92</v>
      </c>
      <c r="B92" s="17">
        <v>6300</v>
      </c>
      <c r="C92" s="56" t="s">
        <v>7732</v>
      </c>
      <c r="D92" s="9" t="s">
        <v>8165</v>
      </c>
      <c r="E92" s="9" t="s">
        <v>55</v>
      </c>
      <c r="F92" s="9" t="s">
        <v>7733</v>
      </c>
      <c r="G92" s="16" t="s">
        <v>7734</v>
      </c>
      <c r="H92" s="16" t="s">
        <v>7735</v>
      </c>
      <c r="I92" s="16" t="s">
        <v>7736</v>
      </c>
      <c r="J92" s="9" t="s">
        <v>4853</v>
      </c>
      <c r="K92" s="9" t="s">
        <v>7737</v>
      </c>
      <c r="L92" s="9" t="s">
        <v>7738</v>
      </c>
      <c r="M92" s="9" t="s">
        <v>7739</v>
      </c>
      <c r="N92" s="11" t="s">
        <v>7740</v>
      </c>
      <c r="O92" s="17" t="s">
        <v>179</v>
      </c>
      <c r="P92" s="17" t="s">
        <v>7741</v>
      </c>
      <c r="Q92" s="18"/>
      <c r="R92" s="17"/>
      <c r="S92" s="18">
        <v>93401</v>
      </c>
      <c r="T92" s="18" t="s">
        <v>7742</v>
      </c>
      <c r="U92" s="19">
        <v>37970</v>
      </c>
      <c r="V92" s="17">
        <v>6300</v>
      </c>
    </row>
    <row r="93" spans="1:22" ht="17.25" customHeight="1" x14ac:dyDescent="0.2">
      <c r="A93" s="7">
        <v>93</v>
      </c>
      <c r="B93" s="17">
        <v>6350</v>
      </c>
      <c r="C93" s="56" t="s">
        <v>7576</v>
      </c>
      <c r="D93" s="9" t="s">
        <v>8166</v>
      </c>
      <c r="E93" s="9" t="s">
        <v>674</v>
      </c>
      <c r="F93" s="9" t="s">
        <v>7577</v>
      </c>
      <c r="G93" s="16" t="s">
        <v>103</v>
      </c>
      <c r="H93" s="16" t="s">
        <v>3349</v>
      </c>
      <c r="I93" s="16" t="s">
        <v>90</v>
      </c>
      <c r="J93" s="9"/>
      <c r="K93" s="9"/>
      <c r="L93" s="9" t="s">
        <v>7578</v>
      </c>
      <c r="M93" s="9" t="s">
        <v>7579</v>
      </c>
      <c r="N93" s="11" t="s">
        <v>865</v>
      </c>
      <c r="O93" s="17" t="s">
        <v>2025</v>
      </c>
      <c r="P93" s="17" t="s">
        <v>7580</v>
      </c>
      <c r="Q93" s="18" t="s">
        <v>7581</v>
      </c>
      <c r="R93" s="17"/>
      <c r="S93" s="18">
        <v>93910</v>
      </c>
      <c r="T93" s="9" t="s">
        <v>7582</v>
      </c>
      <c r="U93" s="19">
        <v>37970</v>
      </c>
      <c r="V93" s="17">
        <v>6350</v>
      </c>
    </row>
    <row r="94" spans="1:22" ht="17.25" customHeight="1" x14ac:dyDescent="0.2">
      <c r="A94" s="7">
        <v>94</v>
      </c>
      <c r="B94" s="17">
        <v>6400</v>
      </c>
      <c r="C94" s="56" t="s">
        <v>595</v>
      </c>
      <c r="D94" s="9" t="s">
        <v>8167</v>
      </c>
      <c r="E94" s="9" t="s">
        <v>55</v>
      </c>
      <c r="F94" s="9" t="s">
        <v>596</v>
      </c>
      <c r="G94" s="86" t="s">
        <v>8019</v>
      </c>
      <c r="H94" s="16" t="s">
        <v>597</v>
      </c>
      <c r="I94" s="86" t="s">
        <v>8020</v>
      </c>
      <c r="J94" s="9" t="s">
        <v>598</v>
      </c>
      <c r="K94" s="9" t="s">
        <v>8021</v>
      </c>
      <c r="L94" s="27" t="s">
        <v>8022</v>
      </c>
      <c r="M94" s="9" t="s">
        <v>599</v>
      </c>
      <c r="N94" s="11" t="s">
        <v>35</v>
      </c>
      <c r="O94" s="17" t="s">
        <v>600</v>
      </c>
      <c r="P94" s="17" t="s">
        <v>601</v>
      </c>
      <c r="Q94" s="18" t="s">
        <v>602</v>
      </c>
      <c r="R94" s="17"/>
      <c r="S94" s="18">
        <v>93401</v>
      </c>
      <c r="T94" s="55" t="s">
        <v>4172</v>
      </c>
      <c r="U94" s="19">
        <v>37970</v>
      </c>
      <c r="V94" s="17">
        <v>6400</v>
      </c>
    </row>
    <row r="95" spans="1:22" ht="17.25" customHeight="1" x14ac:dyDescent="0.2">
      <c r="A95" s="7">
        <v>95</v>
      </c>
      <c r="B95" s="9">
        <v>6410</v>
      </c>
      <c r="C95" s="145" t="s">
        <v>603</v>
      </c>
      <c r="D95" s="9" t="s">
        <v>8168</v>
      </c>
      <c r="E95" s="9" t="s">
        <v>55</v>
      </c>
      <c r="F95" s="9" t="s">
        <v>604</v>
      </c>
      <c r="G95" s="86" t="s">
        <v>605</v>
      </c>
      <c r="H95" s="16" t="s">
        <v>606</v>
      </c>
      <c r="I95" s="16" t="s">
        <v>607</v>
      </c>
      <c r="J95" s="9" t="s">
        <v>608</v>
      </c>
      <c r="K95" s="27" t="s">
        <v>609</v>
      </c>
      <c r="L95" s="27" t="s">
        <v>610</v>
      </c>
      <c r="M95" s="9" t="s">
        <v>611</v>
      </c>
      <c r="N95" s="11" t="s">
        <v>64</v>
      </c>
      <c r="O95" s="17" t="s">
        <v>612</v>
      </c>
      <c r="P95" s="17"/>
      <c r="Q95" s="18"/>
      <c r="R95" s="17"/>
      <c r="S95" s="18">
        <v>93401</v>
      </c>
      <c r="T95" s="55" t="s">
        <v>613</v>
      </c>
      <c r="U95" s="19">
        <v>37970</v>
      </c>
      <c r="V95" s="9">
        <v>6410</v>
      </c>
    </row>
    <row r="96" spans="1:22" ht="17.25" customHeight="1" x14ac:dyDescent="0.2">
      <c r="A96" s="7">
        <v>96</v>
      </c>
      <c r="B96" s="79">
        <v>6430</v>
      </c>
      <c r="C96" s="141" t="s">
        <v>8873</v>
      </c>
      <c r="D96" s="20" t="s">
        <v>7896</v>
      </c>
      <c r="E96" s="20" t="s">
        <v>614</v>
      </c>
      <c r="F96" s="20" t="s">
        <v>7571</v>
      </c>
      <c r="G96" s="78" t="s">
        <v>519</v>
      </c>
      <c r="H96" s="78" t="s">
        <v>520</v>
      </c>
      <c r="I96" s="78" t="s">
        <v>90</v>
      </c>
      <c r="J96" s="20"/>
      <c r="K96" s="20"/>
      <c r="L96" s="20" t="s">
        <v>616</v>
      </c>
      <c r="M96" s="20" t="s">
        <v>617</v>
      </c>
      <c r="N96" s="26" t="s">
        <v>64</v>
      </c>
      <c r="O96" s="79" t="s">
        <v>618</v>
      </c>
      <c r="P96" s="79" t="s">
        <v>619</v>
      </c>
      <c r="Q96" s="88" t="s">
        <v>620</v>
      </c>
      <c r="R96" s="79" t="s">
        <v>621</v>
      </c>
      <c r="S96" s="80" t="s">
        <v>526</v>
      </c>
      <c r="T96" s="80" t="s">
        <v>622</v>
      </c>
      <c r="U96" s="81">
        <v>37970</v>
      </c>
      <c r="V96" s="79">
        <v>6430</v>
      </c>
    </row>
    <row r="97" spans="1:22" ht="17.25" customHeight="1" x14ac:dyDescent="0.2">
      <c r="A97" s="7">
        <v>97</v>
      </c>
      <c r="B97" s="79">
        <v>6470</v>
      </c>
      <c r="C97" s="141" t="s">
        <v>624</v>
      </c>
      <c r="D97" s="20" t="s">
        <v>7965</v>
      </c>
      <c r="E97" s="20" t="s">
        <v>189</v>
      </c>
      <c r="F97" s="20" t="s">
        <v>625</v>
      </c>
      <c r="G97" s="78" t="s">
        <v>626</v>
      </c>
      <c r="H97" s="78" t="s">
        <v>627</v>
      </c>
      <c r="I97" s="78" t="s">
        <v>628</v>
      </c>
      <c r="J97" s="20" t="s">
        <v>629</v>
      </c>
      <c r="K97" s="20" t="s">
        <v>630</v>
      </c>
      <c r="L97" s="20" t="s">
        <v>631</v>
      </c>
      <c r="M97" s="20" t="s">
        <v>632</v>
      </c>
      <c r="N97" s="26" t="s">
        <v>93</v>
      </c>
      <c r="O97" s="79" t="s">
        <v>294</v>
      </c>
      <c r="P97" s="79" t="s">
        <v>633</v>
      </c>
      <c r="Q97" s="80" t="s">
        <v>634</v>
      </c>
      <c r="R97" s="79"/>
      <c r="S97" s="80">
        <v>93401</v>
      </c>
      <c r="T97" s="80" t="s">
        <v>635</v>
      </c>
      <c r="U97" s="81">
        <v>37970</v>
      </c>
      <c r="V97" s="79">
        <v>6470</v>
      </c>
    </row>
    <row r="98" spans="1:22" ht="17.25" customHeight="1" x14ac:dyDescent="0.2">
      <c r="A98" s="7">
        <v>98</v>
      </c>
      <c r="B98" s="17">
        <v>6490</v>
      </c>
      <c r="C98" s="56" t="s">
        <v>3304</v>
      </c>
      <c r="D98" s="9" t="s">
        <v>8169</v>
      </c>
      <c r="E98" s="9" t="s">
        <v>55</v>
      </c>
      <c r="F98" s="9" t="s">
        <v>3305</v>
      </c>
      <c r="G98" s="31" t="s">
        <v>3306</v>
      </c>
      <c r="H98" s="16" t="s">
        <v>3307</v>
      </c>
      <c r="I98" s="16" t="s">
        <v>3308</v>
      </c>
      <c r="J98" s="9" t="s">
        <v>3309</v>
      </c>
      <c r="K98" s="9" t="s">
        <v>3310</v>
      </c>
      <c r="L98" s="9" t="s">
        <v>3311</v>
      </c>
      <c r="M98" s="9" t="s">
        <v>3312</v>
      </c>
      <c r="N98" s="11" t="s">
        <v>35</v>
      </c>
      <c r="O98" s="17" t="s">
        <v>3313</v>
      </c>
      <c r="P98" s="17" t="s">
        <v>3314</v>
      </c>
      <c r="Q98" s="18" t="s">
        <v>3315</v>
      </c>
      <c r="R98" s="17"/>
      <c r="S98" s="18">
        <v>93401</v>
      </c>
      <c r="T98" s="18" t="s">
        <v>3316</v>
      </c>
      <c r="U98" s="19">
        <v>37970</v>
      </c>
      <c r="V98" s="17">
        <v>6490</v>
      </c>
    </row>
    <row r="99" spans="1:22" ht="17.25" customHeight="1" x14ac:dyDescent="0.2">
      <c r="A99" s="7">
        <v>99</v>
      </c>
      <c r="B99" s="17">
        <v>6510</v>
      </c>
      <c r="C99" s="56" t="s">
        <v>4116</v>
      </c>
      <c r="D99" s="9" t="s">
        <v>8170</v>
      </c>
      <c r="E99" s="9" t="s">
        <v>55</v>
      </c>
      <c r="F99" s="9" t="s">
        <v>4117</v>
      </c>
      <c r="G99" s="16" t="s">
        <v>4118</v>
      </c>
      <c r="H99" s="16" t="s">
        <v>4119</v>
      </c>
      <c r="I99" s="16" t="s">
        <v>4120</v>
      </c>
      <c r="J99" s="9" t="s">
        <v>4087</v>
      </c>
      <c r="K99" s="9" t="s">
        <v>4121</v>
      </c>
      <c r="L99" s="9" t="s">
        <v>4122</v>
      </c>
      <c r="M99" s="9" t="s">
        <v>4123</v>
      </c>
      <c r="N99" s="11" t="s">
        <v>178</v>
      </c>
      <c r="O99" s="17" t="s">
        <v>179</v>
      </c>
      <c r="P99" s="17"/>
      <c r="Q99" s="18"/>
      <c r="R99" s="17"/>
      <c r="S99" s="18" t="s">
        <v>280</v>
      </c>
      <c r="T99" s="18" t="s">
        <v>4124</v>
      </c>
      <c r="U99" s="19">
        <v>37970</v>
      </c>
      <c r="V99" s="17">
        <v>6510</v>
      </c>
    </row>
    <row r="100" spans="1:22" ht="17.25" customHeight="1" x14ac:dyDescent="0.2">
      <c r="A100" s="7">
        <v>100</v>
      </c>
      <c r="B100" s="17">
        <v>6520</v>
      </c>
      <c r="C100" s="56" t="s">
        <v>7609</v>
      </c>
      <c r="D100" s="9" t="s">
        <v>8171</v>
      </c>
      <c r="E100" s="9" t="s">
        <v>674</v>
      </c>
      <c r="F100" s="9" t="s">
        <v>7610</v>
      </c>
      <c r="G100" s="16" t="s">
        <v>103</v>
      </c>
      <c r="H100" s="16" t="s">
        <v>677</v>
      </c>
      <c r="I100" s="16" t="s">
        <v>90</v>
      </c>
      <c r="J100" s="9"/>
      <c r="K100" s="9"/>
      <c r="L100" s="9" t="s">
        <v>7611</v>
      </c>
      <c r="M100" s="9" t="s">
        <v>7612</v>
      </c>
      <c r="N100" s="11" t="s">
        <v>756</v>
      </c>
      <c r="O100" s="17" t="s">
        <v>1930</v>
      </c>
      <c r="P100" s="17"/>
      <c r="Q100" s="18"/>
      <c r="R100" s="17"/>
      <c r="S100" s="18" t="s">
        <v>182</v>
      </c>
      <c r="T100" s="18" t="s">
        <v>7613</v>
      </c>
      <c r="U100" s="19">
        <v>37970</v>
      </c>
      <c r="V100" s="17">
        <v>6520</v>
      </c>
    </row>
    <row r="101" spans="1:22" ht="17.25" customHeight="1" x14ac:dyDescent="0.2">
      <c r="A101" s="7">
        <v>101</v>
      </c>
      <c r="B101" s="17">
        <v>6540</v>
      </c>
      <c r="C101" s="56" t="s">
        <v>3411</v>
      </c>
      <c r="D101" s="9" t="s">
        <v>8172</v>
      </c>
      <c r="E101" s="9" t="s">
        <v>29</v>
      </c>
      <c r="F101" s="9" t="s">
        <v>3412</v>
      </c>
      <c r="G101" s="16" t="s">
        <v>3413</v>
      </c>
      <c r="H101" s="16" t="s">
        <v>3414</v>
      </c>
      <c r="I101" s="16" t="s">
        <v>3415</v>
      </c>
      <c r="J101" s="9" t="s">
        <v>3416</v>
      </c>
      <c r="K101" s="9" t="s">
        <v>3417</v>
      </c>
      <c r="L101" s="9" t="s">
        <v>3418</v>
      </c>
      <c r="M101" s="9" t="s">
        <v>3419</v>
      </c>
      <c r="N101" s="11" t="s">
        <v>178</v>
      </c>
      <c r="O101" s="17" t="s">
        <v>100</v>
      </c>
      <c r="P101" s="17" t="s">
        <v>3420</v>
      </c>
      <c r="Q101" s="18" t="s">
        <v>3421</v>
      </c>
      <c r="R101" s="17"/>
      <c r="S101" s="18" t="s">
        <v>201</v>
      </c>
      <c r="T101" s="18" t="s">
        <v>3422</v>
      </c>
      <c r="U101" s="19">
        <v>37970</v>
      </c>
      <c r="V101" s="17">
        <v>6540</v>
      </c>
    </row>
    <row r="102" spans="1:22" ht="17.25" customHeight="1" x14ac:dyDescent="0.2">
      <c r="A102" s="7">
        <v>102</v>
      </c>
      <c r="B102" s="17">
        <v>6550</v>
      </c>
      <c r="C102" s="56" t="s">
        <v>7663</v>
      </c>
      <c r="D102" s="9" t="s">
        <v>8173</v>
      </c>
      <c r="E102" s="9" t="s">
        <v>674</v>
      </c>
      <c r="F102" s="9" t="s">
        <v>7664</v>
      </c>
      <c r="G102" s="16" t="s">
        <v>103</v>
      </c>
      <c r="H102" s="16" t="s">
        <v>677</v>
      </c>
      <c r="I102" s="16" t="s">
        <v>90</v>
      </c>
      <c r="J102" s="9"/>
      <c r="K102" s="9"/>
      <c r="L102" s="9" t="s">
        <v>7665</v>
      </c>
      <c r="M102" s="9" t="s">
        <v>7666</v>
      </c>
      <c r="N102" s="11" t="s">
        <v>178</v>
      </c>
      <c r="O102" s="17" t="s">
        <v>2377</v>
      </c>
      <c r="P102" s="17"/>
      <c r="Q102" s="18"/>
      <c r="R102" s="17"/>
      <c r="S102" s="18" t="s">
        <v>7667</v>
      </c>
      <c r="T102" s="18" t="s">
        <v>7668</v>
      </c>
      <c r="U102" s="19">
        <v>37970</v>
      </c>
      <c r="V102" s="17">
        <v>6550</v>
      </c>
    </row>
    <row r="103" spans="1:22" ht="17.25" customHeight="1" x14ac:dyDescent="0.2">
      <c r="A103" s="7">
        <v>103</v>
      </c>
      <c r="B103" s="79">
        <v>6560</v>
      </c>
      <c r="C103" s="141" t="s">
        <v>8874</v>
      </c>
      <c r="D103" s="20" t="s">
        <v>8174</v>
      </c>
      <c r="E103" s="20" t="s">
        <v>189</v>
      </c>
      <c r="F103" s="20" t="s">
        <v>636</v>
      </c>
      <c r="G103" s="78" t="s">
        <v>5273</v>
      </c>
      <c r="H103" s="78" t="s">
        <v>637</v>
      </c>
      <c r="I103" s="78" t="s">
        <v>638</v>
      </c>
      <c r="J103" s="20" t="s">
        <v>639</v>
      </c>
      <c r="K103" s="20" t="s">
        <v>640</v>
      </c>
      <c r="L103" s="20" t="s">
        <v>641</v>
      </c>
      <c r="M103" s="20" t="s">
        <v>642</v>
      </c>
      <c r="N103" s="79" t="s">
        <v>93</v>
      </c>
      <c r="O103" s="79" t="s">
        <v>643</v>
      </c>
      <c r="P103" s="79" t="s">
        <v>644</v>
      </c>
      <c r="Q103" s="88" t="s">
        <v>645</v>
      </c>
      <c r="R103" s="79"/>
      <c r="S103" s="80">
        <v>93105</v>
      </c>
      <c r="T103" s="80" t="s">
        <v>646</v>
      </c>
      <c r="U103" s="81">
        <v>37970</v>
      </c>
      <c r="V103" s="79">
        <v>6560</v>
      </c>
    </row>
    <row r="104" spans="1:22" ht="17.25" customHeight="1" x14ac:dyDescent="0.2">
      <c r="A104" s="7">
        <v>104</v>
      </c>
      <c r="B104" s="79">
        <v>6570</v>
      </c>
      <c r="C104" s="141" t="s">
        <v>647</v>
      </c>
      <c r="D104" s="20" t="s">
        <v>7923</v>
      </c>
      <c r="E104" s="20" t="s">
        <v>55</v>
      </c>
      <c r="F104" s="20" t="s">
        <v>648</v>
      </c>
      <c r="G104" s="78" t="s">
        <v>649</v>
      </c>
      <c r="H104" s="78" t="s">
        <v>650</v>
      </c>
      <c r="I104" s="78" t="s">
        <v>651</v>
      </c>
      <c r="J104" s="20" t="s">
        <v>652</v>
      </c>
      <c r="K104" s="20" t="s">
        <v>653</v>
      </c>
      <c r="L104" s="20" t="s">
        <v>654</v>
      </c>
      <c r="M104" s="20" t="s">
        <v>655</v>
      </c>
      <c r="N104" s="26" t="s">
        <v>93</v>
      </c>
      <c r="O104" s="79" t="s">
        <v>198</v>
      </c>
      <c r="P104" s="79" t="s">
        <v>656</v>
      </c>
      <c r="Q104" s="80"/>
      <c r="R104" s="79"/>
      <c r="S104" s="80" t="s">
        <v>280</v>
      </c>
      <c r="T104" s="80" t="s">
        <v>657</v>
      </c>
      <c r="U104" s="81">
        <v>37970</v>
      </c>
      <c r="V104" s="79">
        <v>6570</v>
      </c>
    </row>
    <row r="105" spans="1:22" ht="17.25" customHeight="1" x14ac:dyDescent="0.2">
      <c r="A105" s="7">
        <v>105</v>
      </c>
      <c r="B105" s="79">
        <v>6580</v>
      </c>
      <c r="C105" s="141" t="s">
        <v>660</v>
      </c>
      <c r="D105" s="20" t="s">
        <v>7959</v>
      </c>
      <c r="E105" s="20" t="s">
        <v>55</v>
      </c>
      <c r="F105" s="20" t="s">
        <v>661</v>
      </c>
      <c r="G105" s="78" t="s">
        <v>662</v>
      </c>
      <c r="H105" s="78" t="s">
        <v>663</v>
      </c>
      <c r="I105" s="78" t="s">
        <v>664</v>
      </c>
      <c r="J105" s="20" t="s">
        <v>665</v>
      </c>
      <c r="K105" s="20" t="s">
        <v>666</v>
      </c>
      <c r="L105" s="20" t="s">
        <v>667</v>
      </c>
      <c r="M105" s="20" t="s">
        <v>668</v>
      </c>
      <c r="N105" s="26" t="s">
        <v>93</v>
      </c>
      <c r="O105" s="79" t="s">
        <v>669</v>
      </c>
      <c r="P105" s="79" t="s">
        <v>670</v>
      </c>
      <c r="Q105" s="80" t="s">
        <v>671</v>
      </c>
      <c r="R105" s="79"/>
      <c r="S105" s="80">
        <v>93401</v>
      </c>
      <c r="T105" s="92" t="s">
        <v>672</v>
      </c>
      <c r="U105" s="81">
        <v>37970</v>
      </c>
      <c r="V105" s="79">
        <v>6580</v>
      </c>
    </row>
    <row r="106" spans="1:22" ht="17.25" customHeight="1" x14ac:dyDescent="0.2">
      <c r="A106" s="7">
        <v>106</v>
      </c>
      <c r="B106" s="17">
        <v>6650</v>
      </c>
      <c r="C106" s="144" t="s">
        <v>673</v>
      </c>
      <c r="D106" s="9" t="s">
        <v>8175</v>
      </c>
      <c r="E106" s="9" t="s">
        <v>674</v>
      </c>
      <c r="F106" s="9" t="s">
        <v>675</v>
      </c>
      <c r="G106" s="86" t="s">
        <v>676</v>
      </c>
      <c r="H106" s="16" t="s">
        <v>677</v>
      </c>
      <c r="I106" s="16" t="s">
        <v>90</v>
      </c>
      <c r="J106" s="9"/>
      <c r="K106" s="9"/>
      <c r="L106" s="9" t="s">
        <v>678</v>
      </c>
      <c r="M106" s="27" t="s">
        <v>679</v>
      </c>
      <c r="N106" s="11" t="s">
        <v>178</v>
      </c>
      <c r="O106" s="17" t="s">
        <v>680</v>
      </c>
      <c r="P106" s="89" t="s">
        <v>7675</v>
      </c>
      <c r="Q106" s="90" t="s">
        <v>7676</v>
      </c>
      <c r="R106" s="17"/>
      <c r="S106" s="18" t="s">
        <v>182</v>
      </c>
      <c r="T106" s="55" t="s">
        <v>681</v>
      </c>
      <c r="U106" s="19">
        <v>37970</v>
      </c>
      <c r="V106" s="17">
        <v>6650</v>
      </c>
    </row>
    <row r="107" spans="1:22" ht="17.25" customHeight="1" x14ac:dyDescent="0.2">
      <c r="A107" s="7">
        <v>107</v>
      </c>
      <c r="B107" s="17">
        <v>6660</v>
      </c>
      <c r="C107" s="56" t="s">
        <v>4290</v>
      </c>
      <c r="D107" s="9" t="s">
        <v>8176</v>
      </c>
      <c r="E107" s="9" t="s">
        <v>29</v>
      </c>
      <c r="F107" s="9" t="s">
        <v>4291</v>
      </c>
      <c r="G107" s="16" t="s">
        <v>4292</v>
      </c>
      <c r="H107" s="16" t="s">
        <v>4293</v>
      </c>
      <c r="I107" s="16" t="s">
        <v>4294</v>
      </c>
      <c r="J107" s="9" t="s">
        <v>1059</v>
      </c>
      <c r="K107" s="9" t="s">
        <v>4295</v>
      </c>
      <c r="L107" s="9" t="s">
        <v>4296</v>
      </c>
      <c r="M107" s="9" t="s">
        <v>4297</v>
      </c>
      <c r="N107" s="11" t="s">
        <v>64</v>
      </c>
      <c r="O107" s="17" t="s">
        <v>1035</v>
      </c>
      <c r="P107" s="17" t="s">
        <v>4298</v>
      </c>
      <c r="Q107" s="18"/>
      <c r="R107" s="17"/>
      <c r="S107" s="18" t="s">
        <v>201</v>
      </c>
      <c r="T107" s="18" t="s">
        <v>4299</v>
      </c>
      <c r="U107" s="19">
        <v>37970</v>
      </c>
      <c r="V107" s="17">
        <v>6660</v>
      </c>
    </row>
    <row r="108" spans="1:22" ht="17.25" customHeight="1" x14ac:dyDescent="0.2">
      <c r="A108" s="7">
        <v>108</v>
      </c>
      <c r="B108" s="17">
        <v>6670</v>
      </c>
      <c r="C108" s="56" t="s">
        <v>4300</v>
      </c>
      <c r="D108" s="9" t="s">
        <v>8177</v>
      </c>
      <c r="E108" s="9" t="s">
        <v>55</v>
      </c>
      <c r="F108" s="9" t="s">
        <v>4301</v>
      </c>
      <c r="G108" s="16" t="s">
        <v>4302</v>
      </c>
      <c r="H108" s="16" t="s">
        <v>4303</v>
      </c>
      <c r="I108" s="16" t="s">
        <v>4304</v>
      </c>
      <c r="J108" s="9" t="s">
        <v>4305</v>
      </c>
      <c r="K108" s="9" t="s">
        <v>4306</v>
      </c>
      <c r="L108" s="9" t="s">
        <v>4307</v>
      </c>
      <c r="M108" s="9" t="s">
        <v>4308</v>
      </c>
      <c r="N108" s="11" t="s">
        <v>93</v>
      </c>
      <c r="O108" s="17" t="s">
        <v>816</v>
      </c>
      <c r="P108" s="17" t="s">
        <v>4309</v>
      </c>
      <c r="Q108" s="18"/>
      <c r="R108" s="17"/>
      <c r="S108" s="18">
        <v>93401</v>
      </c>
      <c r="T108" s="18" t="s">
        <v>4310</v>
      </c>
      <c r="U108" s="19">
        <v>37970</v>
      </c>
      <c r="V108" s="17">
        <v>6670</v>
      </c>
    </row>
    <row r="109" spans="1:22" ht="17.25" customHeight="1" x14ac:dyDescent="0.2">
      <c r="A109" s="7">
        <v>109</v>
      </c>
      <c r="B109" s="17">
        <v>6680</v>
      </c>
      <c r="C109" s="56" t="s">
        <v>4839</v>
      </c>
      <c r="D109" s="9" t="s">
        <v>8178</v>
      </c>
      <c r="E109" s="9" t="s">
        <v>189</v>
      </c>
      <c r="F109" s="9" t="s">
        <v>4840</v>
      </c>
      <c r="G109" s="16" t="s">
        <v>4841</v>
      </c>
      <c r="H109" s="16" t="s">
        <v>4842</v>
      </c>
      <c r="I109" s="16" t="s">
        <v>4843</v>
      </c>
      <c r="J109" s="9" t="s">
        <v>4831</v>
      </c>
      <c r="K109" s="9" t="s">
        <v>4844</v>
      </c>
      <c r="L109" s="9" t="s">
        <v>4845</v>
      </c>
      <c r="M109" s="9" t="s">
        <v>4846</v>
      </c>
      <c r="N109" s="11" t="s">
        <v>106</v>
      </c>
      <c r="O109" s="17" t="s">
        <v>1476</v>
      </c>
      <c r="P109" s="17"/>
      <c r="Q109" s="18" t="s">
        <v>4847</v>
      </c>
      <c r="R109" s="17"/>
      <c r="S109" s="18" t="s">
        <v>201</v>
      </c>
      <c r="T109" s="18" t="s">
        <v>4848</v>
      </c>
      <c r="U109" s="19">
        <v>37970</v>
      </c>
      <c r="V109" s="17">
        <v>6680</v>
      </c>
    </row>
    <row r="110" spans="1:22" ht="17.25" customHeight="1" x14ac:dyDescent="0.2">
      <c r="A110" s="7">
        <v>110</v>
      </c>
      <c r="B110" s="17">
        <v>6690</v>
      </c>
      <c r="C110" s="56" t="s">
        <v>8875</v>
      </c>
      <c r="D110" s="9" t="s">
        <v>8179</v>
      </c>
      <c r="E110" s="9" t="s">
        <v>614</v>
      </c>
      <c r="F110" s="9" t="s">
        <v>682</v>
      </c>
      <c r="G110" s="16" t="s">
        <v>683</v>
      </c>
      <c r="H110" s="16" t="s">
        <v>684</v>
      </c>
      <c r="I110" s="9" t="s">
        <v>90</v>
      </c>
      <c r="J110" s="9" t="s">
        <v>685</v>
      </c>
      <c r="K110" s="9" t="s">
        <v>685</v>
      </c>
      <c r="L110" s="9" t="s">
        <v>686</v>
      </c>
      <c r="M110" s="9" t="s">
        <v>687</v>
      </c>
      <c r="N110" s="11" t="s">
        <v>591</v>
      </c>
      <c r="O110" s="17" t="s">
        <v>688</v>
      </c>
      <c r="P110" s="17" t="s">
        <v>689</v>
      </c>
      <c r="Q110" s="28" t="s">
        <v>690</v>
      </c>
      <c r="R110" s="17" t="s">
        <v>691</v>
      </c>
      <c r="S110" s="18" t="s">
        <v>526</v>
      </c>
      <c r="T110" s="18" t="s">
        <v>692</v>
      </c>
      <c r="U110" s="19">
        <v>37970</v>
      </c>
      <c r="V110" s="17">
        <v>6690</v>
      </c>
    </row>
    <row r="111" spans="1:22" ht="17.25" customHeight="1" x14ac:dyDescent="0.2">
      <c r="A111" s="7">
        <v>111</v>
      </c>
      <c r="B111" s="17">
        <v>6730</v>
      </c>
      <c r="C111" s="56" t="s">
        <v>4246</v>
      </c>
      <c r="D111" s="9" t="s">
        <v>8180</v>
      </c>
      <c r="E111" s="9" t="s">
        <v>55</v>
      </c>
      <c r="F111" s="9" t="s">
        <v>4247</v>
      </c>
      <c r="G111" s="16" t="s">
        <v>4248</v>
      </c>
      <c r="H111" s="16" t="s">
        <v>4249</v>
      </c>
      <c r="I111" s="16" t="s">
        <v>4250</v>
      </c>
      <c r="J111" s="9" t="s">
        <v>4251</v>
      </c>
      <c r="K111" s="9" t="s">
        <v>4252</v>
      </c>
      <c r="L111" s="9" t="s">
        <v>4253</v>
      </c>
      <c r="M111" s="9" t="s">
        <v>4254</v>
      </c>
      <c r="N111" s="11" t="s">
        <v>64</v>
      </c>
      <c r="O111" s="17" t="s">
        <v>4255</v>
      </c>
      <c r="P111" s="17" t="s">
        <v>4256</v>
      </c>
      <c r="Q111" s="18"/>
      <c r="R111" s="17"/>
      <c r="S111" s="18">
        <v>93101</v>
      </c>
      <c r="T111" s="18" t="s">
        <v>4257</v>
      </c>
      <c r="U111" s="19">
        <v>37970</v>
      </c>
      <c r="V111" s="17">
        <v>6730</v>
      </c>
    </row>
    <row r="112" spans="1:22" ht="17.25" customHeight="1" x14ac:dyDescent="0.2">
      <c r="A112" s="7">
        <v>112</v>
      </c>
      <c r="B112" s="17">
        <v>6740</v>
      </c>
      <c r="C112" s="144" t="s">
        <v>693</v>
      </c>
      <c r="D112" s="9" t="s">
        <v>8181</v>
      </c>
      <c r="E112" s="9" t="s">
        <v>162</v>
      </c>
      <c r="F112" s="9" t="s">
        <v>694</v>
      </c>
      <c r="G112" s="86" t="s">
        <v>695</v>
      </c>
      <c r="H112" s="16" t="s">
        <v>696</v>
      </c>
      <c r="I112" s="86" t="s">
        <v>697</v>
      </c>
      <c r="J112" s="9" t="s">
        <v>698</v>
      </c>
      <c r="K112" s="27" t="s">
        <v>699</v>
      </c>
      <c r="L112" s="27" t="s">
        <v>700</v>
      </c>
      <c r="M112" s="9" t="s">
        <v>701</v>
      </c>
      <c r="N112" s="11" t="s">
        <v>35</v>
      </c>
      <c r="O112" s="17" t="s">
        <v>702</v>
      </c>
      <c r="P112" s="17" t="s">
        <v>703</v>
      </c>
      <c r="Q112" s="18" t="s">
        <v>704</v>
      </c>
      <c r="R112" s="17" t="s">
        <v>705</v>
      </c>
      <c r="S112" s="18" t="s">
        <v>346</v>
      </c>
      <c r="T112" s="55" t="s">
        <v>706</v>
      </c>
      <c r="U112" s="19">
        <v>37970</v>
      </c>
      <c r="V112" s="17">
        <v>6740</v>
      </c>
    </row>
    <row r="113" spans="1:22" ht="17.25" customHeight="1" x14ac:dyDescent="0.2">
      <c r="A113" s="7">
        <v>113</v>
      </c>
      <c r="B113" s="79">
        <v>6760</v>
      </c>
      <c r="C113" s="141" t="s">
        <v>707</v>
      </c>
      <c r="D113" s="20" t="s">
        <v>8182</v>
      </c>
      <c r="E113" s="20" t="s">
        <v>55</v>
      </c>
      <c r="F113" s="20" t="s">
        <v>708</v>
      </c>
      <c r="G113" s="78" t="s">
        <v>709</v>
      </c>
      <c r="H113" s="78" t="s">
        <v>710</v>
      </c>
      <c r="I113" s="78" t="s">
        <v>711</v>
      </c>
      <c r="J113" s="20" t="s">
        <v>340</v>
      </c>
      <c r="K113" s="20" t="s">
        <v>712</v>
      </c>
      <c r="L113" s="20" t="s">
        <v>713</v>
      </c>
      <c r="M113" s="20" t="s">
        <v>714</v>
      </c>
      <c r="N113" s="26" t="s">
        <v>64</v>
      </c>
      <c r="O113" s="79" t="s">
        <v>65</v>
      </c>
      <c r="P113" s="79" t="s">
        <v>715</v>
      </c>
      <c r="Q113" s="80" t="s">
        <v>716</v>
      </c>
      <c r="R113" s="79"/>
      <c r="S113" s="80" t="s">
        <v>233</v>
      </c>
      <c r="T113" s="80" t="s">
        <v>717</v>
      </c>
      <c r="U113" s="81">
        <v>37970</v>
      </c>
      <c r="V113" s="79">
        <v>6760</v>
      </c>
    </row>
    <row r="114" spans="1:22" ht="17.25" customHeight="1" x14ac:dyDescent="0.2">
      <c r="A114" s="7">
        <v>114</v>
      </c>
      <c r="B114" s="17">
        <v>6780</v>
      </c>
      <c r="C114" s="56" t="s">
        <v>5178</v>
      </c>
      <c r="D114" s="9" t="s">
        <v>8183</v>
      </c>
      <c r="E114" s="9" t="s">
        <v>189</v>
      </c>
      <c r="F114" s="9" t="s">
        <v>5179</v>
      </c>
      <c r="G114" s="9" t="s">
        <v>5180</v>
      </c>
      <c r="H114" s="16" t="s">
        <v>5181</v>
      </c>
      <c r="I114" s="16" t="s">
        <v>5182</v>
      </c>
      <c r="J114" s="9" t="s">
        <v>5183</v>
      </c>
      <c r="K114" s="9" t="s">
        <v>5184</v>
      </c>
      <c r="L114" s="9" t="s">
        <v>5185</v>
      </c>
      <c r="M114" s="9" t="s">
        <v>5186</v>
      </c>
      <c r="N114" s="11" t="s">
        <v>35</v>
      </c>
      <c r="O114" s="17" t="s">
        <v>1459</v>
      </c>
      <c r="P114" s="17"/>
      <c r="Q114" s="18"/>
      <c r="R114" s="17"/>
      <c r="S114" s="18" t="s">
        <v>346</v>
      </c>
      <c r="T114" s="18" t="s">
        <v>5187</v>
      </c>
      <c r="U114" s="19">
        <v>37970</v>
      </c>
      <c r="V114" s="17">
        <v>6780</v>
      </c>
    </row>
    <row r="115" spans="1:22" ht="17.25" customHeight="1" x14ac:dyDescent="0.2">
      <c r="A115" s="7">
        <v>115</v>
      </c>
      <c r="B115" s="17">
        <v>6790</v>
      </c>
      <c r="C115" s="56" t="s">
        <v>7635</v>
      </c>
      <c r="D115" s="9" t="s">
        <v>8184</v>
      </c>
      <c r="E115" s="9" t="s">
        <v>674</v>
      </c>
      <c r="F115" s="9" t="s">
        <v>7636</v>
      </c>
      <c r="G115" s="16" t="s">
        <v>103</v>
      </c>
      <c r="H115" s="16" t="s">
        <v>677</v>
      </c>
      <c r="I115" s="16" t="s">
        <v>90</v>
      </c>
      <c r="J115" s="9"/>
      <c r="K115" s="9"/>
      <c r="L115" s="9" t="s">
        <v>7637</v>
      </c>
      <c r="M115" s="9" t="s">
        <v>7638</v>
      </c>
      <c r="N115" s="11" t="s">
        <v>35</v>
      </c>
      <c r="O115" s="17" t="s">
        <v>7639</v>
      </c>
      <c r="P115" s="17"/>
      <c r="Q115" s="18"/>
      <c r="R115" s="17"/>
      <c r="S115" s="18" t="s">
        <v>182</v>
      </c>
      <c r="T115" s="18" t="s">
        <v>7640</v>
      </c>
      <c r="U115" s="19">
        <v>37667</v>
      </c>
      <c r="V115" s="17">
        <v>6790</v>
      </c>
    </row>
    <row r="116" spans="1:22" ht="17.25" customHeight="1" x14ac:dyDescent="0.2">
      <c r="A116" s="7">
        <v>116</v>
      </c>
      <c r="B116" s="17">
        <v>6800</v>
      </c>
      <c r="C116" s="56" t="s">
        <v>7652</v>
      </c>
      <c r="D116" s="9" t="s">
        <v>8185</v>
      </c>
      <c r="E116" s="9" t="s">
        <v>674</v>
      </c>
      <c r="F116" s="9" t="s">
        <v>7653</v>
      </c>
      <c r="G116" s="16" t="s">
        <v>103</v>
      </c>
      <c r="H116" s="16" t="s">
        <v>677</v>
      </c>
      <c r="I116" s="16" t="s">
        <v>90</v>
      </c>
      <c r="J116" s="9"/>
      <c r="K116" s="9"/>
      <c r="L116" s="9" t="s">
        <v>7654</v>
      </c>
      <c r="M116" s="9" t="s">
        <v>7655</v>
      </c>
      <c r="N116" s="11" t="s">
        <v>865</v>
      </c>
      <c r="O116" s="17" t="s">
        <v>1661</v>
      </c>
      <c r="P116" s="17" t="s">
        <v>7656</v>
      </c>
      <c r="Q116" s="18"/>
      <c r="R116" s="17"/>
      <c r="S116" s="18" t="s">
        <v>158</v>
      </c>
      <c r="T116" s="18" t="s">
        <v>7657</v>
      </c>
      <c r="U116" s="19">
        <v>37970</v>
      </c>
      <c r="V116" s="17">
        <v>6800</v>
      </c>
    </row>
    <row r="117" spans="1:22" ht="17.25" customHeight="1" x14ac:dyDescent="0.2">
      <c r="A117" s="7">
        <v>117</v>
      </c>
      <c r="B117" s="79">
        <v>6830</v>
      </c>
      <c r="C117" s="141" t="s">
        <v>718</v>
      </c>
      <c r="D117" s="20" t="s">
        <v>8186</v>
      </c>
      <c r="E117" s="20" t="s">
        <v>55</v>
      </c>
      <c r="F117" s="20" t="s">
        <v>719</v>
      </c>
      <c r="G117" s="78" t="s">
        <v>720</v>
      </c>
      <c r="H117" s="78" t="s">
        <v>721</v>
      </c>
      <c r="I117" s="78" t="s">
        <v>722</v>
      </c>
      <c r="J117" s="20" t="s">
        <v>723</v>
      </c>
      <c r="K117" s="20" t="s">
        <v>724</v>
      </c>
      <c r="L117" s="20" t="s">
        <v>725</v>
      </c>
      <c r="M117" s="20" t="s">
        <v>726</v>
      </c>
      <c r="N117" s="26" t="s">
        <v>727</v>
      </c>
      <c r="O117" s="79" t="s">
        <v>728</v>
      </c>
      <c r="P117" s="79" t="s">
        <v>729</v>
      </c>
      <c r="Q117" s="88" t="s">
        <v>730</v>
      </c>
      <c r="R117" s="79"/>
      <c r="S117" s="80" t="s">
        <v>280</v>
      </c>
      <c r="T117" s="80" t="s">
        <v>731</v>
      </c>
      <c r="U117" s="81">
        <v>37970</v>
      </c>
      <c r="V117" s="79">
        <v>6830</v>
      </c>
    </row>
    <row r="118" spans="1:22" ht="17.25" customHeight="1" x14ac:dyDescent="0.2">
      <c r="A118" s="7">
        <v>118</v>
      </c>
      <c r="B118" s="17">
        <v>6840</v>
      </c>
      <c r="C118" s="56" t="s">
        <v>7697</v>
      </c>
      <c r="D118" s="9" t="s">
        <v>8187</v>
      </c>
      <c r="E118" s="9" t="s">
        <v>674</v>
      </c>
      <c r="F118" s="9" t="s">
        <v>386</v>
      </c>
      <c r="G118" s="16" t="s">
        <v>103</v>
      </c>
      <c r="H118" s="16" t="s">
        <v>677</v>
      </c>
      <c r="I118" s="16" t="s">
        <v>90</v>
      </c>
      <c r="J118" s="9"/>
      <c r="K118" s="9"/>
      <c r="L118" s="9" t="s">
        <v>7698</v>
      </c>
      <c r="M118" s="12" t="s">
        <v>7699</v>
      </c>
      <c r="N118" s="11" t="s">
        <v>415</v>
      </c>
      <c r="O118" s="17" t="s">
        <v>1963</v>
      </c>
      <c r="P118" s="17" t="s">
        <v>7700</v>
      </c>
      <c r="Q118" s="18"/>
      <c r="R118" s="17"/>
      <c r="S118" s="18">
        <v>93910</v>
      </c>
      <c r="T118" s="18" t="s">
        <v>7645</v>
      </c>
      <c r="U118" s="19">
        <v>38159</v>
      </c>
      <c r="V118" s="17">
        <v>6840</v>
      </c>
    </row>
    <row r="119" spans="1:22" ht="17.25" customHeight="1" x14ac:dyDescent="0.2">
      <c r="A119" s="7">
        <v>119</v>
      </c>
      <c r="B119" s="17">
        <v>6850</v>
      </c>
      <c r="C119" s="56" t="s">
        <v>5036</v>
      </c>
      <c r="D119" s="9" t="s">
        <v>8188</v>
      </c>
      <c r="E119" s="9" t="s">
        <v>162</v>
      </c>
      <c r="F119" s="9" t="s">
        <v>5037</v>
      </c>
      <c r="G119" s="16" t="s">
        <v>5038</v>
      </c>
      <c r="H119" s="16" t="s">
        <v>5039</v>
      </c>
      <c r="I119" s="16" t="s">
        <v>5040</v>
      </c>
      <c r="J119" s="9" t="s">
        <v>103</v>
      </c>
      <c r="K119" s="9" t="s">
        <v>5041</v>
      </c>
      <c r="L119" s="9" t="s">
        <v>5042</v>
      </c>
      <c r="M119" s="9" t="s">
        <v>5043</v>
      </c>
      <c r="N119" s="11" t="s">
        <v>93</v>
      </c>
      <c r="O119" s="17" t="s">
        <v>5044</v>
      </c>
      <c r="P119" s="17"/>
      <c r="Q119" s="18" t="s">
        <v>5045</v>
      </c>
      <c r="R119" s="17"/>
      <c r="S119" s="18">
        <v>93401</v>
      </c>
      <c r="T119" s="18" t="s">
        <v>5046</v>
      </c>
      <c r="U119" s="19">
        <v>37970</v>
      </c>
      <c r="V119" s="17">
        <v>6850</v>
      </c>
    </row>
    <row r="120" spans="1:22" ht="17.25" customHeight="1" x14ac:dyDescent="0.2">
      <c r="A120" s="7">
        <v>120</v>
      </c>
      <c r="B120" s="17">
        <v>6860</v>
      </c>
      <c r="C120" s="146" t="s">
        <v>5262</v>
      </c>
      <c r="D120" s="12" t="s">
        <v>8189</v>
      </c>
      <c r="E120" s="9" t="s">
        <v>189</v>
      </c>
      <c r="F120" s="9" t="s">
        <v>5263</v>
      </c>
      <c r="G120" s="16" t="s">
        <v>5264</v>
      </c>
      <c r="H120" s="16" t="s">
        <v>5265</v>
      </c>
      <c r="I120" s="16" t="s">
        <v>5266</v>
      </c>
      <c r="J120" s="9" t="s">
        <v>5267</v>
      </c>
      <c r="K120" s="9" t="s">
        <v>5268</v>
      </c>
      <c r="L120" s="9" t="s">
        <v>5269</v>
      </c>
      <c r="M120" s="9" t="s">
        <v>5270</v>
      </c>
      <c r="N120" s="17" t="s">
        <v>93</v>
      </c>
      <c r="O120" s="17" t="s">
        <v>2902</v>
      </c>
      <c r="P120" s="17" t="s">
        <v>5271</v>
      </c>
      <c r="Q120" s="18"/>
      <c r="R120" s="17"/>
      <c r="S120" s="18" t="s">
        <v>233</v>
      </c>
      <c r="T120" s="18" t="s">
        <v>5272</v>
      </c>
      <c r="U120" s="19">
        <v>37970</v>
      </c>
      <c r="V120" s="17">
        <v>6860</v>
      </c>
    </row>
    <row r="121" spans="1:22" ht="17.25" customHeight="1" x14ac:dyDescent="0.2">
      <c r="A121" s="7">
        <v>121</v>
      </c>
      <c r="B121" s="17">
        <v>6861</v>
      </c>
      <c r="C121" s="56" t="s">
        <v>3455</v>
      </c>
      <c r="D121" s="9" t="s">
        <v>8190</v>
      </c>
      <c r="E121" s="9" t="s">
        <v>101</v>
      </c>
      <c r="F121" s="9" t="s">
        <v>131</v>
      </c>
      <c r="G121" s="16" t="s">
        <v>103</v>
      </c>
      <c r="H121" s="16" t="s">
        <v>89</v>
      </c>
      <c r="I121" s="16" t="s">
        <v>90</v>
      </c>
      <c r="J121" s="9"/>
      <c r="K121" s="9"/>
      <c r="L121" s="9" t="s">
        <v>3456</v>
      </c>
      <c r="M121" s="9" t="s">
        <v>3457</v>
      </c>
      <c r="N121" s="11" t="s">
        <v>756</v>
      </c>
      <c r="O121" s="17" t="s">
        <v>3458</v>
      </c>
      <c r="P121" s="17" t="s">
        <v>3459</v>
      </c>
      <c r="Q121" s="18" t="s">
        <v>3460</v>
      </c>
      <c r="R121" s="17"/>
      <c r="S121" s="18" t="s">
        <v>119</v>
      </c>
      <c r="T121" s="18" t="s">
        <v>3461</v>
      </c>
      <c r="U121" s="19">
        <v>37970</v>
      </c>
      <c r="V121" s="17">
        <v>6861</v>
      </c>
    </row>
    <row r="122" spans="1:22" ht="17.25" customHeight="1" x14ac:dyDescent="0.2">
      <c r="A122" s="7">
        <v>122</v>
      </c>
      <c r="B122" s="17">
        <v>6862</v>
      </c>
      <c r="C122" s="56" t="s">
        <v>5199</v>
      </c>
      <c r="D122" s="9" t="s">
        <v>8191</v>
      </c>
      <c r="E122" s="9" t="s">
        <v>189</v>
      </c>
      <c r="F122" s="9" t="s">
        <v>5200</v>
      </c>
      <c r="G122" s="16" t="s">
        <v>5201</v>
      </c>
      <c r="H122" s="16" t="s">
        <v>5202</v>
      </c>
      <c r="I122" s="16" t="s">
        <v>5203</v>
      </c>
      <c r="J122" s="9" t="s">
        <v>1240</v>
      </c>
      <c r="K122" s="9" t="s">
        <v>5204</v>
      </c>
      <c r="L122" s="9" t="s">
        <v>5205</v>
      </c>
      <c r="M122" s="9" t="s">
        <v>5206</v>
      </c>
      <c r="N122" s="11" t="s">
        <v>106</v>
      </c>
      <c r="O122" s="17" t="s">
        <v>2570</v>
      </c>
      <c r="P122" s="17" t="s">
        <v>5207</v>
      </c>
      <c r="Q122" s="18"/>
      <c r="R122" s="17"/>
      <c r="S122" s="18">
        <v>93401</v>
      </c>
      <c r="T122" s="18" t="s">
        <v>5208</v>
      </c>
      <c r="U122" s="19">
        <v>37970</v>
      </c>
      <c r="V122" s="17">
        <v>6862</v>
      </c>
    </row>
    <row r="123" spans="1:22" ht="17.25" customHeight="1" x14ac:dyDescent="0.2">
      <c r="A123" s="7">
        <v>123</v>
      </c>
      <c r="B123" s="17">
        <v>6863</v>
      </c>
      <c r="C123" s="56" t="s">
        <v>7603</v>
      </c>
      <c r="D123" s="9" t="s">
        <v>8192</v>
      </c>
      <c r="E123" s="9" t="s">
        <v>674</v>
      </c>
      <c r="F123" s="9" t="s">
        <v>7604</v>
      </c>
      <c r="G123" s="16" t="s">
        <v>103</v>
      </c>
      <c r="H123" s="16" t="s">
        <v>3349</v>
      </c>
      <c r="I123" s="16" t="s">
        <v>90</v>
      </c>
      <c r="J123" s="9"/>
      <c r="K123" s="9"/>
      <c r="L123" s="9" t="s">
        <v>7605</v>
      </c>
      <c r="M123" s="9" t="s">
        <v>7606</v>
      </c>
      <c r="N123" s="11" t="s">
        <v>415</v>
      </c>
      <c r="O123" s="17" t="s">
        <v>7607</v>
      </c>
      <c r="P123" s="17"/>
      <c r="Q123" s="18"/>
      <c r="R123" s="17"/>
      <c r="S123" s="18">
        <v>93910</v>
      </c>
      <c r="T123" s="18" t="s">
        <v>7608</v>
      </c>
      <c r="U123" s="19">
        <v>37970</v>
      </c>
      <c r="V123" s="17">
        <v>6863</v>
      </c>
    </row>
    <row r="124" spans="1:22" ht="17.25" customHeight="1" x14ac:dyDescent="0.2">
      <c r="A124" s="7">
        <v>124</v>
      </c>
      <c r="B124" s="17">
        <v>6864</v>
      </c>
      <c r="C124" s="144" t="s">
        <v>732</v>
      </c>
      <c r="D124" s="9" t="s">
        <v>8193</v>
      </c>
      <c r="E124" s="9" t="s">
        <v>335</v>
      </c>
      <c r="F124" s="9" t="s">
        <v>733</v>
      </c>
      <c r="G124" s="86" t="s">
        <v>734</v>
      </c>
      <c r="H124" s="16" t="s">
        <v>735</v>
      </c>
      <c r="I124" s="16" t="s">
        <v>736</v>
      </c>
      <c r="J124" s="9" t="s">
        <v>737</v>
      </c>
      <c r="K124" s="27" t="s">
        <v>738</v>
      </c>
      <c r="L124" s="9" t="s">
        <v>739</v>
      </c>
      <c r="M124" s="9" t="s">
        <v>740</v>
      </c>
      <c r="N124" s="11" t="s">
        <v>741</v>
      </c>
      <c r="O124" s="17" t="s">
        <v>742</v>
      </c>
      <c r="P124" s="17" t="s">
        <v>743</v>
      </c>
      <c r="Q124" s="18" t="s">
        <v>744</v>
      </c>
      <c r="R124" s="17"/>
      <c r="S124" s="18">
        <v>93910</v>
      </c>
      <c r="T124" s="55" t="s">
        <v>745</v>
      </c>
      <c r="U124" s="19">
        <v>37970</v>
      </c>
      <c r="V124" s="17">
        <v>6864</v>
      </c>
    </row>
    <row r="125" spans="1:22" ht="17.25" customHeight="1" x14ac:dyDescent="0.2">
      <c r="A125" s="7">
        <v>125</v>
      </c>
      <c r="B125" s="79">
        <v>6866</v>
      </c>
      <c r="C125" s="141" t="s">
        <v>747</v>
      </c>
      <c r="D125" s="20" t="s">
        <v>7939</v>
      </c>
      <c r="E125" s="20" t="s">
        <v>29</v>
      </c>
      <c r="F125" s="20" t="s">
        <v>748</v>
      </c>
      <c r="G125" s="108" t="s">
        <v>749</v>
      </c>
      <c r="H125" s="78" t="s">
        <v>750</v>
      </c>
      <c r="I125" s="78" t="s">
        <v>751</v>
      </c>
      <c r="J125" s="20" t="s">
        <v>752</v>
      </c>
      <c r="K125" s="20" t="s">
        <v>753</v>
      </c>
      <c r="L125" s="20" t="s">
        <v>754</v>
      </c>
      <c r="M125" s="20" t="s">
        <v>755</v>
      </c>
      <c r="N125" s="26" t="s">
        <v>756</v>
      </c>
      <c r="O125" s="79" t="s">
        <v>757</v>
      </c>
      <c r="P125" s="79" t="s">
        <v>758</v>
      </c>
      <c r="Q125" s="80" t="s">
        <v>759</v>
      </c>
      <c r="R125" s="79"/>
      <c r="S125" s="80" t="s">
        <v>280</v>
      </c>
      <c r="T125" s="80" t="s">
        <v>760</v>
      </c>
      <c r="U125" s="81">
        <v>37970</v>
      </c>
      <c r="V125" s="79">
        <v>6866</v>
      </c>
    </row>
    <row r="126" spans="1:22" ht="17.25" customHeight="1" x14ac:dyDescent="0.2">
      <c r="A126" s="7">
        <v>126</v>
      </c>
      <c r="B126" s="17">
        <v>6870</v>
      </c>
      <c r="C126" s="56" t="s">
        <v>4385</v>
      </c>
      <c r="D126" s="9" t="s">
        <v>8194</v>
      </c>
      <c r="E126" s="9" t="s">
        <v>55</v>
      </c>
      <c r="F126" s="9" t="s">
        <v>4386</v>
      </c>
      <c r="G126" s="16" t="s">
        <v>4387</v>
      </c>
      <c r="H126" s="16" t="s">
        <v>4388</v>
      </c>
      <c r="I126" s="16" t="s">
        <v>4389</v>
      </c>
      <c r="J126" s="9" t="s">
        <v>4390</v>
      </c>
      <c r="K126" s="9" t="s">
        <v>4391</v>
      </c>
      <c r="L126" s="9" t="s">
        <v>4392</v>
      </c>
      <c r="M126" s="9" t="s">
        <v>4393</v>
      </c>
      <c r="N126" s="11" t="s">
        <v>64</v>
      </c>
      <c r="O126" s="17" t="s">
        <v>555</v>
      </c>
      <c r="P126" s="17" t="s">
        <v>4394</v>
      </c>
      <c r="Q126" s="18"/>
      <c r="R126" s="17"/>
      <c r="S126" s="18">
        <v>93401</v>
      </c>
      <c r="T126" s="18" t="s">
        <v>4395</v>
      </c>
      <c r="U126" s="19">
        <v>37970</v>
      </c>
      <c r="V126" s="17">
        <v>6870</v>
      </c>
    </row>
    <row r="127" spans="1:22" ht="17.25" customHeight="1" x14ac:dyDescent="0.2">
      <c r="A127" s="7">
        <v>127</v>
      </c>
      <c r="B127" s="17">
        <v>6871</v>
      </c>
      <c r="C127" s="56" t="s">
        <v>3568</v>
      </c>
      <c r="D127" s="9" t="s">
        <v>8195</v>
      </c>
      <c r="E127" s="9" t="s">
        <v>29</v>
      </c>
      <c r="F127" s="9" t="s">
        <v>3569</v>
      </c>
      <c r="G127" s="16" t="s">
        <v>3570</v>
      </c>
      <c r="H127" s="16" t="s">
        <v>3571</v>
      </c>
      <c r="I127" s="16" t="s">
        <v>3572</v>
      </c>
      <c r="J127" s="9" t="s">
        <v>839</v>
      </c>
      <c r="K127" s="9" t="s">
        <v>3573</v>
      </c>
      <c r="L127" s="9" t="s">
        <v>3574</v>
      </c>
      <c r="M127" s="9" t="s">
        <v>3575</v>
      </c>
      <c r="N127" s="11" t="s">
        <v>93</v>
      </c>
      <c r="O127" s="17" t="s">
        <v>3576</v>
      </c>
      <c r="P127" s="17" t="s">
        <v>3577</v>
      </c>
      <c r="Q127" s="28" t="s">
        <v>3578</v>
      </c>
      <c r="R127" s="17"/>
      <c r="S127" s="18" t="s">
        <v>3579</v>
      </c>
      <c r="T127" s="18" t="s">
        <v>3580</v>
      </c>
      <c r="U127" s="19">
        <v>37970</v>
      </c>
      <c r="V127" s="17">
        <v>6871</v>
      </c>
    </row>
    <row r="128" spans="1:22" ht="17.25" customHeight="1" x14ac:dyDescent="0.2">
      <c r="A128" s="7">
        <v>128</v>
      </c>
      <c r="B128" s="17">
        <v>6872</v>
      </c>
      <c r="C128" s="56" t="s">
        <v>8876</v>
      </c>
      <c r="D128" s="9" t="s">
        <v>8196</v>
      </c>
      <c r="E128" s="9" t="s">
        <v>502</v>
      </c>
      <c r="F128" s="9" t="s">
        <v>503</v>
      </c>
      <c r="G128" s="16" t="s">
        <v>103</v>
      </c>
      <c r="H128" s="16" t="s">
        <v>504</v>
      </c>
      <c r="I128" s="9"/>
      <c r="J128" s="9"/>
      <c r="K128" s="9"/>
      <c r="L128" s="9" t="s">
        <v>763</v>
      </c>
      <c r="M128" s="16" t="s">
        <v>764</v>
      </c>
      <c r="N128" s="11" t="s">
        <v>64</v>
      </c>
      <c r="O128" s="17" t="s">
        <v>765</v>
      </c>
      <c r="P128" s="17"/>
      <c r="Q128" s="18"/>
      <c r="R128" s="17"/>
      <c r="S128" s="18">
        <v>91001</v>
      </c>
      <c r="T128" s="18" t="s">
        <v>766</v>
      </c>
      <c r="U128" s="19">
        <v>38159</v>
      </c>
      <c r="V128" s="17">
        <v>6872</v>
      </c>
    </row>
    <row r="129" spans="1:22" ht="17.25" customHeight="1" x14ac:dyDescent="0.2">
      <c r="A129" s="7">
        <v>129</v>
      </c>
      <c r="B129" s="17">
        <v>6873</v>
      </c>
      <c r="C129" s="56" t="s">
        <v>3697</v>
      </c>
      <c r="D129" s="9" t="s">
        <v>8197</v>
      </c>
      <c r="E129" s="9" t="s">
        <v>3676</v>
      </c>
      <c r="F129" s="9" t="s">
        <v>3698</v>
      </c>
      <c r="G129" s="16" t="s">
        <v>103</v>
      </c>
      <c r="H129" s="16" t="s">
        <v>3678</v>
      </c>
      <c r="I129" s="16" t="s">
        <v>3699</v>
      </c>
      <c r="J129" s="9" t="s">
        <v>3700</v>
      </c>
      <c r="K129" s="9" t="s">
        <v>3701</v>
      </c>
      <c r="L129" s="9" t="s">
        <v>3702</v>
      </c>
      <c r="M129" s="9" t="s">
        <v>3703</v>
      </c>
      <c r="N129" s="11" t="s">
        <v>64</v>
      </c>
      <c r="O129" s="17" t="s">
        <v>3704</v>
      </c>
      <c r="P129" s="17" t="s">
        <v>3705</v>
      </c>
      <c r="Q129" s="18" t="s">
        <v>3706</v>
      </c>
      <c r="R129" s="17"/>
      <c r="S129" s="18">
        <v>91001</v>
      </c>
      <c r="T129" s="18" t="s">
        <v>1495</v>
      </c>
      <c r="U129" s="19">
        <v>37970</v>
      </c>
      <c r="V129" s="17">
        <v>6873</v>
      </c>
    </row>
    <row r="130" spans="1:22" ht="17.25" customHeight="1" x14ac:dyDescent="0.2">
      <c r="A130" s="7">
        <v>130</v>
      </c>
      <c r="B130" s="17">
        <v>6876</v>
      </c>
      <c r="C130" s="56" t="s">
        <v>8877</v>
      </c>
      <c r="D130" s="9" t="s">
        <v>8198</v>
      </c>
      <c r="E130" s="9" t="s">
        <v>502</v>
      </c>
      <c r="F130" s="9" t="s">
        <v>503</v>
      </c>
      <c r="G130" s="16" t="s">
        <v>103</v>
      </c>
      <c r="H130" s="16" t="s">
        <v>504</v>
      </c>
      <c r="I130" s="16" t="s">
        <v>90</v>
      </c>
      <c r="J130" s="9"/>
      <c r="K130" s="9"/>
      <c r="L130" s="9" t="s">
        <v>767</v>
      </c>
      <c r="M130" s="9" t="s">
        <v>768</v>
      </c>
      <c r="N130" s="11" t="s">
        <v>415</v>
      </c>
      <c r="O130" s="17" t="s">
        <v>769</v>
      </c>
      <c r="P130" s="17"/>
      <c r="Q130" s="18"/>
      <c r="R130" s="17"/>
      <c r="S130" s="18">
        <v>91001</v>
      </c>
      <c r="T130" s="18" t="s">
        <v>770</v>
      </c>
      <c r="U130" s="19">
        <v>37970</v>
      </c>
      <c r="V130" s="17">
        <v>6876</v>
      </c>
    </row>
    <row r="131" spans="1:22" ht="17.25" customHeight="1" x14ac:dyDescent="0.2">
      <c r="A131" s="7">
        <v>131</v>
      </c>
      <c r="B131" s="17">
        <v>6877</v>
      </c>
      <c r="C131" s="56" t="s">
        <v>7597</v>
      </c>
      <c r="D131" s="9" t="s">
        <v>8199</v>
      </c>
      <c r="E131" s="9" t="s">
        <v>674</v>
      </c>
      <c r="F131" s="9" t="s">
        <v>7598</v>
      </c>
      <c r="G131" s="16" t="s">
        <v>103</v>
      </c>
      <c r="H131" s="16" t="s">
        <v>3349</v>
      </c>
      <c r="I131" s="16" t="s">
        <v>90</v>
      </c>
      <c r="J131" s="9"/>
      <c r="K131" s="9"/>
      <c r="L131" s="9" t="s">
        <v>7599</v>
      </c>
      <c r="M131" s="9" t="s">
        <v>7600</v>
      </c>
      <c r="N131" s="11" t="s">
        <v>865</v>
      </c>
      <c r="O131" s="17" t="s">
        <v>1167</v>
      </c>
      <c r="P131" s="17"/>
      <c r="Q131" s="18"/>
      <c r="R131" s="17"/>
      <c r="S131" s="18" t="s">
        <v>7601</v>
      </c>
      <c r="T131" s="37" t="s">
        <v>7602</v>
      </c>
      <c r="U131" s="19">
        <v>37970</v>
      </c>
      <c r="V131" s="17">
        <v>6877</v>
      </c>
    </row>
    <row r="132" spans="1:22" ht="17.25" customHeight="1" x14ac:dyDescent="0.2">
      <c r="A132" s="7">
        <v>132</v>
      </c>
      <c r="B132" s="17">
        <v>6879</v>
      </c>
      <c r="C132" s="56" t="s">
        <v>7677</v>
      </c>
      <c r="D132" s="9" t="s">
        <v>8200</v>
      </c>
      <c r="E132" s="9" t="s">
        <v>674</v>
      </c>
      <c r="F132" s="9" t="s">
        <v>7678</v>
      </c>
      <c r="G132" s="16" t="s">
        <v>7679</v>
      </c>
      <c r="H132" s="16" t="s">
        <v>677</v>
      </c>
      <c r="I132" s="16" t="s">
        <v>90</v>
      </c>
      <c r="J132" s="9"/>
      <c r="K132" s="9"/>
      <c r="L132" s="9" t="s">
        <v>7680</v>
      </c>
      <c r="M132" s="9" t="s">
        <v>7681</v>
      </c>
      <c r="N132" s="11" t="s">
        <v>64</v>
      </c>
      <c r="O132" s="17" t="s">
        <v>7682</v>
      </c>
      <c r="P132" s="17" t="s">
        <v>7683</v>
      </c>
      <c r="Q132" s="18"/>
      <c r="R132" s="17"/>
      <c r="S132" s="18" t="s">
        <v>182</v>
      </c>
      <c r="T132" s="18" t="s">
        <v>7684</v>
      </c>
      <c r="U132" s="19">
        <v>37970</v>
      </c>
      <c r="V132" s="17">
        <v>6879</v>
      </c>
    </row>
    <row r="133" spans="1:22" ht="17.25" customHeight="1" x14ac:dyDescent="0.2">
      <c r="A133" s="7">
        <v>133</v>
      </c>
      <c r="B133" s="79">
        <v>6880</v>
      </c>
      <c r="C133" s="141" t="s">
        <v>771</v>
      </c>
      <c r="D133" s="20" t="s">
        <v>7919</v>
      </c>
      <c r="E133" s="20" t="s">
        <v>162</v>
      </c>
      <c r="F133" s="20" t="s">
        <v>772</v>
      </c>
      <c r="G133" s="78" t="s">
        <v>773</v>
      </c>
      <c r="H133" s="78" t="s">
        <v>774</v>
      </c>
      <c r="I133" s="78" t="s">
        <v>775</v>
      </c>
      <c r="J133" s="20" t="s">
        <v>776</v>
      </c>
      <c r="K133" s="20" t="s">
        <v>777</v>
      </c>
      <c r="L133" s="20" t="s">
        <v>778</v>
      </c>
      <c r="M133" s="20" t="s">
        <v>779</v>
      </c>
      <c r="N133" s="26" t="s">
        <v>415</v>
      </c>
      <c r="O133" s="79" t="s">
        <v>416</v>
      </c>
      <c r="P133" s="79" t="s">
        <v>780</v>
      </c>
      <c r="Q133" s="80" t="s">
        <v>781</v>
      </c>
      <c r="R133" s="79"/>
      <c r="S133" s="80">
        <v>93401</v>
      </c>
      <c r="T133" s="80" t="s">
        <v>782</v>
      </c>
      <c r="U133" s="81">
        <v>37970</v>
      </c>
      <c r="V133" s="79">
        <v>6880</v>
      </c>
    </row>
    <row r="134" spans="1:22" ht="17.25" customHeight="1" x14ac:dyDescent="0.2">
      <c r="A134" s="7">
        <v>134</v>
      </c>
      <c r="B134" s="17">
        <v>6885</v>
      </c>
      <c r="C134" s="56" t="s">
        <v>4912</v>
      </c>
      <c r="D134" s="9" t="s">
        <v>8201</v>
      </c>
      <c r="E134" s="9" t="s">
        <v>162</v>
      </c>
      <c r="F134" s="9" t="s">
        <v>4913</v>
      </c>
      <c r="G134" s="16" t="s">
        <v>4914</v>
      </c>
      <c r="H134" s="16" t="s">
        <v>4915</v>
      </c>
      <c r="I134" s="16" t="s">
        <v>4916</v>
      </c>
      <c r="J134" s="9" t="s">
        <v>367</v>
      </c>
      <c r="K134" s="9" t="s">
        <v>4917</v>
      </c>
      <c r="L134" s="9" t="s">
        <v>4918</v>
      </c>
      <c r="M134" s="9" t="s">
        <v>4919</v>
      </c>
      <c r="N134" s="17" t="s">
        <v>93</v>
      </c>
      <c r="O134" s="17" t="s">
        <v>294</v>
      </c>
      <c r="P134" s="17" t="s">
        <v>4920</v>
      </c>
      <c r="Q134" s="18" t="s">
        <v>4921</v>
      </c>
      <c r="R134" s="17"/>
      <c r="S134" s="18">
        <v>93401</v>
      </c>
      <c r="T134" s="18" t="s">
        <v>4922</v>
      </c>
      <c r="U134" s="19">
        <v>37970</v>
      </c>
      <c r="V134" s="17">
        <v>6885</v>
      </c>
    </row>
    <row r="135" spans="1:22" ht="17.25" customHeight="1" x14ac:dyDescent="0.2">
      <c r="A135" s="7">
        <v>135</v>
      </c>
      <c r="B135" s="17">
        <v>6889</v>
      </c>
      <c r="C135" s="56" t="s">
        <v>3785</v>
      </c>
      <c r="D135" s="9" t="s">
        <v>8202</v>
      </c>
      <c r="E135" s="9" t="s">
        <v>3786</v>
      </c>
      <c r="F135" s="9" t="s">
        <v>3787</v>
      </c>
      <c r="G135" s="16" t="s">
        <v>3788</v>
      </c>
      <c r="H135" s="16" t="s">
        <v>3789</v>
      </c>
      <c r="I135" s="16" t="s">
        <v>3790</v>
      </c>
      <c r="J135" s="9" t="s">
        <v>1368</v>
      </c>
      <c r="K135" s="9" t="s">
        <v>3791</v>
      </c>
      <c r="L135" s="9" t="s">
        <v>3792</v>
      </c>
      <c r="M135" s="9" t="s">
        <v>3793</v>
      </c>
      <c r="N135" s="11" t="s">
        <v>178</v>
      </c>
      <c r="O135" s="17" t="s">
        <v>3794</v>
      </c>
      <c r="P135" s="17" t="s">
        <v>3795</v>
      </c>
      <c r="Q135" s="18" t="s">
        <v>3796</v>
      </c>
      <c r="R135" s="17"/>
      <c r="S135" s="18" t="s">
        <v>280</v>
      </c>
      <c r="T135" s="18" t="s">
        <v>3797</v>
      </c>
      <c r="U135" s="19">
        <v>37970</v>
      </c>
      <c r="V135" s="17">
        <v>6889</v>
      </c>
    </row>
    <row r="136" spans="1:22" ht="17.25" customHeight="1" x14ac:dyDescent="0.2">
      <c r="A136" s="7">
        <v>136</v>
      </c>
      <c r="B136" s="79">
        <v>6890</v>
      </c>
      <c r="C136" s="141" t="s">
        <v>7809</v>
      </c>
      <c r="D136" s="20" t="s">
        <v>8203</v>
      </c>
      <c r="E136" s="20" t="s">
        <v>7810</v>
      </c>
      <c r="F136" s="20" t="s">
        <v>7811</v>
      </c>
      <c r="G136" s="78" t="s">
        <v>352</v>
      </c>
      <c r="H136" s="78" t="s">
        <v>7812</v>
      </c>
      <c r="I136" s="78" t="s">
        <v>90</v>
      </c>
      <c r="J136" s="20"/>
      <c r="K136" s="20"/>
      <c r="L136" s="20" t="s">
        <v>7813</v>
      </c>
      <c r="M136" s="20" t="s">
        <v>7814</v>
      </c>
      <c r="N136" s="26" t="s">
        <v>93</v>
      </c>
      <c r="O136" s="26" t="s">
        <v>294</v>
      </c>
      <c r="P136" s="79">
        <v>229781046</v>
      </c>
      <c r="Q136" s="88" t="s">
        <v>7815</v>
      </c>
      <c r="R136" s="79"/>
      <c r="S136" s="80">
        <v>93105</v>
      </c>
      <c r="T136" s="80" t="s">
        <v>7816</v>
      </c>
      <c r="U136" s="81">
        <v>37970</v>
      </c>
      <c r="V136" s="79">
        <v>6890</v>
      </c>
    </row>
    <row r="137" spans="1:22" ht="17.25" customHeight="1" x14ac:dyDescent="0.2">
      <c r="A137" s="7">
        <v>137</v>
      </c>
      <c r="B137" s="79">
        <v>6897</v>
      </c>
      <c r="C137" s="141" t="s">
        <v>9196</v>
      </c>
      <c r="D137" s="20" t="s">
        <v>7983</v>
      </c>
      <c r="E137" s="20" t="s">
        <v>55</v>
      </c>
      <c r="F137" s="20" t="s">
        <v>783</v>
      </c>
      <c r="G137" s="78" t="s">
        <v>784</v>
      </c>
      <c r="H137" s="78" t="s">
        <v>785</v>
      </c>
      <c r="I137" s="78" t="s">
        <v>786</v>
      </c>
      <c r="J137" s="20" t="s">
        <v>787</v>
      </c>
      <c r="K137" s="20" t="s">
        <v>788</v>
      </c>
      <c r="L137" s="20" t="s">
        <v>789</v>
      </c>
      <c r="M137" s="20" t="s">
        <v>790</v>
      </c>
      <c r="N137" s="26" t="s">
        <v>93</v>
      </c>
      <c r="O137" s="79" t="s">
        <v>791</v>
      </c>
      <c r="P137" s="79" t="s">
        <v>792</v>
      </c>
      <c r="Q137" s="88" t="s">
        <v>793</v>
      </c>
      <c r="R137" s="79"/>
      <c r="S137" s="80" t="s">
        <v>280</v>
      </c>
      <c r="T137" s="80" t="s">
        <v>794</v>
      </c>
      <c r="U137" s="81">
        <v>37970</v>
      </c>
      <c r="V137" s="79">
        <v>6897</v>
      </c>
    </row>
    <row r="138" spans="1:22" ht="17.25" customHeight="1" x14ac:dyDescent="0.2">
      <c r="A138" s="7">
        <v>138</v>
      </c>
      <c r="B138" s="17">
        <v>6899</v>
      </c>
      <c r="C138" s="144" t="s">
        <v>808</v>
      </c>
      <c r="D138" s="9" t="s">
        <v>8204</v>
      </c>
      <c r="E138" s="9" t="s">
        <v>55</v>
      </c>
      <c r="F138" s="9" t="s">
        <v>809</v>
      </c>
      <c r="G138" s="86" t="s">
        <v>810</v>
      </c>
      <c r="H138" s="16" t="s">
        <v>811</v>
      </c>
      <c r="I138" s="86" t="s">
        <v>812</v>
      </c>
      <c r="J138" s="9" t="s">
        <v>272</v>
      </c>
      <c r="K138" s="27" t="s">
        <v>813</v>
      </c>
      <c r="L138" s="9" t="s">
        <v>814</v>
      </c>
      <c r="M138" s="9" t="s">
        <v>815</v>
      </c>
      <c r="N138" s="11" t="s">
        <v>93</v>
      </c>
      <c r="O138" s="17" t="s">
        <v>816</v>
      </c>
      <c r="P138" s="17" t="s">
        <v>817</v>
      </c>
      <c r="Q138" s="28" t="s">
        <v>818</v>
      </c>
      <c r="R138" s="17"/>
      <c r="S138" s="18" t="s">
        <v>280</v>
      </c>
      <c r="T138" s="55" t="s">
        <v>819</v>
      </c>
      <c r="U138" s="19">
        <v>37970</v>
      </c>
      <c r="V138" s="17">
        <v>6899</v>
      </c>
    </row>
    <row r="139" spans="1:22" ht="17.25" customHeight="1" x14ac:dyDescent="0.2">
      <c r="A139" s="7">
        <v>139</v>
      </c>
      <c r="B139" s="17">
        <v>6900</v>
      </c>
      <c r="C139" s="56" t="s">
        <v>820</v>
      </c>
      <c r="D139" s="9" t="s">
        <v>8205</v>
      </c>
      <c r="E139" s="9" t="s">
        <v>29</v>
      </c>
      <c r="F139" s="9" t="s">
        <v>821</v>
      </c>
      <c r="G139" s="86" t="s">
        <v>822</v>
      </c>
      <c r="H139" s="16" t="s">
        <v>823</v>
      </c>
      <c r="I139" s="86" t="s">
        <v>824</v>
      </c>
      <c r="J139" s="9" t="s">
        <v>825</v>
      </c>
      <c r="K139" s="9" t="s">
        <v>826</v>
      </c>
      <c r="L139" s="9" t="s">
        <v>827</v>
      </c>
      <c r="M139" s="9" t="s">
        <v>828</v>
      </c>
      <c r="N139" s="11" t="s">
        <v>64</v>
      </c>
      <c r="O139" s="17" t="s">
        <v>612</v>
      </c>
      <c r="P139" s="17" t="s">
        <v>829</v>
      </c>
      <c r="Q139" s="18" t="s">
        <v>830</v>
      </c>
      <c r="R139" s="17"/>
      <c r="S139" s="18">
        <v>93401</v>
      </c>
      <c r="T139" s="55" t="s">
        <v>831</v>
      </c>
      <c r="U139" s="19">
        <v>37970</v>
      </c>
      <c r="V139" s="17">
        <v>6900</v>
      </c>
    </row>
    <row r="140" spans="1:22" ht="17.25" customHeight="1" x14ac:dyDescent="0.2">
      <c r="A140" s="7">
        <v>140</v>
      </c>
      <c r="B140" s="17">
        <v>6901</v>
      </c>
      <c r="C140" s="56" t="s">
        <v>7646</v>
      </c>
      <c r="D140" s="9" t="s">
        <v>8206</v>
      </c>
      <c r="E140" s="9" t="s">
        <v>674</v>
      </c>
      <c r="F140" s="9" t="s">
        <v>7647</v>
      </c>
      <c r="G140" s="16" t="s">
        <v>7648</v>
      </c>
      <c r="H140" s="16" t="s">
        <v>677</v>
      </c>
      <c r="I140" s="16" t="s">
        <v>90</v>
      </c>
      <c r="J140" s="9"/>
      <c r="K140" s="9"/>
      <c r="L140" s="9" t="s">
        <v>7649</v>
      </c>
      <c r="M140" s="9" t="s">
        <v>7650</v>
      </c>
      <c r="N140" s="11" t="s">
        <v>35</v>
      </c>
      <c r="O140" s="17" t="s">
        <v>1459</v>
      </c>
      <c r="P140" s="17"/>
      <c r="Q140" s="18"/>
      <c r="R140" s="17"/>
      <c r="S140" s="18">
        <v>93910</v>
      </c>
      <c r="T140" s="18" t="s">
        <v>7651</v>
      </c>
      <c r="U140" s="19">
        <v>37970</v>
      </c>
      <c r="V140" s="17">
        <v>6901</v>
      </c>
    </row>
    <row r="141" spans="1:22" ht="17.25" customHeight="1" x14ac:dyDescent="0.2">
      <c r="A141" s="7">
        <v>141</v>
      </c>
      <c r="B141" s="79">
        <v>6902</v>
      </c>
      <c r="C141" s="140" t="s">
        <v>834</v>
      </c>
      <c r="D141" s="20" t="s">
        <v>7895</v>
      </c>
      <c r="E141" s="20" t="s">
        <v>29</v>
      </c>
      <c r="F141" s="20" t="s">
        <v>835</v>
      </c>
      <c r="G141" s="78" t="s">
        <v>836</v>
      </c>
      <c r="H141" s="78" t="s">
        <v>837</v>
      </c>
      <c r="I141" s="78" t="s">
        <v>838</v>
      </c>
      <c r="J141" s="20" t="s">
        <v>839</v>
      </c>
      <c r="K141" s="20" t="s">
        <v>840</v>
      </c>
      <c r="L141" s="20" t="s">
        <v>841</v>
      </c>
      <c r="M141" s="20" t="s">
        <v>842</v>
      </c>
      <c r="N141" s="26" t="s">
        <v>93</v>
      </c>
      <c r="O141" s="79" t="s">
        <v>210</v>
      </c>
      <c r="P141" s="79" t="s">
        <v>843</v>
      </c>
      <c r="Q141" s="80" t="s">
        <v>844</v>
      </c>
      <c r="R141" s="79" t="s">
        <v>845</v>
      </c>
      <c r="S141" s="80">
        <v>93401</v>
      </c>
      <c r="T141" s="80" t="s">
        <v>53</v>
      </c>
      <c r="U141" s="81">
        <v>37970</v>
      </c>
      <c r="V141" s="79">
        <v>6902</v>
      </c>
    </row>
    <row r="142" spans="1:22" ht="17.25" customHeight="1" x14ac:dyDescent="0.2">
      <c r="A142" s="7">
        <v>142</v>
      </c>
      <c r="B142" s="17">
        <v>6903</v>
      </c>
      <c r="C142" s="56" t="s">
        <v>847</v>
      </c>
      <c r="D142" s="9" t="s">
        <v>8207</v>
      </c>
      <c r="E142" s="9" t="s">
        <v>55</v>
      </c>
      <c r="F142" s="9" t="s">
        <v>848</v>
      </c>
      <c r="G142" s="16" t="s">
        <v>3956</v>
      </c>
      <c r="H142" s="16" t="s">
        <v>849</v>
      </c>
      <c r="I142" s="16" t="s">
        <v>850</v>
      </c>
      <c r="J142" s="9" t="s">
        <v>851</v>
      </c>
      <c r="K142" s="9" t="s">
        <v>852</v>
      </c>
      <c r="L142" s="9" t="s">
        <v>853</v>
      </c>
      <c r="M142" s="9" t="s">
        <v>854</v>
      </c>
      <c r="N142" s="11" t="s">
        <v>49</v>
      </c>
      <c r="O142" s="17" t="s">
        <v>855</v>
      </c>
      <c r="P142" s="17"/>
      <c r="Q142" s="18"/>
      <c r="R142" s="17"/>
      <c r="S142" s="18" t="s">
        <v>280</v>
      </c>
      <c r="T142" s="18" t="s">
        <v>856</v>
      </c>
      <c r="U142" s="19">
        <v>37970</v>
      </c>
      <c r="V142" s="17">
        <v>6903</v>
      </c>
    </row>
    <row r="143" spans="1:22" ht="17.25" customHeight="1" x14ac:dyDescent="0.2">
      <c r="A143" s="7">
        <v>143</v>
      </c>
      <c r="B143" s="17">
        <v>6904</v>
      </c>
      <c r="C143" s="56" t="s">
        <v>7583</v>
      </c>
      <c r="D143" s="9" t="s">
        <v>8208</v>
      </c>
      <c r="E143" s="9" t="s">
        <v>86</v>
      </c>
      <c r="F143" s="9" t="s">
        <v>386</v>
      </c>
      <c r="G143" s="16" t="s">
        <v>352</v>
      </c>
      <c r="H143" s="16" t="s">
        <v>983</v>
      </c>
      <c r="I143" s="16" t="s">
        <v>90</v>
      </c>
      <c r="J143" s="9"/>
      <c r="K143" s="9"/>
      <c r="L143" s="9" t="s">
        <v>7584</v>
      </c>
      <c r="M143" s="9" t="s">
        <v>7585</v>
      </c>
      <c r="N143" s="11" t="s">
        <v>93</v>
      </c>
      <c r="O143" s="17" t="s">
        <v>7148</v>
      </c>
      <c r="P143" s="17" t="s">
        <v>7586</v>
      </c>
      <c r="Q143" s="18" t="s">
        <v>7587</v>
      </c>
      <c r="R143" s="17"/>
      <c r="S143" s="18" t="s">
        <v>119</v>
      </c>
      <c r="T143" s="18" t="s">
        <v>7588</v>
      </c>
      <c r="U143" s="19">
        <v>37970</v>
      </c>
      <c r="V143" s="17">
        <v>6904</v>
      </c>
    </row>
    <row r="144" spans="1:22" ht="17.25" customHeight="1" x14ac:dyDescent="0.2">
      <c r="A144" s="7">
        <v>144</v>
      </c>
      <c r="B144" s="17">
        <v>6905</v>
      </c>
      <c r="C144" s="56" t="s">
        <v>8878</v>
      </c>
      <c r="D144" s="9" t="s">
        <v>7946</v>
      </c>
      <c r="E144" s="9" t="s">
        <v>189</v>
      </c>
      <c r="F144" s="9" t="s">
        <v>857</v>
      </c>
      <c r="G144" s="86" t="s">
        <v>858</v>
      </c>
      <c r="H144" s="16" t="s">
        <v>859</v>
      </c>
      <c r="I144" s="27" t="s">
        <v>860</v>
      </c>
      <c r="J144" s="9" t="s">
        <v>861</v>
      </c>
      <c r="K144" s="9" t="s">
        <v>862</v>
      </c>
      <c r="L144" s="9" t="s">
        <v>863</v>
      </c>
      <c r="M144" s="27" t="s">
        <v>864</v>
      </c>
      <c r="N144" s="11" t="s">
        <v>865</v>
      </c>
      <c r="O144" s="17" t="s">
        <v>230</v>
      </c>
      <c r="P144" s="17" t="s">
        <v>866</v>
      </c>
      <c r="Q144" s="55" t="s">
        <v>867</v>
      </c>
      <c r="R144" s="17"/>
      <c r="S144" s="18">
        <v>93105</v>
      </c>
      <c r="T144" s="55" t="s">
        <v>868</v>
      </c>
      <c r="U144" s="19">
        <v>37970</v>
      </c>
      <c r="V144" s="17">
        <v>6905</v>
      </c>
    </row>
    <row r="145" spans="1:22" ht="17.25" customHeight="1" x14ac:dyDescent="0.2">
      <c r="A145" s="7">
        <v>145</v>
      </c>
      <c r="B145" s="17">
        <v>6909</v>
      </c>
      <c r="C145" s="56" t="s">
        <v>3515</v>
      </c>
      <c r="D145" s="9" t="s">
        <v>8209</v>
      </c>
      <c r="E145" s="9" t="s">
        <v>101</v>
      </c>
      <c r="F145" s="9" t="s">
        <v>3516</v>
      </c>
      <c r="G145" s="16" t="s">
        <v>103</v>
      </c>
      <c r="H145" s="16" t="s">
        <v>89</v>
      </c>
      <c r="I145" s="16" t="s">
        <v>90</v>
      </c>
      <c r="J145" s="9"/>
      <c r="K145" s="9"/>
      <c r="L145" s="9" t="s">
        <v>3517</v>
      </c>
      <c r="M145" s="9" t="s">
        <v>3518</v>
      </c>
      <c r="N145" s="11" t="s">
        <v>507</v>
      </c>
      <c r="O145" s="17" t="s">
        <v>3519</v>
      </c>
      <c r="P145" s="17" t="s">
        <v>3520</v>
      </c>
      <c r="Q145" s="18" t="s">
        <v>3521</v>
      </c>
      <c r="R145" s="17"/>
      <c r="S145" s="18" t="s">
        <v>182</v>
      </c>
      <c r="T145" s="18" t="s">
        <v>3522</v>
      </c>
      <c r="U145" s="19">
        <v>37970</v>
      </c>
      <c r="V145" s="17">
        <v>6909</v>
      </c>
    </row>
    <row r="146" spans="1:22" ht="17.25" customHeight="1" x14ac:dyDescent="0.2">
      <c r="A146" s="7">
        <v>146</v>
      </c>
      <c r="B146" s="17">
        <v>6910</v>
      </c>
      <c r="C146" s="56" t="s">
        <v>5673</v>
      </c>
      <c r="D146" s="9" t="s">
        <v>8210</v>
      </c>
      <c r="E146" s="9" t="s">
        <v>29</v>
      </c>
      <c r="F146" s="9" t="s">
        <v>5674</v>
      </c>
      <c r="G146" s="16" t="s">
        <v>5675</v>
      </c>
      <c r="H146" s="16" t="s">
        <v>5676</v>
      </c>
      <c r="I146" s="16" t="s">
        <v>5677</v>
      </c>
      <c r="J146" s="9" t="s">
        <v>5678</v>
      </c>
      <c r="K146" s="9" t="s">
        <v>5679</v>
      </c>
      <c r="L146" s="9" t="s">
        <v>5680</v>
      </c>
      <c r="M146" s="9" t="s">
        <v>5681</v>
      </c>
      <c r="N146" s="11" t="s">
        <v>35</v>
      </c>
      <c r="O146" s="17" t="s">
        <v>1521</v>
      </c>
      <c r="P146" s="17" t="s">
        <v>5682</v>
      </c>
      <c r="Q146" s="18" t="s">
        <v>5683</v>
      </c>
      <c r="R146" s="17"/>
      <c r="S146" s="18">
        <v>93401</v>
      </c>
      <c r="T146" s="18" t="s">
        <v>5684</v>
      </c>
      <c r="U146" s="19">
        <v>37970</v>
      </c>
      <c r="V146" s="17">
        <v>6910</v>
      </c>
    </row>
    <row r="147" spans="1:22" ht="17.25" customHeight="1" x14ac:dyDescent="0.2">
      <c r="A147" s="7">
        <v>147</v>
      </c>
      <c r="B147" s="35">
        <v>6911</v>
      </c>
      <c r="C147" s="56" t="s">
        <v>9598</v>
      </c>
      <c r="D147" s="9" t="s">
        <v>9328</v>
      </c>
      <c r="E147" s="9" t="s">
        <v>870</v>
      </c>
      <c r="F147" s="9" t="s">
        <v>871</v>
      </c>
      <c r="G147" s="16" t="s">
        <v>872</v>
      </c>
      <c r="H147" s="34" t="s">
        <v>677</v>
      </c>
      <c r="I147" s="86" t="s">
        <v>873</v>
      </c>
      <c r="J147" s="27" t="s">
        <v>874</v>
      </c>
      <c r="K147" s="27" t="s">
        <v>875</v>
      </c>
      <c r="L147" s="27" t="s">
        <v>876</v>
      </c>
      <c r="M147" s="9" t="s">
        <v>877</v>
      </c>
      <c r="N147" s="11" t="s">
        <v>178</v>
      </c>
      <c r="O147" s="17" t="s">
        <v>382</v>
      </c>
      <c r="P147" s="17" t="s">
        <v>878</v>
      </c>
      <c r="Q147" s="28" t="s">
        <v>879</v>
      </c>
      <c r="R147" s="17"/>
      <c r="S147" s="18">
        <v>93910</v>
      </c>
      <c r="T147" s="18" t="s">
        <v>880</v>
      </c>
      <c r="U147" s="19">
        <v>37970</v>
      </c>
      <c r="V147" s="35">
        <v>6911</v>
      </c>
    </row>
    <row r="148" spans="1:22" ht="17.25" customHeight="1" x14ac:dyDescent="0.2">
      <c r="A148" s="7">
        <v>148</v>
      </c>
      <c r="B148" s="17">
        <v>6912</v>
      </c>
      <c r="C148" s="56" t="s">
        <v>3675</v>
      </c>
      <c r="D148" s="9" t="s">
        <v>8211</v>
      </c>
      <c r="E148" s="9" t="s">
        <v>3676</v>
      </c>
      <c r="F148" s="9" t="s">
        <v>3677</v>
      </c>
      <c r="G148" s="16" t="s">
        <v>103</v>
      </c>
      <c r="H148" s="16" t="s">
        <v>3678</v>
      </c>
      <c r="I148" s="16" t="s">
        <v>3679</v>
      </c>
      <c r="J148" s="9">
        <v>2017</v>
      </c>
      <c r="K148" s="9" t="s">
        <v>3680</v>
      </c>
      <c r="L148" s="9" t="s">
        <v>3681</v>
      </c>
      <c r="M148" s="9" t="s">
        <v>3682</v>
      </c>
      <c r="N148" s="11" t="s">
        <v>178</v>
      </c>
      <c r="O148" s="17" t="s">
        <v>3683</v>
      </c>
      <c r="P148" s="17" t="s">
        <v>3684</v>
      </c>
      <c r="Q148" s="28" t="s">
        <v>3685</v>
      </c>
      <c r="R148" s="17" t="s">
        <v>3686</v>
      </c>
      <c r="S148" s="18">
        <v>91001</v>
      </c>
      <c r="T148" s="18" t="s">
        <v>1086</v>
      </c>
      <c r="U148" s="19">
        <v>37970</v>
      </c>
      <c r="V148" s="17">
        <v>6912</v>
      </c>
    </row>
    <row r="149" spans="1:22" ht="17.25" customHeight="1" x14ac:dyDescent="0.2">
      <c r="A149" s="7">
        <v>149</v>
      </c>
      <c r="B149" s="112">
        <v>6913</v>
      </c>
      <c r="C149" s="56" t="s">
        <v>7561</v>
      </c>
      <c r="D149" s="9" t="s">
        <v>8212</v>
      </c>
      <c r="E149" s="9" t="s">
        <v>377</v>
      </c>
      <c r="F149" s="9" t="s">
        <v>386</v>
      </c>
      <c r="G149" s="16" t="s">
        <v>352</v>
      </c>
      <c r="H149" s="16" t="s">
        <v>7562</v>
      </c>
      <c r="I149" s="16" t="s">
        <v>90</v>
      </c>
      <c r="J149" s="9"/>
      <c r="K149" s="9"/>
      <c r="L149" s="9" t="s">
        <v>7563</v>
      </c>
      <c r="M149" s="9" t="s">
        <v>7564</v>
      </c>
      <c r="N149" s="11" t="s">
        <v>1129</v>
      </c>
      <c r="O149" s="17" t="s">
        <v>50</v>
      </c>
      <c r="P149" s="17" t="s">
        <v>7565</v>
      </c>
      <c r="Q149" s="18"/>
      <c r="R149" s="17"/>
      <c r="S149" s="18" t="s">
        <v>119</v>
      </c>
      <c r="T149" s="18" t="s">
        <v>7128</v>
      </c>
      <c r="U149" s="19">
        <v>37970</v>
      </c>
      <c r="V149" s="112">
        <v>6913</v>
      </c>
    </row>
    <row r="150" spans="1:22" ht="17.25" customHeight="1" x14ac:dyDescent="0.2">
      <c r="A150" s="7">
        <v>150</v>
      </c>
      <c r="B150" s="112">
        <v>6914</v>
      </c>
      <c r="C150" s="56" t="s">
        <v>881</v>
      </c>
      <c r="D150" s="9" t="s">
        <v>8213</v>
      </c>
      <c r="E150" s="9" t="s">
        <v>162</v>
      </c>
      <c r="F150" s="9" t="s">
        <v>882</v>
      </c>
      <c r="G150" s="16" t="s">
        <v>883</v>
      </c>
      <c r="H150" s="16" t="s">
        <v>884</v>
      </c>
      <c r="I150" s="16" t="s">
        <v>885</v>
      </c>
      <c r="J150" s="9" t="s">
        <v>886</v>
      </c>
      <c r="K150" s="9" t="s">
        <v>887</v>
      </c>
      <c r="L150" s="9" t="s">
        <v>888</v>
      </c>
      <c r="M150" s="9" t="s">
        <v>889</v>
      </c>
      <c r="N150" s="11" t="s">
        <v>415</v>
      </c>
      <c r="O150" s="17" t="s">
        <v>890</v>
      </c>
      <c r="P150" s="17" t="s">
        <v>891</v>
      </c>
      <c r="Q150" s="28" t="s">
        <v>892</v>
      </c>
      <c r="R150" s="17"/>
      <c r="S150" s="18" t="s">
        <v>346</v>
      </c>
      <c r="T150" s="18" t="s">
        <v>893</v>
      </c>
      <c r="U150" s="19">
        <v>37970</v>
      </c>
      <c r="V150" s="112">
        <v>6914</v>
      </c>
    </row>
    <row r="151" spans="1:22" ht="17.25" customHeight="1" x14ac:dyDescent="0.2">
      <c r="A151" s="7">
        <v>151</v>
      </c>
      <c r="B151" s="113">
        <v>6915</v>
      </c>
      <c r="C151" s="141" t="s">
        <v>894</v>
      </c>
      <c r="D151" s="20" t="s">
        <v>7883</v>
      </c>
      <c r="E151" s="20" t="s">
        <v>55</v>
      </c>
      <c r="F151" s="20" t="s">
        <v>895</v>
      </c>
      <c r="G151" s="78" t="s">
        <v>896</v>
      </c>
      <c r="H151" s="78" t="s">
        <v>897</v>
      </c>
      <c r="I151" s="78" t="s">
        <v>898</v>
      </c>
      <c r="J151" s="20" t="s">
        <v>167</v>
      </c>
      <c r="K151" s="20" t="s">
        <v>899</v>
      </c>
      <c r="L151" s="20" t="s">
        <v>900</v>
      </c>
      <c r="M151" s="20" t="s">
        <v>901</v>
      </c>
      <c r="N151" s="26" t="s">
        <v>64</v>
      </c>
      <c r="O151" s="79" t="s">
        <v>65</v>
      </c>
      <c r="P151" s="79" t="s">
        <v>902</v>
      </c>
      <c r="Q151" s="80" t="s">
        <v>903</v>
      </c>
      <c r="R151" s="79"/>
      <c r="S151" s="80">
        <v>93401</v>
      </c>
      <c r="T151" s="80" t="s">
        <v>904</v>
      </c>
      <c r="U151" s="81">
        <v>37970</v>
      </c>
      <c r="V151" s="113">
        <v>6915</v>
      </c>
    </row>
    <row r="152" spans="1:22" ht="17.25" customHeight="1" x14ac:dyDescent="0.2">
      <c r="A152" s="7">
        <v>152</v>
      </c>
      <c r="B152" s="17">
        <v>6921</v>
      </c>
      <c r="C152" s="56" t="s">
        <v>8879</v>
      </c>
      <c r="D152" s="9" t="s">
        <v>8214</v>
      </c>
      <c r="E152" s="9" t="s">
        <v>923</v>
      </c>
      <c r="F152" s="9" t="s">
        <v>6453</v>
      </c>
      <c r="G152" s="16" t="s">
        <v>6454</v>
      </c>
      <c r="H152" s="16" t="s">
        <v>6455</v>
      </c>
      <c r="I152" s="16" t="s">
        <v>6456</v>
      </c>
      <c r="J152" s="9" t="s">
        <v>4639</v>
      </c>
      <c r="K152" s="9" t="s">
        <v>6457</v>
      </c>
      <c r="L152" s="9" t="s">
        <v>6458</v>
      </c>
      <c r="M152" s="9" t="s">
        <v>6459</v>
      </c>
      <c r="N152" s="11" t="s">
        <v>64</v>
      </c>
      <c r="O152" s="17" t="s">
        <v>555</v>
      </c>
      <c r="P152" s="17" t="s">
        <v>6460</v>
      </c>
      <c r="Q152" s="18"/>
      <c r="R152" s="17"/>
      <c r="S152" s="18" t="s">
        <v>280</v>
      </c>
      <c r="T152" s="18" t="s">
        <v>6461</v>
      </c>
      <c r="U152" s="19">
        <v>37970</v>
      </c>
      <c r="V152" s="17">
        <v>6921</v>
      </c>
    </row>
    <row r="153" spans="1:22" ht="17.25" customHeight="1" x14ac:dyDescent="0.2">
      <c r="A153" s="7">
        <v>153</v>
      </c>
      <c r="B153" s="17">
        <v>6922</v>
      </c>
      <c r="C153" s="56" t="s">
        <v>8880</v>
      </c>
      <c r="D153" s="9" t="s">
        <v>8215</v>
      </c>
      <c r="E153" s="9" t="s">
        <v>4702</v>
      </c>
      <c r="F153" s="9" t="s">
        <v>5327</v>
      </c>
      <c r="G153" s="16" t="s">
        <v>5328</v>
      </c>
      <c r="H153" s="16" t="s">
        <v>5329</v>
      </c>
      <c r="I153" s="16" t="s">
        <v>5330</v>
      </c>
      <c r="J153" s="9" t="s">
        <v>5331</v>
      </c>
      <c r="K153" s="9" t="s">
        <v>5332</v>
      </c>
      <c r="L153" s="9" t="s">
        <v>5333</v>
      </c>
      <c r="M153" s="9" t="s">
        <v>5334</v>
      </c>
      <c r="N153" s="11" t="s">
        <v>93</v>
      </c>
      <c r="O153" s="17" t="s">
        <v>403</v>
      </c>
      <c r="P153" s="17" t="s">
        <v>5335</v>
      </c>
      <c r="Q153" s="18" t="s">
        <v>5336</v>
      </c>
      <c r="R153" s="17"/>
      <c r="S153" s="18">
        <v>93401</v>
      </c>
      <c r="T153" s="18" t="s">
        <v>5337</v>
      </c>
      <c r="U153" s="19">
        <v>37970</v>
      </c>
      <c r="V153" s="17">
        <v>6922</v>
      </c>
    </row>
    <row r="154" spans="1:22" ht="17.25" customHeight="1" x14ac:dyDescent="0.2">
      <c r="A154" s="7">
        <v>154</v>
      </c>
      <c r="B154" s="17">
        <v>6923</v>
      </c>
      <c r="C154" s="56" t="s">
        <v>7685</v>
      </c>
      <c r="D154" s="9" t="s">
        <v>8216</v>
      </c>
      <c r="E154" s="9" t="s">
        <v>674</v>
      </c>
      <c r="F154" s="9" t="s">
        <v>7686</v>
      </c>
      <c r="G154" s="16" t="s">
        <v>103</v>
      </c>
      <c r="H154" s="16" t="s">
        <v>677</v>
      </c>
      <c r="I154" s="16" t="s">
        <v>90</v>
      </c>
      <c r="J154" s="9"/>
      <c r="K154" s="9"/>
      <c r="L154" s="9" t="s">
        <v>7687</v>
      </c>
      <c r="M154" s="9" t="s">
        <v>7688</v>
      </c>
      <c r="N154" s="11" t="s">
        <v>178</v>
      </c>
      <c r="O154" s="17" t="s">
        <v>7689</v>
      </c>
      <c r="P154" s="17"/>
      <c r="Q154" s="18"/>
      <c r="R154" s="17"/>
      <c r="S154" s="18" t="s">
        <v>182</v>
      </c>
      <c r="T154" s="18" t="s">
        <v>7690</v>
      </c>
      <c r="U154" s="19">
        <v>37970</v>
      </c>
      <c r="V154" s="17">
        <v>6923</v>
      </c>
    </row>
    <row r="155" spans="1:22" ht="17.25" customHeight="1" x14ac:dyDescent="0.2">
      <c r="A155" s="7">
        <v>155</v>
      </c>
      <c r="B155" s="79">
        <v>6926</v>
      </c>
      <c r="C155" s="141" t="s">
        <v>910</v>
      </c>
      <c r="D155" s="20" t="s">
        <v>8217</v>
      </c>
      <c r="E155" s="20" t="s">
        <v>55</v>
      </c>
      <c r="F155" s="20" t="s">
        <v>911</v>
      </c>
      <c r="G155" s="78" t="s">
        <v>912</v>
      </c>
      <c r="H155" s="78" t="s">
        <v>913</v>
      </c>
      <c r="I155" s="78" t="s">
        <v>914</v>
      </c>
      <c r="J155" s="20" t="s">
        <v>851</v>
      </c>
      <c r="K155" s="20" t="s">
        <v>915</v>
      </c>
      <c r="L155" s="20" t="s">
        <v>916</v>
      </c>
      <c r="M155" s="20" t="s">
        <v>917</v>
      </c>
      <c r="N155" s="26" t="s">
        <v>415</v>
      </c>
      <c r="O155" s="79" t="s">
        <v>918</v>
      </c>
      <c r="P155" s="79" t="s">
        <v>919</v>
      </c>
      <c r="Q155" s="80" t="s">
        <v>920</v>
      </c>
      <c r="R155" s="79"/>
      <c r="S155" s="80" t="s">
        <v>280</v>
      </c>
      <c r="T155" s="80" t="s">
        <v>921</v>
      </c>
      <c r="U155" s="81">
        <v>37970</v>
      </c>
      <c r="V155" s="79">
        <v>6926</v>
      </c>
    </row>
    <row r="156" spans="1:22" ht="17.25" customHeight="1" x14ac:dyDescent="0.2">
      <c r="A156" s="7">
        <v>156</v>
      </c>
      <c r="B156" s="17">
        <v>6928</v>
      </c>
      <c r="C156" s="56" t="s">
        <v>3355</v>
      </c>
      <c r="D156" s="9" t="s">
        <v>8218</v>
      </c>
      <c r="E156" s="9" t="s">
        <v>3349</v>
      </c>
      <c r="F156" s="9" t="s">
        <v>386</v>
      </c>
      <c r="G156" s="16" t="s">
        <v>103</v>
      </c>
      <c r="H156" s="16" t="s">
        <v>3349</v>
      </c>
      <c r="I156" s="16" t="s">
        <v>90</v>
      </c>
      <c r="J156" s="9"/>
      <c r="K156" s="9"/>
      <c r="L156" s="9" t="s">
        <v>3356</v>
      </c>
      <c r="M156" s="9" t="s">
        <v>3357</v>
      </c>
      <c r="N156" s="11" t="s">
        <v>178</v>
      </c>
      <c r="O156" s="17" t="s">
        <v>100</v>
      </c>
      <c r="P156" s="17" t="s">
        <v>3358</v>
      </c>
      <c r="Q156" s="18"/>
      <c r="R156" s="17"/>
      <c r="S156" s="18">
        <v>93910</v>
      </c>
      <c r="T156" s="18" t="s">
        <v>3359</v>
      </c>
      <c r="U156" s="19">
        <v>37970</v>
      </c>
      <c r="V156" s="17">
        <v>6928</v>
      </c>
    </row>
    <row r="157" spans="1:22" ht="17.25" customHeight="1" x14ac:dyDescent="0.2">
      <c r="A157" s="7">
        <v>157</v>
      </c>
      <c r="B157" s="17">
        <v>6930</v>
      </c>
      <c r="C157" s="56" t="s">
        <v>3592</v>
      </c>
      <c r="D157" s="9" t="s">
        <v>8219</v>
      </c>
      <c r="E157" s="9" t="s">
        <v>3593</v>
      </c>
      <c r="F157" s="9" t="s">
        <v>3594</v>
      </c>
      <c r="G157" s="16" t="s">
        <v>3595</v>
      </c>
      <c r="H157" s="16" t="s">
        <v>3596</v>
      </c>
      <c r="I157" s="16" t="s">
        <v>3597</v>
      </c>
      <c r="J157" s="9" t="s">
        <v>3598</v>
      </c>
      <c r="K157" s="9" t="s">
        <v>3599</v>
      </c>
      <c r="L157" s="9" t="s">
        <v>3600</v>
      </c>
      <c r="M157" s="9" t="s">
        <v>3601</v>
      </c>
      <c r="N157" s="11" t="s">
        <v>727</v>
      </c>
      <c r="O157" s="17" t="s">
        <v>728</v>
      </c>
      <c r="P157" s="17" t="s">
        <v>3602</v>
      </c>
      <c r="Q157" s="18" t="s">
        <v>3603</v>
      </c>
      <c r="R157" s="17"/>
      <c r="S157" s="18" t="s">
        <v>280</v>
      </c>
      <c r="T157" s="18" t="s">
        <v>3604</v>
      </c>
      <c r="U157" s="19">
        <v>37970</v>
      </c>
      <c r="V157" s="17">
        <v>6930</v>
      </c>
    </row>
    <row r="158" spans="1:22" ht="17.25" customHeight="1" x14ac:dyDescent="0.2">
      <c r="A158" s="7">
        <v>158</v>
      </c>
      <c r="B158" s="17">
        <v>6931</v>
      </c>
      <c r="C158" s="56" t="s">
        <v>922</v>
      </c>
      <c r="D158" s="9" t="s">
        <v>8220</v>
      </c>
      <c r="E158" s="9" t="s">
        <v>923</v>
      </c>
      <c r="F158" s="9" t="s">
        <v>924</v>
      </c>
      <c r="G158" s="86" t="s">
        <v>925</v>
      </c>
      <c r="H158" s="16" t="s">
        <v>926</v>
      </c>
      <c r="I158" s="16" t="s">
        <v>927</v>
      </c>
      <c r="J158" s="9" t="s">
        <v>928</v>
      </c>
      <c r="K158" s="9" t="s">
        <v>929</v>
      </c>
      <c r="L158" s="9" t="s">
        <v>930</v>
      </c>
      <c r="M158" s="9" t="s">
        <v>931</v>
      </c>
      <c r="N158" s="11" t="s">
        <v>64</v>
      </c>
      <c r="O158" s="17" t="s">
        <v>765</v>
      </c>
      <c r="P158" s="17" t="s">
        <v>932</v>
      </c>
      <c r="Q158" s="18"/>
      <c r="R158" s="17"/>
      <c r="S158" s="18" t="s">
        <v>280</v>
      </c>
      <c r="T158" s="55" t="s">
        <v>933</v>
      </c>
      <c r="U158" s="19">
        <v>37970</v>
      </c>
      <c r="V158" s="17">
        <v>6931</v>
      </c>
    </row>
    <row r="159" spans="1:22" ht="17.25" customHeight="1" x14ac:dyDescent="0.2">
      <c r="A159" s="7">
        <v>159</v>
      </c>
      <c r="B159" s="17">
        <v>6932</v>
      </c>
      <c r="C159" s="56" t="s">
        <v>3978</v>
      </c>
      <c r="D159" s="9" t="s">
        <v>8221</v>
      </c>
      <c r="E159" s="9" t="s">
        <v>55</v>
      </c>
      <c r="F159" s="9" t="s">
        <v>3979</v>
      </c>
      <c r="G159" s="16" t="s">
        <v>3980</v>
      </c>
      <c r="H159" s="16" t="s">
        <v>3981</v>
      </c>
      <c r="I159" s="16" t="s">
        <v>3982</v>
      </c>
      <c r="J159" s="9" t="s">
        <v>851</v>
      </c>
      <c r="K159" s="9" t="s">
        <v>3983</v>
      </c>
      <c r="L159" s="9" t="s">
        <v>3984</v>
      </c>
      <c r="M159" s="9" t="s">
        <v>3985</v>
      </c>
      <c r="N159" s="11" t="s">
        <v>93</v>
      </c>
      <c r="O159" s="17" t="s">
        <v>1402</v>
      </c>
      <c r="P159" s="17" t="s">
        <v>3986</v>
      </c>
      <c r="Q159" s="18"/>
      <c r="R159" s="17"/>
      <c r="S159" s="18" t="s">
        <v>280</v>
      </c>
      <c r="T159" s="18" t="s">
        <v>3987</v>
      </c>
      <c r="U159" s="19">
        <v>37970</v>
      </c>
      <c r="V159" s="17">
        <v>6932</v>
      </c>
    </row>
    <row r="160" spans="1:22" ht="17.25" customHeight="1" x14ac:dyDescent="0.2">
      <c r="A160" s="7">
        <v>160</v>
      </c>
      <c r="B160" s="17">
        <v>6934</v>
      </c>
      <c r="C160" s="56" t="s">
        <v>934</v>
      </c>
      <c r="D160" s="9" t="s">
        <v>7930</v>
      </c>
      <c r="E160" s="9" t="s">
        <v>55</v>
      </c>
      <c r="F160" s="9" t="s">
        <v>935</v>
      </c>
      <c r="G160" s="86" t="s">
        <v>936</v>
      </c>
      <c r="H160" s="16" t="s">
        <v>937</v>
      </c>
      <c r="I160" s="86" t="s">
        <v>938</v>
      </c>
      <c r="J160" s="9" t="s">
        <v>939</v>
      </c>
      <c r="K160" s="9" t="s">
        <v>940</v>
      </c>
      <c r="L160" s="9" t="s">
        <v>941</v>
      </c>
      <c r="M160" s="9" t="s">
        <v>942</v>
      </c>
      <c r="N160" s="11" t="s">
        <v>756</v>
      </c>
      <c r="O160" s="17" t="s">
        <v>943</v>
      </c>
      <c r="P160" s="17" t="s">
        <v>944</v>
      </c>
      <c r="Q160" s="18" t="s">
        <v>945</v>
      </c>
      <c r="R160" s="17"/>
      <c r="S160" s="18" t="s">
        <v>280</v>
      </c>
      <c r="T160" s="55" t="s">
        <v>946</v>
      </c>
      <c r="U160" s="19">
        <v>37970</v>
      </c>
      <c r="V160" s="17">
        <v>6934</v>
      </c>
    </row>
    <row r="161" spans="1:22" ht="17.25" customHeight="1" x14ac:dyDescent="0.2">
      <c r="A161" s="7">
        <v>161</v>
      </c>
      <c r="B161" s="79">
        <v>6935</v>
      </c>
      <c r="C161" s="141" t="s">
        <v>947</v>
      </c>
      <c r="D161" s="20" t="s">
        <v>8222</v>
      </c>
      <c r="E161" s="20" t="s">
        <v>29</v>
      </c>
      <c r="F161" s="20" t="s">
        <v>948</v>
      </c>
      <c r="G161" s="78" t="s">
        <v>949</v>
      </c>
      <c r="H161" s="78" t="s">
        <v>950</v>
      </c>
      <c r="I161" s="78" t="s">
        <v>951</v>
      </c>
      <c r="J161" s="20" t="s">
        <v>291</v>
      </c>
      <c r="K161" s="20" t="s">
        <v>952</v>
      </c>
      <c r="L161" s="20" t="s">
        <v>4126</v>
      </c>
      <c r="M161" s="20" t="s">
        <v>953</v>
      </c>
      <c r="N161" s="26" t="s">
        <v>93</v>
      </c>
      <c r="O161" s="79" t="s">
        <v>954</v>
      </c>
      <c r="P161" s="79" t="s">
        <v>955</v>
      </c>
      <c r="Q161" s="80" t="s">
        <v>956</v>
      </c>
      <c r="R161" s="79"/>
      <c r="S161" s="80">
        <v>93401</v>
      </c>
      <c r="T161" s="80" t="s">
        <v>8013</v>
      </c>
      <c r="U161" s="81">
        <v>37970</v>
      </c>
      <c r="V161" s="79">
        <v>6935</v>
      </c>
    </row>
    <row r="162" spans="1:22" ht="17.25" customHeight="1" x14ac:dyDescent="0.2">
      <c r="A162" s="7">
        <v>162</v>
      </c>
      <c r="B162" s="17">
        <v>6936</v>
      </c>
      <c r="C162" s="56" t="s">
        <v>6040</v>
      </c>
      <c r="D162" s="9" t="s">
        <v>8223</v>
      </c>
      <c r="E162" s="9" t="s">
        <v>55</v>
      </c>
      <c r="F162" s="9" t="s">
        <v>6041</v>
      </c>
      <c r="G162" s="16" t="s">
        <v>6042</v>
      </c>
      <c r="H162" s="16" t="s">
        <v>6043</v>
      </c>
      <c r="I162" s="16" t="s">
        <v>6044</v>
      </c>
      <c r="J162" s="9" t="s">
        <v>1240</v>
      </c>
      <c r="K162" s="9" t="s">
        <v>6045</v>
      </c>
      <c r="L162" s="9" t="s">
        <v>6046</v>
      </c>
      <c r="M162" s="9" t="s">
        <v>6047</v>
      </c>
      <c r="N162" s="11" t="s">
        <v>178</v>
      </c>
      <c r="O162" s="17" t="s">
        <v>179</v>
      </c>
      <c r="P162" s="17"/>
      <c r="Q162" s="18"/>
      <c r="R162" s="17"/>
      <c r="S162" s="18" t="s">
        <v>233</v>
      </c>
      <c r="T162" s="18" t="s">
        <v>6048</v>
      </c>
      <c r="U162" s="19">
        <v>37970</v>
      </c>
      <c r="V162" s="17">
        <v>6936</v>
      </c>
    </row>
    <row r="163" spans="1:22" ht="17.25" customHeight="1" x14ac:dyDescent="0.2">
      <c r="A163" s="7">
        <v>163</v>
      </c>
      <c r="B163" s="17">
        <v>6937</v>
      </c>
      <c r="C163" s="56" t="s">
        <v>4747</v>
      </c>
      <c r="D163" s="9" t="s">
        <v>8224</v>
      </c>
      <c r="E163" s="9" t="s">
        <v>162</v>
      </c>
      <c r="F163" s="9" t="s">
        <v>4748</v>
      </c>
      <c r="G163" s="16" t="s">
        <v>4749</v>
      </c>
      <c r="H163" s="16" t="s">
        <v>4750</v>
      </c>
      <c r="I163" s="16" t="s">
        <v>4751</v>
      </c>
      <c r="J163" s="9" t="s">
        <v>4752</v>
      </c>
      <c r="K163" s="9" t="s">
        <v>4753</v>
      </c>
      <c r="L163" s="9" t="s">
        <v>4754</v>
      </c>
      <c r="M163" s="9" t="s">
        <v>4755</v>
      </c>
      <c r="N163" s="11" t="s">
        <v>93</v>
      </c>
      <c r="O163" s="17" t="s">
        <v>1468</v>
      </c>
      <c r="P163" s="17"/>
      <c r="Q163" s="18"/>
      <c r="R163" s="17"/>
      <c r="S163" s="18">
        <v>93401</v>
      </c>
      <c r="T163" s="18" t="s">
        <v>4756</v>
      </c>
      <c r="U163" s="19">
        <v>37970</v>
      </c>
      <c r="V163" s="17">
        <v>6937</v>
      </c>
    </row>
    <row r="164" spans="1:22" ht="17.25" customHeight="1" x14ac:dyDescent="0.2">
      <c r="A164" s="7">
        <v>164</v>
      </c>
      <c r="B164" s="17">
        <v>6938</v>
      </c>
      <c r="C164" s="56" t="s">
        <v>8881</v>
      </c>
      <c r="D164" s="9" t="s">
        <v>8225</v>
      </c>
      <c r="E164" s="9" t="s">
        <v>189</v>
      </c>
      <c r="F164" s="9" t="s">
        <v>957</v>
      </c>
      <c r="G164" s="86" t="s">
        <v>958</v>
      </c>
      <c r="H164" s="16" t="s">
        <v>959</v>
      </c>
      <c r="I164" s="86" t="s">
        <v>960</v>
      </c>
      <c r="J164" s="9" t="s">
        <v>961</v>
      </c>
      <c r="K164" s="27" t="s">
        <v>962</v>
      </c>
      <c r="L164" s="9" t="s">
        <v>963</v>
      </c>
      <c r="M164" s="9" t="s">
        <v>964</v>
      </c>
      <c r="N164" s="11" t="s">
        <v>93</v>
      </c>
      <c r="O164" s="17" t="s">
        <v>198</v>
      </c>
      <c r="P164" s="89" t="s">
        <v>965</v>
      </c>
      <c r="Q164" s="18" t="s">
        <v>966</v>
      </c>
      <c r="R164" s="17"/>
      <c r="S164" s="18" t="s">
        <v>201</v>
      </c>
      <c r="T164" s="55" t="s">
        <v>967</v>
      </c>
      <c r="U164" s="19">
        <v>37970</v>
      </c>
      <c r="V164" s="17">
        <v>6938</v>
      </c>
    </row>
    <row r="165" spans="1:22" ht="17.25" customHeight="1" x14ac:dyDescent="0.2">
      <c r="A165" s="7">
        <v>165</v>
      </c>
      <c r="B165" s="17">
        <v>6939</v>
      </c>
      <c r="C165" s="56" t="s">
        <v>8882</v>
      </c>
      <c r="D165" s="9" t="s">
        <v>8226</v>
      </c>
      <c r="E165" s="9" t="s">
        <v>923</v>
      </c>
      <c r="F165" s="9" t="s">
        <v>6354</v>
      </c>
      <c r="G165" s="16" t="s">
        <v>6355</v>
      </c>
      <c r="H165" s="16" t="s">
        <v>6356</v>
      </c>
      <c r="I165" s="16" t="s">
        <v>6357</v>
      </c>
      <c r="J165" s="9" t="s">
        <v>4533</v>
      </c>
      <c r="K165" s="9" t="s">
        <v>6358</v>
      </c>
      <c r="L165" s="9" t="s">
        <v>6359</v>
      </c>
      <c r="M165" s="9" t="s">
        <v>6360</v>
      </c>
      <c r="N165" s="11" t="s">
        <v>64</v>
      </c>
      <c r="O165" s="17" t="s">
        <v>6361</v>
      </c>
      <c r="P165" s="17"/>
      <c r="Q165" s="18"/>
      <c r="R165" s="17"/>
      <c r="S165" s="18" t="s">
        <v>280</v>
      </c>
      <c r="T165" s="18" t="s">
        <v>6362</v>
      </c>
      <c r="U165" s="19">
        <v>37970</v>
      </c>
      <c r="V165" s="17">
        <v>6939</v>
      </c>
    </row>
    <row r="166" spans="1:22" ht="17.25" customHeight="1" x14ac:dyDescent="0.2">
      <c r="A166" s="7">
        <v>166</v>
      </c>
      <c r="B166" s="17">
        <v>6940</v>
      </c>
      <c r="C166" s="56" t="s">
        <v>7658</v>
      </c>
      <c r="D166" s="9" t="s">
        <v>8227</v>
      </c>
      <c r="E166" s="9" t="s">
        <v>674</v>
      </c>
      <c r="F166" s="9" t="s">
        <v>386</v>
      </c>
      <c r="G166" s="16" t="s">
        <v>103</v>
      </c>
      <c r="H166" s="16" t="s">
        <v>677</v>
      </c>
      <c r="I166" s="16" t="s">
        <v>90</v>
      </c>
      <c r="J166" s="9"/>
      <c r="K166" s="9"/>
      <c r="L166" s="9" t="s">
        <v>7659</v>
      </c>
      <c r="M166" s="9" t="s">
        <v>7660</v>
      </c>
      <c r="N166" s="11" t="s">
        <v>865</v>
      </c>
      <c r="O166" s="17" t="s">
        <v>2530</v>
      </c>
      <c r="P166" s="17" t="s">
        <v>7661</v>
      </c>
      <c r="Q166" s="18"/>
      <c r="R166" s="17"/>
      <c r="S166" s="18" t="s">
        <v>182</v>
      </c>
      <c r="T166" s="18" t="s">
        <v>7662</v>
      </c>
      <c r="U166" s="19">
        <v>37970</v>
      </c>
      <c r="V166" s="17">
        <v>6940</v>
      </c>
    </row>
    <row r="167" spans="1:22" ht="17.25" customHeight="1" x14ac:dyDescent="0.2">
      <c r="A167" s="7">
        <v>167</v>
      </c>
      <c r="B167" s="17">
        <v>6941</v>
      </c>
      <c r="C167" s="146" t="s">
        <v>7641</v>
      </c>
      <c r="D167" s="9" t="s">
        <v>8228</v>
      </c>
      <c r="E167" s="9" t="s">
        <v>674</v>
      </c>
      <c r="F167" s="9" t="s">
        <v>7642</v>
      </c>
      <c r="G167" s="16" t="s">
        <v>103</v>
      </c>
      <c r="H167" s="16" t="s">
        <v>677</v>
      </c>
      <c r="I167" s="16" t="s">
        <v>90</v>
      </c>
      <c r="J167" s="9"/>
      <c r="K167" s="9"/>
      <c r="L167" s="9" t="s">
        <v>7643</v>
      </c>
      <c r="M167" s="9" t="s">
        <v>7644</v>
      </c>
      <c r="N167" s="11" t="s">
        <v>865</v>
      </c>
      <c r="O167" s="17" t="s">
        <v>1434</v>
      </c>
      <c r="P167" s="17"/>
      <c r="Q167" s="18"/>
      <c r="R167" s="17"/>
      <c r="S167" s="18">
        <v>93910</v>
      </c>
      <c r="T167" s="18" t="s">
        <v>7645</v>
      </c>
      <c r="U167" s="19">
        <v>37970</v>
      </c>
      <c r="V167" s="17">
        <v>6941</v>
      </c>
    </row>
    <row r="168" spans="1:22" ht="17.25" customHeight="1" x14ac:dyDescent="0.2">
      <c r="A168" s="7">
        <v>168</v>
      </c>
      <c r="B168" s="17">
        <v>6942</v>
      </c>
      <c r="C168" s="56" t="s">
        <v>8883</v>
      </c>
      <c r="D168" s="9" t="s">
        <v>8229</v>
      </c>
      <c r="E168" s="9" t="s">
        <v>674</v>
      </c>
      <c r="F168" s="9" t="s">
        <v>7614</v>
      </c>
      <c r="G168" s="16" t="s">
        <v>352</v>
      </c>
      <c r="H168" s="16" t="s">
        <v>677</v>
      </c>
      <c r="I168" s="16" t="s">
        <v>90</v>
      </c>
      <c r="J168" s="9"/>
      <c r="K168" s="9"/>
      <c r="L168" s="9" t="s">
        <v>7615</v>
      </c>
      <c r="M168" s="9" t="s">
        <v>7616</v>
      </c>
      <c r="N168" s="11" t="s">
        <v>865</v>
      </c>
      <c r="O168" s="17" t="s">
        <v>7617</v>
      </c>
      <c r="P168" s="17"/>
      <c r="Q168" s="18"/>
      <c r="R168" s="17"/>
      <c r="S168" s="18" t="s">
        <v>119</v>
      </c>
      <c r="T168" s="18" t="s">
        <v>7618</v>
      </c>
      <c r="U168" s="19">
        <v>37970</v>
      </c>
      <c r="V168" s="17">
        <v>6942</v>
      </c>
    </row>
    <row r="169" spans="1:22" ht="17.25" customHeight="1" x14ac:dyDescent="0.2">
      <c r="A169" s="7">
        <v>169</v>
      </c>
      <c r="B169" s="17">
        <v>6943</v>
      </c>
      <c r="C169" s="56" t="s">
        <v>968</v>
      </c>
      <c r="D169" s="9" t="s">
        <v>8230</v>
      </c>
      <c r="E169" s="9" t="s">
        <v>29</v>
      </c>
      <c r="F169" s="9" t="s">
        <v>969</v>
      </c>
      <c r="G169" s="86" t="s">
        <v>970</v>
      </c>
      <c r="H169" s="16" t="s">
        <v>971</v>
      </c>
      <c r="I169" s="16" t="s">
        <v>972</v>
      </c>
      <c r="J169" s="9" t="s">
        <v>973</v>
      </c>
      <c r="K169" s="9" t="s">
        <v>974</v>
      </c>
      <c r="L169" s="9" t="s">
        <v>975</v>
      </c>
      <c r="M169" s="9" t="s">
        <v>976</v>
      </c>
      <c r="N169" s="11" t="s">
        <v>178</v>
      </c>
      <c r="O169" s="17" t="s">
        <v>977</v>
      </c>
      <c r="P169" s="17" t="s">
        <v>978</v>
      </c>
      <c r="Q169" s="55" t="s">
        <v>979</v>
      </c>
      <c r="R169" s="17"/>
      <c r="S169" s="18" t="s">
        <v>201</v>
      </c>
      <c r="T169" s="55" t="s">
        <v>980</v>
      </c>
      <c r="U169" s="19">
        <v>37970</v>
      </c>
      <c r="V169" s="17">
        <v>6943</v>
      </c>
    </row>
    <row r="170" spans="1:22" ht="17.25" customHeight="1" thickBot="1" x14ac:dyDescent="0.25">
      <c r="A170" s="7">
        <v>170</v>
      </c>
      <c r="B170" s="17">
        <v>6945</v>
      </c>
      <c r="C170" s="56" t="s">
        <v>981</v>
      </c>
      <c r="D170" s="9" t="s">
        <v>8231</v>
      </c>
      <c r="E170" s="9" t="s">
        <v>982</v>
      </c>
      <c r="F170" s="9" t="s">
        <v>386</v>
      </c>
      <c r="G170" s="31" t="s">
        <v>352</v>
      </c>
      <c r="H170" s="16" t="s">
        <v>983</v>
      </c>
      <c r="I170" s="16" t="s">
        <v>90</v>
      </c>
      <c r="J170" s="9"/>
      <c r="K170" s="9"/>
      <c r="L170" s="9" t="s">
        <v>984</v>
      </c>
      <c r="M170" s="9" t="s">
        <v>985</v>
      </c>
      <c r="N170" s="11" t="s">
        <v>64</v>
      </c>
      <c r="O170" s="17" t="s">
        <v>986</v>
      </c>
      <c r="P170" s="17" t="s">
        <v>987</v>
      </c>
      <c r="Q170" s="28" t="s">
        <v>988</v>
      </c>
      <c r="R170" s="17"/>
      <c r="S170" s="18" t="s">
        <v>119</v>
      </c>
      <c r="T170" s="18" t="s">
        <v>989</v>
      </c>
      <c r="U170" s="19">
        <v>37970</v>
      </c>
      <c r="V170" s="17">
        <v>6945</v>
      </c>
    </row>
    <row r="171" spans="1:22" ht="17.25" customHeight="1" thickBot="1" x14ac:dyDescent="0.25">
      <c r="A171" s="7">
        <v>171</v>
      </c>
      <c r="B171" s="17">
        <v>6946</v>
      </c>
      <c r="C171" s="56" t="s">
        <v>7629</v>
      </c>
      <c r="D171" s="9" t="s">
        <v>8232</v>
      </c>
      <c r="E171" s="9" t="s">
        <v>674</v>
      </c>
      <c r="F171" s="9" t="s">
        <v>386</v>
      </c>
      <c r="G171" s="32" t="s">
        <v>352</v>
      </c>
      <c r="H171" s="16" t="s">
        <v>7630</v>
      </c>
      <c r="I171" s="16" t="s">
        <v>90</v>
      </c>
      <c r="J171" s="9"/>
      <c r="K171" s="9"/>
      <c r="L171" s="9" t="s">
        <v>7631</v>
      </c>
      <c r="M171" s="9" t="s">
        <v>7632</v>
      </c>
      <c r="N171" s="11" t="s">
        <v>64</v>
      </c>
      <c r="O171" s="17" t="s">
        <v>986</v>
      </c>
      <c r="P171" s="17"/>
      <c r="Q171" s="28" t="s">
        <v>7633</v>
      </c>
      <c r="R171" s="17"/>
      <c r="S171" s="18">
        <v>93910</v>
      </c>
      <c r="T171" s="18" t="s">
        <v>7634</v>
      </c>
      <c r="U171" s="19">
        <v>37970</v>
      </c>
      <c r="V171" s="17">
        <v>6946</v>
      </c>
    </row>
    <row r="172" spans="1:22" ht="17.25" customHeight="1" x14ac:dyDescent="0.2">
      <c r="A172" s="7">
        <v>172</v>
      </c>
      <c r="B172" s="17">
        <v>6947</v>
      </c>
      <c r="C172" s="56" t="s">
        <v>3687</v>
      </c>
      <c r="D172" s="9" t="s">
        <v>8233</v>
      </c>
      <c r="E172" s="9" t="s">
        <v>3676</v>
      </c>
      <c r="F172" s="9" t="s">
        <v>3688</v>
      </c>
      <c r="G172" s="31" t="s">
        <v>103</v>
      </c>
      <c r="H172" s="16" t="s">
        <v>3678</v>
      </c>
      <c r="I172" s="16" t="s">
        <v>3689</v>
      </c>
      <c r="J172" s="9" t="s">
        <v>3690</v>
      </c>
      <c r="K172" s="9" t="s">
        <v>3691</v>
      </c>
      <c r="L172" s="9" t="s">
        <v>3692</v>
      </c>
      <c r="M172" s="9" t="s">
        <v>3693</v>
      </c>
      <c r="N172" s="17" t="s">
        <v>1498</v>
      </c>
      <c r="O172" s="17" t="s">
        <v>3694</v>
      </c>
      <c r="P172" s="17" t="s">
        <v>3695</v>
      </c>
      <c r="Q172" s="18" t="s">
        <v>3696</v>
      </c>
      <c r="R172" s="17"/>
      <c r="S172" s="18">
        <v>91001</v>
      </c>
      <c r="T172" s="18" t="s">
        <v>1495</v>
      </c>
      <c r="U172" s="19">
        <v>37970</v>
      </c>
      <c r="V172" s="17">
        <v>6947</v>
      </c>
    </row>
    <row r="173" spans="1:22" ht="17.25" customHeight="1" x14ac:dyDescent="0.2">
      <c r="A173" s="7">
        <v>173</v>
      </c>
      <c r="B173" s="79">
        <v>6950</v>
      </c>
      <c r="C173" s="141" t="s">
        <v>8884</v>
      </c>
      <c r="D173" s="20" t="s">
        <v>7901</v>
      </c>
      <c r="E173" s="20" t="s">
        <v>29</v>
      </c>
      <c r="F173" s="20" t="s">
        <v>990</v>
      </c>
      <c r="G173" s="108" t="s">
        <v>991</v>
      </c>
      <c r="H173" s="78" t="s">
        <v>992</v>
      </c>
      <c r="I173" s="78" t="s">
        <v>993</v>
      </c>
      <c r="J173" s="20" t="s">
        <v>994</v>
      </c>
      <c r="K173" s="20" t="s">
        <v>995</v>
      </c>
      <c r="L173" s="20" t="s">
        <v>996</v>
      </c>
      <c r="M173" s="20" t="s">
        <v>997</v>
      </c>
      <c r="N173" s="26" t="s">
        <v>64</v>
      </c>
      <c r="O173" s="79" t="s">
        <v>998</v>
      </c>
      <c r="P173" s="79" t="s">
        <v>999</v>
      </c>
      <c r="Q173" s="80" t="s">
        <v>1000</v>
      </c>
      <c r="R173" s="79"/>
      <c r="S173" s="80" t="s">
        <v>201</v>
      </c>
      <c r="T173" s="80" t="s">
        <v>1001</v>
      </c>
      <c r="U173" s="81">
        <v>37970</v>
      </c>
      <c r="V173" s="79">
        <v>6950</v>
      </c>
    </row>
    <row r="174" spans="1:22" ht="17.25" customHeight="1" x14ac:dyDescent="0.2">
      <c r="A174" s="7">
        <v>174</v>
      </c>
      <c r="B174" s="17">
        <v>6951</v>
      </c>
      <c r="C174" s="56" t="s">
        <v>7492</v>
      </c>
      <c r="D174" s="9" t="s">
        <v>8234</v>
      </c>
      <c r="E174" s="9" t="s">
        <v>55</v>
      </c>
      <c r="F174" s="9" t="s">
        <v>7493</v>
      </c>
      <c r="G174" s="16" t="s">
        <v>7494</v>
      </c>
      <c r="H174" s="16" t="s">
        <v>1090</v>
      </c>
      <c r="I174" s="16" t="s">
        <v>7495</v>
      </c>
      <c r="J174" s="9" t="s">
        <v>7496</v>
      </c>
      <c r="K174" s="9" t="s">
        <v>7497</v>
      </c>
      <c r="L174" s="9" t="s">
        <v>7498</v>
      </c>
      <c r="M174" s="9" t="s">
        <v>7499</v>
      </c>
      <c r="N174" s="11" t="s">
        <v>64</v>
      </c>
      <c r="O174" s="17" t="s">
        <v>7500</v>
      </c>
      <c r="P174" s="17"/>
      <c r="Q174" s="18"/>
      <c r="R174" s="17"/>
      <c r="S174" s="18">
        <v>93401</v>
      </c>
      <c r="T174" s="18" t="s">
        <v>7501</v>
      </c>
      <c r="U174" s="19">
        <v>37971</v>
      </c>
      <c r="V174" s="17">
        <v>6951</v>
      </c>
    </row>
    <row r="175" spans="1:22" ht="17.25" customHeight="1" x14ac:dyDescent="0.2">
      <c r="A175" s="7">
        <v>175</v>
      </c>
      <c r="B175" s="17">
        <v>6956</v>
      </c>
      <c r="C175" s="56" t="s">
        <v>6240</v>
      </c>
      <c r="D175" s="9" t="s">
        <v>8235</v>
      </c>
      <c r="E175" s="9" t="s">
        <v>6067</v>
      </c>
      <c r="F175" s="9" t="s">
        <v>6241</v>
      </c>
      <c r="G175" s="16" t="s">
        <v>6242</v>
      </c>
      <c r="H175" s="16" t="s">
        <v>6243</v>
      </c>
      <c r="I175" s="16" t="s">
        <v>6244</v>
      </c>
      <c r="J175" s="9" t="s">
        <v>851</v>
      </c>
      <c r="K175" s="9" t="s">
        <v>6245</v>
      </c>
      <c r="L175" s="9" t="s">
        <v>6246</v>
      </c>
      <c r="M175" s="9" t="s">
        <v>6247</v>
      </c>
      <c r="N175" s="11" t="s">
        <v>64</v>
      </c>
      <c r="O175" s="17" t="s">
        <v>765</v>
      </c>
      <c r="P175" s="17"/>
      <c r="Q175" s="18"/>
      <c r="R175" s="17"/>
      <c r="S175" s="18" t="s">
        <v>280</v>
      </c>
      <c r="T175" s="18" t="s">
        <v>6248</v>
      </c>
      <c r="U175" s="19">
        <v>37970</v>
      </c>
      <c r="V175" s="17">
        <v>6956</v>
      </c>
    </row>
    <row r="176" spans="1:22" ht="17.25" customHeight="1" x14ac:dyDescent="0.2">
      <c r="A176" s="7">
        <v>176</v>
      </c>
      <c r="B176" s="17">
        <v>6957</v>
      </c>
      <c r="C176" s="56" t="s">
        <v>4635</v>
      </c>
      <c r="D176" s="9" t="s">
        <v>8236</v>
      </c>
      <c r="E176" s="9" t="s">
        <v>335</v>
      </c>
      <c r="F176" s="9" t="s">
        <v>4636</v>
      </c>
      <c r="G176" s="16" t="s">
        <v>352</v>
      </c>
      <c r="H176" s="16" t="s">
        <v>4637</v>
      </c>
      <c r="I176" s="16" t="s">
        <v>4638</v>
      </c>
      <c r="J176" s="9" t="s">
        <v>4639</v>
      </c>
      <c r="K176" s="9" t="s">
        <v>4640</v>
      </c>
      <c r="L176" s="9" t="s">
        <v>4641</v>
      </c>
      <c r="M176" s="9" t="s">
        <v>4642</v>
      </c>
      <c r="N176" s="11" t="s">
        <v>865</v>
      </c>
      <c r="O176" s="17" t="s">
        <v>230</v>
      </c>
      <c r="P176" s="17" t="s">
        <v>4643</v>
      </c>
      <c r="Q176" s="18"/>
      <c r="R176" s="17"/>
      <c r="S176" s="18" t="s">
        <v>346</v>
      </c>
      <c r="T176" s="18" t="s">
        <v>4644</v>
      </c>
      <c r="U176" s="19">
        <v>37970</v>
      </c>
      <c r="V176" s="17">
        <v>6957</v>
      </c>
    </row>
    <row r="177" spans="1:22" ht="17.25" customHeight="1" x14ac:dyDescent="0.2">
      <c r="A177" s="7">
        <v>177</v>
      </c>
      <c r="B177" s="17">
        <v>6958</v>
      </c>
      <c r="C177" s="56" t="s">
        <v>4127</v>
      </c>
      <c r="D177" s="9" t="s">
        <v>8237</v>
      </c>
      <c r="E177" s="9" t="s">
        <v>29</v>
      </c>
      <c r="F177" s="9" t="s">
        <v>4128</v>
      </c>
      <c r="G177" s="16" t="s">
        <v>4129</v>
      </c>
      <c r="H177" s="16" t="s">
        <v>4130</v>
      </c>
      <c r="I177" s="16" t="s">
        <v>4131</v>
      </c>
      <c r="J177" s="9" t="s">
        <v>291</v>
      </c>
      <c r="K177" s="9" t="s">
        <v>4132</v>
      </c>
      <c r="L177" s="9" t="s">
        <v>4133</v>
      </c>
      <c r="M177" s="9" t="s">
        <v>4134</v>
      </c>
      <c r="N177" s="11" t="s">
        <v>93</v>
      </c>
      <c r="O177" s="17" t="s">
        <v>198</v>
      </c>
      <c r="P177" s="17" t="s">
        <v>4135</v>
      </c>
      <c r="Q177" s="18" t="s">
        <v>4136</v>
      </c>
      <c r="R177" s="17"/>
      <c r="S177" s="18">
        <v>93509</v>
      </c>
      <c r="T177" s="18" t="s">
        <v>4137</v>
      </c>
      <c r="U177" s="19">
        <v>37970</v>
      </c>
      <c r="V177" s="17">
        <v>6958</v>
      </c>
    </row>
    <row r="178" spans="1:22" ht="17.25" customHeight="1" x14ac:dyDescent="0.2">
      <c r="A178" s="7">
        <v>178</v>
      </c>
      <c r="B178" s="17">
        <v>6959</v>
      </c>
      <c r="C178" s="144" t="s">
        <v>1002</v>
      </c>
      <c r="D178" s="9" t="s">
        <v>8238</v>
      </c>
      <c r="E178" s="9" t="s">
        <v>1003</v>
      </c>
      <c r="F178" s="9" t="s">
        <v>1004</v>
      </c>
      <c r="G178" s="86" t="s">
        <v>1005</v>
      </c>
      <c r="H178" s="16" t="s">
        <v>1006</v>
      </c>
      <c r="I178" s="86" t="s">
        <v>1007</v>
      </c>
      <c r="J178" s="9" t="s">
        <v>1008</v>
      </c>
      <c r="K178" s="27" t="s">
        <v>1009</v>
      </c>
      <c r="L178" s="27" t="s">
        <v>1010</v>
      </c>
      <c r="M178" s="9" t="s">
        <v>1011</v>
      </c>
      <c r="N178" s="11" t="s">
        <v>93</v>
      </c>
      <c r="O178" s="17" t="s">
        <v>1012</v>
      </c>
      <c r="P178" s="17"/>
      <c r="Q178" s="18" t="s">
        <v>1013</v>
      </c>
      <c r="R178" s="17"/>
      <c r="S178" s="18">
        <v>93401</v>
      </c>
      <c r="T178" s="55" t="s">
        <v>1014</v>
      </c>
      <c r="U178" s="19">
        <v>37970</v>
      </c>
      <c r="V178" s="17">
        <v>6959</v>
      </c>
    </row>
    <row r="179" spans="1:22" ht="17.25" customHeight="1" x14ac:dyDescent="0.2">
      <c r="A179" s="7">
        <v>179</v>
      </c>
      <c r="B179" s="17">
        <v>6962</v>
      </c>
      <c r="C179" s="56" t="s">
        <v>7282</v>
      </c>
      <c r="D179" s="9" t="s">
        <v>8239</v>
      </c>
      <c r="E179" s="9" t="s">
        <v>55</v>
      </c>
      <c r="F179" s="9" t="s">
        <v>7283</v>
      </c>
      <c r="G179" s="16" t="s">
        <v>7284</v>
      </c>
      <c r="H179" s="16" t="s">
        <v>7285</v>
      </c>
      <c r="I179" s="16" t="s">
        <v>7286</v>
      </c>
      <c r="J179" s="9" t="s">
        <v>1031</v>
      </c>
      <c r="K179" s="9" t="s">
        <v>7287</v>
      </c>
      <c r="L179" s="9" t="s">
        <v>7288</v>
      </c>
      <c r="M179" s="9" t="s">
        <v>7289</v>
      </c>
      <c r="N179" s="11" t="s">
        <v>64</v>
      </c>
      <c r="O179" s="17" t="s">
        <v>1035</v>
      </c>
      <c r="P179" s="17" t="s">
        <v>7290</v>
      </c>
      <c r="Q179" s="18" t="s">
        <v>7291</v>
      </c>
      <c r="R179" s="17"/>
      <c r="S179" s="18" t="s">
        <v>280</v>
      </c>
      <c r="T179" s="18" t="s">
        <v>7292</v>
      </c>
      <c r="U179" s="19">
        <v>37970</v>
      </c>
      <c r="V179" s="17">
        <v>6962</v>
      </c>
    </row>
    <row r="180" spans="1:22" ht="17.25" customHeight="1" x14ac:dyDescent="0.2">
      <c r="A180" s="7">
        <v>180</v>
      </c>
      <c r="B180" s="17">
        <v>6965</v>
      </c>
      <c r="C180" s="56" t="s">
        <v>4082</v>
      </c>
      <c r="D180" s="9" t="s">
        <v>8240</v>
      </c>
      <c r="E180" s="9" t="s">
        <v>55</v>
      </c>
      <c r="F180" s="9" t="s">
        <v>4083</v>
      </c>
      <c r="G180" s="16" t="s">
        <v>4084</v>
      </c>
      <c r="H180" s="16" t="s">
        <v>4085</v>
      </c>
      <c r="I180" s="16" t="s">
        <v>4086</v>
      </c>
      <c r="J180" s="9" t="s">
        <v>4087</v>
      </c>
      <c r="K180" s="9" t="s">
        <v>4088</v>
      </c>
      <c r="L180" s="9" t="s">
        <v>4089</v>
      </c>
      <c r="M180" s="9" t="s">
        <v>4090</v>
      </c>
      <c r="N180" s="11" t="s">
        <v>93</v>
      </c>
      <c r="O180" s="17" t="s">
        <v>4091</v>
      </c>
      <c r="P180" s="17" t="s">
        <v>4092</v>
      </c>
      <c r="Q180" s="18"/>
      <c r="R180" s="17"/>
      <c r="S180" s="18" t="s">
        <v>201</v>
      </c>
      <c r="T180" s="18" t="s">
        <v>4093</v>
      </c>
      <c r="U180" s="19">
        <v>37970</v>
      </c>
      <c r="V180" s="17">
        <v>6965</v>
      </c>
    </row>
    <row r="181" spans="1:22" ht="17.25" customHeight="1" x14ac:dyDescent="0.2">
      <c r="A181" s="7">
        <v>181</v>
      </c>
      <c r="B181" s="17">
        <v>6966</v>
      </c>
      <c r="C181" s="146" t="s">
        <v>4849</v>
      </c>
      <c r="D181" s="12" t="s">
        <v>8241</v>
      </c>
      <c r="E181" s="9" t="s">
        <v>335</v>
      </c>
      <c r="F181" s="9" t="s">
        <v>4850</v>
      </c>
      <c r="G181" s="16" t="s">
        <v>352</v>
      </c>
      <c r="H181" s="16" t="s">
        <v>4851</v>
      </c>
      <c r="I181" s="16" t="s">
        <v>4852</v>
      </c>
      <c r="J181" s="9" t="s">
        <v>4853</v>
      </c>
      <c r="K181" s="9" t="s">
        <v>4854</v>
      </c>
      <c r="L181" s="9" t="s">
        <v>4855</v>
      </c>
      <c r="M181" s="9" t="s">
        <v>4856</v>
      </c>
      <c r="N181" s="11" t="s">
        <v>1129</v>
      </c>
      <c r="O181" s="17" t="s">
        <v>2627</v>
      </c>
      <c r="P181" s="17"/>
      <c r="Q181" s="17" t="s">
        <v>4857</v>
      </c>
      <c r="R181" s="17"/>
      <c r="S181" s="18">
        <v>93401</v>
      </c>
      <c r="T181" s="18" t="s">
        <v>4858</v>
      </c>
      <c r="U181" s="19">
        <v>37970</v>
      </c>
      <c r="V181" s="17">
        <v>6966</v>
      </c>
    </row>
    <row r="182" spans="1:22" ht="17.25" customHeight="1" x14ac:dyDescent="0.2">
      <c r="A182" s="7">
        <v>182</v>
      </c>
      <c r="B182" s="17">
        <v>6967</v>
      </c>
      <c r="C182" s="56" t="s">
        <v>7377</v>
      </c>
      <c r="D182" s="9" t="s">
        <v>8242</v>
      </c>
      <c r="E182" s="9" t="s">
        <v>55</v>
      </c>
      <c r="F182" s="9" t="s">
        <v>7378</v>
      </c>
      <c r="G182" s="16" t="s">
        <v>7379</v>
      </c>
      <c r="H182" s="16" t="s">
        <v>1090</v>
      </c>
      <c r="I182" s="16" t="s">
        <v>7380</v>
      </c>
      <c r="J182" s="9" t="s">
        <v>6054</v>
      </c>
      <c r="K182" s="9" t="s">
        <v>7381</v>
      </c>
      <c r="L182" s="9" t="s">
        <v>7382</v>
      </c>
      <c r="M182" s="9" t="s">
        <v>7383</v>
      </c>
      <c r="N182" s="11" t="s">
        <v>106</v>
      </c>
      <c r="O182" s="17" t="s">
        <v>276</v>
      </c>
      <c r="P182" s="17" t="s">
        <v>7384</v>
      </c>
      <c r="Q182" s="28" t="s">
        <v>7385</v>
      </c>
      <c r="R182" s="17"/>
      <c r="S182" s="18" t="s">
        <v>280</v>
      </c>
      <c r="T182" s="18" t="s">
        <v>7386</v>
      </c>
      <c r="U182" s="19">
        <v>37970</v>
      </c>
      <c r="V182" s="17">
        <v>6967</v>
      </c>
    </row>
    <row r="183" spans="1:22" ht="17.25" customHeight="1" x14ac:dyDescent="0.2">
      <c r="A183" s="7">
        <v>183</v>
      </c>
      <c r="B183" s="79">
        <v>6968</v>
      </c>
      <c r="C183" s="141" t="s">
        <v>1015</v>
      </c>
      <c r="D183" s="26" t="s">
        <v>8243</v>
      </c>
      <c r="E183" s="26" t="s">
        <v>55</v>
      </c>
      <c r="F183" s="26" t="s">
        <v>1016</v>
      </c>
      <c r="G183" s="93" t="s">
        <v>1017</v>
      </c>
      <c r="H183" s="93" t="s">
        <v>1018</v>
      </c>
      <c r="I183" s="93" t="s">
        <v>1019</v>
      </c>
      <c r="J183" s="26" t="s">
        <v>737</v>
      </c>
      <c r="K183" s="26" t="s">
        <v>1020</v>
      </c>
      <c r="L183" s="26" t="s">
        <v>1021</v>
      </c>
      <c r="M183" s="26" t="s">
        <v>1022</v>
      </c>
      <c r="N183" s="26" t="s">
        <v>591</v>
      </c>
      <c r="O183" s="79" t="s">
        <v>1023</v>
      </c>
      <c r="P183" s="79">
        <v>956984100</v>
      </c>
      <c r="Q183" s="79" t="s">
        <v>1024</v>
      </c>
      <c r="R183" s="79"/>
      <c r="S183" s="79">
        <v>93401</v>
      </c>
      <c r="T183" s="79" t="s">
        <v>1025</v>
      </c>
      <c r="U183" s="81">
        <v>37970</v>
      </c>
      <c r="V183" s="79">
        <v>6968</v>
      </c>
    </row>
    <row r="184" spans="1:22" ht="17.25" customHeight="1" x14ac:dyDescent="0.2">
      <c r="A184" s="7">
        <v>184</v>
      </c>
      <c r="B184" s="17">
        <v>6969</v>
      </c>
      <c r="C184" s="56" t="s">
        <v>1026</v>
      </c>
      <c r="D184" s="9" t="s">
        <v>7902</v>
      </c>
      <c r="E184" s="9" t="s">
        <v>55</v>
      </c>
      <c r="F184" s="9" t="s">
        <v>1027</v>
      </c>
      <c r="G184" s="116" t="s">
        <v>1028</v>
      </c>
      <c r="H184" s="16" t="s">
        <v>1029</v>
      </c>
      <c r="I184" s="16" t="s">
        <v>1030</v>
      </c>
      <c r="J184" s="9" t="s">
        <v>1031</v>
      </c>
      <c r="K184" s="9" t="s">
        <v>1032</v>
      </c>
      <c r="L184" s="9" t="s">
        <v>1033</v>
      </c>
      <c r="M184" s="9" t="s">
        <v>1034</v>
      </c>
      <c r="N184" s="11" t="s">
        <v>64</v>
      </c>
      <c r="O184" s="17" t="s">
        <v>1035</v>
      </c>
      <c r="P184" s="89" t="s">
        <v>1036</v>
      </c>
      <c r="Q184" s="28" t="s">
        <v>1037</v>
      </c>
      <c r="R184" s="17"/>
      <c r="S184" s="18" t="s">
        <v>1038</v>
      </c>
      <c r="T184" s="55" t="s">
        <v>1039</v>
      </c>
      <c r="U184" s="19">
        <v>37970</v>
      </c>
      <c r="V184" s="17">
        <v>6969</v>
      </c>
    </row>
    <row r="185" spans="1:22" ht="17.25" customHeight="1" x14ac:dyDescent="0.2">
      <c r="A185" s="7">
        <v>185</v>
      </c>
      <c r="B185" s="17">
        <v>6970</v>
      </c>
      <c r="C185" s="56" t="s">
        <v>8885</v>
      </c>
      <c r="D185" s="9" t="s">
        <v>8244</v>
      </c>
      <c r="E185" s="9" t="s">
        <v>189</v>
      </c>
      <c r="F185" s="9" t="s">
        <v>5576</v>
      </c>
      <c r="G185" s="16" t="s">
        <v>5577</v>
      </c>
      <c r="H185" s="16" t="s">
        <v>5578</v>
      </c>
      <c r="I185" s="16" t="s">
        <v>5579</v>
      </c>
      <c r="J185" s="9" t="s">
        <v>5580</v>
      </c>
      <c r="K185" s="9" t="s">
        <v>5581</v>
      </c>
      <c r="L185" s="9" t="s">
        <v>5582</v>
      </c>
      <c r="M185" s="9" t="s">
        <v>5583</v>
      </c>
      <c r="N185" s="11" t="s">
        <v>93</v>
      </c>
      <c r="O185" s="17" t="s">
        <v>244</v>
      </c>
      <c r="P185" s="17" t="s">
        <v>5584</v>
      </c>
      <c r="Q185" s="18"/>
      <c r="R185" s="17"/>
      <c r="S185" s="18" t="s">
        <v>3648</v>
      </c>
      <c r="T185" s="18" t="s">
        <v>5585</v>
      </c>
      <c r="U185" s="19">
        <v>37970</v>
      </c>
      <c r="V185" s="17">
        <v>6970</v>
      </c>
    </row>
    <row r="186" spans="1:22" ht="17.25" customHeight="1" x14ac:dyDescent="0.2">
      <c r="A186" s="7">
        <v>186</v>
      </c>
      <c r="B186" s="79">
        <v>6971</v>
      </c>
      <c r="C186" s="141" t="s">
        <v>1040</v>
      </c>
      <c r="D186" s="20" t="s">
        <v>8245</v>
      </c>
      <c r="E186" s="20" t="s">
        <v>55</v>
      </c>
      <c r="F186" s="20" t="s">
        <v>1041</v>
      </c>
      <c r="G186" s="78" t="s">
        <v>1042</v>
      </c>
      <c r="H186" s="78" t="s">
        <v>1043</v>
      </c>
      <c r="I186" s="78" t="s">
        <v>1044</v>
      </c>
      <c r="J186" s="20" t="s">
        <v>1045</v>
      </c>
      <c r="K186" s="20" t="s">
        <v>1046</v>
      </c>
      <c r="L186" s="20" t="s">
        <v>1047</v>
      </c>
      <c r="M186" s="20" t="s">
        <v>1048</v>
      </c>
      <c r="N186" s="26" t="s">
        <v>865</v>
      </c>
      <c r="O186" s="79" t="s">
        <v>1049</v>
      </c>
      <c r="P186" s="79" t="s">
        <v>1050</v>
      </c>
      <c r="Q186" s="80" t="s">
        <v>1051</v>
      </c>
      <c r="R186" s="79"/>
      <c r="S186" s="80" t="s">
        <v>280</v>
      </c>
      <c r="T186" s="80" t="s">
        <v>1052</v>
      </c>
      <c r="U186" s="81">
        <v>37970</v>
      </c>
      <c r="V186" s="79">
        <v>6971</v>
      </c>
    </row>
    <row r="187" spans="1:22" ht="17.25" customHeight="1" x14ac:dyDescent="0.2">
      <c r="A187" s="7">
        <v>187</v>
      </c>
      <c r="B187" s="17">
        <v>6972</v>
      </c>
      <c r="C187" s="56" t="s">
        <v>1054</v>
      </c>
      <c r="D187" s="9" t="s">
        <v>8246</v>
      </c>
      <c r="E187" s="9" t="s">
        <v>55</v>
      </c>
      <c r="F187" s="9" t="s">
        <v>1055</v>
      </c>
      <c r="G187" s="16" t="s">
        <v>1056</v>
      </c>
      <c r="H187" s="16" t="s">
        <v>1057</v>
      </c>
      <c r="I187" s="16" t="s">
        <v>1058</v>
      </c>
      <c r="J187" s="9" t="s">
        <v>1059</v>
      </c>
      <c r="K187" s="9" t="s">
        <v>1060</v>
      </c>
      <c r="L187" s="9" t="s">
        <v>1061</v>
      </c>
      <c r="M187" s="9" t="s">
        <v>1062</v>
      </c>
      <c r="N187" s="11" t="s">
        <v>93</v>
      </c>
      <c r="O187" s="17" t="s">
        <v>1063</v>
      </c>
      <c r="P187" s="17" t="s">
        <v>1064</v>
      </c>
      <c r="Q187" s="18" t="s">
        <v>1065</v>
      </c>
      <c r="R187" s="17"/>
      <c r="S187" s="18">
        <v>93401</v>
      </c>
      <c r="T187" s="18" t="s">
        <v>1066</v>
      </c>
      <c r="U187" s="19">
        <v>37970</v>
      </c>
      <c r="V187" s="17">
        <v>6972</v>
      </c>
    </row>
    <row r="188" spans="1:22" ht="17.25" customHeight="1" x14ac:dyDescent="0.2">
      <c r="A188" s="7">
        <v>188</v>
      </c>
      <c r="B188" s="79">
        <v>6973</v>
      </c>
      <c r="C188" s="141" t="s">
        <v>1067</v>
      </c>
      <c r="D188" s="20" t="s">
        <v>8247</v>
      </c>
      <c r="E188" s="20" t="s">
        <v>55</v>
      </c>
      <c r="F188" s="20" t="s">
        <v>1068</v>
      </c>
      <c r="G188" s="78" t="s">
        <v>1069</v>
      </c>
      <c r="H188" s="78" t="s">
        <v>1070</v>
      </c>
      <c r="I188" s="78" t="s">
        <v>1071</v>
      </c>
      <c r="J188" s="20" t="s">
        <v>1072</v>
      </c>
      <c r="K188" s="20" t="s">
        <v>1073</v>
      </c>
      <c r="L188" s="20" t="s">
        <v>1074</v>
      </c>
      <c r="M188" s="20" t="s">
        <v>1075</v>
      </c>
      <c r="N188" s="26" t="s">
        <v>415</v>
      </c>
      <c r="O188" s="79" t="s">
        <v>416</v>
      </c>
      <c r="P188" s="79" t="s">
        <v>1076</v>
      </c>
      <c r="Q188" s="80" t="s">
        <v>1077</v>
      </c>
      <c r="R188" s="79"/>
      <c r="S188" s="80" t="s">
        <v>280</v>
      </c>
      <c r="T188" s="80" t="s">
        <v>1078</v>
      </c>
      <c r="U188" s="81">
        <v>37970</v>
      </c>
      <c r="V188" s="79">
        <v>6973</v>
      </c>
    </row>
    <row r="189" spans="1:22" ht="17.25" customHeight="1" x14ac:dyDescent="0.2">
      <c r="A189" s="7">
        <v>189</v>
      </c>
      <c r="B189" s="79">
        <v>6974</v>
      </c>
      <c r="C189" s="141" t="s">
        <v>8886</v>
      </c>
      <c r="D189" s="20" t="s">
        <v>8248</v>
      </c>
      <c r="E189" s="20" t="s">
        <v>614</v>
      </c>
      <c r="F189" s="20" t="s">
        <v>1079</v>
      </c>
      <c r="G189" s="78" t="s">
        <v>519</v>
      </c>
      <c r="H189" s="78" t="s">
        <v>1080</v>
      </c>
      <c r="I189" s="78" t="s">
        <v>90</v>
      </c>
      <c r="J189" s="20"/>
      <c r="K189" s="20"/>
      <c r="L189" s="20" t="s">
        <v>1081</v>
      </c>
      <c r="M189" s="20" t="s">
        <v>1082</v>
      </c>
      <c r="N189" s="26" t="s">
        <v>93</v>
      </c>
      <c r="O189" s="79" t="s">
        <v>294</v>
      </c>
      <c r="P189" s="79" t="s">
        <v>1083</v>
      </c>
      <c r="Q189" s="80" t="s">
        <v>1084</v>
      </c>
      <c r="R189" s="79"/>
      <c r="S189" s="80" t="s">
        <v>1085</v>
      </c>
      <c r="T189" s="80" t="s">
        <v>1086</v>
      </c>
      <c r="U189" s="81">
        <v>37970</v>
      </c>
      <c r="V189" s="79">
        <v>6974</v>
      </c>
    </row>
    <row r="190" spans="1:22" ht="17.25" customHeight="1" x14ac:dyDescent="0.2">
      <c r="A190" s="7">
        <v>190</v>
      </c>
      <c r="B190" s="17">
        <v>6975</v>
      </c>
      <c r="C190" s="56" t="s">
        <v>9597</v>
      </c>
      <c r="D190" s="9" t="s">
        <v>9323</v>
      </c>
      <c r="E190" s="9" t="s">
        <v>1087</v>
      </c>
      <c r="F190" s="9" t="s">
        <v>1088</v>
      </c>
      <c r="G190" s="86" t="s">
        <v>1089</v>
      </c>
      <c r="H190" s="16" t="s">
        <v>1090</v>
      </c>
      <c r="I190" s="16" t="s">
        <v>1091</v>
      </c>
      <c r="J190" s="9" t="s">
        <v>1092</v>
      </c>
      <c r="K190" s="27" t="s">
        <v>1093</v>
      </c>
      <c r="L190" s="9" t="s">
        <v>1094</v>
      </c>
      <c r="M190" s="9" t="s">
        <v>1095</v>
      </c>
      <c r="N190" s="11" t="s">
        <v>64</v>
      </c>
      <c r="O190" s="17" t="s">
        <v>1096</v>
      </c>
      <c r="P190" s="17" t="s">
        <v>1097</v>
      </c>
      <c r="Q190" s="28" t="s">
        <v>1098</v>
      </c>
      <c r="R190" s="17"/>
      <c r="S190" s="18" t="s">
        <v>280</v>
      </c>
      <c r="T190" s="55" t="s">
        <v>1099</v>
      </c>
      <c r="U190" s="19">
        <v>37970</v>
      </c>
      <c r="V190" s="17">
        <v>6975</v>
      </c>
    </row>
    <row r="191" spans="1:22" ht="17.25" customHeight="1" x14ac:dyDescent="0.2">
      <c r="A191" s="7">
        <v>191</v>
      </c>
      <c r="B191" s="9">
        <v>6977</v>
      </c>
      <c r="C191" s="56" t="s">
        <v>6196</v>
      </c>
      <c r="D191" s="9" t="s">
        <v>8249</v>
      </c>
      <c r="E191" s="9" t="s">
        <v>923</v>
      </c>
      <c r="F191" s="9" t="s">
        <v>6197</v>
      </c>
      <c r="G191" s="16" t="s">
        <v>6198</v>
      </c>
      <c r="H191" s="16" t="s">
        <v>6199</v>
      </c>
      <c r="I191" s="16" t="s">
        <v>6200</v>
      </c>
      <c r="J191" s="9" t="s">
        <v>3322</v>
      </c>
      <c r="K191" s="9" t="s">
        <v>6201</v>
      </c>
      <c r="L191" s="9" t="s">
        <v>6202</v>
      </c>
      <c r="M191" s="11" t="s">
        <v>6203</v>
      </c>
      <c r="N191" s="11" t="s">
        <v>64</v>
      </c>
      <c r="O191" s="17" t="s">
        <v>6204</v>
      </c>
      <c r="P191" s="17"/>
      <c r="Q191" s="18"/>
      <c r="R191" s="17"/>
      <c r="S191" s="17" t="s">
        <v>280</v>
      </c>
      <c r="T191" s="18" t="s">
        <v>6205</v>
      </c>
      <c r="U191" s="19">
        <v>37970</v>
      </c>
      <c r="V191" s="9">
        <v>6977</v>
      </c>
    </row>
    <row r="192" spans="1:22" ht="17.25" customHeight="1" x14ac:dyDescent="0.2">
      <c r="A192" s="7">
        <v>192</v>
      </c>
      <c r="B192" s="79">
        <v>6979</v>
      </c>
      <c r="C192" s="141" t="s">
        <v>1100</v>
      </c>
      <c r="D192" s="20" t="s">
        <v>8250</v>
      </c>
      <c r="E192" s="20" t="s">
        <v>162</v>
      </c>
      <c r="F192" s="20" t="s">
        <v>1101</v>
      </c>
      <c r="G192" s="78" t="s">
        <v>1102</v>
      </c>
      <c r="H192" s="78" t="s">
        <v>1103</v>
      </c>
      <c r="I192" s="78" t="s">
        <v>1104</v>
      </c>
      <c r="J192" s="20" t="s">
        <v>1105</v>
      </c>
      <c r="K192" s="20" t="s">
        <v>1106</v>
      </c>
      <c r="L192" s="20" t="s">
        <v>1107</v>
      </c>
      <c r="M192" s="20" t="s">
        <v>1108</v>
      </c>
      <c r="N192" s="26" t="s">
        <v>178</v>
      </c>
      <c r="O192" s="79" t="s">
        <v>1109</v>
      </c>
      <c r="P192" s="79" t="s">
        <v>1110</v>
      </c>
      <c r="Q192" s="88" t="s">
        <v>1111</v>
      </c>
      <c r="R192" s="79"/>
      <c r="S192" s="80" t="s">
        <v>1112</v>
      </c>
      <c r="T192" s="80" t="s">
        <v>183</v>
      </c>
      <c r="U192" s="81">
        <v>37970</v>
      </c>
      <c r="V192" s="79">
        <v>6979</v>
      </c>
    </row>
    <row r="193" spans="1:22" ht="17.25" customHeight="1" x14ac:dyDescent="0.2">
      <c r="A193" s="7">
        <v>193</v>
      </c>
      <c r="B193" s="17">
        <v>6980</v>
      </c>
      <c r="C193" s="56" t="s">
        <v>3937</v>
      </c>
      <c r="D193" s="9" t="s">
        <v>8251</v>
      </c>
      <c r="E193" s="9" t="s">
        <v>55</v>
      </c>
      <c r="F193" s="9" t="s">
        <v>3938</v>
      </c>
      <c r="G193" s="16" t="s">
        <v>3939</v>
      </c>
      <c r="H193" s="16" t="s">
        <v>3940</v>
      </c>
      <c r="I193" s="16" t="s">
        <v>3941</v>
      </c>
      <c r="J193" s="9" t="s">
        <v>3942</v>
      </c>
      <c r="K193" s="9" t="s">
        <v>3943</v>
      </c>
      <c r="L193" s="9" t="s">
        <v>3944</v>
      </c>
      <c r="M193" s="9" t="s">
        <v>3945</v>
      </c>
      <c r="N193" s="11" t="s">
        <v>741</v>
      </c>
      <c r="O193" s="17" t="s">
        <v>742</v>
      </c>
      <c r="P193" s="17"/>
      <c r="Q193" s="18" t="s">
        <v>3946</v>
      </c>
      <c r="R193" s="17"/>
      <c r="S193" s="18" t="s">
        <v>201</v>
      </c>
      <c r="T193" s="18" t="s">
        <v>3604</v>
      </c>
      <c r="U193" s="19">
        <v>37970</v>
      </c>
      <c r="V193" s="17">
        <v>6980</v>
      </c>
    </row>
    <row r="194" spans="1:22" ht="17.25" customHeight="1" x14ac:dyDescent="0.2">
      <c r="A194" s="7">
        <v>194</v>
      </c>
      <c r="B194" s="17">
        <v>6982</v>
      </c>
      <c r="C194" s="56" t="s">
        <v>8887</v>
      </c>
      <c r="D194" s="9" t="s">
        <v>7951</v>
      </c>
      <c r="E194" s="9" t="s">
        <v>502</v>
      </c>
      <c r="F194" s="9" t="s">
        <v>503</v>
      </c>
      <c r="G194" s="16" t="s">
        <v>103</v>
      </c>
      <c r="H194" s="16" t="s">
        <v>504</v>
      </c>
      <c r="I194" s="16" t="s">
        <v>90</v>
      </c>
      <c r="J194" s="9"/>
      <c r="K194" s="9"/>
      <c r="L194" s="27" t="s">
        <v>1114</v>
      </c>
      <c r="M194" s="9" t="s">
        <v>1115</v>
      </c>
      <c r="N194" s="11" t="s">
        <v>35</v>
      </c>
      <c r="O194" s="17" t="s">
        <v>1116</v>
      </c>
      <c r="P194" s="17" t="s">
        <v>1117</v>
      </c>
      <c r="Q194" s="28" t="s">
        <v>1118</v>
      </c>
      <c r="R194" s="17"/>
      <c r="S194" s="18">
        <v>91001</v>
      </c>
      <c r="T194" s="18" t="s">
        <v>511</v>
      </c>
      <c r="U194" s="19">
        <v>37970</v>
      </c>
      <c r="V194" s="17">
        <v>6982</v>
      </c>
    </row>
    <row r="195" spans="1:22" ht="17.25" customHeight="1" x14ac:dyDescent="0.2">
      <c r="A195" s="7">
        <v>195</v>
      </c>
      <c r="B195" s="17">
        <v>6983</v>
      </c>
      <c r="C195" s="56" t="s">
        <v>1119</v>
      </c>
      <c r="D195" s="9" t="s">
        <v>8252</v>
      </c>
      <c r="E195" s="9" t="s">
        <v>1120</v>
      </c>
      <c r="F195" s="9" t="s">
        <v>1121</v>
      </c>
      <c r="G195" s="86" t="s">
        <v>1122</v>
      </c>
      <c r="H195" s="16" t="s">
        <v>1123</v>
      </c>
      <c r="I195" s="16" t="s">
        <v>1124</v>
      </c>
      <c r="J195" s="9" t="s">
        <v>1125</v>
      </c>
      <c r="K195" s="9" t="s">
        <v>1126</v>
      </c>
      <c r="L195" s="9" t="s">
        <v>1127</v>
      </c>
      <c r="M195" s="27" t="s">
        <v>1128</v>
      </c>
      <c r="N195" s="11" t="s">
        <v>1129</v>
      </c>
      <c r="O195" s="17" t="s">
        <v>50</v>
      </c>
      <c r="P195" s="17" t="s">
        <v>5160</v>
      </c>
      <c r="Q195" s="28" t="s">
        <v>1130</v>
      </c>
      <c r="R195" s="17"/>
      <c r="S195" s="18">
        <v>93401</v>
      </c>
      <c r="T195" s="55" t="s">
        <v>1131</v>
      </c>
      <c r="U195" s="19">
        <v>37970</v>
      </c>
      <c r="V195" s="17">
        <v>6983</v>
      </c>
    </row>
    <row r="196" spans="1:22" ht="17.25" customHeight="1" x14ac:dyDescent="0.2">
      <c r="A196" s="7">
        <v>196</v>
      </c>
      <c r="B196" s="17">
        <v>6984</v>
      </c>
      <c r="C196" s="56" t="s">
        <v>1132</v>
      </c>
      <c r="D196" s="9" t="s">
        <v>8253</v>
      </c>
      <c r="E196" s="9" t="s">
        <v>502</v>
      </c>
      <c r="F196" s="9" t="s">
        <v>1133</v>
      </c>
      <c r="G196" s="16" t="s">
        <v>352</v>
      </c>
      <c r="H196" s="9" t="s">
        <v>1134</v>
      </c>
      <c r="I196" s="16" t="s">
        <v>90</v>
      </c>
      <c r="J196" s="9"/>
      <c r="K196" s="9"/>
      <c r="L196" s="9" t="s">
        <v>1135</v>
      </c>
      <c r="M196" s="9" t="s">
        <v>1136</v>
      </c>
      <c r="N196" s="11" t="s">
        <v>35</v>
      </c>
      <c r="O196" s="17" t="s">
        <v>702</v>
      </c>
      <c r="P196" s="17" t="s">
        <v>1137</v>
      </c>
      <c r="Q196" s="18" t="s">
        <v>1138</v>
      </c>
      <c r="R196" s="17"/>
      <c r="S196" s="18">
        <v>91001</v>
      </c>
      <c r="T196" s="18" t="s">
        <v>1139</v>
      </c>
      <c r="U196" s="19">
        <v>37970</v>
      </c>
      <c r="V196" s="17">
        <v>6984</v>
      </c>
    </row>
    <row r="197" spans="1:22" ht="17.25" customHeight="1" x14ac:dyDescent="0.2">
      <c r="A197" s="7">
        <v>197</v>
      </c>
      <c r="B197" s="79">
        <v>6988</v>
      </c>
      <c r="C197" s="141" t="s">
        <v>1140</v>
      </c>
      <c r="D197" s="20" t="s">
        <v>8254</v>
      </c>
      <c r="E197" s="20" t="s">
        <v>55</v>
      </c>
      <c r="F197" s="20" t="s">
        <v>1141</v>
      </c>
      <c r="G197" s="78" t="s">
        <v>1142</v>
      </c>
      <c r="H197" s="78" t="s">
        <v>1143</v>
      </c>
      <c r="I197" s="78" t="s">
        <v>1144</v>
      </c>
      <c r="J197" s="20" t="s">
        <v>1145</v>
      </c>
      <c r="K197" s="20" t="s">
        <v>1146</v>
      </c>
      <c r="L197" s="20" t="s">
        <v>1147</v>
      </c>
      <c r="M197" s="20" t="s">
        <v>1148</v>
      </c>
      <c r="N197" s="26" t="s">
        <v>64</v>
      </c>
      <c r="O197" s="79" t="s">
        <v>555</v>
      </c>
      <c r="P197" s="79" t="s">
        <v>1149</v>
      </c>
      <c r="Q197" s="88" t="s">
        <v>1150</v>
      </c>
      <c r="R197" s="79"/>
      <c r="S197" s="80" t="s">
        <v>280</v>
      </c>
      <c r="T197" s="80" t="s">
        <v>1151</v>
      </c>
      <c r="U197" s="81">
        <v>37971</v>
      </c>
      <c r="V197" s="79">
        <v>6988</v>
      </c>
    </row>
    <row r="198" spans="1:22" ht="17.25" customHeight="1" x14ac:dyDescent="0.2">
      <c r="A198" s="7">
        <v>198</v>
      </c>
      <c r="B198" s="17">
        <v>6989</v>
      </c>
      <c r="C198" s="56" t="s">
        <v>8888</v>
      </c>
      <c r="D198" s="9" t="s">
        <v>8255</v>
      </c>
      <c r="E198" s="9" t="s">
        <v>55</v>
      </c>
      <c r="F198" s="9" t="s">
        <v>7062</v>
      </c>
      <c r="G198" s="16" t="s">
        <v>7063</v>
      </c>
      <c r="H198" s="16" t="s">
        <v>1090</v>
      </c>
      <c r="I198" s="16" t="s">
        <v>7064</v>
      </c>
      <c r="J198" s="9" t="s">
        <v>1368</v>
      </c>
      <c r="K198" s="9" t="s">
        <v>7065</v>
      </c>
      <c r="L198" s="9" t="s">
        <v>7066</v>
      </c>
      <c r="M198" s="9" t="s">
        <v>7067</v>
      </c>
      <c r="N198" s="11" t="s">
        <v>64</v>
      </c>
      <c r="O198" s="17" t="s">
        <v>555</v>
      </c>
      <c r="P198" s="17"/>
      <c r="Q198" s="18"/>
      <c r="R198" s="17"/>
      <c r="S198" s="18">
        <v>93401</v>
      </c>
      <c r="T198" s="18" t="s">
        <v>7068</v>
      </c>
      <c r="U198" s="19">
        <v>37970</v>
      </c>
      <c r="V198" s="17">
        <v>6989</v>
      </c>
    </row>
    <row r="199" spans="1:22" ht="17.25" customHeight="1" x14ac:dyDescent="0.2">
      <c r="A199" s="7">
        <v>199</v>
      </c>
      <c r="B199" s="17">
        <v>6990</v>
      </c>
      <c r="C199" s="56" t="s">
        <v>4214</v>
      </c>
      <c r="D199" s="9" t="s">
        <v>9616</v>
      </c>
      <c r="E199" s="9" t="s">
        <v>55</v>
      </c>
      <c r="F199" s="9" t="s">
        <v>4215</v>
      </c>
      <c r="G199" s="16" t="s">
        <v>4216</v>
      </c>
      <c r="H199" s="16" t="s">
        <v>4217</v>
      </c>
      <c r="I199" s="16" t="s">
        <v>4218</v>
      </c>
      <c r="J199" s="9" t="s">
        <v>1368</v>
      </c>
      <c r="K199" s="9" t="s">
        <v>4219</v>
      </c>
      <c r="L199" s="9" t="s">
        <v>4220</v>
      </c>
      <c r="M199" s="9" t="s">
        <v>4221</v>
      </c>
      <c r="N199" s="11" t="s">
        <v>741</v>
      </c>
      <c r="O199" s="17" t="s">
        <v>4222</v>
      </c>
      <c r="P199" s="17" t="s">
        <v>4223</v>
      </c>
      <c r="Q199" s="18"/>
      <c r="R199" s="17"/>
      <c r="S199" s="18">
        <v>93401</v>
      </c>
      <c r="T199" s="18" t="s">
        <v>4224</v>
      </c>
      <c r="U199" s="19">
        <v>37970</v>
      </c>
      <c r="V199" s="17">
        <v>6990</v>
      </c>
    </row>
    <row r="200" spans="1:22" ht="17.25" customHeight="1" x14ac:dyDescent="0.2">
      <c r="A200" s="7">
        <v>200</v>
      </c>
      <c r="B200" s="17">
        <v>6991</v>
      </c>
      <c r="C200" s="56" t="s">
        <v>6177</v>
      </c>
      <c r="D200" s="9" t="s">
        <v>8256</v>
      </c>
      <c r="E200" s="9" t="s">
        <v>923</v>
      </c>
      <c r="F200" s="9" t="s">
        <v>6178</v>
      </c>
      <c r="G200" s="16" t="s">
        <v>6179</v>
      </c>
      <c r="H200" s="16" t="s">
        <v>6180</v>
      </c>
      <c r="I200" s="16" t="s">
        <v>6181</v>
      </c>
      <c r="J200" s="9" t="s">
        <v>1368</v>
      </c>
      <c r="K200" s="9" t="s">
        <v>6182</v>
      </c>
      <c r="L200" s="9" t="s">
        <v>6183</v>
      </c>
      <c r="M200" s="9" t="s">
        <v>6184</v>
      </c>
      <c r="N200" s="11" t="s">
        <v>64</v>
      </c>
      <c r="O200" s="17" t="s">
        <v>6185</v>
      </c>
      <c r="P200" s="17"/>
      <c r="Q200" s="18"/>
      <c r="R200" s="17"/>
      <c r="S200" s="18" t="s">
        <v>280</v>
      </c>
      <c r="T200" s="18" t="s">
        <v>6186</v>
      </c>
      <c r="U200" s="19">
        <v>37970</v>
      </c>
      <c r="V200" s="17">
        <v>6991</v>
      </c>
    </row>
    <row r="201" spans="1:22" ht="17.25" customHeight="1" x14ac:dyDescent="0.2">
      <c r="A201" s="7">
        <v>201</v>
      </c>
      <c r="B201" s="17">
        <v>6993</v>
      </c>
      <c r="C201" s="56" t="s">
        <v>8889</v>
      </c>
      <c r="D201" s="9" t="s">
        <v>8257</v>
      </c>
      <c r="E201" s="16" t="s">
        <v>4889</v>
      </c>
      <c r="F201" s="9" t="s">
        <v>4890</v>
      </c>
      <c r="G201" s="16" t="s">
        <v>4891</v>
      </c>
      <c r="H201" s="16" t="s">
        <v>4892</v>
      </c>
      <c r="I201" s="16" t="s">
        <v>4893</v>
      </c>
      <c r="J201" s="9" t="s">
        <v>4894</v>
      </c>
      <c r="K201" s="9" t="s">
        <v>4895</v>
      </c>
      <c r="L201" s="9" t="s">
        <v>4896</v>
      </c>
      <c r="M201" s="9" t="s">
        <v>4897</v>
      </c>
      <c r="N201" s="11" t="s">
        <v>93</v>
      </c>
      <c r="O201" s="17" t="s">
        <v>2902</v>
      </c>
      <c r="P201" s="17" t="s">
        <v>4898</v>
      </c>
      <c r="Q201" s="18" t="s">
        <v>4899</v>
      </c>
      <c r="R201" s="17"/>
      <c r="S201" s="18">
        <v>93401</v>
      </c>
      <c r="T201" s="18" t="s">
        <v>4900</v>
      </c>
      <c r="U201" s="19">
        <v>37970</v>
      </c>
      <c r="V201" s="17">
        <v>6993</v>
      </c>
    </row>
    <row r="202" spans="1:22" ht="17.25" customHeight="1" x14ac:dyDescent="0.2">
      <c r="A202" s="7">
        <v>202</v>
      </c>
      <c r="B202" s="17">
        <v>6994</v>
      </c>
      <c r="C202" s="56" t="s">
        <v>7152</v>
      </c>
      <c r="D202" s="9" t="s">
        <v>8258</v>
      </c>
      <c r="E202" s="9" t="s">
        <v>55</v>
      </c>
      <c r="F202" s="9" t="s">
        <v>7153</v>
      </c>
      <c r="G202" s="16" t="s">
        <v>7154</v>
      </c>
      <c r="H202" s="16" t="s">
        <v>1090</v>
      </c>
      <c r="I202" s="16" t="s">
        <v>7155</v>
      </c>
      <c r="J202" s="9" t="s">
        <v>1240</v>
      </c>
      <c r="K202" s="9" t="s">
        <v>7156</v>
      </c>
      <c r="L202" s="9" t="s">
        <v>7157</v>
      </c>
      <c r="M202" s="9" t="s">
        <v>7158</v>
      </c>
      <c r="N202" s="11" t="s">
        <v>865</v>
      </c>
      <c r="O202" s="17" t="s">
        <v>230</v>
      </c>
      <c r="P202" s="17"/>
      <c r="Q202" s="18"/>
      <c r="R202" s="17"/>
      <c r="S202" s="18" t="s">
        <v>280</v>
      </c>
      <c r="T202" s="18" t="s">
        <v>7159</v>
      </c>
      <c r="U202" s="19">
        <v>37970</v>
      </c>
      <c r="V202" s="17">
        <v>6994</v>
      </c>
    </row>
    <row r="203" spans="1:22" ht="17.25" customHeight="1" x14ac:dyDescent="0.2">
      <c r="A203" s="7">
        <v>203</v>
      </c>
      <c r="B203" s="17">
        <v>6995</v>
      </c>
      <c r="C203" s="56" t="s">
        <v>8890</v>
      </c>
      <c r="D203" s="9" t="s">
        <v>8259</v>
      </c>
      <c r="E203" s="9" t="s">
        <v>502</v>
      </c>
      <c r="F203" s="9" t="s">
        <v>503</v>
      </c>
      <c r="G203" s="16" t="s">
        <v>103</v>
      </c>
      <c r="H203" s="16" t="s">
        <v>504</v>
      </c>
      <c r="I203" s="16" t="s">
        <v>90</v>
      </c>
      <c r="J203" s="9"/>
      <c r="K203" s="9"/>
      <c r="L203" s="9" t="s">
        <v>5834</v>
      </c>
      <c r="M203" s="9" t="s">
        <v>5835</v>
      </c>
      <c r="N203" s="11" t="s">
        <v>35</v>
      </c>
      <c r="O203" s="17" t="s">
        <v>5836</v>
      </c>
      <c r="P203" s="17" t="s">
        <v>5837</v>
      </c>
      <c r="Q203" s="18" t="s">
        <v>5838</v>
      </c>
      <c r="R203" s="17"/>
      <c r="S203" s="18">
        <v>91001</v>
      </c>
      <c r="T203" s="18" t="s">
        <v>5839</v>
      </c>
      <c r="U203" s="19">
        <v>37970</v>
      </c>
      <c r="V203" s="17">
        <v>6995</v>
      </c>
    </row>
    <row r="204" spans="1:22" ht="17.25" customHeight="1" x14ac:dyDescent="0.2">
      <c r="A204" s="7">
        <v>204</v>
      </c>
      <c r="B204" s="79">
        <v>6997</v>
      </c>
      <c r="C204" s="141" t="s">
        <v>8891</v>
      </c>
      <c r="D204" s="20" t="s">
        <v>8260</v>
      </c>
      <c r="E204" s="20" t="s">
        <v>502</v>
      </c>
      <c r="F204" s="20" t="s">
        <v>503</v>
      </c>
      <c r="G204" s="78" t="s">
        <v>103</v>
      </c>
      <c r="H204" s="78" t="s">
        <v>504</v>
      </c>
      <c r="I204" s="78" t="s">
        <v>90</v>
      </c>
      <c r="J204" s="20"/>
      <c r="K204" s="20"/>
      <c r="L204" s="20" t="s">
        <v>1152</v>
      </c>
      <c r="M204" s="20" t="s">
        <v>1153</v>
      </c>
      <c r="N204" s="26" t="s">
        <v>93</v>
      </c>
      <c r="O204" s="79" t="s">
        <v>1154</v>
      </c>
      <c r="P204" s="79" t="s">
        <v>1155</v>
      </c>
      <c r="Q204" s="80"/>
      <c r="R204" s="79"/>
      <c r="S204" s="80">
        <v>91001</v>
      </c>
      <c r="T204" s="80" t="s">
        <v>511</v>
      </c>
      <c r="U204" s="81">
        <v>37970</v>
      </c>
      <c r="V204" s="79">
        <v>6997</v>
      </c>
    </row>
    <row r="205" spans="1:22" ht="17.25" customHeight="1" x14ac:dyDescent="0.2">
      <c r="A205" s="7">
        <v>205</v>
      </c>
      <c r="B205" s="79">
        <v>6998</v>
      </c>
      <c r="C205" s="141" t="s">
        <v>8892</v>
      </c>
      <c r="D205" s="20" t="s">
        <v>8261</v>
      </c>
      <c r="E205" s="20" t="s">
        <v>502</v>
      </c>
      <c r="F205" s="20" t="s">
        <v>503</v>
      </c>
      <c r="G205" s="78" t="s">
        <v>103</v>
      </c>
      <c r="H205" s="78" t="s">
        <v>504</v>
      </c>
      <c r="I205" s="78" t="s">
        <v>90</v>
      </c>
      <c r="J205" s="20"/>
      <c r="K205" s="20"/>
      <c r="L205" s="20" t="s">
        <v>1156</v>
      </c>
      <c r="M205" s="20" t="s">
        <v>1157</v>
      </c>
      <c r="N205" s="26" t="s">
        <v>93</v>
      </c>
      <c r="O205" s="79" t="s">
        <v>403</v>
      </c>
      <c r="P205" s="79">
        <v>226773400</v>
      </c>
      <c r="Q205" s="88" t="s">
        <v>1158</v>
      </c>
      <c r="R205" s="79"/>
      <c r="S205" s="80">
        <v>91001</v>
      </c>
      <c r="T205" s="80" t="s">
        <v>511</v>
      </c>
      <c r="U205" s="81">
        <v>37970</v>
      </c>
      <c r="V205" s="79">
        <v>6998</v>
      </c>
    </row>
    <row r="206" spans="1:22" ht="17.25" customHeight="1" x14ac:dyDescent="0.2">
      <c r="A206" s="7">
        <v>206</v>
      </c>
      <c r="B206" s="79">
        <v>6999</v>
      </c>
      <c r="C206" s="141" t="s">
        <v>1159</v>
      </c>
      <c r="D206" s="20" t="s">
        <v>8262</v>
      </c>
      <c r="E206" s="20" t="s">
        <v>55</v>
      </c>
      <c r="F206" s="20" t="s">
        <v>1160</v>
      </c>
      <c r="G206" s="78" t="s">
        <v>1161</v>
      </c>
      <c r="H206" s="78" t="s">
        <v>280</v>
      </c>
      <c r="I206" s="78" t="s">
        <v>1162</v>
      </c>
      <c r="J206" s="20" t="s">
        <v>1163</v>
      </c>
      <c r="K206" s="20" t="s">
        <v>1164</v>
      </c>
      <c r="L206" s="20" t="s">
        <v>1165</v>
      </c>
      <c r="M206" s="20" t="s">
        <v>1166</v>
      </c>
      <c r="N206" s="26" t="s">
        <v>865</v>
      </c>
      <c r="O206" s="79" t="s">
        <v>1167</v>
      </c>
      <c r="P206" s="79"/>
      <c r="Q206" s="80" t="s">
        <v>1168</v>
      </c>
      <c r="R206" s="79"/>
      <c r="S206" s="80" t="s">
        <v>280</v>
      </c>
      <c r="T206" s="80" t="s">
        <v>1169</v>
      </c>
      <c r="U206" s="81">
        <v>37970</v>
      </c>
      <c r="V206" s="79">
        <v>6999</v>
      </c>
    </row>
    <row r="207" spans="1:22" ht="17.25" customHeight="1" x14ac:dyDescent="0.2">
      <c r="A207" s="7">
        <v>207</v>
      </c>
      <c r="B207" s="17">
        <v>7000</v>
      </c>
      <c r="C207" s="56" t="s">
        <v>4268</v>
      </c>
      <c r="D207" s="9" t="s">
        <v>8263</v>
      </c>
      <c r="E207" s="9" t="s">
        <v>55</v>
      </c>
      <c r="F207" s="9" t="s">
        <v>4269</v>
      </c>
      <c r="G207" s="16" t="s">
        <v>4270</v>
      </c>
      <c r="H207" s="16" t="s">
        <v>4271</v>
      </c>
      <c r="I207" s="16" t="s">
        <v>4272</v>
      </c>
      <c r="J207" s="9" t="s">
        <v>291</v>
      </c>
      <c r="K207" s="9" t="s">
        <v>4273</v>
      </c>
      <c r="L207" s="9" t="s">
        <v>4274</v>
      </c>
      <c r="M207" s="9" t="s">
        <v>4275</v>
      </c>
      <c r="N207" s="11" t="s">
        <v>93</v>
      </c>
      <c r="O207" s="17" t="s">
        <v>1402</v>
      </c>
      <c r="P207" s="17" t="s">
        <v>4276</v>
      </c>
      <c r="Q207" s="18" t="s">
        <v>4277</v>
      </c>
      <c r="R207" s="17"/>
      <c r="S207" s="18">
        <v>93401</v>
      </c>
      <c r="T207" s="18" t="s">
        <v>4278</v>
      </c>
      <c r="U207" s="19">
        <v>37970</v>
      </c>
      <c r="V207" s="17">
        <v>7000</v>
      </c>
    </row>
    <row r="208" spans="1:22" ht="17.25" customHeight="1" x14ac:dyDescent="0.2">
      <c r="A208" s="7">
        <v>208</v>
      </c>
      <c r="B208" s="79">
        <v>7003</v>
      </c>
      <c r="C208" s="141" t="s">
        <v>1170</v>
      </c>
      <c r="D208" s="20" t="s">
        <v>8264</v>
      </c>
      <c r="E208" s="20" t="s">
        <v>55</v>
      </c>
      <c r="F208" s="20" t="s">
        <v>1171</v>
      </c>
      <c r="G208" s="78" t="s">
        <v>1172</v>
      </c>
      <c r="H208" s="78" t="s">
        <v>1173</v>
      </c>
      <c r="I208" s="78" t="s">
        <v>1174</v>
      </c>
      <c r="J208" s="20" t="s">
        <v>1175</v>
      </c>
      <c r="K208" s="20" t="s">
        <v>1176</v>
      </c>
      <c r="L208" s="20" t="s">
        <v>1177</v>
      </c>
      <c r="M208" s="20" t="s">
        <v>1178</v>
      </c>
      <c r="N208" s="26" t="s">
        <v>93</v>
      </c>
      <c r="O208" s="79" t="s">
        <v>198</v>
      </c>
      <c r="P208" s="79">
        <v>223414941</v>
      </c>
      <c r="Q208" s="80" t="s">
        <v>1179</v>
      </c>
      <c r="R208" s="79"/>
      <c r="S208" s="80" t="s">
        <v>1180</v>
      </c>
      <c r="T208" s="81" t="s">
        <v>1181</v>
      </c>
      <c r="U208" s="81">
        <v>37970</v>
      </c>
      <c r="V208" s="79">
        <v>7003</v>
      </c>
    </row>
    <row r="209" spans="1:22" ht="17.25" customHeight="1" x14ac:dyDescent="0.2">
      <c r="A209" s="7">
        <v>209</v>
      </c>
      <c r="B209" s="17">
        <v>7004</v>
      </c>
      <c r="C209" s="56" t="s">
        <v>1182</v>
      </c>
      <c r="D209" s="9" t="s">
        <v>8265</v>
      </c>
      <c r="E209" s="9" t="s">
        <v>189</v>
      </c>
      <c r="F209" s="9" t="s">
        <v>1183</v>
      </c>
      <c r="G209" s="16" t="s">
        <v>1184</v>
      </c>
      <c r="H209" s="16" t="s">
        <v>1185</v>
      </c>
      <c r="I209" s="16" t="s">
        <v>1186</v>
      </c>
      <c r="J209" s="9" t="s">
        <v>1187</v>
      </c>
      <c r="K209" s="9" t="s">
        <v>1188</v>
      </c>
      <c r="L209" s="9" t="s">
        <v>1189</v>
      </c>
      <c r="M209" s="9" t="s">
        <v>1190</v>
      </c>
      <c r="N209" s="11" t="s">
        <v>93</v>
      </c>
      <c r="O209" s="17" t="s">
        <v>1191</v>
      </c>
      <c r="P209" s="17" t="s">
        <v>1192</v>
      </c>
      <c r="Q209" s="28" t="s">
        <v>1193</v>
      </c>
      <c r="R209" s="17"/>
      <c r="S209" s="18">
        <v>93401</v>
      </c>
      <c r="T209" s="55" t="s">
        <v>1194</v>
      </c>
      <c r="U209" s="19">
        <v>37970</v>
      </c>
      <c r="V209" s="17">
        <v>7004</v>
      </c>
    </row>
    <row r="210" spans="1:22" ht="17.25" customHeight="1" x14ac:dyDescent="0.2">
      <c r="A210" s="7">
        <v>210</v>
      </c>
      <c r="B210" s="17">
        <v>7005</v>
      </c>
      <c r="C210" s="56" t="s">
        <v>4150</v>
      </c>
      <c r="D210" s="9" t="s">
        <v>8266</v>
      </c>
      <c r="E210" s="9" t="s">
        <v>55</v>
      </c>
      <c r="F210" s="9" t="s">
        <v>4151</v>
      </c>
      <c r="G210" s="16" t="s">
        <v>4152</v>
      </c>
      <c r="H210" s="16" t="s">
        <v>4153</v>
      </c>
      <c r="I210" s="16" t="s">
        <v>4154</v>
      </c>
      <c r="J210" s="9" t="s">
        <v>4155</v>
      </c>
      <c r="K210" s="24" t="s">
        <v>4156</v>
      </c>
      <c r="L210" s="9" t="s">
        <v>4157</v>
      </c>
      <c r="M210" s="9" t="s">
        <v>4158</v>
      </c>
      <c r="N210" s="11" t="s">
        <v>93</v>
      </c>
      <c r="O210" s="17" t="s">
        <v>4159</v>
      </c>
      <c r="P210" s="17" t="s">
        <v>4160</v>
      </c>
      <c r="Q210" s="18"/>
      <c r="R210" s="17"/>
      <c r="S210" s="18">
        <v>93401</v>
      </c>
      <c r="T210" s="18" t="s">
        <v>4161</v>
      </c>
      <c r="U210" s="19">
        <v>37970</v>
      </c>
      <c r="V210" s="17">
        <v>7005</v>
      </c>
    </row>
    <row r="211" spans="1:22" ht="17.25" customHeight="1" x14ac:dyDescent="0.2">
      <c r="A211" s="7">
        <v>211</v>
      </c>
      <c r="B211" s="17">
        <v>7008</v>
      </c>
      <c r="C211" s="56" t="s">
        <v>7691</v>
      </c>
      <c r="D211" s="9" t="s">
        <v>8267</v>
      </c>
      <c r="E211" s="9" t="s">
        <v>674</v>
      </c>
      <c r="F211" s="9" t="s">
        <v>7598</v>
      </c>
      <c r="G211" s="16" t="s">
        <v>103</v>
      </c>
      <c r="H211" s="16" t="s">
        <v>3349</v>
      </c>
      <c r="I211" s="16" t="s">
        <v>90</v>
      </c>
      <c r="J211" s="9"/>
      <c r="K211" s="9"/>
      <c r="L211" s="9" t="s">
        <v>7692</v>
      </c>
      <c r="M211" s="9" t="s">
        <v>7693</v>
      </c>
      <c r="N211" s="11" t="s">
        <v>93</v>
      </c>
      <c r="O211" s="17" t="s">
        <v>7694</v>
      </c>
      <c r="P211" s="17" t="s">
        <v>7695</v>
      </c>
      <c r="Q211" s="18"/>
      <c r="R211" s="17"/>
      <c r="S211" s="18" t="s">
        <v>158</v>
      </c>
      <c r="T211" s="18" t="s">
        <v>7696</v>
      </c>
      <c r="U211" s="19">
        <v>37970</v>
      </c>
      <c r="V211" s="17">
        <v>7008</v>
      </c>
    </row>
    <row r="212" spans="1:22" ht="17.25" customHeight="1" x14ac:dyDescent="0.2">
      <c r="A212" s="7">
        <v>212</v>
      </c>
      <c r="B212" s="79">
        <v>7010</v>
      </c>
      <c r="C212" s="141" t="s">
        <v>8893</v>
      </c>
      <c r="D212" s="20" t="s">
        <v>8268</v>
      </c>
      <c r="E212" s="20" t="s">
        <v>1195</v>
      </c>
      <c r="F212" s="20" t="s">
        <v>1196</v>
      </c>
      <c r="G212" s="78" t="s">
        <v>1197</v>
      </c>
      <c r="H212" s="78" t="s">
        <v>1198</v>
      </c>
      <c r="I212" s="78" t="s">
        <v>1199</v>
      </c>
      <c r="J212" s="20" t="s">
        <v>961</v>
      </c>
      <c r="K212" s="20" t="s">
        <v>1200</v>
      </c>
      <c r="L212" s="20" t="s">
        <v>1201</v>
      </c>
      <c r="M212" s="20" t="s">
        <v>1202</v>
      </c>
      <c r="N212" s="26" t="s">
        <v>64</v>
      </c>
      <c r="O212" s="79" t="s">
        <v>1203</v>
      </c>
      <c r="P212" s="79" t="s">
        <v>1204</v>
      </c>
      <c r="Q212" s="80" t="s">
        <v>1205</v>
      </c>
      <c r="R212" s="79"/>
      <c r="S212" s="80" t="s">
        <v>1206</v>
      </c>
      <c r="T212" s="80" t="s">
        <v>432</v>
      </c>
      <c r="U212" s="81">
        <v>37970</v>
      </c>
      <c r="V212" s="79">
        <v>7010</v>
      </c>
    </row>
    <row r="213" spans="1:22" ht="17.25" customHeight="1" x14ac:dyDescent="0.2">
      <c r="A213" s="7">
        <v>213</v>
      </c>
      <c r="B213" s="17">
        <v>7012</v>
      </c>
      <c r="C213" s="56" t="s">
        <v>5414</v>
      </c>
      <c r="D213" s="9" t="s">
        <v>8269</v>
      </c>
      <c r="E213" s="9" t="s">
        <v>350</v>
      </c>
      <c r="F213" s="9" t="s">
        <v>5415</v>
      </c>
      <c r="G213" s="86" t="s">
        <v>5416</v>
      </c>
      <c r="H213" s="16" t="s">
        <v>5417</v>
      </c>
      <c r="I213" s="86" t="s">
        <v>5418</v>
      </c>
      <c r="J213" s="9" t="s">
        <v>5419</v>
      </c>
      <c r="K213" s="9" t="s">
        <v>614</v>
      </c>
      <c r="L213" s="9" t="s">
        <v>5420</v>
      </c>
      <c r="M213" s="9" t="s">
        <v>5421</v>
      </c>
      <c r="N213" s="11" t="s">
        <v>93</v>
      </c>
      <c r="O213" s="17" t="s">
        <v>308</v>
      </c>
      <c r="P213" s="17"/>
      <c r="Q213" s="18" t="s">
        <v>5422</v>
      </c>
      <c r="R213" s="17"/>
      <c r="S213" s="18">
        <v>93401</v>
      </c>
      <c r="T213" s="126" t="s">
        <v>5423</v>
      </c>
      <c r="U213" s="19">
        <v>37970</v>
      </c>
      <c r="V213" s="17">
        <v>7012</v>
      </c>
    </row>
    <row r="214" spans="1:22" ht="17.25" customHeight="1" x14ac:dyDescent="0.2">
      <c r="A214" s="7">
        <v>214</v>
      </c>
      <c r="B214" s="17">
        <v>7013</v>
      </c>
      <c r="C214" s="56" t="s">
        <v>3530</v>
      </c>
      <c r="D214" s="9" t="s">
        <v>8270</v>
      </c>
      <c r="E214" s="9" t="s">
        <v>101</v>
      </c>
      <c r="F214" s="9" t="s">
        <v>3531</v>
      </c>
      <c r="G214" s="16" t="s">
        <v>103</v>
      </c>
      <c r="H214" s="16" t="s">
        <v>89</v>
      </c>
      <c r="I214" s="16" t="s">
        <v>90</v>
      </c>
      <c r="J214" s="9"/>
      <c r="K214" s="9"/>
      <c r="L214" s="9" t="s">
        <v>3532</v>
      </c>
      <c r="M214" s="9" t="s">
        <v>3533</v>
      </c>
      <c r="N214" s="11" t="s">
        <v>93</v>
      </c>
      <c r="O214" s="17" t="s">
        <v>3534</v>
      </c>
      <c r="P214" s="17" t="s">
        <v>3535</v>
      </c>
      <c r="Q214" s="18"/>
      <c r="R214" s="17"/>
      <c r="S214" s="18" t="s">
        <v>119</v>
      </c>
      <c r="T214" s="18" t="s">
        <v>3536</v>
      </c>
      <c r="U214" s="19">
        <v>37970</v>
      </c>
      <c r="V214" s="17">
        <v>7013</v>
      </c>
    </row>
    <row r="215" spans="1:22" ht="17.25" customHeight="1" x14ac:dyDescent="0.2">
      <c r="A215" s="7">
        <v>215</v>
      </c>
      <c r="B215" s="17">
        <v>7014</v>
      </c>
      <c r="C215" s="56" t="s">
        <v>6483</v>
      </c>
      <c r="D215" s="9" t="s">
        <v>8271</v>
      </c>
      <c r="E215" s="9" t="s">
        <v>923</v>
      </c>
      <c r="F215" s="9" t="s">
        <v>6484</v>
      </c>
      <c r="G215" s="16" t="s">
        <v>6485</v>
      </c>
      <c r="H215" s="16" t="s">
        <v>6486</v>
      </c>
      <c r="I215" s="16" t="s">
        <v>6487</v>
      </c>
      <c r="J215" s="9" t="s">
        <v>6054</v>
      </c>
      <c r="K215" s="9" t="s">
        <v>6488</v>
      </c>
      <c r="L215" s="9" t="s">
        <v>6489</v>
      </c>
      <c r="M215" s="9" t="s">
        <v>6490</v>
      </c>
      <c r="N215" s="11" t="s">
        <v>64</v>
      </c>
      <c r="O215" s="17" t="s">
        <v>65</v>
      </c>
      <c r="P215" s="17"/>
      <c r="Q215" s="18"/>
      <c r="R215" s="17"/>
      <c r="S215" s="18" t="s">
        <v>280</v>
      </c>
      <c r="T215" s="18" t="s">
        <v>6491</v>
      </c>
      <c r="U215" s="19">
        <v>37970</v>
      </c>
      <c r="V215" s="17">
        <v>7014</v>
      </c>
    </row>
    <row r="216" spans="1:22" ht="17.25" customHeight="1" x14ac:dyDescent="0.2">
      <c r="A216" s="7">
        <v>216</v>
      </c>
      <c r="B216" s="79">
        <v>7015</v>
      </c>
      <c r="C216" s="141" t="s">
        <v>1207</v>
      </c>
      <c r="D216" s="20" t="s">
        <v>8272</v>
      </c>
      <c r="E216" s="20" t="s">
        <v>1208</v>
      </c>
      <c r="F216" s="20" t="s">
        <v>1209</v>
      </c>
      <c r="G216" s="78" t="s">
        <v>103</v>
      </c>
      <c r="H216" s="78" t="s">
        <v>1210</v>
      </c>
      <c r="I216" s="78" t="s">
        <v>90</v>
      </c>
      <c r="J216" s="20"/>
      <c r="K216" s="20"/>
      <c r="L216" s="20" t="s">
        <v>1211</v>
      </c>
      <c r="M216" s="20" t="s">
        <v>1212</v>
      </c>
      <c r="N216" s="26" t="s">
        <v>93</v>
      </c>
      <c r="O216" s="79" t="s">
        <v>294</v>
      </c>
      <c r="P216" s="79" t="s">
        <v>1213</v>
      </c>
      <c r="Q216" s="80" t="s">
        <v>1214</v>
      </c>
      <c r="R216" s="79"/>
      <c r="S216" s="80">
        <v>93401</v>
      </c>
      <c r="T216" s="80" t="s">
        <v>8000</v>
      </c>
      <c r="U216" s="81">
        <v>37970</v>
      </c>
      <c r="V216" s="79">
        <v>7015</v>
      </c>
    </row>
    <row r="217" spans="1:22" ht="17.25" customHeight="1" x14ac:dyDescent="0.2">
      <c r="A217" s="7">
        <v>217</v>
      </c>
      <c r="B217" s="17">
        <v>7017</v>
      </c>
      <c r="C217" s="56" t="s">
        <v>8894</v>
      </c>
      <c r="D217" s="9" t="s">
        <v>8273</v>
      </c>
      <c r="E217" s="9" t="s">
        <v>2195</v>
      </c>
      <c r="F217" s="9" t="s">
        <v>7293</v>
      </c>
      <c r="G217" s="16" t="s">
        <v>7294</v>
      </c>
      <c r="H217" s="16" t="s">
        <v>2198</v>
      </c>
      <c r="I217" s="16" t="s">
        <v>7295</v>
      </c>
      <c r="J217" s="9" t="s">
        <v>7296</v>
      </c>
      <c r="K217" s="9" t="s">
        <v>7297</v>
      </c>
      <c r="L217" s="9" t="s">
        <v>7298</v>
      </c>
      <c r="M217" s="9" t="s">
        <v>7299</v>
      </c>
      <c r="N217" s="11" t="s">
        <v>93</v>
      </c>
      <c r="O217" s="17" t="s">
        <v>7041</v>
      </c>
      <c r="P217" s="17"/>
      <c r="Q217" s="18"/>
      <c r="R217" s="17"/>
      <c r="S217" s="18" t="s">
        <v>1206</v>
      </c>
      <c r="T217" s="18" t="s">
        <v>7300</v>
      </c>
      <c r="U217" s="19">
        <v>37970</v>
      </c>
      <c r="V217" s="17">
        <v>7017</v>
      </c>
    </row>
    <row r="218" spans="1:22" ht="17.25" customHeight="1" x14ac:dyDescent="0.2">
      <c r="A218" s="7">
        <v>218</v>
      </c>
      <c r="B218" s="79">
        <v>7018</v>
      </c>
      <c r="C218" s="141" t="s">
        <v>9194</v>
      </c>
      <c r="D218" s="20" t="s">
        <v>7952</v>
      </c>
      <c r="E218" s="20" t="s">
        <v>502</v>
      </c>
      <c r="F218" s="20" t="s">
        <v>503</v>
      </c>
      <c r="G218" s="78" t="s">
        <v>103</v>
      </c>
      <c r="H218" s="78" t="s">
        <v>504</v>
      </c>
      <c r="I218" s="78" t="s">
        <v>90</v>
      </c>
      <c r="J218" s="20"/>
      <c r="K218" s="20"/>
      <c r="L218" s="20" t="s">
        <v>1215</v>
      </c>
      <c r="M218" s="20" t="s">
        <v>1216</v>
      </c>
      <c r="N218" s="26" t="s">
        <v>35</v>
      </c>
      <c r="O218" s="79" t="s">
        <v>1217</v>
      </c>
      <c r="P218" s="79" t="s">
        <v>1218</v>
      </c>
      <c r="Q218" s="80" t="s">
        <v>1219</v>
      </c>
      <c r="R218" s="79"/>
      <c r="S218" s="80">
        <v>91001</v>
      </c>
      <c r="T218" s="80" t="s">
        <v>511</v>
      </c>
      <c r="U218" s="81">
        <v>37970</v>
      </c>
      <c r="V218" s="79">
        <v>7018</v>
      </c>
    </row>
    <row r="219" spans="1:22" ht="17.25" customHeight="1" x14ac:dyDescent="0.2">
      <c r="A219" s="7">
        <v>219</v>
      </c>
      <c r="B219" s="17">
        <v>7019</v>
      </c>
      <c r="C219" s="56" t="s">
        <v>7053</v>
      </c>
      <c r="D219" s="9" t="s">
        <v>8274</v>
      </c>
      <c r="E219" s="9" t="s">
        <v>55</v>
      </c>
      <c r="F219" s="9" t="s">
        <v>7054</v>
      </c>
      <c r="G219" s="16" t="s">
        <v>7055</v>
      </c>
      <c r="H219" s="16" t="s">
        <v>1090</v>
      </c>
      <c r="I219" s="16" t="s">
        <v>7056</v>
      </c>
      <c r="J219" s="9" t="s">
        <v>7057</v>
      </c>
      <c r="K219" s="9" t="s">
        <v>7058</v>
      </c>
      <c r="L219" s="9" t="s">
        <v>7059</v>
      </c>
      <c r="M219" s="9" t="s">
        <v>7060</v>
      </c>
      <c r="N219" s="11" t="s">
        <v>178</v>
      </c>
      <c r="O219" s="17" t="s">
        <v>179</v>
      </c>
      <c r="P219" s="17"/>
      <c r="Q219" s="18"/>
      <c r="R219" s="17"/>
      <c r="S219" s="18" t="s">
        <v>280</v>
      </c>
      <c r="T219" s="18" t="s">
        <v>7061</v>
      </c>
      <c r="U219" s="19">
        <v>37970</v>
      </c>
      <c r="V219" s="17">
        <v>7019</v>
      </c>
    </row>
    <row r="220" spans="1:22" ht="17.25" customHeight="1" x14ac:dyDescent="0.2">
      <c r="A220" s="7">
        <v>220</v>
      </c>
      <c r="B220" s="79">
        <v>7021</v>
      </c>
      <c r="C220" s="141" t="s">
        <v>8985</v>
      </c>
      <c r="D220" s="20" t="s">
        <v>8275</v>
      </c>
      <c r="E220" s="20" t="s">
        <v>502</v>
      </c>
      <c r="F220" s="20" t="s">
        <v>503</v>
      </c>
      <c r="G220" s="78" t="s">
        <v>103</v>
      </c>
      <c r="H220" s="78" t="s">
        <v>504</v>
      </c>
      <c r="I220" s="78" t="s">
        <v>90</v>
      </c>
      <c r="J220" s="20"/>
      <c r="K220" s="20"/>
      <c r="L220" s="20" t="s">
        <v>1220</v>
      </c>
      <c r="M220" s="20" t="s">
        <v>1221</v>
      </c>
      <c r="N220" s="26" t="s">
        <v>507</v>
      </c>
      <c r="O220" s="79" t="s">
        <v>1222</v>
      </c>
      <c r="P220" s="79" t="s">
        <v>1223</v>
      </c>
      <c r="Q220" s="80" t="s">
        <v>1224</v>
      </c>
      <c r="R220" s="79"/>
      <c r="S220" s="80">
        <v>91001</v>
      </c>
      <c r="T220" s="80" t="s">
        <v>511</v>
      </c>
      <c r="U220" s="81">
        <v>37970</v>
      </c>
      <c r="V220" s="79">
        <v>7021</v>
      </c>
    </row>
    <row r="221" spans="1:22" ht="17.25" customHeight="1" x14ac:dyDescent="0.2">
      <c r="A221" s="7">
        <v>221</v>
      </c>
      <c r="B221" s="17">
        <v>7023</v>
      </c>
      <c r="C221" s="56" t="s">
        <v>7669</v>
      </c>
      <c r="D221" s="9" t="s">
        <v>8276</v>
      </c>
      <c r="E221" s="9" t="s">
        <v>674</v>
      </c>
      <c r="F221" s="9" t="s">
        <v>7670</v>
      </c>
      <c r="G221" s="16" t="s">
        <v>103</v>
      </c>
      <c r="H221" s="16" t="s">
        <v>677</v>
      </c>
      <c r="I221" s="16" t="s">
        <v>90</v>
      </c>
      <c r="J221" s="9"/>
      <c r="K221" s="9"/>
      <c r="L221" s="9" t="s">
        <v>7671</v>
      </c>
      <c r="M221" s="9" t="s">
        <v>7672</v>
      </c>
      <c r="N221" s="11" t="s">
        <v>1129</v>
      </c>
      <c r="O221" s="17" t="s">
        <v>1635</v>
      </c>
      <c r="P221" s="17" t="s">
        <v>7673</v>
      </c>
      <c r="Q221" s="18"/>
      <c r="R221" s="17"/>
      <c r="S221" s="18">
        <v>93910</v>
      </c>
      <c r="T221" s="18" t="s">
        <v>7674</v>
      </c>
      <c r="U221" s="19">
        <v>37970</v>
      </c>
      <c r="V221" s="17">
        <v>7023</v>
      </c>
    </row>
    <row r="222" spans="1:22" ht="17.25" customHeight="1" x14ac:dyDescent="0.2">
      <c r="A222" s="7">
        <v>222</v>
      </c>
      <c r="B222" s="17">
        <v>7024</v>
      </c>
      <c r="C222" s="56" t="s">
        <v>8986</v>
      </c>
      <c r="D222" s="9" t="s">
        <v>8277</v>
      </c>
      <c r="E222" s="9" t="s">
        <v>614</v>
      </c>
      <c r="F222" s="9" t="s">
        <v>615</v>
      </c>
      <c r="G222" s="16" t="s">
        <v>519</v>
      </c>
      <c r="H222" s="16" t="s">
        <v>520</v>
      </c>
      <c r="I222" s="16" t="s">
        <v>90</v>
      </c>
      <c r="J222" s="9"/>
      <c r="K222" s="9"/>
      <c r="L222" s="9" t="s">
        <v>7572</v>
      </c>
      <c r="M222" s="36" t="s">
        <v>7573</v>
      </c>
      <c r="N222" s="11" t="s">
        <v>93</v>
      </c>
      <c r="O222" s="17" t="s">
        <v>5843</v>
      </c>
      <c r="P222" s="17"/>
      <c r="Q222" s="18" t="s">
        <v>7574</v>
      </c>
      <c r="R222" s="17"/>
      <c r="S222" s="18" t="s">
        <v>526</v>
      </c>
      <c r="T222" s="18" t="s">
        <v>7575</v>
      </c>
      <c r="U222" s="19">
        <v>37970</v>
      </c>
      <c r="V222" s="17">
        <v>7024</v>
      </c>
    </row>
    <row r="223" spans="1:22" ht="17.25" customHeight="1" x14ac:dyDescent="0.2">
      <c r="A223" s="7">
        <v>223</v>
      </c>
      <c r="B223" s="17">
        <v>7026</v>
      </c>
      <c r="C223" s="56" t="s">
        <v>6325</v>
      </c>
      <c r="D223" s="9" t="s">
        <v>8278</v>
      </c>
      <c r="E223" s="9" t="s">
        <v>923</v>
      </c>
      <c r="F223" s="9" t="s">
        <v>6326</v>
      </c>
      <c r="G223" s="16" t="s">
        <v>6327</v>
      </c>
      <c r="H223" s="16" t="s">
        <v>6328</v>
      </c>
      <c r="I223" s="16" t="s">
        <v>6329</v>
      </c>
      <c r="J223" s="9" t="s">
        <v>839</v>
      </c>
      <c r="K223" s="9" t="s">
        <v>6330</v>
      </c>
      <c r="L223" s="9" t="s">
        <v>6331</v>
      </c>
      <c r="M223" s="9" t="s">
        <v>6332</v>
      </c>
      <c r="N223" s="11" t="s">
        <v>64</v>
      </c>
      <c r="O223" s="17" t="s">
        <v>1486</v>
      </c>
      <c r="P223" s="17"/>
      <c r="Q223" s="18"/>
      <c r="R223" s="17"/>
      <c r="S223" s="18" t="s">
        <v>280</v>
      </c>
      <c r="T223" s="18" t="s">
        <v>6333</v>
      </c>
      <c r="U223" s="19">
        <v>37970</v>
      </c>
      <c r="V223" s="17">
        <v>7026</v>
      </c>
    </row>
    <row r="224" spans="1:22" ht="17.25" customHeight="1" x14ac:dyDescent="0.2">
      <c r="A224" s="7">
        <v>224</v>
      </c>
      <c r="B224" s="17">
        <v>7027</v>
      </c>
      <c r="C224" s="144" t="s">
        <v>8987</v>
      </c>
      <c r="D224" s="9" t="s">
        <v>7913</v>
      </c>
      <c r="E224" s="9" t="s">
        <v>55</v>
      </c>
      <c r="F224" s="9" t="s">
        <v>1225</v>
      </c>
      <c r="G224" s="86" t="s">
        <v>1226</v>
      </c>
      <c r="H224" s="16" t="s">
        <v>1090</v>
      </c>
      <c r="I224" s="86" t="s">
        <v>1227</v>
      </c>
      <c r="J224" s="9" t="s">
        <v>1228</v>
      </c>
      <c r="K224" s="9" t="s">
        <v>1229</v>
      </c>
      <c r="L224" s="27" t="s">
        <v>1230</v>
      </c>
      <c r="M224" s="9" t="s">
        <v>1231</v>
      </c>
      <c r="N224" s="11" t="s">
        <v>64</v>
      </c>
      <c r="O224" s="17" t="s">
        <v>1232</v>
      </c>
      <c r="P224" s="89" t="s">
        <v>7387</v>
      </c>
      <c r="Q224" s="28" t="s">
        <v>1234</v>
      </c>
      <c r="R224" s="17"/>
      <c r="S224" s="18" t="s">
        <v>280</v>
      </c>
      <c r="T224" s="55" t="s">
        <v>1235</v>
      </c>
      <c r="U224" s="19">
        <v>37970</v>
      </c>
      <c r="V224" s="17">
        <v>7027</v>
      </c>
    </row>
    <row r="225" spans="1:22" ht="17.25" customHeight="1" x14ac:dyDescent="0.2">
      <c r="A225" s="7">
        <v>225</v>
      </c>
      <c r="B225" s="17">
        <v>7031</v>
      </c>
      <c r="C225" s="56" t="s">
        <v>8988</v>
      </c>
      <c r="D225" s="9" t="s">
        <v>8279</v>
      </c>
      <c r="E225" s="9" t="s">
        <v>55</v>
      </c>
      <c r="F225" s="9" t="s">
        <v>1236</v>
      </c>
      <c r="G225" s="86" t="s">
        <v>1237</v>
      </c>
      <c r="H225" s="16" t="s">
        <v>1238</v>
      </c>
      <c r="I225" s="16" t="s">
        <v>1239</v>
      </c>
      <c r="J225" s="9" t="s">
        <v>1240</v>
      </c>
      <c r="K225" s="9" t="s">
        <v>1241</v>
      </c>
      <c r="L225" s="9" t="s">
        <v>1242</v>
      </c>
      <c r="M225" s="9" t="s">
        <v>1243</v>
      </c>
      <c r="N225" s="11" t="s">
        <v>93</v>
      </c>
      <c r="O225" s="17" t="s">
        <v>244</v>
      </c>
      <c r="P225" s="17" t="s">
        <v>1244</v>
      </c>
      <c r="Q225" s="28" t="s">
        <v>1245</v>
      </c>
      <c r="R225" s="17"/>
      <c r="S225" s="18" t="s">
        <v>1246</v>
      </c>
      <c r="T225" s="55" t="s">
        <v>1247</v>
      </c>
      <c r="U225" s="19">
        <v>37970</v>
      </c>
      <c r="V225" s="17">
        <v>7031</v>
      </c>
    </row>
    <row r="226" spans="1:22" ht="17.25" customHeight="1" x14ac:dyDescent="0.2">
      <c r="A226" s="7">
        <v>226</v>
      </c>
      <c r="B226" s="79">
        <v>7036</v>
      </c>
      <c r="C226" s="141" t="s">
        <v>8989</v>
      </c>
      <c r="D226" s="20" t="s">
        <v>8280</v>
      </c>
      <c r="E226" s="20" t="s">
        <v>189</v>
      </c>
      <c r="F226" s="20" t="s">
        <v>1248</v>
      </c>
      <c r="G226" s="78" t="s">
        <v>1249</v>
      </c>
      <c r="H226" s="78" t="s">
        <v>1250</v>
      </c>
      <c r="I226" s="78" t="s">
        <v>1251</v>
      </c>
      <c r="J226" s="20" t="s">
        <v>1252</v>
      </c>
      <c r="K226" s="20" t="s">
        <v>1253</v>
      </c>
      <c r="L226" s="20" t="s">
        <v>1254</v>
      </c>
      <c r="M226" s="20" t="s">
        <v>1255</v>
      </c>
      <c r="N226" s="26" t="s">
        <v>93</v>
      </c>
      <c r="O226" s="79" t="s">
        <v>1256</v>
      </c>
      <c r="P226" s="79" t="s">
        <v>1257</v>
      </c>
      <c r="Q226" s="80" t="s">
        <v>1258</v>
      </c>
      <c r="R226" s="79"/>
      <c r="S226" s="80" t="s">
        <v>1259</v>
      </c>
      <c r="T226" s="80" t="s">
        <v>921</v>
      </c>
      <c r="U226" s="81">
        <v>37970</v>
      </c>
      <c r="V226" s="79">
        <v>7036</v>
      </c>
    </row>
    <row r="227" spans="1:22" ht="17.25" customHeight="1" x14ac:dyDescent="0.2">
      <c r="A227" s="7">
        <v>227</v>
      </c>
      <c r="B227" s="79">
        <v>7037</v>
      </c>
      <c r="C227" s="141" t="s">
        <v>8990</v>
      </c>
      <c r="D227" s="20" t="s">
        <v>8281</v>
      </c>
      <c r="E227" s="20" t="s">
        <v>55</v>
      </c>
      <c r="F227" s="20" t="s">
        <v>1260</v>
      </c>
      <c r="G227" s="78" t="s">
        <v>1261</v>
      </c>
      <c r="H227" s="78" t="s">
        <v>1262</v>
      </c>
      <c r="I227" s="78" t="s">
        <v>1263</v>
      </c>
      <c r="J227" s="20" t="s">
        <v>1264</v>
      </c>
      <c r="K227" s="20" t="s">
        <v>1265</v>
      </c>
      <c r="L227" s="20" t="s">
        <v>1266</v>
      </c>
      <c r="M227" s="20" t="s">
        <v>1267</v>
      </c>
      <c r="N227" s="26" t="s">
        <v>93</v>
      </c>
      <c r="O227" s="79" t="s">
        <v>294</v>
      </c>
      <c r="P227" s="79" t="s">
        <v>1268</v>
      </c>
      <c r="Q227" s="88" t="s">
        <v>1269</v>
      </c>
      <c r="R227" s="79"/>
      <c r="S227" s="80" t="s">
        <v>1206</v>
      </c>
      <c r="T227" s="80" t="s">
        <v>1270</v>
      </c>
      <c r="U227" s="81">
        <v>37970</v>
      </c>
      <c r="V227" s="79">
        <v>7037</v>
      </c>
    </row>
    <row r="228" spans="1:22" ht="17.25" customHeight="1" x14ac:dyDescent="0.2">
      <c r="A228" s="7">
        <v>228</v>
      </c>
      <c r="B228" s="79">
        <v>7038</v>
      </c>
      <c r="C228" s="141" t="s">
        <v>8991</v>
      </c>
      <c r="D228" s="20" t="s">
        <v>8282</v>
      </c>
      <c r="E228" s="20" t="s">
        <v>55</v>
      </c>
      <c r="F228" s="20" t="s">
        <v>1271</v>
      </c>
      <c r="G228" s="78" t="s">
        <v>1272</v>
      </c>
      <c r="H228" s="78" t="s">
        <v>1273</v>
      </c>
      <c r="I228" s="78" t="s">
        <v>8084</v>
      </c>
      <c r="J228" s="20" t="s">
        <v>1274</v>
      </c>
      <c r="K228" s="20" t="s">
        <v>8085</v>
      </c>
      <c r="L228" s="20" t="s">
        <v>1275</v>
      </c>
      <c r="M228" s="20" t="s">
        <v>1276</v>
      </c>
      <c r="N228" s="26" t="s">
        <v>64</v>
      </c>
      <c r="O228" s="79" t="s">
        <v>555</v>
      </c>
      <c r="P228" s="79" t="s">
        <v>1277</v>
      </c>
      <c r="Q228" s="80"/>
      <c r="R228" s="79"/>
      <c r="S228" s="80" t="s">
        <v>1206</v>
      </c>
      <c r="T228" s="80" t="s">
        <v>1278</v>
      </c>
      <c r="U228" s="81">
        <v>37970</v>
      </c>
      <c r="V228" s="79">
        <v>7038</v>
      </c>
    </row>
    <row r="229" spans="1:22" ht="17.25" customHeight="1" x14ac:dyDescent="0.2">
      <c r="A229" s="7">
        <v>229</v>
      </c>
      <c r="B229" s="17">
        <v>7039</v>
      </c>
      <c r="C229" s="56" t="s">
        <v>1279</v>
      </c>
      <c r="D229" s="9" t="s">
        <v>8283</v>
      </c>
      <c r="E229" s="9" t="s">
        <v>162</v>
      </c>
      <c r="F229" s="9" t="s">
        <v>1280</v>
      </c>
      <c r="G229" s="86" t="s">
        <v>1281</v>
      </c>
      <c r="H229" s="16" t="s">
        <v>1282</v>
      </c>
      <c r="I229" s="86" t="s">
        <v>1283</v>
      </c>
      <c r="J229" s="9" t="s">
        <v>1284</v>
      </c>
      <c r="K229" s="27" t="s">
        <v>1285</v>
      </c>
      <c r="L229" s="9" t="s">
        <v>1286</v>
      </c>
      <c r="M229" s="9" t="s">
        <v>1287</v>
      </c>
      <c r="N229" s="11" t="s">
        <v>93</v>
      </c>
      <c r="O229" s="17" t="s">
        <v>1288</v>
      </c>
      <c r="P229" s="89" t="s">
        <v>1289</v>
      </c>
      <c r="Q229" s="55" t="s">
        <v>1290</v>
      </c>
      <c r="R229" s="17"/>
      <c r="S229" s="18" t="s">
        <v>346</v>
      </c>
      <c r="T229" s="55" t="s">
        <v>1291</v>
      </c>
      <c r="U229" s="19">
        <v>37970</v>
      </c>
      <c r="V229" s="17">
        <v>7039</v>
      </c>
    </row>
    <row r="230" spans="1:22" ht="17.25" customHeight="1" x14ac:dyDescent="0.2">
      <c r="A230" s="7">
        <v>230</v>
      </c>
      <c r="B230" s="79">
        <v>7041</v>
      </c>
      <c r="C230" s="141" t="s">
        <v>1292</v>
      </c>
      <c r="D230" s="20" t="s">
        <v>8284</v>
      </c>
      <c r="E230" s="20" t="s">
        <v>55</v>
      </c>
      <c r="F230" s="20" t="s">
        <v>1293</v>
      </c>
      <c r="G230" s="78" t="s">
        <v>1294</v>
      </c>
      <c r="H230" s="78" t="s">
        <v>1295</v>
      </c>
      <c r="I230" s="78" t="s">
        <v>1296</v>
      </c>
      <c r="J230" s="20" t="s">
        <v>1297</v>
      </c>
      <c r="K230" s="20" t="s">
        <v>1298</v>
      </c>
      <c r="L230" s="20" t="s">
        <v>1299</v>
      </c>
      <c r="M230" s="20" t="s">
        <v>1300</v>
      </c>
      <c r="N230" s="26" t="s">
        <v>93</v>
      </c>
      <c r="O230" s="79" t="s">
        <v>1301</v>
      </c>
      <c r="P230" s="79">
        <v>56933337595</v>
      </c>
      <c r="Q230" s="88" t="s">
        <v>1302</v>
      </c>
      <c r="R230" s="79"/>
      <c r="S230" s="80" t="s">
        <v>280</v>
      </c>
      <c r="T230" s="80" t="s">
        <v>1303</v>
      </c>
      <c r="U230" s="81">
        <v>37970</v>
      </c>
      <c r="V230" s="79">
        <v>7041</v>
      </c>
    </row>
    <row r="231" spans="1:22" ht="17.25" customHeight="1" x14ac:dyDescent="0.2">
      <c r="A231" s="7">
        <v>231</v>
      </c>
      <c r="B231" s="17">
        <v>7043</v>
      </c>
      <c r="C231" s="56" t="s">
        <v>6363</v>
      </c>
      <c r="D231" s="9" t="s">
        <v>8285</v>
      </c>
      <c r="E231" s="9" t="s">
        <v>923</v>
      </c>
      <c r="F231" s="9" t="s">
        <v>6364</v>
      </c>
      <c r="G231" s="16" t="s">
        <v>6365</v>
      </c>
      <c r="H231" s="16" t="s">
        <v>6366</v>
      </c>
      <c r="I231" s="16" t="s">
        <v>6367</v>
      </c>
      <c r="J231" s="9" t="s">
        <v>6368</v>
      </c>
      <c r="K231" s="9" t="s">
        <v>6369</v>
      </c>
      <c r="L231" s="9" t="s">
        <v>6370</v>
      </c>
      <c r="M231" s="9" t="s">
        <v>6371</v>
      </c>
      <c r="N231" s="11" t="s">
        <v>64</v>
      </c>
      <c r="O231" s="17" t="s">
        <v>65</v>
      </c>
      <c r="P231" s="17"/>
      <c r="Q231" s="18"/>
      <c r="R231" s="17"/>
      <c r="S231" s="18" t="s">
        <v>280</v>
      </c>
      <c r="T231" s="18" t="s">
        <v>6333</v>
      </c>
      <c r="U231" s="19">
        <v>37970</v>
      </c>
      <c r="V231" s="17">
        <v>7043</v>
      </c>
    </row>
    <row r="232" spans="1:22" ht="17.25" customHeight="1" x14ac:dyDescent="0.2">
      <c r="A232" s="7">
        <v>232</v>
      </c>
      <c r="B232" s="17">
        <v>7044</v>
      </c>
      <c r="C232" s="56" t="s">
        <v>4279</v>
      </c>
      <c r="D232" s="9" t="s">
        <v>8286</v>
      </c>
      <c r="E232" s="9" t="s">
        <v>29</v>
      </c>
      <c r="F232" s="9" t="s">
        <v>4280</v>
      </c>
      <c r="G232" s="16" t="s">
        <v>4281</v>
      </c>
      <c r="H232" s="16" t="s">
        <v>4282</v>
      </c>
      <c r="I232" s="16" t="s">
        <v>4283</v>
      </c>
      <c r="J232" s="9" t="s">
        <v>4284</v>
      </c>
      <c r="K232" s="9" t="s">
        <v>4285</v>
      </c>
      <c r="L232" s="9" t="s">
        <v>4286</v>
      </c>
      <c r="M232" s="9" t="s">
        <v>4287</v>
      </c>
      <c r="N232" s="11" t="s">
        <v>93</v>
      </c>
      <c r="O232" s="17" t="s">
        <v>262</v>
      </c>
      <c r="P232" s="17" t="s">
        <v>4288</v>
      </c>
      <c r="Q232" s="18"/>
      <c r="R232" s="17"/>
      <c r="S232" s="18" t="s">
        <v>201</v>
      </c>
      <c r="T232" s="18" t="s">
        <v>4289</v>
      </c>
      <c r="U232" s="19">
        <v>37970</v>
      </c>
      <c r="V232" s="17">
        <v>7044</v>
      </c>
    </row>
    <row r="233" spans="1:22" ht="17.25" customHeight="1" x14ac:dyDescent="0.2">
      <c r="A233" s="7">
        <v>233</v>
      </c>
      <c r="B233" s="17">
        <v>7045</v>
      </c>
      <c r="C233" s="56" t="s">
        <v>4859</v>
      </c>
      <c r="D233" s="9" t="s">
        <v>8287</v>
      </c>
      <c r="E233" s="9" t="s">
        <v>162</v>
      </c>
      <c r="F233" s="9" t="s">
        <v>4860</v>
      </c>
      <c r="G233" s="16" t="s">
        <v>4861</v>
      </c>
      <c r="H233" s="16" t="s">
        <v>4862</v>
      </c>
      <c r="I233" s="16" t="s">
        <v>4863</v>
      </c>
      <c r="J233" s="9" t="s">
        <v>4864</v>
      </c>
      <c r="K233" s="9" t="s">
        <v>4865</v>
      </c>
      <c r="L233" s="9" t="s">
        <v>4866</v>
      </c>
      <c r="M233" s="9" t="s">
        <v>4867</v>
      </c>
      <c r="N233" s="11" t="s">
        <v>93</v>
      </c>
      <c r="O233" s="17" t="s">
        <v>294</v>
      </c>
      <c r="P233" s="17" t="s">
        <v>4868</v>
      </c>
      <c r="Q233" s="18" t="s">
        <v>4869</v>
      </c>
      <c r="R233" s="17"/>
      <c r="S233" s="18">
        <v>93401</v>
      </c>
      <c r="T233" s="18" t="s">
        <v>4870</v>
      </c>
      <c r="U233" s="19">
        <v>37970</v>
      </c>
      <c r="V233" s="17">
        <v>7045</v>
      </c>
    </row>
    <row r="234" spans="1:22" ht="17.25" customHeight="1" x14ac:dyDescent="0.2">
      <c r="A234" s="7">
        <v>234</v>
      </c>
      <c r="B234" s="17">
        <v>7046</v>
      </c>
      <c r="C234" s="142" t="s">
        <v>6049</v>
      </c>
      <c r="D234" s="9" t="s">
        <v>8288</v>
      </c>
      <c r="E234" s="9" t="s">
        <v>55</v>
      </c>
      <c r="F234" s="9" t="s">
        <v>6050</v>
      </c>
      <c r="G234" s="16" t="s">
        <v>6051</v>
      </c>
      <c r="H234" s="16" t="s">
        <v>6052</v>
      </c>
      <c r="I234" s="16" t="s">
        <v>6053</v>
      </c>
      <c r="J234" s="9" t="s">
        <v>6054</v>
      </c>
      <c r="K234" s="9" t="s">
        <v>6055</v>
      </c>
      <c r="L234" s="9" t="s">
        <v>6056</v>
      </c>
      <c r="M234" s="9" t="s">
        <v>6057</v>
      </c>
      <c r="N234" s="11" t="s">
        <v>93</v>
      </c>
      <c r="O234" s="17" t="s">
        <v>4612</v>
      </c>
      <c r="P234" s="17"/>
      <c r="Q234" s="18"/>
      <c r="R234" s="17"/>
      <c r="S234" s="18" t="s">
        <v>280</v>
      </c>
      <c r="T234" s="18" t="s">
        <v>6058</v>
      </c>
      <c r="U234" s="19">
        <v>37970</v>
      </c>
      <c r="V234" s="17">
        <v>7046</v>
      </c>
    </row>
    <row r="235" spans="1:22" ht="17.25" customHeight="1" x14ac:dyDescent="0.2">
      <c r="A235" s="7">
        <v>235</v>
      </c>
      <c r="B235" s="17">
        <v>7048</v>
      </c>
      <c r="C235" s="56" t="s">
        <v>7566</v>
      </c>
      <c r="D235" s="9" t="s">
        <v>8289</v>
      </c>
      <c r="E235" s="9" t="s">
        <v>674</v>
      </c>
      <c r="F235" s="9" t="s">
        <v>7567</v>
      </c>
      <c r="G235" s="16" t="s">
        <v>103</v>
      </c>
      <c r="H235" s="16" t="s">
        <v>3349</v>
      </c>
      <c r="I235" s="16" t="s">
        <v>90</v>
      </c>
      <c r="J235" s="9"/>
      <c r="K235" s="9"/>
      <c r="L235" s="9" t="s">
        <v>7568</v>
      </c>
      <c r="M235" s="9" t="s">
        <v>7569</v>
      </c>
      <c r="N235" s="11" t="s">
        <v>415</v>
      </c>
      <c r="O235" s="17" t="s">
        <v>1681</v>
      </c>
      <c r="P235" s="17"/>
      <c r="Q235" s="18"/>
      <c r="R235" s="17"/>
      <c r="S235" s="18" t="s">
        <v>182</v>
      </c>
      <c r="T235" s="18" t="s">
        <v>7570</v>
      </c>
      <c r="U235" s="19">
        <v>37970</v>
      </c>
      <c r="V235" s="17">
        <v>7048</v>
      </c>
    </row>
    <row r="236" spans="1:22" ht="17.25" customHeight="1" x14ac:dyDescent="0.2">
      <c r="A236" s="7">
        <v>236</v>
      </c>
      <c r="B236" s="17">
        <v>7049</v>
      </c>
      <c r="C236" s="56" t="s">
        <v>8992</v>
      </c>
      <c r="D236" s="9" t="s">
        <v>8290</v>
      </c>
      <c r="E236" s="9" t="s">
        <v>502</v>
      </c>
      <c r="F236" s="9" t="s">
        <v>1304</v>
      </c>
      <c r="G236" s="16" t="s">
        <v>103</v>
      </c>
      <c r="H236" s="16" t="s">
        <v>504</v>
      </c>
      <c r="I236" s="16" t="s">
        <v>90</v>
      </c>
      <c r="J236" s="9"/>
      <c r="K236" s="9"/>
      <c r="L236" s="9" t="s">
        <v>1305</v>
      </c>
      <c r="M236" s="9" t="s">
        <v>1306</v>
      </c>
      <c r="N236" s="11" t="s">
        <v>64</v>
      </c>
      <c r="O236" s="17" t="s">
        <v>65</v>
      </c>
      <c r="P236" s="17"/>
      <c r="Q236" s="18"/>
      <c r="R236" s="17"/>
      <c r="S236" s="18">
        <v>91001</v>
      </c>
      <c r="T236" s="18" t="s">
        <v>511</v>
      </c>
      <c r="U236" s="19">
        <v>37970</v>
      </c>
      <c r="V236" s="17">
        <v>7049</v>
      </c>
    </row>
    <row r="237" spans="1:22" ht="17.25" customHeight="1" x14ac:dyDescent="0.2">
      <c r="A237" s="7">
        <v>237</v>
      </c>
      <c r="B237" s="17">
        <v>7050</v>
      </c>
      <c r="C237" s="56" t="s">
        <v>1307</v>
      </c>
      <c r="D237" s="9" t="s">
        <v>8291</v>
      </c>
      <c r="E237" s="9" t="s">
        <v>502</v>
      </c>
      <c r="F237" s="9" t="s">
        <v>503</v>
      </c>
      <c r="G237" s="16" t="s">
        <v>103</v>
      </c>
      <c r="H237" s="16" t="s">
        <v>504</v>
      </c>
      <c r="I237" s="16" t="s">
        <v>90</v>
      </c>
      <c r="J237" s="9"/>
      <c r="K237" s="9"/>
      <c r="L237" s="9" t="s">
        <v>1308</v>
      </c>
      <c r="M237" s="9" t="s">
        <v>1309</v>
      </c>
      <c r="N237" s="11" t="s">
        <v>178</v>
      </c>
      <c r="O237" s="17" t="s">
        <v>1310</v>
      </c>
      <c r="P237" s="17" t="s">
        <v>1311</v>
      </c>
      <c r="Q237" s="18" t="s">
        <v>1312</v>
      </c>
      <c r="R237" s="17"/>
      <c r="S237" s="18">
        <v>91001</v>
      </c>
      <c r="T237" s="18" t="s">
        <v>511</v>
      </c>
      <c r="U237" s="19">
        <v>37970</v>
      </c>
      <c r="V237" s="17">
        <v>7050</v>
      </c>
    </row>
    <row r="238" spans="1:22" ht="17.25" customHeight="1" x14ac:dyDescent="0.2">
      <c r="A238" s="7">
        <v>238</v>
      </c>
      <c r="B238" s="79">
        <v>7051</v>
      </c>
      <c r="C238" s="141" t="s">
        <v>8993</v>
      </c>
      <c r="D238" s="20" t="s">
        <v>8292</v>
      </c>
      <c r="E238" s="20" t="s">
        <v>502</v>
      </c>
      <c r="F238" s="20" t="s">
        <v>503</v>
      </c>
      <c r="G238" s="78" t="s">
        <v>103</v>
      </c>
      <c r="H238" s="78" t="s">
        <v>504</v>
      </c>
      <c r="I238" s="78" t="s">
        <v>90</v>
      </c>
      <c r="J238" s="20"/>
      <c r="K238" s="20"/>
      <c r="L238" s="20" t="s">
        <v>1313</v>
      </c>
      <c r="M238" s="20" t="s">
        <v>1314</v>
      </c>
      <c r="N238" s="26" t="s">
        <v>93</v>
      </c>
      <c r="O238" s="79" t="s">
        <v>816</v>
      </c>
      <c r="P238" s="79"/>
      <c r="Q238" s="80"/>
      <c r="R238" s="79"/>
      <c r="S238" s="80">
        <v>91001</v>
      </c>
      <c r="T238" s="80" t="s">
        <v>1315</v>
      </c>
      <c r="U238" s="81">
        <v>37970</v>
      </c>
      <c r="V238" s="79">
        <v>7051</v>
      </c>
    </row>
    <row r="239" spans="1:22" ht="17.25" customHeight="1" x14ac:dyDescent="0.2">
      <c r="A239" s="7">
        <v>239</v>
      </c>
      <c r="B239" s="17">
        <v>7052</v>
      </c>
      <c r="C239" s="56" t="s">
        <v>8994</v>
      </c>
      <c r="D239" s="9" t="s">
        <v>8293</v>
      </c>
      <c r="E239" s="9" t="s">
        <v>502</v>
      </c>
      <c r="F239" s="9" t="s">
        <v>503</v>
      </c>
      <c r="G239" s="16" t="s">
        <v>103</v>
      </c>
      <c r="H239" s="16" t="s">
        <v>504</v>
      </c>
      <c r="I239" s="16" t="s">
        <v>90</v>
      </c>
      <c r="J239" s="9"/>
      <c r="K239" s="9"/>
      <c r="L239" s="27" t="s">
        <v>1316</v>
      </c>
      <c r="M239" s="9" t="s">
        <v>1317</v>
      </c>
      <c r="N239" s="11" t="s">
        <v>1318</v>
      </c>
      <c r="O239" s="17" t="s">
        <v>1319</v>
      </c>
      <c r="P239" s="17" t="s">
        <v>1320</v>
      </c>
      <c r="Q239" s="18"/>
      <c r="R239" s="17"/>
      <c r="S239" s="18">
        <v>91001</v>
      </c>
      <c r="T239" s="18" t="s">
        <v>511</v>
      </c>
      <c r="U239" s="19">
        <v>37970</v>
      </c>
      <c r="V239" s="17">
        <v>7052</v>
      </c>
    </row>
    <row r="240" spans="1:22" ht="17.25" customHeight="1" x14ac:dyDescent="0.2">
      <c r="A240" s="7">
        <v>240</v>
      </c>
      <c r="B240" s="17">
        <v>7053</v>
      </c>
      <c r="C240" s="56" t="s">
        <v>8995</v>
      </c>
      <c r="D240" s="9" t="s">
        <v>8294</v>
      </c>
      <c r="E240" s="9" t="s">
        <v>162</v>
      </c>
      <c r="F240" s="9" t="s">
        <v>5404</v>
      </c>
      <c r="G240" s="16" t="s">
        <v>5405</v>
      </c>
      <c r="H240" s="16" t="s">
        <v>5406</v>
      </c>
      <c r="I240" s="16" t="s">
        <v>5407</v>
      </c>
      <c r="J240" s="9" t="s">
        <v>5408</v>
      </c>
      <c r="K240" s="9" t="s">
        <v>5409</v>
      </c>
      <c r="L240" s="9" t="s">
        <v>5410</v>
      </c>
      <c r="M240" s="9" t="s">
        <v>5411</v>
      </c>
      <c r="N240" s="11" t="s">
        <v>93</v>
      </c>
      <c r="O240" s="17" t="s">
        <v>1823</v>
      </c>
      <c r="P240" s="17"/>
      <c r="Q240" s="18" t="s">
        <v>5412</v>
      </c>
      <c r="R240" s="17"/>
      <c r="S240" s="18">
        <v>93401</v>
      </c>
      <c r="T240" s="18" t="s">
        <v>5413</v>
      </c>
      <c r="U240" s="19">
        <v>37970</v>
      </c>
      <c r="V240" s="17">
        <v>7053</v>
      </c>
    </row>
    <row r="241" spans="1:22" ht="17.25" customHeight="1" x14ac:dyDescent="0.2">
      <c r="A241" s="7">
        <v>241</v>
      </c>
      <c r="B241" s="79">
        <v>7054</v>
      </c>
      <c r="C241" s="141" t="s">
        <v>8996</v>
      </c>
      <c r="D241" s="20" t="s">
        <v>7982</v>
      </c>
      <c r="E241" s="20" t="s">
        <v>502</v>
      </c>
      <c r="F241" s="20" t="s">
        <v>503</v>
      </c>
      <c r="G241" s="78" t="s">
        <v>103</v>
      </c>
      <c r="H241" s="78" t="s">
        <v>504</v>
      </c>
      <c r="I241" s="78" t="s">
        <v>90</v>
      </c>
      <c r="J241" s="20"/>
      <c r="K241" s="20"/>
      <c r="L241" s="20" t="s">
        <v>1321</v>
      </c>
      <c r="M241" s="20" t="s">
        <v>1322</v>
      </c>
      <c r="N241" s="26" t="s">
        <v>93</v>
      </c>
      <c r="O241" s="79" t="s">
        <v>1323</v>
      </c>
      <c r="P241" s="79" t="s">
        <v>1324</v>
      </c>
      <c r="Q241" s="80" t="s">
        <v>1325</v>
      </c>
      <c r="R241" s="79"/>
      <c r="S241" s="80">
        <v>91001</v>
      </c>
      <c r="T241" s="80" t="s">
        <v>511</v>
      </c>
      <c r="U241" s="81">
        <v>37970</v>
      </c>
      <c r="V241" s="79">
        <v>7054</v>
      </c>
    </row>
    <row r="242" spans="1:22" ht="17.25" customHeight="1" x14ac:dyDescent="0.2">
      <c r="A242" s="7">
        <v>242</v>
      </c>
      <c r="B242" s="17">
        <v>7055</v>
      </c>
      <c r="C242" s="56" t="s">
        <v>4417</v>
      </c>
      <c r="D242" s="9" t="s">
        <v>8295</v>
      </c>
      <c r="E242" s="9" t="s">
        <v>55</v>
      </c>
      <c r="F242" s="9" t="s">
        <v>4418</v>
      </c>
      <c r="G242" s="16" t="s">
        <v>4419</v>
      </c>
      <c r="H242" s="16" t="s">
        <v>4420</v>
      </c>
      <c r="I242" s="16" t="s">
        <v>4421</v>
      </c>
      <c r="J242" s="9" t="s">
        <v>4422</v>
      </c>
      <c r="K242" s="9" t="s">
        <v>4423</v>
      </c>
      <c r="L242" s="9" t="s">
        <v>4424</v>
      </c>
      <c r="M242" s="9" t="s">
        <v>4425</v>
      </c>
      <c r="N242" s="11" t="s">
        <v>93</v>
      </c>
      <c r="O242" s="17" t="s">
        <v>1823</v>
      </c>
      <c r="P242" s="17" t="s">
        <v>4426</v>
      </c>
      <c r="Q242" s="18" t="s">
        <v>4427</v>
      </c>
      <c r="R242" s="17"/>
      <c r="S242" s="18"/>
      <c r="T242" s="18" t="s">
        <v>4428</v>
      </c>
      <c r="U242" s="19">
        <v>37970</v>
      </c>
      <c r="V242" s="17">
        <v>7055</v>
      </c>
    </row>
    <row r="243" spans="1:22" ht="17.25" customHeight="1" x14ac:dyDescent="0.2">
      <c r="A243" s="7">
        <v>243</v>
      </c>
      <c r="B243" s="79">
        <v>7056</v>
      </c>
      <c r="C243" s="140" t="s">
        <v>8997</v>
      </c>
      <c r="D243" s="20" t="s">
        <v>7960</v>
      </c>
      <c r="E243" s="20" t="s">
        <v>502</v>
      </c>
      <c r="F243" s="20" t="s">
        <v>503</v>
      </c>
      <c r="G243" s="78" t="s">
        <v>103</v>
      </c>
      <c r="H243" s="78" t="s">
        <v>504</v>
      </c>
      <c r="I243" s="78" t="s">
        <v>90</v>
      </c>
      <c r="J243" s="20"/>
      <c r="K243" s="20"/>
      <c r="L243" s="20" t="s">
        <v>1326</v>
      </c>
      <c r="M243" s="20" t="s">
        <v>1327</v>
      </c>
      <c r="N243" s="26" t="s">
        <v>93</v>
      </c>
      <c r="O243" s="79" t="s">
        <v>1256</v>
      </c>
      <c r="P243" s="79" t="s">
        <v>1328</v>
      </c>
      <c r="Q243" s="80"/>
      <c r="R243" s="79"/>
      <c r="S243" s="80">
        <v>91001</v>
      </c>
      <c r="T243" s="80" t="s">
        <v>511</v>
      </c>
      <c r="U243" s="81">
        <v>37970</v>
      </c>
      <c r="V243" s="79">
        <v>7056</v>
      </c>
    </row>
    <row r="244" spans="1:22" ht="17.25" customHeight="1" x14ac:dyDescent="0.2">
      <c r="A244" s="7">
        <v>244</v>
      </c>
      <c r="B244" s="79">
        <v>7057</v>
      </c>
      <c r="C244" s="141" t="s">
        <v>8998</v>
      </c>
      <c r="D244" s="20" t="s">
        <v>8296</v>
      </c>
      <c r="E244" s="20" t="s">
        <v>502</v>
      </c>
      <c r="F244" s="20" t="s">
        <v>503</v>
      </c>
      <c r="G244" s="78" t="s">
        <v>103</v>
      </c>
      <c r="H244" s="78" t="s">
        <v>504</v>
      </c>
      <c r="I244" s="78" t="s">
        <v>90</v>
      </c>
      <c r="J244" s="20"/>
      <c r="K244" s="20"/>
      <c r="L244" s="20" t="s">
        <v>1329</v>
      </c>
      <c r="M244" s="20" t="s">
        <v>1330</v>
      </c>
      <c r="N244" s="26" t="s">
        <v>865</v>
      </c>
      <c r="O244" s="79" t="s">
        <v>1331</v>
      </c>
      <c r="P244" s="79" t="s">
        <v>1332</v>
      </c>
      <c r="Q244" s="88" t="s">
        <v>1333</v>
      </c>
      <c r="R244" s="79"/>
      <c r="S244" s="80">
        <v>91001</v>
      </c>
      <c r="T244" s="80" t="s">
        <v>511</v>
      </c>
      <c r="U244" s="81">
        <v>37970</v>
      </c>
      <c r="V244" s="79">
        <v>7057</v>
      </c>
    </row>
    <row r="245" spans="1:22" ht="17.25" customHeight="1" x14ac:dyDescent="0.2">
      <c r="A245" s="7">
        <v>245</v>
      </c>
      <c r="B245" s="17">
        <v>7059</v>
      </c>
      <c r="C245" s="56" t="s">
        <v>5285</v>
      </c>
      <c r="D245" s="9" t="s">
        <v>8297</v>
      </c>
      <c r="E245" s="9" t="s">
        <v>189</v>
      </c>
      <c r="F245" s="9" t="s">
        <v>5286</v>
      </c>
      <c r="G245" s="16" t="s">
        <v>5287</v>
      </c>
      <c r="H245" s="16" t="s">
        <v>5288</v>
      </c>
      <c r="I245" s="16" t="s">
        <v>5289</v>
      </c>
      <c r="J245" s="9" t="s">
        <v>5290</v>
      </c>
      <c r="K245" s="9" t="s">
        <v>5291</v>
      </c>
      <c r="L245" s="9" t="s">
        <v>614</v>
      </c>
      <c r="M245" s="9" t="s">
        <v>5292</v>
      </c>
      <c r="N245" s="11" t="s">
        <v>93</v>
      </c>
      <c r="O245" s="17" t="s">
        <v>294</v>
      </c>
      <c r="P245" s="17"/>
      <c r="Q245" s="18"/>
      <c r="R245" s="17"/>
      <c r="S245" s="18">
        <v>93401</v>
      </c>
      <c r="T245" s="18" t="s">
        <v>5293</v>
      </c>
      <c r="U245" s="19">
        <v>37970</v>
      </c>
      <c r="V245" s="17">
        <v>7059</v>
      </c>
    </row>
    <row r="246" spans="1:22" ht="17.25" customHeight="1" x14ac:dyDescent="0.2">
      <c r="A246" s="7">
        <v>246</v>
      </c>
      <c r="B246" s="17">
        <v>7060</v>
      </c>
      <c r="C246" s="56" t="s">
        <v>4594</v>
      </c>
      <c r="D246" s="9" t="s">
        <v>8298</v>
      </c>
      <c r="E246" s="9" t="s">
        <v>335</v>
      </c>
      <c r="F246" s="9" t="s">
        <v>4595</v>
      </c>
      <c r="G246" s="16" t="s">
        <v>103</v>
      </c>
      <c r="H246" s="16" t="s">
        <v>4596</v>
      </c>
      <c r="I246" s="16" t="s">
        <v>4597</v>
      </c>
      <c r="J246" s="9" t="s">
        <v>1240</v>
      </c>
      <c r="K246" s="9" t="s">
        <v>4598</v>
      </c>
      <c r="L246" s="9" t="s">
        <v>4599</v>
      </c>
      <c r="M246" s="11" t="s">
        <v>4600</v>
      </c>
      <c r="N246" s="11" t="s">
        <v>1318</v>
      </c>
      <c r="O246" s="17" t="s">
        <v>4601</v>
      </c>
      <c r="P246" s="17"/>
      <c r="Q246" s="18" t="s">
        <v>4602</v>
      </c>
      <c r="R246" s="17"/>
      <c r="S246" s="18">
        <v>93401</v>
      </c>
      <c r="T246" s="18" t="s">
        <v>4603</v>
      </c>
      <c r="U246" s="19">
        <v>37970</v>
      </c>
      <c r="V246" s="17">
        <v>7060</v>
      </c>
    </row>
    <row r="247" spans="1:22" ht="17.25" customHeight="1" x14ac:dyDescent="0.2">
      <c r="A247" s="7">
        <v>247</v>
      </c>
      <c r="B247" s="17">
        <v>7062</v>
      </c>
      <c r="C247" s="56" t="s">
        <v>4462</v>
      </c>
      <c r="D247" s="9" t="s">
        <v>8299</v>
      </c>
      <c r="E247" s="9" t="s">
        <v>55</v>
      </c>
      <c r="F247" s="9" t="s">
        <v>4463</v>
      </c>
      <c r="G247" s="16" t="s">
        <v>4464</v>
      </c>
      <c r="H247" s="16" t="s">
        <v>4465</v>
      </c>
      <c r="I247" s="16" t="s">
        <v>4466</v>
      </c>
      <c r="J247" s="9" t="s">
        <v>4467</v>
      </c>
      <c r="K247" s="9" t="s">
        <v>4468</v>
      </c>
      <c r="L247" s="9" t="s">
        <v>4469</v>
      </c>
      <c r="M247" s="9" t="s">
        <v>4470</v>
      </c>
      <c r="N247" s="11" t="s">
        <v>93</v>
      </c>
      <c r="O247" s="17" t="s">
        <v>294</v>
      </c>
      <c r="P247" s="17" t="s">
        <v>4471</v>
      </c>
      <c r="Q247" s="18" t="s">
        <v>4472</v>
      </c>
      <c r="R247" s="17"/>
      <c r="S247" s="18" t="s">
        <v>346</v>
      </c>
      <c r="T247" s="18" t="s">
        <v>4473</v>
      </c>
      <c r="U247" s="19">
        <v>37970</v>
      </c>
      <c r="V247" s="17">
        <v>7062</v>
      </c>
    </row>
    <row r="248" spans="1:22" ht="17.25" customHeight="1" x14ac:dyDescent="0.2">
      <c r="A248" s="7">
        <v>248</v>
      </c>
      <c r="B248" s="17">
        <v>7063</v>
      </c>
      <c r="C248" s="56" t="s">
        <v>3523</v>
      </c>
      <c r="D248" s="9" t="s">
        <v>8300</v>
      </c>
      <c r="E248" s="9" t="s">
        <v>101</v>
      </c>
      <c r="F248" s="9" t="s">
        <v>3524</v>
      </c>
      <c r="G248" s="16" t="s">
        <v>103</v>
      </c>
      <c r="H248" s="16" t="s">
        <v>89</v>
      </c>
      <c r="I248" s="16" t="s">
        <v>90</v>
      </c>
      <c r="J248" s="9"/>
      <c r="K248" s="9"/>
      <c r="L248" s="9" t="s">
        <v>3525</v>
      </c>
      <c r="M248" s="9" t="s">
        <v>3526</v>
      </c>
      <c r="N248" s="11" t="s">
        <v>93</v>
      </c>
      <c r="O248" s="17" t="s">
        <v>3527</v>
      </c>
      <c r="P248" s="17" t="s">
        <v>3528</v>
      </c>
      <c r="Q248" s="29"/>
      <c r="R248" s="17"/>
      <c r="S248" s="18">
        <v>93910</v>
      </c>
      <c r="T248" s="18" t="s">
        <v>3529</v>
      </c>
      <c r="U248" s="19">
        <v>37970</v>
      </c>
      <c r="V248" s="17">
        <v>7063</v>
      </c>
    </row>
    <row r="249" spans="1:22" ht="17.25" customHeight="1" x14ac:dyDescent="0.2">
      <c r="A249" s="7">
        <v>249</v>
      </c>
      <c r="B249" s="79">
        <v>7064</v>
      </c>
      <c r="C249" s="141" t="s">
        <v>8999</v>
      </c>
      <c r="D249" s="20" t="s">
        <v>8301</v>
      </c>
      <c r="E249" s="20" t="s">
        <v>502</v>
      </c>
      <c r="F249" s="20" t="s">
        <v>1133</v>
      </c>
      <c r="G249" s="78" t="s">
        <v>352</v>
      </c>
      <c r="H249" s="78" t="s">
        <v>1334</v>
      </c>
      <c r="I249" s="78" t="s">
        <v>90</v>
      </c>
      <c r="J249" s="20"/>
      <c r="K249" s="20"/>
      <c r="L249" s="115" t="s">
        <v>1335</v>
      </c>
      <c r="M249" s="20" t="s">
        <v>1336</v>
      </c>
      <c r="N249" s="26" t="s">
        <v>64</v>
      </c>
      <c r="O249" s="79" t="s">
        <v>1035</v>
      </c>
      <c r="P249" s="79" t="s">
        <v>1337</v>
      </c>
      <c r="Q249" s="80" t="s">
        <v>1338</v>
      </c>
      <c r="R249" s="79"/>
      <c r="S249" s="80">
        <v>91001</v>
      </c>
      <c r="T249" s="80" t="s">
        <v>1339</v>
      </c>
      <c r="U249" s="81">
        <v>37970</v>
      </c>
      <c r="V249" s="79">
        <v>7064</v>
      </c>
    </row>
    <row r="250" spans="1:22" ht="17.25" customHeight="1" x14ac:dyDescent="0.2">
      <c r="A250" s="7">
        <v>250</v>
      </c>
      <c r="B250" s="79">
        <v>7066</v>
      </c>
      <c r="C250" s="141" t="s">
        <v>9000</v>
      </c>
      <c r="D250" s="20" t="s">
        <v>8302</v>
      </c>
      <c r="E250" s="20" t="s">
        <v>502</v>
      </c>
      <c r="F250" s="20" t="s">
        <v>503</v>
      </c>
      <c r="G250" s="78" t="s">
        <v>103</v>
      </c>
      <c r="H250" s="78" t="s">
        <v>504</v>
      </c>
      <c r="I250" s="78" t="s">
        <v>90</v>
      </c>
      <c r="J250" s="20"/>
      <c r="K250" s="20"/>
      <c r="L250" s="20" t="s">
        <v>1340</v>
      </c>
      <c r="M250" s="20" t="s">
        <v>1341</v>
      </c>
      <c r="N250" s="26" t="s">
        <v>93</v>
      </c>
      <c r="O250" s="79" t="s">
        <v>244</v>
      </c>
      <c r="P250" s="79" t="s">
        <v>1342</v>
      </c>
      <c r="Q250" s="80" t="s">
        <v>1343</v>
      </c>
      <c r="R250" s="79"/>
      <c r="S250" s="80">
        <v>91001</v>
      </c>
      <c r="T250" s="80" t="s">
        <v>766</v>
      </c>
      <c r="U250" s="81">
        <v>37970</v>
      </c>
      <c r="V250" s="79">
        <v>7066</v>
      </c>
    </row>
    <row r="251" spans="1:22" ht="17.25" customHeight="1" x14ac:dyDescent="0.2">
      <c r="A251" s="7">
        <v>251</v>
      </c>
      <c r="B251" s="79">
        <v>7067</v>
      </c>
      <c r="C251" s="141" t="s">
        <v>9001</v>
      </c>
      <c r="D251" s="20" t="s">
        <v>7981</v>
      </c>
      <c r="E251" s="20" t="s">
        <v>1344</v>
      </c>
      <c r="F251" s="20" t="s">
        <v>1345</v>
      </c>
      <c r="G251" s="78" t="s">
        <v>1346</v>
      </c>
      <c r="H251" s="78" t="s">
        <v>1347</v>
      </c>
      <c r="I251" s="78" t="s">
        <v>1348</v>
      </c>
      <c r="J251" s="20" t="s">
        <v>1349</v>
      </c>
      <c r="K251" s="20" t="s">
        <v>1350</v>
      </c>
      <c r="L251" s="20" t="s">
        <v>1351</v>
      </c>
      <c r="M251" s="20" t="s">
        <v>1352</v>
      </c>
      <c r="N251" s="26" t="s">
        <v>93</v>
      </c>
      <c r="O251" s="79" t="s">
        <v>1256</v>
      </c>
      <c r="P251" s="79" t="s">
        <v>1353</v>
      </c>
      <c r="Q251" s="80" t="s">
        <v>1354</v>
      </c>
      <c r="R251" s="79"/>
      <c r="S251" s="80" t="s">
        <v>1206</v>
      </c>
      <c r="T251" s="80" t="s">
        <v>1355</v>
      </c>
      <c r="U251" s="81">
        <v>37970</v>
      </c>
      <c r="V251" s="79">
        <v>7067</v>
      </c>
    </row>
    <row r="252" spans="1:22" ht="17.25" customHeight="1" x14ac:dyDescent="0.2">
      <c r="A252" s="7">
        <v>252</v>
      </c>
      <c r="B252" s="17">
        <v>7068</v>
      </c>
      <c r="C252" s="56" t="s">
        <v>7484</v>
      </c>
      <c r="D252" s="9" t="s">
        <v>8303</v>
      </c>
      <c r="E252" s="9" t="s">
        <v>55</v>
      </c>
      <c r="F252" s="9" t="s">
        <v>7485</v>
      </c>
      <c r="G252" s="16" t="s">
        <v>7486</v>
      </c>
      <c r="H252" s="16" t="s">
        <v>1090</v>
      </c>
      <c r="I252" s="16" t="s">
        <v>7487</v>
      </c>
      <c r="J252" s="9" t="s">
        <v>6054</v>
      </c>
      <c r="K252" s="9" t="s">
        <v>7488</v>
      </c>
      <c r="L252" s="9" t="s">
        <v>7489</v>
      </c>
      <c r="M252" s="9" t="s">
        <v>7490</v>
      </c>
      <c r="N252" s="11" t="s">
        <v>178</v>
      </c>
      <c r="O252" s="17" t="s">
        <v>1109</v>
      </c>
      <c r="P252" s="17"/>
      <c r="Q252" s="18"/>
      <c r="R252" s="17"/>
      <c r="S252" s="18" t="s">
        <v>280</v>
      </c>
      <c r="T252" s="18" t="s">
        <v>7491</v>
      </c>
      <c r="U252" s="19">
        <v>37970</v>
      </c>
      <c r="V252" s="17">
        <v>7068</v>
      </c>
    </row>
    <row r="253" spans="1:22" ht="17.25" customHeight="1" x14ac:dyDescent="0.2">
      <c r="A253" s="7">
        <v>253</v>
      </c>
      <c r="B253" s="17">
        <v>7069</v>
      </c>
      <c r="C253" s="56" t="s">
        <v>4714</v>
      </c>
      <c r="D253" s="9" t="s">
        <v>8304</v>
      </c>
      <c r="E253" s="9" t="s">
        <v>335</v>
      </c>
      <c r="F253" s="9" t="s">
        <v>4715</v>
      </c>
      <c r="G253" s="16" t="s">
        <v>352</v>
      </c>
      <c r="H253" s="16" t="s">
        <v>4716</v>
      </c>
      <c r="I253" s="16" t="s">
        <v>4717</v>
      </c>
      <c r="J253" s="9" t="s">
        <v>4718</v>
      </c>
      <c r="K253" s="9" t="s">
        <v>4719</v>
      </c>
      <c r="L253" s="9" t="s">
        <v>4720</v>
      </c>
      <c r="M253" s="9" t="s">
        <v>4721</v>
      </c>
      <c r="N253" s="11" t="s">
        <v>93</v>
      </c>
      <c r="O253" s="17" t="s">
        <v>1323</v>
      </c>
      <c r="P253" s="17" t="s">
        <v>4722</v>
      </c>
      <c r="Q253" s="28" t="s">
        <v>4723</v>
      </c>
      <c r="R253" s="17"/>
      <c r="S253" s="18" t="s">
        <v>346</v>
      </c>
      <c r="T253" s="18" t="s">
        <v>4724</v>
      </c>
      <c r="U253" s="19">
        <v>37970</v>
      </c>
      <c r="V253" s="17">
        <v>7069</v>
      </c>
    </row>
    <row r="254" spans="1:22" ht="17.25" customHeight="1" x14ac:dyDescent="0.2">
      <c r="A254" s="7">
        <v>254</v>
      </c>
      <c r="B254" s="17">
        <v>7070</v>
      </c>
      <c r="C254" s="56" t="s">
        <v>3367</v>
      </c>
      <c r="D254" s="9" t="s">
        <v>8305</v>
      </c>
      <c r="E254" s="9" t="s">
        <v>55</v>
      </c>
      <c r="F254" s="9" t="s">
        <v>3368</v>
      </c>
      <c r="G254" s="16" t="s">
        <v>3369</v>
      </c>
      <c r="H254" s="16" t="s">
        <v>3370</v>
      </c>
      <c r="I254" s="16" t="s">
        <v>3371</v>
      </c>
      <c r="J254" s="9" t="s">
        <v>1240</v>
      </c>
      <c r="K254" s="9" t="s">
        <v>3372</v>
      </c>
      <c r="L254" s="9" t="s">
        <v>3373</v>
      </c>
      <c r="M254" s="16" t="s">
        <v>3374</v>
      </c>
      <c r="N254" s="17" t="s">
        <v>1498</v>
      </c>
      <c r="O254" s="17" t="s">
        <v>186</v>
      </c>
      <c r="P254" s="17" t="s">
        <v>3375</v>
      </c>
      <c r="Q254" s="18" t="s">
        <v>3376</v>
      </c>
      <c r="R254" s="17"/>
      <c r="S254" s="18">
        <v>93401</v>
      </c>
      <c r="T254" s="16" t="s">
        <v>3377</v>
      </c>
      <c r="U254" s="19">
        <v>37970</v>
      </c>
      <c r="V254" s="17">
        <v>7070</v>
      </c>
    </row>
    <row r="255" spans="1:22" ht="17.25" customHeight="1" x14ac:dyDescent="0.2">
      <c r="A255" s="7">
        <v>255</v>
      </c>
      <c r="B255" s="79">
        <v>7071</v>
      </c>
      <c r="C255" s="141" t="s">
        <v>9002</v>
      </c>
      <c r="D255" s="20" t="s">
        <v>8306</v>
      </c>
      <c r="E255" s="20" t="s">
        <v>502</v>
      </c>
      <c r="F255" s="20" t="s">
        <v>503</v>
      </c>
      <c r="G255" s="78" t="s">
        <v>103</v>
      </c>
      <c r="H255" s="78" t="s">
        <v>504</v>
      </c>
      <c r="I255" s="78" t="s">
        <v>90</v>
      </c>
      <c r="J255" s="20"/>
      <c r="K255" s="20"/>
      <c r="L255" s="20" t="s">
        <v>1356</v>
      </c>
      <c r="M255" s="20" t="s">
        <v>1357</v>
      </c>
      <c r="N255" s="26" t="s">
        <v>93</v>
      </c>
      <c r="O255" s="79" t="s">
        <v>1358</v>
      </c>
      <c r="P255" s="79" t="s">
        <v>1359</v>
      </c>
      <c r="Q255" s="88" t="s">
        <v>1360</v>
      </c>
      <c r="R255" s="79"/>
      <c r="S255" s="80">
        <v>91001</v>
      </c>
      <c r="T255" s="80" t="s">
        <v>511</v>
      </c>
      <c r="U255" s="81">
        <v>37970</v>
      </c>
      <c r="V255" s="79">
        <v>7071</v>
      </c>
    </row>
    <row r="256" spans="1:22" ht="17.25" customHeight="1" x14ac:dyDescent="0.2">
      <c r="A256" s="7">
        <v>256</v>
      </c>
      <c r="B256" s="79">
        <v>7072</v>
      </c>
      <c r="C256" s="141" t="s">
        <v>9003</v>
      </c>
      <c r="D256" s="20" t="s">
        <v>8307</v>
      </c>
      <c r="E256" s="20" t="s">
        <v>502</v>
      </c>
      <c r="F256" s="20" t="s">
        <v>503</v>
      </c>
      <c r="G256" s="78" t="s">
        <v>103</v>
      </c>
      <c r="H256" s="78" t="s">
        <v>504</v>
      </c>
      <c r="I256" s="78" t="s">
        <v>90</v>
      </c>
      <c r="J256" s="20"/>
      <c r="K256" s="20"/>
      <c r="L256" s="20" t="s">
        <v>1361</v>
      </c>
      <c r="M256" s="20" t="s">
        <v>1362</v>
      </c>
      <c r="N256" s="26" t="s">
        <v>106</v>
      </c>
      <c r="O256" s="79" t="s">
        <v>276</v>
      </c>
      <c r="P256" s="79" t="s">
        <v>1363</v>
      </c>
      <c r="Q256" s="80"/>
      <c r="R256" s="79"/>
      <c r="S256" s="80">
        <v>91001</v>
      </c>
      <c r="T256" s="80" t="s">
        <v>511</v>
      </c>
      <c r="U256" s="81">
        <v>37970</v>
      </c>
      <c r="V256" s="79">
        <v>7072</v>
      </c>
    </row>
    <row r="257" spans="1:22" ht="17.25" customHeight="1" x14ac:dyDescent="0.2">
      <c r="A257" s="7">
        <v>257</v>
      </c>
      <c r="B257" s="17">
        <v>7074</v>
      </c>
      <c r="C257" s="56" t="s">
        <v>4173</v>
      </c>
      <c r="D257" s="9" t="s">
        <v>8308</v>
      </c>
      <c r="E257" s="9" t="s">
        <v>55</v>
      </c>
      <c r="F257" s="9" t="s">
        <v>4174</v>
      </c>
      <c r="G257" s="16" t="s">
        <v>4175</v>
      </c>
      <c r="H257" s="16" t="s">
        <v>4176</v>
      </c>
      <c r="I257" s="16" t="s">
        <v>4177</v>
      </c>
      <c r="J257" s="9" t="s">
        <v>1368</v>
      </c>
      <c r="K257" s="9" t="s">
        <v>4178</v>
      </c>
      <c r="L257" s="9" t="s">
        <v>4179</v>
      </c>
      <c r="M257" s="9" t="s">
        <v>4180</v>
      </c>
      <c r="N257" s="11" t="s">
        <v>93</v>
      </c>
      <c r="O257" s="17" t="s">
        <v>1468</v>
      </c>
      <c r="P257" s="17" t="s">
        <v>4181</v>
      </c>
      <c r="Q257" s="18"/>
      <c r="R257" s="18"/>
      <c r="S257" s="18">
        <v>93401</v>
      </c>
      <c r="T257" s="18" t="s">
        <v>4182</v>
      </c>
      <c r="U257" s="19">
        <v>37970</v>
      </c>
      <c r="V257" s="17">
        <v>7074</v>
      </c>
    </row>
    <row r="258" spans="1:22" ht="17.25" customHeight="1" x14ac:dyDescent="0.2">
      <c r="A258" s="7">
        <v>258</v>
      </c>
      <c r="B258" s="17">
        <v>7076</v>
      </c>
      <c r="C258" s="56" t="s">
        <v>1364</v>
      </c>
      <c r="D258" s="9" t="s">
        <v>8309</v>
      </c>
      <c r="E258" s="9" t="s">
        <v>55</v>
      </c>
      <c r="F258" s="9" t="s">
        <v>1365</v>
      </c>
      <c r="G258" s="16" t="s">
        <v>1366</v>
      </c>
      <c r="H258" s="16" t="s">
        <v>1090</v>
      </c>
      <c r="I258" s="16" t="s">
        <v>1367</v>
      </c>
      <c r="J258" s="9" t="s">
        <v>1368</v>
      </c>
      <c r="K258" s="9" t="s">
        <v>1369</v>
      </c>
      <c r="L258" s="9" t="s">
        <v>1370</v>
      </c>
      <c r="M258" s="9" t="s">
        <v>1371</v>
      </c>
      <c r="N258" s="11" t="s">
        <v>93</v>
      </c>
      <c r="O258" s="17" t="s">
        <v>1256</v>
      </c>
      <c r="P258" s="17">
        <v>981829131</v>
      </c>
      <c r="Q258" s="18" t="s">
        <v>1372</v>
      </c>
      <c r="R258" s="17"/>
      <c r="S258" s="18" t="s">
        <v>280</v>
      </c>
      <c r="T258" s="18" t="s">
        <v>1373</v>
      </c>
      <c r="U258" s="19">
        <v>37970</v>
      </c>
      <c r="V258" s="17">
        <v>7076</v>
      </c>
    </row>
    <row r="259" spans="1:22" ht="17.25" customHeight="1" x14ac:dyDescent="0.2">
      <c r="A259" s="7">
        <v>259</v>
      </c>
      <c r="B259" s="17">
        <v>7077</v>
      </c>
      <c r="C259" s="56" t="s">
        <v>3628</v>
      </c>
      <c r="D259" s="9" t="s">
        <v>8310</v>
      </c>
      <c r="E259" s="9" t="s">
        <v>55</v>
      </c>
      <c r="F259" s="9" t="s">
        <v>3629</v>
      </c>
      <c r="G259" s="16" t="s">
        <v>3630</v>
      </c>
      <c r="H259" s="16" t="s">
        <v>3631</v>
      </c>
      <c r="I259" s="16" t="s">
        <v>3632</v>
      </c>
      <c r="J259" s="9" t="s">
        <v>3633</v>
      </c>
      <c r="K259" s="9" t="s">
        <v>3634</v>
      </c>
      <c r="L259" s="9" t="s">
        <v>3635</v>
      </c>
      <c r="M259" s="9" t="s">
        <v>3636</v>
      </c>
      <c r="N259" s="11" t="s">
        <v>865</v>
      </c>
      <c r="O259" s="17" t="s">
        <v>3487</v>
      </c>
      <c r="P259" s="17"/>
      <c r="Q259" s="29"/>
      <c r="R259" s="17"/>
      <c r="S259" s="18" t="s">
        <v>201</v>
      </c>
      <c r="T259" s="18" t="s">
        <v>3637</v>
      </c>
      <c r="U259" s="19">
        <v>37970</v>
      </c>
      <c r="V259" s="17">
        <v>7077</v>
      </c>
    </row>
    <row r="260" spans="1:22" ht="17.25" customHeight="1" x14ac:dyDescent="0.2">
      <c r="A260" s="7">
        <v>260</v>
      </c>
      <c r="B260" s="17">
        <v>7078</v>
      </c>
      <c r="C260" s="142" t="s">
        <v>5597</v>
      </c>
      <c r="D260" s="9" t="s">
        <v>8311</v>
      </c>
      <c r="E260" s="9" t="s">
        <v>4889</v>
      </c>
      <c r="F260" s="9" t="s">
        <v>5598</v>
      </c>
      <c r="G260" s="16" t="s">
        <v>5599</v>
      </c>
      <c r="H260" s="16" t="s">
        <v>5600</v>
      </c>
      <c r="I260" s="16" t="s">
        <v>5601</v>
      </c>
      <c r="J260" s="9" t="s">
        <v>5602</v>
      </c>
      <c r="K260" s="9" t="s">
        <v>5603</v>
      </c>
      <c r="L260" s="9" t="s">
        <v>5604</v>
      </c>
      <c r="M260" s="9" t="s">
        <v>5605</v>
      </c>
      <c r="N260" s="11" t="s">
        <v>35</v>
      </c>
      <c r="O260" s="17" t="s">
        <v>5606</v>
      </c>
      <c r="P260" s="17"/>
      <c r="Q260" s="18"/>
      <c r="R260" s="17"/>
      <c r="S260" s="18">
        <v>93401</v>
      </c>
      <c r="T260" s="18" t="s">
        <v>5607</v>
      </c>
      <c r="U260" s="19">
        <v>37970</v>
      </c>
      <c r="V260" s="17">
        <v>7078</v>
      </c>
    </row>
    <row r="261" spans="1:22" ht="17.25" customHeight="1" x14ac:dyDescent="0.2">
      <c r="A261" s="7">
        <v>261</v>
      </c>
      <c r="B261" s="17">
        <v>7079</v>
      </c>
      <c r="C261" s="56" t="s">
        <v>1374</v>
      </c>
      <c r="D261" s="9" t="s">
        <v>8312</v>
      </c>
      <c r="E261" s="9" t="s">
        <v>55</v>
      </c>
      <c r="F261" s="9" t="s">
        <v>1375</v>
      </c>
      <c r="G261" s="86" t="s">
        <v>8014</v>
      </c>
      <c r="H261" s="16" t="s">
        <v>1376</v>
      </c>
      <c r="I261" s="86" t="s">
        <v>8015</v>
      </c>
      <c r="J261" s="9" t="s">
        <v>1145</v>
      </c>
      <c r="K261" s="27" t="s">
        <v>8016</v>
      </c>
      <c r="L261" s="9" t="s">
        <v>4138</v>
      </c>
      <c r="M261" s="9" t="s">
        <v>1377</v>
      </c>
      <c r="N261" s="11" t="s">
        <v>35</v>
      </c>
      <c r="O261" s="17" t="s">
        <v>1378</v>
      </c>
      <c r="P261" s="17" t="s">
        <v>1379</v>
      </c>
      <c r="Q261" s="28" t="s">
        <v>1380</v>
      </c>
      <c r="R261" s="17"/>
      <c r="S261" s="18">
        <v>93401</v>
      </c>
      <c r="T261" s="55" t="s">
        <v>8017</v>
      </c>
      <c r="U261" s="19">
        <v>37970</v>
      </c>
      <c r="V261" s="17">
        <v>7079</v>
      </c>
    </row>
    <row r="262" spans="1:22" ht="17.25" customHeight="1" x14ac:dyDescent="0.2">
      <c r="A262" s="7">
        <v>262</v>
      </c>
      <c r="B262" s="79">
        <v>7081</v>
      </c>
      <c r="C262" s="141" t="s">
        <v>9004</v>
      </c>
      <c r="D262" s="20" t="s">
        <v>9612</v>
      </c>
      <c r="E262" s="20" t="s">
        <v>1381</v>
      </c>
      <c r="F262" s="20" t="s">
        <v>503</v>
      </c>
      <c r="G262" s="78" t="s">
        <v>1382</v>
      </c>
      <c r="H262" s="78" t="s">
        <v>504</v>
      </c>
      <c r="I262" s="20" t="s">
        <v>90</v>
      </c>
      <c r="J262" s="20"/>
      <c r="K262" s="20"/>
      <c r="L262" s="20" t="s">
        <v>1383</v>
      </c>
      <c r="M262" s="20" t="s">
        <v>1384</v>
      </c>
      <c r="N262" s="79" t="s">
        <v>93</v>
      </c>
      <c r="O262" s="20" t="s">
        <v>171</v>
      </c>
      <c r="P262" s="26" t="s">
        <v>1385</v>
      </c>
      <c r="Q262" s="80" t="s">
        <v>1386</v>
      </c>
      <c r="R262" s="20"/>
      <c r="S262" s="20">
        <v>91001</v>
      </c>
      <c r="T262" s="80" t="s">
        <v>511</v>
      </c>
      <c r="U262" s="81">
        <v>37970</v>
      </c>
      <c r="V262" s="79">
        <v>7081</v>
      </c>
    </row>
    <row r="263" spans="1:22" ht="17.25" customHeight="1" x14ac:dyDescent="0.2">
      <c r="A263" s="7">
        <v>263</v>
      </c>
      <c r="B263" s="79">
        <v>7082</v>
      </c>
      <c r="C263" s="141" t="s">
        <v>9005</v>
      </c>
      <c r="D263" s="20" t="s">
        <v>7979</v>
      </c>
      <c r="E263" s="20" t="s">
        <v>502</v>
      </c>
      <c r="F263" s="20" t="s">
        <v>503</v>
      </c>
      <c r="G263" s="78" t="s">
        <v>103</v>
      </c>
      <c r="H263" s="78" t="s">
        <v>504</v>
      </c>
      <c r="I263" s="78" t="s">
        <v>90</v>
      </c>
      <c r="J263" s="20"/>
      <c r="K263" s="20"/>
      <c r="L263" s="20" t="s">
        <v>1387</v>
      </c>
      <c r="M263" s="20" t="s">
        <v>1388</v>
      </c>
      <c r="N263" s="26" t="s">
        <v>93</v>
      </c>
      <c r="O263" s="79" t="s">
        <v>1389</v>
      </c>
      <c r="P263" s="79" t="s">
        <v>1390</v>
      </c>
      <c r="Q263" s="80"/>
      <c r="R263" s="79"/>
      <c r="S263" s="80">
        <v>91001</v>
      </c>
      <c r="T263" s="80" t="s">
        <v>1139</v>
      </c>
      <c r="U263" s="81">
        <v>37970</v>
      </c>
      <c r="V263" s="79">
        <v>7082</v>
      </c>
    </row>
    <row r="264" spans="1:22" ht="17.25" customHeight="1" x14ac:dyDescent="0.2">
      <c r="A264" s="7">
        <v>264</v>
      </c>
      <c r="B264" s="79">
        <v>7083</v>
      </c>
      <c r="C264" s="141" t="s">
        <v>9006</v>
      </c>
      <c r="D264" s="20" t="s">
        <v>8313</v>
      </c>
      <c r="E264" s="20" t="s">
        <v>502</v>
      </c>
      <c r="F264" s="20" t="s">
        <v>503</v>
      </c>
      <c r="G264" s="78" t="s">
        <v>103</v>
      </c>
      <c r="H264" s="78" t="s">
        <v>504</v>
      </c>
      <c r="I264" s="78" t="s">
        <v>90</v>
      </c>
      <c r="J264" s="20"/>
      <c r="K264" s="20"/>
      <c r="L264" s="20" t="s">
        <v>1391</v>
      </c>
      <c r="M264" s="20" t="s">
        <v>8055</v>
      </c>
      <c r="N264" s="26" t="s">
        <v>1129</v>
      </c>
      <c r="O264" s="79" t="s">
        <v>50</v>
      </c>
      <c r="P264" s="79" t="s">
        <v>8056</v>
      </c>
      <c r="Q264" s="88" t="s">
        <v>8057</v>
      </c>
      <c r="R264" s="79"/>
      <c r="S264" s="80" t="s">
        <v>1392</v>
      </c>
      <c r="T264" s="80" t="s">
        <v>1393</v>
      </c>
      <c r="U264" s="81">
        <v>37970</v>
      </c>
      <c r="V264" s="79">
        <v>7083</v>
      </c>
    </row>
    <row r="265" spans="1:22" ht="17.25" customHeight="1" x14ac:dyDescent="0.2">
      <c r="A265" s="7">
        <v>265</v>
      </c>
      <c r="B265" s="17">
        <v>7085</v>
      </c>
      <c r="C265" s="56" t="s">
        <v>1394</v>
      </c>
      <c r="D265" s="9" t="s">
        <v>8314</v>
      </c>
      <c r="E265" s="9" t="s">
        <v>55</v>
      </c>
      <c r="F265" s="9" t="s">
        <v>1395</v>
      </c>
      <c r="G265" s="86" t="s">
        <v>1396</v>
      </c>
      <c r="H265" s="16" t="s">
        <v>1397</v>
      </c>
      <c r="I265" s="86" t="s">
        <v>1398</v>
      </c>
      <c r="J265" s="9" t="s">
        <v>1297</v>
      </c>
      <c r="K265" s="27" t="s">
        <v>1399</v>
      </c>
      <c r="L265" s="9" t="s">
        <v>1400</v>
      </c>
      <c r="M265" s="9" t="s">
        <v>1401</v>
      </c>
      <c r="N265" s="11" t="s">
        <v>93</v>
      </c>
      <c r="O265" s="17" t="s">
        <v>1402</v>
      </c>
      <c r="P265" s="17" t="s">
        <v>1403</v>
      </c>
      <c r="Q265" s="18" t="s">
        <v>1404</v>
      </c>
      <c r="R265" s="17"/>
      <c r="S265" s="18" t="s">
        <v>280</v>
      </c>
      <c r="T265" s="55" t="s">
        <v>1405</v>
      </c>
      <c r="U265" s="19">
        <v>37970</v>
      </c>
      <c r="V265" s="17">
        <v>7085</v>
      </c>
    </row>
    <row r="266" spans="1:22" ht="17.25" customHeight="1" x14ac:dyDescent="0.2">
      <c r="A266" s="7">
        <v>266</v>
      </c>
      <c r="B266" s="17">
        <v>7086</v>
      </c>
      <c r="C266" s="56" t="s">
        <v>1406</v>
      </c>
      <c r="D266" s="9" t="s">
        <v>8315</v>
      </c>
      <c r="E266" s="9" t="s">
        <v>55</v>
      </c>
      <c r="F266" s="9" t="s">
        <v>1407</v>
      </c>
      <c r="G266" s="86" t="s">
        <v>1408</v>
      </c>
      <c r="H266" s="16" t="s">
        <v>1090</v>
      </c>
      <c r="I266" s="86" t="s">
        <v>1409</v>
      </c>
      <c r="J266" s="9" t="s">
        <v>1240</v>
      </c>
      <c r="K266" s="9" t="s">
        <v>1410</v>
      </c>
      <c r="L266" s="27" t="s">
        <v>1411</v>
      </c>
      <c r="M266" s="9" t="s">
        <v>1412</v>
      </c>
      <c r="N266" s="11" t="s">
        <v>93</v>
      </c>
      <c r="O266" s="17" t="s">
        <v>262</v>
      </c>
      <c r="P266" s="17" t="s">
        <v>1413</v>
      </c>
      <c r="Q266" s="28" t="s">
        <v>1414</v>
      </c>
      <c r="R266" s="17"/>
      <c r="S266" s="18" t="s">
        <v>280</v>
      </c>
      <c r="T266" s="55" t="s">
        <v>1415</v>
      </c>
      <c r="U266" s="19">
        <v>37970</v>
      </c>
      <c r="V266" s="17">
        <v>7086</v>
      </c>
    </row>
    <row r="267" spans="1:22" ht="17.25" customHeight="1" x14ac:dyDescent="0.2">
      <c r="A267" s="7">
        <v>267</v>
      </c>
      <c r="B267" s="79">
        <v>7087</v>
      </c>
      <c r="C267" s="141" t="s">
        <v>9007</v>
      </c>
      <c r="D267" s="20" t="s">
        <v>8316</v>
      </c>
      <c r="E267" s="20" t="s">
        <v>502</v>
      </c>
      <c r="F267" s="20" t="s">
        <v>503</v>
      </c>
      <c r="G267" s="78" t="s">
        <v>103</v>
      </c>
      <c r="H267" s="78" t="s">
        <v>504</v>
      </c>
      <c r="I267" s="78" t="s">
        <v>90</v>
      </c>
      <c r="J267" s="20"/>
      <c r="K267" s="20"/>
      <c r="L267" s="20" t="s">
        <v>1416</v>
      </c>
      <c r="M267" s="20" t="s">
        <v>1417</v>
      </c>
      <c r="N267" s="26" t="s">
        <v>1129</v>
      </c>
      <c r="O267" s="79" t="s">
        <v>1418</v>
      </c>
      <c r="P267" s="79" t="s">
        <v>1419</v>
      </c>
      <c r="Q267" s="80" t="s">
        <v>1420</v>
      </c>
      <c r="R267" s="79"/>
      <c r="S267" s="80">
        <v>91001</v>
      </c>
      <c r="T267" s="80" t="s">
        <v>1339</v>
      </c>
      <c r="U267" s="81">
        <v>37970</v>
      </c>
      <c r="V267" s="79">
        <v>7087</v>
      </c>
    </row>
    <row r="268" spans="1:22" ht="17.25" customHeight="1" x14ac:dyDescent="0.2">
      <c r="A268" s="7">
        <v>268</v>
      </c>
      <c r="B268" s="17">
        <v>7090</v>
      </c>
      <c r="C268" s="144" t="s">
        <v>9008</v>
      </c>
      <c r="D268" s="9" t="s">
        <v>8317</v>
      </c>
      <c r="E268" s="9" t="s">
        <v>502</v>
      </c>
      <c r="F268" s="9" t="s">
        <v>503</v>
      </c>
      <c r="G268" s="16" t="s">
        <v>103</v>
      </c>
      <c r="H268" s="16" t="s">
        <v>504</v>
      </c>
      <c r="I268" s="16" t="s">
        <v>90</v>
      </c>
      <c r="J268" s="9"/>
      <c r="K268" s="9"/>
      <c r="L268" s="86" t="s">
        <v>1421</v>
      </c>
      <c r="M268" s="9" t="s">
        <v>1422</v>
      </c>
      <c r="N268" s="11" t="s">
        <v>178</v>
      </c>
      <c r="O268" s="17" t="s">
        <v>1423</v>
      </c>
      <c r="P268" s="17" t="s">
        <v>1424</v>
      </c>
      <c r="Q268" s="9" t="s">
        <v>1425</v>
      </c>
      <c r="R268" s="17"/>
      <c r="S268" s="18">
        <v>91001</v>
      </c>
      <c r="T268" s="18" t="s">
        <v>511</v>
      </c>
      <c r="U268" s="19">
        <v>37970</v>
      </c>
      <c r="V268" s="17">
        <v>7090</v>
      </c>
    </row>
    <row r="269" spans="1:22" ht="17.25" customHeight="1" x14ac:dyDescent="0.2">
      <c r="A269" s="7">
        <v>269</v>
      </c>
      <c r="B269" s="79">
        <v>7091</v>
      </c>
      <c r="C269" s="141" t="s">
        <v>9009</v>
      </c>
      <c r="D269" s="20" t="s">
        <v>8318</v>
      </c>
      <c r="E269" s="20" t="s">
        <v>502</v>
      </c>
      <c r="F269" s="20" t="s">
        <v>503</v>
      </c>
      <c r="G269" s="78" t="s">
        <v>103</v>
      </c>
      <c r="H269" s="78" t="s">
        <v>504</v>
      </c>
      <c r="I269" s="78" t="s">
        <v>90</v>
      </c>
      <c r="J269" s="20"/>
      <c r="K269" s="20"/>
      <c r="L269" s="20" t="s">
        <v>1426</v>
      </c>
      <c r="M269" s="20" t="s">
        <v>1427</v>
      </c>
      <c r="N269" s="26" t="s">
        <v>1318</v>
      </c>
      <c r="O269" s="79" t="s">
        <v>1428</v>
      </c>
      <c r="P269" s="79"/>
      <c r="Q269" s="80"/>
      <c r="R269" s="79"/>
      <c r="S269" s="80">
        <v>91001</v>
      </c>
      <c r="T269" s="80" t="s">
        <v>1429</v>
      </c>
      <c r="U269" s="81">
        <v>37970</v>
      </c>
      <c r="V269" s="79">
        <v>7091</v>
      </c>
    </row>
    <row r="270" spans="1:22" ht="17.25" customHeight="1" x14ac:dyDescent="0.2">
      <c r="A270" s="7">
        <v>270</v>
      </c>
      <c r="B270" s="79">
        <v>7092</v>
      </c>
      <c r="C270" s="141" t="s">
        <v>9010</v>
      </c>
      <c r="D270" s="20" t="s">
        <v>8319</v>
      </c>
      <c r="E270" s="20" t="s">
        <v>502</v>
      </c>
      <c r="F270" s="20" t="s">
        <v>503</v>
      </c>
      <c r="G270" s="78" t="s">
        <v>103</v>
      </c>
      <c r="H270" s="78" t="s">
        <v>504</v>
      </c>
      <c r="I270" s="78" t="s">
        <v>90</v>
      </c>
      <c r="J270" s="20"/>
      <c r="K270" s="20"/>
      <c r="L270" s="20" t="s">
        <v>1430</v>
      </c>
      <c r="M270" s="20" t="s">
        <v>1431</v>
      </c>
      <c r="N270" s="26" t="s">
        <v>591</v>
      </c>
      <c r="O270" s="79" t="s">
        <v>688</v>
      </c>
      <c r="P270" s="79"/>
      <c r="Q270" s="80"/>
      <c r="R270" s="79"/>
      <c r="S270" s="80">
        <v>91001</v>
      </c>
      <c r="T270" s="80" t="s">
        <v>511</v>
      </c>
      <c r="U270" s="81">
        <v>37970</v>
      </c>
      <c r="V270" s="79">
        <v>7092</v>
      </c>
    </row>
    <row r="271" spans="1:22" ht="17.25" customHeight="1" x14ac:dyDescent="0.2">
      <c r="A271" s="7">
        <v>271</v>
      </c>
      <c r="B271" s="17">
        <v>7094</v>
      </c>
      <c r="C271" s="56" t="s">
        <v>4139</v>
      </c>
      <c r="D271" s="9" t="s">
        <v>8320</v>
      </c>
      <c r="E271" s="9" t="s">
        <v>55</v>
      </c>
      <c r="F271" s="9" t="s">
        <v>4140</v>
      </c>
      <c r="G271" s="16" t="s">
        <v>4141</v>
      </c>
      <c r="H271" s="16" t="s">
        <v>4142</v>
      </c>
      <c r="I271" s="16" t="s">
        <v>4143</v>
      </c>
      <c r="J271" s="9" t="s">
        <v>4144</v>
      </c>
      <c r="K271" s="9" t="s">
        <v>4145</v>
      </c>
      <c r="L271" s="9" t="s">
        <v>4146</v>
      </c>
      <c r="M271" s="9" t="s">
        <v>4147</v>
      </c>
      <c r="N271" s="11" t="s">
        <v>93</v>
      </c>
      <c r="O271" s="17" t="s">
        <v>1887</v>
      </c>
      <c r="P271" s="17" t="s">
        <v>4148</v>
      </c>
      <c r="Q271" s="18"/>
      <c r="R271" s="17"/>
      <c r="S271" s="18">
        <v>93401</v>
      </c>
      <c r="T271" s="18" t="s">
        <v>4149</v>
      </c>
      <c r="U271" s="19">
        <v>37970</v>
      </c>
      <c r="V271" s="17">
        <v>7094</v>
      </c>
    </row>
    <row r="272" spans="1:22" ht="17.25" customHeight="1" x14ac:dyDescent="0.2">
      <c r="A272" s="7">
        <v>272</v>
      </c>
      <c r="B272" s="17">
        <v>7095</v>
      </c>
      <c r="C272" s="56" t="s">
        <v>9011</v>
      </c>
      <c r="D272" s="9" t="s">
        <v>8321</v>
      </c>
      <c r="E272" s="9" t="s">
        <v>502</v>
      </c>
      <c r="F272" s="9" t="s">
        <v>503</v>
      </c>
      <c r="G272" s="16" t="s">
        <v>103</v>
      </c>
      <c r="H272" s="16" t="s">
        <v>504</v>
      </c>
      <c r="I272" s="16" t="s">
        <v>90</v>
      </c>
      <c r="J272" s="9"/>
      <c r="K272" s="9"/>
      <c r="L272" s="9" t="s">
        <v>1432</v>
      </c>
      <c r="M272" s="9" t="s">
        <v>1433</v>
      </c>
      <c r="N272" s="11" t="s">
        <v>865</v>
      </c>
      <c r="O272" s="17" t="s">
        <v>1434</v>
      </c>
      <c r="P272" s="17"/>
      <c r="Q272" s="18"/>
      <c r="R272" s="17"/>
      <c r="S272" s="18">
        <v>91001</v>
      </c>
      <c r="T272" s="18" t="s">
        <v>1435</v>
      </c>
      <c r="U272" s="19">
        <v>37970</v>
      </c>
      <c r="V272" s="17">
        <v>7095</v>
      </c>
    </row>
    <row r="273" spans="1:22" ht="17.25" customHeight="1" x14ac:dyDescent="0.2">
      <c r="A273" s="7">
        <v>273</v>
      </c>
      <c r="B273" s="17">
        <v>7100</v>
      </c>
      <c r="C273" s="56" t="s">
        <v>7837</v>
      </c>
      <c r="D273" s="9" t="s">
        <v>8322</v>
      </c>
      <c r="E273" s="9" t="s">
        <v>7810</v>
      </c>
      <c r="F273" s="9" t="s">
        <v>7838</v>
      </c>
      <c r="G273" s="16" t="s">
        <v>103</v>
      </c>
      <c r="H273" s="16" t="s">
        <v>7839</v>
      </c>
      <c r="I273" s="16" t="s">
        <v>90</v>
      </c>
      <c r="J273" s="9"/>
      <c r="K273" s="9"/>
      <c r="L273" s="9" t="s">
        <v>7840</v>
      </c>
      <c r="M273" s="9" t="s">
        <v>7841</v>
      </c>
      <c r="N273" s="11" t="s">
        <v>93</v>
      </c>
      <c r="O273" s="17" t="s">
        <v>7842</v>
      </c>
      <c r="P273" s="17" t="s">
        <v>7843</v>
      </c>
      <c r="Q273" s="28" t="s">
        <v>7844</v>
      </c>
      <c r="R273" s="17"/>
      <c r="S273" s="18">
        <v>93105</v>
      </c>
      <c r="T273" s="18" t="s">
        <v>7845</v>
      </c>
      <c r="U273" s="19">
        <v>37970</v>
      </c>
      <c r="V273" s="17">
        <v>7100</v>
      </c>
    </row>
    <row r="274" spans="1:22" ht="17.25" customHeight="1" x14ac:dyDescent="0.2">
      <c r="A274" s="7">
        <v>274</v>
      </c>
      <c r="B274" s="17">
        <v>7102</v>
      </c>
      <c r="C274" s="56" t="s">
        <v>1436</v>
      </c>
      <c r="D274" s="9" t="s">
        <v>8323</v>
      </c>
      <c r="E274" s="9" t="s">
        <v>55</v>
      </c>
      <c r="F274" s="9" t="s">
        <v>1437</v>
      </c>
      <c r="G274" s="86" t="s">
        <v>1438</v>
      </c>
      <c r="H274" s="16" t="s">
        <v>1439</v>
      </c>
      <c r="I274" s="16" t="s">
        <v>1440</v>
      </c>
      <c r="J274" s="9" t="s">
        <v>851</v>
      </c>
      <c r="K274" s="9" t="s">
        <v>1441</v>
      </c>
      <c r="L274" s="9" t="s">
        <v>1442</v>
      </c>
      <c r="M274" s="9" t="s">
        <v>1443</v>
      </c>
      <c r="N274" s="11" t="s">
        <v>93</v>
      </c>
      <c r="O274" s="17" t="s">
        <v>1444</v>
      </c>
      <c r="P274" s="89" t="s">
        <v>3638</v>
      </c>
      <c r="Q274" s="90" t="s">
        <v>1445</v>
      </c>
      <c r="R274" s="17"/>
      <c r="S274" s="18">
        <v>93991</v>
      </c>
      <c r="T274" s="55" t="s">
        <v>1446</v>
      </c>
      <c r="U274" s="19">
        <v>37970</v>
      </c>
      <c r="V274" s="17">
        <v>7102</v>
      </c>
    </row>
    <row r="275" spans="1:22" ht="17.25" customHeight="1" x14ac:dyDescent="0.2">
      <c r="A275" s="7">
        <v>275</v>
      </c>
      <c r="B275" s="79">
        <v>7104</v>
      </c>
      <c r="C275" s="141" t="s">
        <v>9012</v>
      </c>
      <c r="D275" s="20" t="s">
        <v>8324</v>
      </c>
      <c r="E275" s="20" t="s">
        <v>502</v>
      </c>
      <c r="F275" s="20" t="s">
        <v>503</v>
      </c>
      <c r="G275" s="78" t="s">
        <v>103</v>
      </c>
      <c r="H275" s="78" t="s">
        <v>504</v>
      </c>
      <c r="I275" s="78" t="s">
        <v>90</v>
      </c>
      <c r="J275" s="20"/>
      <c r="K275" s="20"/>
      <c r="L275" s="20" t="s">
        <v>1447</v>
      </c>
      <c r="M275" s="20" t="s">
        <v>1448</v>
      </c>
      <c r="N275" s="26" t="s">
        <v>93</v>
      </c>
      <c r="O275" s="79" t="s">
        <v>1449</v>
      </c>
      <c r="P275" s="79"/>
      <c r="Q275" s="80"/>
      <c r="R275" s="79"/>
      <c r="S275" s="80">
        <v>91001</v>
      </c>
      <c r="T275" s="80" t="s">
        <v>1339</v>
      </c>
      <c r="U275" s="81">
        <v>37970</v>
      </c>
      <c r="V275" s="79">
        <v>7104</v>
      </c>
    </row>
    <row r="276" spans="1:22" ht="17.25" customHeight="1" x14ac:dyDescent="0.2">
      <c r="A276" s="7">
        <v>276</v>
      </c>
      <c r="B276" s="79">
        <v>7105</v>
      </c>
      <c r="C276" s="141" t="s">
        <v>9013</v>
      </c>
      <c r="D276" s="20" t="s">
        <v>8325</v>
      </c>
      <c r="E276" s="20" t="s">
        <v>502</v>
      </c>
      <c r="F276" s="20" t="s">
        <v>503</v>
      </c>
      <c r="G276" s="78" t="s">
        <v>103</v>
      </c>
      <c r="H276" s="78" t="s">
        <v>504</v>
      </c>
      <c r="I276" s="78" t="s">
        <v>90</v>
      </c>
      <c r="J276" s="20"/>
      <c r="K276" s="20"/>
      <c r="L276" s="20" t="s">
        <v>1450</v>
      </c>
      <c r="M276" s="20" t="s">
        <v>1451</v>
      </c>
      <c r="N276" s="26" t="s">
        <v>865</v>
      </c>
      <c r="O276" s="79" t="s">
        <v>1452</v>
      </c>
      <c r="P276" s="80" t="s">
        <v>1453</v>
      </c>
      <c r="Q276" s="20" t="s">
        <v>1454</v>
      </c>
      <c r="R276" s="79"/>
      <c r="S276" s="80" t="s">
        <v>1455</v>
      </c>
      <c r="T276" s="80" t="s">
        <v>511</v>
      </c>
      <c r="U276" s="81">
        <v>37970</v>
      </c>
      <c r="V276" s="79">
        <v>7105</v>
      </c>
    </row>
    <row r="277" spans="1:22" ht="17.25" customHeight="1" x14ac:dyDescent="0.2">
      <c r="A277" s="7">
        <v>277</v>
      </c>
      <c r="B277" s="17">
        <v>7106</v>
      </c>
      <c r="C277" s="56" t="s">
        <v>1456</v>
      </c>
      <c r="D277" s="9" t="s">
        <v>8326</v>
      </c>
      <c r="E277" s="9" t="s">
        <v>502</v>
      </c>
      <c r="F277" s="9" t="s">
        <v>1133</v>
      </c>
      <c r="G277" s="16" t="s">
        <v>352</v>
      </c>
      <c r="H277" s="16" t="s">
        <v>1134</v>
      </c>
      <c r="I277" s="16" t="s">
        <v>90</v>
      </c>
      <c r="J277" s="9"/>
      <c r="K277" s="9"/>
      <c r="L277" s="86" t="s">
        <v>1457</v>
      </c>
      <c r="M277" s="9" t="s">
        <v>1458</v>
      </c>
      <c r="N277" s="11" t="s">
        <v>35</v>
      </c>
      <c r="O277" s="17" t="s">
        <v>1459</v>
      </c>
      <c r="P277" s="17" t="s">
        <v>1460</v>
      </c>
      <c r="Q277" s="18" t="s">
        <v>1461</v>
      </c>
      <c r="R277" s="17"/>
      <c r="S277" s="18">
        <v>91001</v>
      </c>
      <c r="T277" s="18" t="s">
        <v>1462</v>
      </c>
      <c r="U277" s="19">
        <v>37970</v>
      </c>
      <c r="V277" s="17">
        <v>7106</v>
      </c>
    </row>
    <row r="278" spans="1:22" ht="17.25" customHeight="1" x14ac:dyDescent="0.2">
      <c r="A278" s="7">
        <v>278</v>
      </c>
      <c r="B278" s="17">
        <v>7107</v>
      </c>
      <c r="C278" s="56" t="s">
        <v>7589</v>
      </c>
      <c r="D278" s="9" t="s">
        <v>8327</v>
      </c>
      <c r="E278" s="9" t="s">
        <v>7590</v>
      </c>
      <c r="F278" s="9" t="s">
        <v>7591</v>
      </c>
      <c r="G278" s="16" t="s">
        <v>7592</v>
      </c>
      <c r="H278" s="16" t="s">
        <v>7593</v>
      </c>
      <c r="I278" s="16" t="s">
        <v>90</v>
      </c>
      <c r="J278" s="9"/>
      <c r="K278" s="9"/>
      <c r="L278" s="9" t="s">
        <v>7594</v>
      </c>
      <c r="M278" s="9" t="s">
        <v>7595</v>
      </c>
      <c r="N278" s="11" t="s">
        <v>93</v>
      </c>
      <c r="O278" s="17" t="s">
        <v>294</v>
      </c>
      <c r="P278" s="17"/>
      <c r="Q278" s="18"/>
      <c r="R278" s="17"/>
      <c r="S278" s="18">
        <v>93105</v>
      </c>
      <c r="T278" s="18" t="s">
        <v>7596</v>
      </c>
      <c r="U278" s="19">
        <v>37970</v>
      </c>
      <c r="V278" s="17">
        <v>7107</v>
      </c>
    </row>
    <row r="279" spans="1:22" ht="17.25" customHeight="1" x14ac:dyDescent="0.2">
      <c r="A279" s="7">
        <v>279</v>
      </c>
      <c r="B279" s="17">
        <v>7108</v>
      </c>
      <c r="C279" s="56" t="s">
        <v>7709</v>
      </c>
      <c r="D279" s="9" t="s">
        <v>8328</v>
      </c>
      <c r="E279" s="9" t="s">
        <v>7710</v>
      </c>
      <c r="F279" s="9" t="s">
        <v>7711</v>
      </c>
      <c r="G279" s="16" t="s">
        <v>7712</v>
      </c>
      <c r="H279" s="16" t="s">
        <v>7713</v>
      </c>
      <c r="I279" s="16" t="s">
        <v>7714</v>
      </c>
      <c r="J279" s="9" t="s">
        <v>7715</v>
      </c>
      <c r="K279" s="9" t="s">
        <v>7716</v>
      </c>
      <c r="L279" s="9" t="s">
        <v>7717</v>
      </c>
      <c r="M279" s="9" t="s">
        <v>7718</v>
      </c>
      <c r="N279" s="11" t="s">
        <v>93</v>
      </c>
      <c r="O279" s="17" t="s">
        <v>294</v>
      </c>
      <c r="P279" s="17" t="s">
        <v>7719</v>
      </c>
      <c r="Q279" s="18"/>
      <c r="R279" s="17"/>
      <c r="S279" s="18">
        <v>93401</v>
      </c>
      <c r="T279" s="18" t="s">
        <v>7720</v>
      </c>
      <c r="U279" s="19">
        <v>37970</v>
      </c>
      <c r="V279" s="17">
        <v>7108</v>
      </c>
    </row>
    <row r="280" spans="1:22" ht="17.25" customHeight="1" x14ac:dyDescent="0.2">
      <c r="A280" s="7">
        <v>280</v>
      </c>
      <c r="B280" s="79">
        <v>7110</v>
      </c>
      <c r="C280" s="141" t="s">
        <v>9014</v>
      </c>
      <c r="D280" s="20" t="s">
        <v>8329</v>
      </c>
      <c r="E280" s="20" t="s">
        <v>502</v>
      </c>
      <c r="F280" s="20" t="s">
        <v>503</v>
      </c>
      <c r="G280" s="78" t="s">
        <v>103</v>
      </c>
      <c r="H280" s="78" t="s">
        <v>504</v>
      </c>
      <c r="I280" s="78" t="s">
        <v>90</v>
      </c>
      <c r="J280" s="20"/>
      <c r="K280" s="20"/>
      <c r="L280" s="20" t="s">
        <v>1463</v>
      </c>
      <c r="M280" s="20" t="s">
        <v>1464</v>
      </c>
      <c r="N280" s="26" t="s">
        <v>64</v>
      </c>
      <c r="O280" s="79" t="s">
        <v>1465</v>
      </c>
      <c r="P280" s="79"/>
      <c r="Q280" s="80"/>
      <c r="R280" s="79"/>
      <c r="S280" s="80">
        <v>91001</v>
      </c>
      <c r="T280" s="80" t="s">
        <v>511</v>
      </c>
      <c r="U280" s="81">
        <v>37970</v>
      </c>
      <c r="V280" s="79">
        <v>7110</v>
      </c>
    </row>
    <row r="281" spans="1:22" ht="17.25" customHeight="1" x14ac:dyDescent="0.2">
      <c r="A281" s="7">
        <v>281</v>
      </c>
      <c r="B281" s="17">
        <v>7112</v>
      </c>
      <c r="C281" s="56" t="s">
        <v>9015</v>
      </c>
      <c r="D281" s="9" t="s">
        <v>8330</v>
      </c>
      <c r="E281" s="9" t="s">
        <v>502</v>
      </c>
      <c r="F281" s="9" t="s">
        <v>503</v>
      </c>
      <c r="G281" s="16" t="s">
        <v>103</v>
      </c>
      <c r="H281" s="16" t="s">
        <v>504</v>
      </c>
      <c r="I281" s="16" t="s">
        <v>90</v>
      </c>
      <c r="J281" s="9"/>
      <c r="K281" s="9"/>
      <c r="L281" s="9" t="s">
        <v>5735</v>
      </c>
      <c r="M281" s="9" t="s">
        <v>5736</v>
      </c>
      <c r="N281" s="11" t="s">
        <v>1318</v>
      </c>
      <c r="O281" s="17" t="s">
        <v>5737</v>
      </c>
      <c r="P281" s="17" t="s">
        <v>5738</v>
      </c>
      <c r="Q281" s="18" t="s">
        <v>5739</v>
      </c>
      <c r="R281" s="17"/>
      <c r="S281" s="18">
        <v>91001</v>
      </c>
      <c r="T281" s="18" t="s">
        <v>1139</v>
      </c>
      <c r="U281" s="19">
        <v>37970</v>
      </c>
      <c r="V281" s="17">
        <v>7112</v>
      </c>
    </row>
    <row r="282" spans="1:22" ht="17.25" customHeight="1" x14ac:dyDescent="0.2">
      <c r="A282" s="7">
        <v>282</v>
      </c>
      <c r="B282" s="17">
        <v>7113</v>
      </c>
      <c r="C282" s="56" t="s">
        <v>6168</v>
      </c>
      <c r="D282" s="9" t="s">
        <v>8331</v>
      </c>
      <c r="E282" s="9" t="s">
        <v>923</v>
      </c>
      <c r="F282" s="9" t="s">
        <v>6169</v>
      </c>
      <c r="G282" s="16" t="s">
        <v>6170</v>
      </c>
      <c r="H282" s="16" t="s">
        <v>6171</v>
      </c>
      <c r="I282" s="16" t="s">
        <v>6172</v>
      </c>
      <c r="J282" s="9" t="s">
        <v>1240</v>
      </c>
      <c r="K282" s="9" t="s">
        <v>6173</v>
      </c>
      <c r="L282" s="9" t="s">
        <v>6174</v>
      </c>
      <c r="M282" s="9" t="s">
        <v>6175</v>
      </c>
      <c r="N282" s="11" t="s">
        <v>1318</v>
      </c>
      <c r="O282" s="17"/>
      <c r="P282" s="17"/>
      <c r="Q282" s="18"/>
      <c r="R282" s="17"/>
      <c r="S282" s="18" t="s">
        <v>280</v>
      </c>
      <c r="T282" s="18" t="s">
        <v>6176</v>
      </c>
      <c r="U282" s="19">
        <v>37970</v>
      </c>
      <c r="V282" s="17">
        <v>7113</v>
      </c>
    </row>
    <row r="283" spans="1:22" ht="17.25" customHeight="1" x14ac:dyDescent="0.2">
      <c r="A283" s="7">
        <v>283</v>
      </c>
      <c r="B283" s="17">
        <v>7114</v>
      </c>
      <c r="C283" s="56" t="s">
        <v>3547</v>
      </c>
      <c r="D283" s="9" t="s">
        <v>8332</v>
      </c>
      <c r="E283" s="9" t="s">
        <v>55</v>
      </c>
      <c r="F283" s="9" t="s">
        <v>3548</v>
      </c>
      <c r="G283" s="16" t="s">
        <v>103</v>
      </c>
      <c r="H283" s="16" t="s">
        <v>3549</v>
      </c>
      <c r="I283" s="16" t="s">
        <v>3550</v>
      </c>
      <c r="J283" s="9" t="s">
        <v>32</v>
      </c>
      <c r="K283" s="9" t="s">
        <v>3551</v>
      </c>
      <c r="L283" s="9" t="s">
        <v>3552</v>
      </c>
      <c r="M283" s="9" t="s">
        <v>3553</v>
      </c>
      <c r="N283" s="11" t="s">
        <v>93</v>
      </c>
      <c r="O283" s="17" t="s">
        <v>3554</v>
      </c>
      <c r="P283" s="17" t="s">
        <v>3555</v>
      </c>
      <c r="Q283" s="18"/>
      <c r="R283" s="17"/>
      <c r="S283" s="18">
        <v>93401</v>
      </c>
      <c r="T283" s="18" t="s">
        <v>3556</v>
      </c>
      <c r="U283" s="19">
        <v>37970</v>
      </c>
      <c r="V283" s="17">
        <v>7114</v>
      </c>
    </row>
    <row r="284" spans="1:22" ht="17.25" customHeight="1" x14ac:dyDescent="0.2">
      <c r="A284" s="7">
        <v>284</v>
      </c>
      <c r="B284" s="17">
        <v>7115</v>
      </c>
      <c r="C284" s="56" t="s">
        <v>7005</v>
      </c>
      <c r="D284" s="9" t="s">
        <v>8333</v>
      </c>
      <c r="E284" s="9" t="s">
        <v>55</v>
      </c>
      <c r="F284" s="9" t="s">
        <v>7006</v>
      </c>
      <c r="G284" s="16" t="s">
        <v>7007</v>
      </c>
      <c r="H284" s="16" t="s">
        <v>1090</v>
      </c>
      <c r="I284" s="16" t="s">
        <v>7008</v>
      </c>
      <c r="J284" s="9" t="s">
        <v>839</v>
      </c>
      <c r="K284" s="9" t="s">
        <v>7009</v>
      </c>
      <c r="L284" s="27" t="s">
        <v>7010</v>
      </c>
      <c r="M284" s="9" t="s">
        <v>7011</v>
      </c>
      <c r="N284" s="11" t="s">
        <v>93</v>
      </c>
      <c r="O284" s="17" t="s">
        <v>4612</v>
      </c>
      <c r="P284" s="17"/>
      <c r="Q284" s="28" t="s">
        <v>7012</v>
      </c>
      <c r="R284" s="17"/>
      <c r="S284" s="18" t="s">
        <v>280</v>
      </c>
      <c r="T284" s="18" t="s">
        <v>7013</v>
      </c>
      <c r="U284" s="19">
        <v>37970</v>
      </c>
      <c r="V284" s="17">
        <v>7115</v>
      </c>
    </row>
    <row r="285" spans="1:22" ht="17.25" customHeight="1" x14ac:dyDescent="0.2">
      <c r="A285" s="7">
        <v>285</v>
      </c>
      <c r="B285" s="79">
        <v>7116</v>
      </c>
      <c r="C285" s="141" t="s">
        <v>9016</v>
      </c>
      <c r="D285" s="20" t="s">
        <v>8334</v>
      </c>
      <c r="E285" s="20" t="s">
        <v>502</v>
      </c>
      <c r="F285" s="20" t="s">
        <v>503</v>
      </c>
      <c r="G285" s="78" t="s">
        <v>103</v>
      </c>
      <c r="H285" s="78" t="s">
        <v>504</v>
      </c>
      <c r="I285" s="78" t="s">
        <v>90</v>
      </c>
      <c r="J285" s="20"/>
      <c r="K285" s="20"/>
      <c r="L285" s="20" t="s">
        <v>1466</v>
      </c>
      <c r="M285" s="20" t="s">
        <v>1467</v>
      </c>
      <c r="N285" s="26" t="s">
        <v>93</v>
      </c>
      <c r="O285" s="79" t="s">
        <v>1468</v>
      </c>
      <c r="P285" s="79" t="s">
        <v>1469</v>
      </c>
      <c r="Q285" s="80" t="s">
        <v>1470</v>
      </c>
      <c r="R285" s="79"/>
      <c r="S285" s="80">
        <v>91001</v>
      </c>
      <c r="T285" s="80" t="s">
        <v>511</v>
      </c>
      <c r="U285" s="81">
        <v>37970</v>
      </c>
      <c r="V285" s="79">
        <v>7116</v>
      </c>
    </row>
    <row r="286" spans="1:22" ht="17.25" customHeight="1" x14ac:dyDescent="0.2">
      <c r="A286" s="7">
        <v>286</v>
      </c>
      <c r="B286" s="17">
        <v>7117</v>
      </c>
      <c r="C286" s="56" t="s">
        <v>9017</v>
      </c>
      <c r="D286" s="9" t="s">
        <v>8335</v>
      </c>
      <c r="E286" s="9" t="s">
        <v>502</v>
      </c>
      <c r="F286" s="9" t="s">
        <v>503</v>
      </c>
      <c r="G286" s="16" t="s">
        <v>103</v>
      </c>
      <c r="H286" s="16" t="s">
        <v>504</v>
      </c>
      <c r="I286" s="16" t="s">
        <v>90</v>
      </c>
      <c r="J286" s="9"/>
      <c r="K286" s="9"/>
      <c r="L286" s="9" t="s">
        <v>1471</v>
      </c>
      <c r="M286" s="9" t="s">
        <v>1472</v>
      </c>
      <c r="N286" s="11" t="s">
        <v>106</v>
      </c>
      <c r="O286" s="17" t="s">
        <v>523</v>
      </c>
      <c r="P286" s="17">
        <v>532662300</v>
      </c>
      <c r="Q286" s="28" t="s">
        <v>1473</v>
      </c>
      <c r="R286" s="17"/>
      <c r="S286" s="18">
        <v>91001</v>
      </c>
      <c r="T286" s="18" t="s">
        <v>511</v>
      </c>
      <c r="U286" s="19">
        <v>37970</v>
      </c>
      <c r="V286" s="17">
        <v>7117</v>
      </c>
    </row>
    <row r="287" spans="1:22" ht="17.25" customHeight="1" x14ac:dyDescent="0.2">
      <c r="A287" s="7">
        <v>287</v>
      </c>
      <c r="B287" s="17">
        <v>7118</v>
      </c>
      <c r="C287" s="144" t="s">
        <v>9018</v>
      </c>
      <c r="D287" s="9" t="s">
        <v>8336</v>
      </c>
      <c r="E287" s="9" t="s">
        <v>502</v>
      </c>
      <c r="F287" s="9" t="s">
        <v>503</v>
      </c>
      <c r="G287" s="16" t="s">
        <v>103</v>
      </c>
      <c r="H287" s="16" t="s">
        <v>504</v>
      </c>
      <c r="I287" s="16" t="s">
        <v>90</v>
      </c>
      <c r="J287" s="9"/>
      <c r="K287" s="9"/>
      <c r="L287" s="9" t="s">
        <v>1474</v>
      </c>
      <c r="M287" s="9" t="s">
        <v>1475</v>
      </c>
      <c r="N287" s="11" t="s">
        <v>106</v>
      </c>
      <c r="O287" s="17" t="s">
        <v>1476</v>
      </c>
      <c r="P287" s="89" t="s">
        <v>1477</v>
      </c>
      <c r="Q287" s="55" t="s">
        <v>1478</v>
      </c>
      <c r="R287" s="17"/>
      <c r="S287" s="18">
        <v>91001</v>
      </c>
      <c r="T287" s="18" t="s">
        <v>511</v>
      </c>
      <c r="U287" s="19">
        <v>37970</v>
      </c>
      <c r="V287" s="17">
        <v>7118</v>
      </c>
    </row>
    <row r="288" spans="1:22" ht="17.25" customHeight="1" x14ac:dyDescent="0.2">
      <c r="A288" s="7">
        <v>288</v>
      </c>
      <c r="B288" s="17">
        <v>7119</v>
      </c>
      <c r="C288" s="56" t="s">
        <v>6412</v>
      </c>
      <c r="D288" s="9" t="s">
        <v>8337</v>
      </c>
      <c r="E288" s="9" t="s">
        <v>923</v>
      </c>
      <c r="F288" s="9" t="s">
        <v>6413</v>
      </c>
      <c r="G288" s="16" t="s">
        <v>6414</v>
      </c>
      <c r="H288" s="16" t="s">
        <v>6415</v>
      </c>
      <c r="I288" s="16" t="s">
        <v>6416</v>
      </c>
      <c r="J288" s="9" t="s">
        <v>6054</v>
      </c>
      <c r="K288" s="9" t="s">
        <v>6417</v>
      </c>
      <c r="L288" s="9" t="s">
        <v>6418</v>
      </c>
      <c r="M288" s="9" t="s">
        <v>6419</v>
      </c>
      <c r="N288" s="11" t="s">
        <v>93</v>
      </c>
      <c r="O288" s="17" t="s">
        <v>198</v>
      </c>
      <c r="P288" s="17"/>
      <c r="Q288" s="18"/>
      <c r="R288" s="17"/>
      <c r="S288" s="18" t="s">
        <v>280</v>
      </c>
      <c r="T288" s="18" t="s">
        <v>6420</v>
      </c>
      <c r="U288" s="19">
        <v>37970</v>
      </c>
      <c r="V288" s="17">
        <v>7119</v>
      </c>
    </row>
    <row r="289" spans="1:22" ht="17.25" customHeight="1" x14ac:dyDescent="0.2">
      <c r="A289" s="7">
        <v>289</v>
      </c>
      <c r="B289" s="79">
        <v>7120</v>
      </c>
      <c r="C289" s="141" t="s">
        <v>5892</v>
      </c>
      <c r="D289" s="20" t="s">
        <v>8338</v>
      </c>
      <c r="E289" s="20" t="s">
        <v>502</v>
      </c>
      <c r="F289" s="20" t="s">
        <v>5893</v>
      </c>
      <c r="G289" s="78" t="s">
        <v>352</v>
      </c>
      <c r="H289" s="78" t="s">
        <v>5894</v>
      </c>
      <c r="I289" s="78" t="s">
        <v>90</v>
      </c>
      <c r="J289" s="20"/>
      <c r="K289" s="20"/>
      <c r="L289" s="20" t="s">
        <v>5895</v>
      </c>
      <c r="M289" s="20" t="s">
        <v>5896</v>
      </c>
      <c r="N289" s="26" t="s">
        <v>741</v>
      </c>
      <c r="O289" s="79" t="s">
        <v>5897</v>
      </c>
      <c r="P289" s="79" t="s">
        <v>5898</v>
      </c>
      <c r="Q289" s="88" t="s">
        <v>5899</v>
      </c>
      <c r="R289" s="79"/>
      <c r="S289" s="80">
        <v>91001</v>
      </c>
      <c r="T289" s="80" t="s">
        <v>511</v>
      </c>
      <c r="U289" s="81">
        <v>37970</v>
      </c>
      <c r="V289" s="79">
        <v>7120</v>
      </c>
    </row>
    <row r="290" spans="1:22" ht="17.25" customHeight="1" x14ac:dyDescent="0.2">
      <c r="A290" s="7">
        <v>290</v>
      </c>
      <c r="B290" s="35">
        <v>7122</v>
      </c>
      <c r="C290" s="56" t="s">
        <v>6430</v>
      </c>
      <c r="D290" s="9" t="s">
        <v>8339</v>
      </c>
      <c r="E290" s="9" t="s">
        <v>6067</v>
      </c>
      <c r="F290" s="9" t="s">
        <v>6431</v>
      </c>
      <c r="G290" s="16" t="s">
        <v>6432</v>
      </c>
      <c r="H290" s="16" t="s">
        <v>6433</v>
      </c>
      <c r="I290" s="16" t="s">
        <v>6434</v>
      </c>
      <c r="J290" s="9" t="s">
        <v>6054</v>
      </c>
      <c r="K290" s="9" t="s">
        <v>6435</v>
      </c>
      <c r="L290" s="9" t="s">
        <v>6436</v>
      </c>
      <c r="M290" s="9" t="s">
        <v>6437</v>
      </c>
      <c r="N290" s="11" t="s">
        <v>93</v>
      </c>
      <c r="O290" s="17" t="s">
        <v>2250</v>
      </c>
      <c r="P290" s="17" t="s">
        <v>6438</v>
      </c>
      <c r="Q290" s="18"/>
      <c r="R290" s="17"/>
      <c r="S290" s="18" t="s">
        <v>233</v>
      </c>
      <c r="T290" s="18" t="s">
        <v>6439</v>
      </c>
      <c r="U290" s="19">
        <v>37970</v>
      </c>
      <c r="V290" s="35">
        <v>7122</v>
      </c>
    </row>
    <row r="291" spans="1:22" ht="17.25" customHeight="1" x14ac:dyDescent="0.2">
      <c r="A291" s="7">
        <v>291</v>
      </c>
      <c r="B291" s="17">
        <v>7123</v>
      </c>
      <c r="C291" s="56" t="s">
        <v>6994</v>
      </c>
      <c r="D291" s="9" t="s">
        <v>8340</v>
      </c>
      <c r="E291" s="9" t="s">
        <v>55</v>
      </c>
      <c r="F291" s="9" t="s">
        <v>6995</v>
      </c>
      <c r="G291" s="16" t="s">
        <v>6996</v>
      </c>
      <c r="H291" s="16" t="s">
        <v>6997</v>
      </c>
      <c r="I291" s="16" t="s">
        <v>6998</v>
      </c>
      <c r="J291" s="9" t="s">
        <v>6999</v>
      </c>
      <c r="K291" s="9" t="s">
        <v>7000</v>
      </c>
      <c r="L291" s="9" t="s">
        <v>7001</v>
      </c>
      <c r="M291" s="9" t="s">
        <v>7002</v>
      </c>
      <c r="N291" s="11" t="s">
        <v>64</v>
      </c>
      <c r="O291" s="17"/>
      <c r="P291" s="17" t="s">
        <v>7003</v>
      </c>
      <c r="Q291" s="18"/>
      <c r="R291" s="17"/>
      <c r="S291" s="18">
        <v>93401</v>
      </c>
      <c r="T291" s="18" t="s">
        <v>7004</v>
      </c>
      <c r="U291" s="19">
        <v>37970</v>
      </c>
      <c r="V291" s="17">
        <v>7123</v>
      </c>
    </row>
    <row r="292" spans="1:22" ht="17.25" customHeight="1" x14ac:dyDescent="0.2">
      <c r="A292" s="7">
        <v>292</v>
      </c>
      <c r="B292" s="17">
        <v>7124</v>
      </c>
      <c r="C292" s="56" t="s">
        <v>5316</v>
      </c>
      <c r="D292" s="9" t="s">
        <v>8341</v>
      </c>
      <c r="E292" s="9" t="s">
        <v>189</v>
      </c>
      <c r="F292" s="9" t="s">
        <v>5317</v>
      </c>
      <c r="G292" s="31" t="s">
        <v>5318</v>
      </c>
      <c r="H292" s="16" t="s">
        <v>5319</v>
      </c>
      <c r="I292" s="16" t="s">
        <v>5320</v>
      </c>
      <c r="J292" s="9" t="s">
        <v>5321</v>
      </c>
      <c r="K292" s="9" t="s">
        <v>5322</v>
      </c>
      <c r="L292" s="9" t="s">
        <v>5323</v>
      </c>
      <c r="M292" s="9" t="s">
        <v>5324</v>
      </c>
      <c r="N292" s="17" t="s">
        <v>1498</v>
      </c>
      <c r="O292" s="17" t="s">
        <v>5325</v>
      </c>
      <c r="P292" s="17"/>
      <c r="Q292" s="18"/>
      <c r="R292" s="17"/>
      <c r="S292" s="18" t="s">
        <v>346</v>
      </c>
      <c r="T292" s="18" t="s">
        <v>5326</v>
      </c>
      <c r="U292" s="19">
        <v>37970</v>
      </c>
      <c r="V292" s="17">
        <v>7124</v>
      </c>
    </row>
    <row r="293" spans="1:22" ht="17.25" customHeight="1" x14ac:dyDescent="0.2">
      <c r="A293" s="7">
        <v>293</v>
      </c>
      <c r="B293" s="17">
        <v>7125</v>
      </c>
      <c r="C293" s="56" t="s">
        <v>9019</v>
      </c>
      <c r="D293" s="9" t="s">
        <v>8342</v>
      </c>
      <c r="E293" s="9" t="s">
        <v>502</v>
      </c>
      <c r="F293" s="9" t="s">
        <v>503</v>
      </c>
      <c r="G293" s="16" t="s">
        <v>103</v>
      </c>
      <c r="H293" s="16" t="s">
        <v>504</v>
      </c>
      <c r="I293" s="16" t="s">
        <v>90</v>
      </c>
      <c r="J293" s="9"/>
      <c r="K293" s="9"/>
      <c r="L293" s="9" t="s">
        <v>1479</v>
      </c>
      <c r="M293" s="9" t="s">
        <v>1480</v>
      </c>
      <c r="N293" s="11" t="s">
        <v>93</v>
      </c>
      <c r="O293" s="17" t="s">
        <v>1481</v>
      </c>
      <c r="P293" s="17" t="s">
        <v>1482</v>
      </c>
      <c r="Q293" s="28" t="s">
        <v>1483</v>
      </c>
      <c r="R293" s="17"/>
      <c r="S293" s="18">
        <v>91001</v>
      </c>
      <c r="T293" s="18" t="s">
        <v>511</v>
      </c>
      <c r="U293" s="19">
        <v>38159</v>
      </c>
      <c r="V293" s="17">
        <v>7125</v>
      </c>
    </row>
    <row r="294" spans="1:22" ht="17.25" customHeight="1" x14ac:dyDescent="0.2">
      <c r="A294" s="7">
        <v>294</v>
      </c>
      <c r="B294" s="17">
        <v>7126</v>
      </c>
      <c r="C294" s="56" t="s">
        <v>6187</v>
      </c>
      <c r="D294" s="9" t="s">
        <v>8343</v>
      </c>
      <c r="E294" s="9" t="s">
        <v>923</v>
      </c>
      <c r="F294" s="9" t="s">
        <v>6188</v>
      </c>
      <c r="G294" s="16" t="s">
        <v>6189</v>
      </c>
      <c r="H294" s="16" t="s">
        <v>6190</v>
      </c>
      <c r="I294" s="16" t="s">
        <v>6191</v>
      </c>
      <c r="J294" s="9" t="s">
        <v>4533</v>
      </c>
      <c r="K294" s="9" t="s">
        <v>6192</v>
      </c>
      <c r="L294" s="9" t="s">
        <v>6193</v>
      </c>
      <c r="M294" s="9" t="s">
        <v>6194</v>
      </c>
      <c r="N294" s="11" t="s">
        <v>64</v>
      </c>
      <c r="O294" s="17" t="s">
        <v>344</v>
      </c>
      <c r="P294" s="17"/>
      <c r="Q294" s="18"/>
      <c r="R294" s="17"/>
      <c r="S294" s="18" t="s">
        <v>280</v>
      </c>
      <c r="T294" s="18" t="s">
        <v>6195</v>
      </c>
      <c r="U294" s="19">
        <v>38159</v>
      </c>
      <c r="V294" s="17">
        <v>7126</v>
      </c>
    </row>
    <row r="295" spans="1:22" ht="17.25" customHeight="1" x14ac:dyDescent="0.2">
      <c r="A295" s="7">
        <v>295</v>
      </c>
      <c r="B295" s="17">
        <v>7127</v>
      </c>
      <c r="C295" s="56" t="s">
        <v>4826</v>
      </c>
      <c r="D295" s="9" t="s">
        <v>8344</v>
      </c>
      <c r="E295" s="9" t="s">
        <v>162</v>
      </c>
      <c r="F295" s="9" t="s">
        <v>4827</v>
      </c>
      <c r="G295" s="16" t="s">
        <v>4828</v>
      </c>
      <c r="H295" s="16" t="s">
        <v>4829</v>
      </c>
      <c r="I295" s="16" t="s">
        <v>4830</v>
      </c>
      <c r="J295" s="9" t="s">
        <v>4831</v>
      </c>
      <c r="K295" s="9" t="s">
        <v>4832</v>
      </c>
      <c r="L295" s="9" t="s">
        <v>4833</v>
      </c>
      <c r="M295" s="9" t="s">
        <v>4834</v>
      </c>
      <c r="N295" s="11" t="s">
        <v>93</v>
      </c>
      <c r="O295" s="17" t="s">
        <v>4835</v>
      </c>
      <c r="P295" s="17" t="s">
        <v>4836</v>
      </c>
      <c r="Q295" s="18" t="s">
        <v>4837</v>
      </c>
      <c r="R295" s="17"/>
      <c r="S295" s="18">
        <v>93401</v>
      </c>
      <c r="T295" s="18" t="s">
        <v>4838</v>
      </c>
      <c r="U295" s="19">
        <v>38019</v>
      </c>
      <c r="V295" s="17">
        <v>7127</v>
      </c>
    </row>
    <row r="296" spans="1:22" ht="17.25" customHeight="1" x14ac:dyDescent="0.2">
      <c r="A296" s="7">
        <v>296</v>
      </c>
      <c r="B296" s="17">
        <v>7128</v>
      </c>
      <c r="C296" s="56" t="s">
        <v>9020</v>
      </c>
      <c r="D296" s="9" t="s">
        <v>8345</v>
      </c>
      <c r="E296" s="9" t="s">
        <v>502</v>
      </c>
      <c r="F296" s="9" t="s">
        <v>503</v>
      </c>
      <c r="G296" s="16" t="s">
        <v>103</v>
      </c>
      <c r="H296" s="16" t="s">
        <v>504</v>
      </c>
      <c r="I296" s="16" t="s">
        <v>90</v>
      </c>
      <c r="J296" s="9"/>
      <c r="K296" s="9"/>
      <c r="L296" s="9" t="s">
        <v>1484</v>
      </c>
      <c r="M296" s="9" t="s">
        <v>1485</v>
      </c>
      <c r="N296" s="11" t="s">
        <v>64</v>
      </c>
      <c r="O296" s="17" t="s">
        <v>1486</v>
      </c>
      <c r="P296" s="17" t="s">
        <v>1487</v>
      </c>
      <c r="Q296" s="28" t="s">
        <v>1488</v>
      </c>
      <c r="R296" s="17"/>
      <c r="S296" s="18" t="s">
        <v>1455</v>
      </c>
      <c r="T296" s="18" t="s">
        <v>511</v>
      </c>
      <c r="U296" s="19">
        <v>38159</v>
      </c>
      <c r="V296" s="17">
        <v>7128</v>
      </c>
    </row>
    <row r="297" spans="1:22" ht="17.25" customHeight="1" x14ac:dyDescent="0.2">
      <c r="A297" s="7">
        <v>297</v>
      </c>
      <c r="B297" s="79">
        <v>7129</v>
      </c>
      <c r="C297" s="141" t="s">
        <v>9021</v>
      </c>
      <c r="D297" s="20" t="s">
        <v>8346</v>
      </c>
      <c r="E297" s="20" t="s">
        <v>502</v>
      </c>
      <c r="F297" s="20" t="s">
        <v>503</v>
      </c>
      <c r="G297" s="78" t="s">
        <v>103</v>
      </c>
      <c r="H297" s="78" t="s">
        <v>504</v>
      </c>
      <c r="I297" s="78" t="s">
        <v>90</v>
      </c>
      <c r="J297" s="20"/>
      <c r="K297" s="20"/>
      <c r="L297" s="20" t="s">
        <v>5716</v>
      </c>
      <c r="M297" s="20" t="s">
        <v>5717</v>
      </c>
      <c r="N297" s="26" t="s">
        <v>1129</v>
      </c>
      <c r="O297" s="20" t="s">
        <v>1564</v>
      </c>
      <c r="P297" s="79" t="s">
        <v>5718</v>
      </c>
      <c r="Q297" s="80" t="s">
        <v>5719</v>
      </c>
      <c r="R297" s="79"/>
      <c r="S297" s="20">
        <v>91001</v>
      </c>
      <c r="T297" s="20" t="s">
        <v>1139</v>
      </c>
      <c r="U297" s="81">
        <v>38159</v>
      </c>
      <c r="V297" s="79">
        <v>7129</v>
      </c>
    </row>
    <row r="298" spans="1:22" ht="17.25" customHeight="1" x14ac:dyDescent="0.2">
      <c r="A298" s="7">
        <v>298</v>
      </c>
      <c r="B298" s="17">
        <v>7131</v>
      </c>
      <c r="C298" s="56" t="s">
        <v>6401</v>
      </c>
      <c r="D298" s="9" t="s">
        <v>8347</v>
      </c>
      <c r="E298" s="9" t="s">
        <v>923</v>
      </c>
      <c r="F298" s="9" t="s">
        <v>6402</v>
      </c>
      <c r="G298" s="16" t="s">
        <v>6403</v>
      </c>
      <c r="H298" s="16" t="s">
        <v>6404</v>
      </c>
      <c r="I298" s="16" t="s">
        <v>6405</v>
      </c>
      <c r="J298" s="9" t="s">
        <v>6406</v>
      </c>
      <c r="K298" s="9"/>
      <c r="L298" s="9" t="s">
        <v>6407</v>
      </c>
      <c r="M298" s="9" t="s">
        <v>6408</v>
      </c>
      <c r="N298" s="11" t="s">
        <v>64</v>
      </c>
      <c r="O298" s="17" t="s">
        <v>555</v>
      </c>
      <c r="P298" s="17" t="s">
        <v>6409</v>
      </c>
      <c r="Q298" s="18" t="s">
        <v>6410</v>
      </c>
      <c r="R298" s="17"/>
      <c r="S298" s="18" t="s">
        <v>1206</v>
      </c>
      <c r="T298" s="18" t="s">
        <v>6411</v>
      </c>
      <c r="U298" s="19">
        <v>38159</v>
      </c>
      <c r="V298" s="17">
        <v>7131</v>
      </c>
    </row>
    <row r="299" spans="1:22" ht="17.25" customHeight="1" x14ac:dyDescent="0.2">
      <c r="A299" s="7">
        <v>299</v>
      </c>
      <c r="B299" s="17">
        <v>7132</v>
      </c>
      <c r="C299" s="56" t="s">
        <v>9022</v>
      </c>
      <c r="D299" s="9" t="s">
        <v>8348</v>
      </c>
      <c r="E299" s="9" t="s">
        <v>502</v>
      </c>
      <c r="F299" s="9" t="s">
        <v>503</v>
      </c>
      <c r="G299" s="16" t="s">
        <v>103</v>
      </c>
      <c r="H299" s="16" t="s">
        <v>504</v>
      </c>
      <c r="I299" s="16" t="s">
        <v>90</v>
      </c>
      <c r="J299" s="9"/>
      <c r="K299" s="9"/>
      <c r="L299" s="9" t="s">
        <v>1489</v>
      </c>
      <c r="M299" s="9" t="s">
        <v>1490</v>
      </c>
      <c r="N299" s="11" t="s">
        <v>865</v>
      </c>
      <c r="O299" s="17" t="s">
        <v>1491</v>
      </c>
      <c r="P299" s="17"/>
      <c r="Q299" s="18"/>
      <c r="R299" s="17"/>
      <c r="S299" s="18">
        <v>91001</v>
      </c>
      <c r="T299" s="18" t="s">
        <v>1492</v>
      </c>
      <c r="U299" s="19">
        <v>38159</v>
      </c>
      <c r="V299" s="17">
        <v>7132</v>
      </c>
    </row>
    <row r="300" spans="1:22" ht="17.25" customHeight="1" x14ac:dyDescent="0.2">
      <c r="A300" s="7">
        <v>300</v>
      </c>
      <c r="B300" s="17">
        <v>7133</v>
      </c>
      <c r="C300" s="56" t="s">
        <v>9023</v>
      </c>
      <c r="D300" s="9" t="s">
        <v>8349</v>
      </c>
      <c r="E300" s="9" t="s">
        <v>502</v>
      </c>
      <c r="F300" s="16" t="s">
        <v>503</v>
      </c>
      <c r="G300" s="9" t="s">
        <v>103</v>
      </c>
      <c r="H300" s="16" t="s">
        <v>504</v>
      </c>
      <c r="I300" s="16" t="s">
        <v>90</v>
      </c>
      <c r="J300" s="9"/>
      <c r="K300" s="9"/>
      <c r="L300" s="9" t="s">
        <v>5731</v>
      </c>
      <c r="M300" s="9" t="s">
        <v>5732</v>
      </c>
      <c r="N300" s="11" t="s">
        <v>35</v>
      </c>
      <c r="O300" s="17" t="s">
        <v>1378</v>
      </c>
      <c r="P300" s="117" t="s">
        <v>5733</v>
      </c>
      <c r="Q300" s="28" t="s">
        <v>5734</v>
      </c>
      <c r="R300" s="17"/>
      <c r="S300" s="17">
        <v>91001</v>
      </c>
      <c r="T300" s="18" t="s">
        <v>511</v>
      </c>
      <c r="U300" s="19">
        <v>37970</v>
      </c>
      <c r="V300" s="17">
        <v>7133</v>
      </c>
    </row>
    <row r="301" spans="1:22" ht="17.25" customHeight="1" x14ac:dyDescent="0.2">
      <c r="A301" s="7">
        <v>301</v>
      </c>
      <c r="B301" s="17">
        <v>7134</v>
      </c>
      <c r="C301" s="56" t="s">
        <v>7864</v>
      </c>
      <c r="D301" s="9" t="s">
        <v>8350</v>
      </c>
      <c r="E301" s="9" t="s">
        <v>7865</v>
      </c>
      <c r="F301" s="9" t="s">
        <v>7866</v>
      </c>
      <c r="G301" s="16" t="s">
        <v>103</v>
      </c>
      <c r="H301" s="16" t="s">
        <v>7867</v>
      </c>
      <c r="I301" s="16" t="s">
        <v>90</v>
      </c>
      <c r="J301" s="9"/>
      <c r="K301" s="9"/>
      <c r="L301" s="9" t="s">
        <v>7868</v>
      </c>
      <c r="M301" s="9" t="s">
        <v>7869</v>
      </c>
      <c r="N301" s="11" t="s">
        <v>93</v>
      </c>
      <c r="O301" s="17" t="s">
        <v>294</v>
      </c>
      <c r="P301" s="17"/>
      <c r="Q301" s="18"/>
      <c r="R301" s="17"/>
      <c r="S301" s="18">
        <v>93105</v>
      </c>
      <c r="T301" s="18" t="s">
        <v>7870</v>
      </c>
      <c r="U301" s="19">
        <v>37970</v>
      </c>
      <c r="V301" s="17">
        <v>7134</v>
      </c>
    </row>
    <row r="302" spans="1:22" ht="17.25" customHeight="1" x14ac:dyDescent="0.2">
      <c r="A302" s="7">
        <v>302</v>
      </c>
      <c r="B302" s="17">
        <v>7136</v>
      </c>
      <c r="C302" s="56" t="s">
        <v>9024</v>
      </c>
      <c r="D302" s="9" t="s">
        <v>8351</v>
      </c>
      <c r="E302" s="9" t="s">
        <v>502</v>
      </c>
      <c r="F302" s="9" t="s">
        <v>503</v>
      </c>
      <c r="G302" s="16" t="s">
        <v>103</v>
      </c>
      <c r="H302" s="16" t="s">
        <v>504</v>
      </c>
      <c r="I302" s="16" t="s">
        <v>90</v>
      </c>
      <c r="J302" s="9"/>
      <c r="K302" s="9"/>
      <c r="L302" s="9" t="s">
        <v>5840</v>
      </c>
      <c r="M302" s="9" t="s">
        <v>5841</v>
      </c>
      <c r="N302" s="11" t="s">
        <v>5842</v>
      </c>
      <c r="O302" s="17" t="s">
        <v>5843</v>
      </c>
      <c r="P302" s="17" t="s">
        <v>5844</v>
      </c>
      <c r="Q302" s="18" t="s">
        <v>5845</v>
      </c>
      <c r="R302" s="17"/>
      <c r="S302" s="18">
        <v>91001</v>
      </c>
      <c r="T302" s="18" t="s">
        <v>1139</v>
      </c>
      <c r="U302" s="19">
        <v>37970</v>
      </c>
      <c r="V302" s="17">
        <v>7136</v>
      </c>
    </row>
    <row r="303" spans="1:22" ht="17.25" customHeight="1" x14ac:dyDescent="0.2">
      <c r="A303" s="7">
        <v>303</v>
      </c>
      <c r="B303" s="17">
        <v>7137</v>
      </c>
      <c r="C303" s="56" t="s">
        <v>9025</v>
      </c>
      <c r="D303" s="9" t="s">
        <v>8352</v>
      </c>
      <c r="E303" s="9" t="s">
        <v>502</v>
      </c>
      <c r="F303" s="9" t="s">
        <v>503</v>
      </c>
      <c r="G303" s="16" t="s">
        <v>103</v>
      </c>
      <c r="H303" s="16" t="s">
        <v>504</v>
      </c>
      <c r="I303" s="16" t="s">
        <v>90</v>
      </c>
      <c r="J303" s="9"/>
      <c r="K303" s="9"/>
      <c r="L303" s="9" t="s">
        <v>1493</v>
      </c>
      <c r="M303" s="9" t="s">
        <v>1494</v>
      </c>
      <c r="N303" s="11" t="s">
        <v>178</v>
      </c>
      <c r="O303" s="17" t="s">
        <v>382</v>
      </c>
      <c r="P303" s="17"/>
      <c r="Q303" s="18"/>
      <c r="R303" s="17"/>
      <c r="S303" s="18" t="s">
        <v>1455</v>
      </c>
      <c r="T303" s="18" t="s">
        <v>1495</v>
      </c>
      <c r="U303" s="19">
        <v>38159</v>
      </c>
      <c r="V303" s="17">
        <v>7137</v>
      </c>
    </row>
    <row r="304" spans="1:22" ht="17.25" customHeight="1" x14ac:dyDescent="0.2">
      <c r="A304" s="7">
        <v>304</v>
      </c>
      <c r="B304" s="17">
        <v>7138</v>
      </c>
      <c r="C304" s="56" t="s">
        <v>9026</v>
      </c>
      <c r="D304" s="9" t="s">
        <v>8353</v>
      </c>
      <c r="E304" s="9" t="s">
        <v>502</v>
      </c>
      <c r="F304" s="9" t="s">
        <v>503</v>
      </c>
      <c r="G304" s="16" t="s">
        <v>103</v>
      </c>
      <c r="H304" s="16" t="s">
        <v>504</v>
      </c>
      <c r="I304" s="16" t="s">
        <v>90</v>
      </c>
      <c r="J304" s="9"/>
      <c r="K304" s="9"/>
      <c r="L304" s="9" t="s">
        <v>1496</v>
      </c>
      <c r="M304" s="9" t="s">
        <v>1497</v>
      </c>
      <c r="N304" s="17" t="s">
        <v>1498</v>
      </c>
      <c r="O304" s="17" t="s">
        <v>1499</v>
      </c>
      <c r="P304" s="17"/>
      <c r="Q304" s="18"/>
      <c r="R304" s="17"/>
      <c r="S304" s="18">
        <v>91001</v>
      </c>
      <c r="T304" s="18" t="s">
        <v>511</v>
      </c>
      <c r="U304" s="19">
        <v>38159</v>
      </c>
      <c r="V304" s="17">
        <v>7138</v>
      </c>
    </row>
    <row r="305" spans="1:22" ht="17.25" customHeight="1" x14ac:dyDescent="0.2">
      <c r="A305" s="7">
        <v>305</v>
      </c>
      <c r="B305" s="79">
        <v>7139</v>
      </c>
      <c r="C305" s="141" t="s">
        <v>1500</v>
      </c>
      <c r="D305" s="20" t="s">
        <v>8354</v>
      </c>
      <c r="E305" s="20" t="s">
        <v>502</v>
      </c>
      <c r="F305" s="20" t="s">
        <v>1501</v>
      </c>
      <c r="G305" s="78" t="s">
        <v>352</v>
      </c>
      <c r="H305" s="78" t="s">
        <v>1502</v>
      </c>
      <c r="I305" s="78" t="s">
        <v>90</v>
      </c>
      <c r="J305" s="20"/>
      <c r="K305" s="20"/>
      <c r="L305" s="20" t="s">
        <v>1503</v>
      </c>
      <c r="M305" s="20" t="s">
        <v>1504</v>
      </c>
      <c r="N305" s="26" t="s">
        <v>756</v>
      </c>
      <c r="O305" s="79" t="s">
        <v>1505</v>
      </c>
      <c r="P305" s="79" t="s">
        <v>1506</v>
      </c>
      <c r="Q305" s="80"/>
      <c r="R305" s="79"/>
      <c r="S305" s="80">
        <v>91001</v>
      </c>
      <c r="T305" s="80" t="s">
        <v>766</v>
      </c>
      <c r="U305" s="81">
        <v>37970</v>
      </c>
      <c r="V305" s="79">
        <v>7139</v>
      </c>
    </row>
    <row r="306" spans="1:22" ht="17.25" customHeight="1" x14ac:dyDescent="0.2">
      <c r="A306" s="7">
        <v>306</v>
      </c>
      <c r="B306" s="17">
        <v>7141</v>
      </c>
      <c r="C306" s="56" t="s">
        <v>1507</v>
      </c>
      <c r="D306" s="9" t="s">
        <v>7940</v>
      </c>
      <c r="E306" s="9" t="s">
        <v>1508</v>
      </c>
      <c r="F306" s="9" t="s">
        <v>1509</v>
      </c>
      <c r="G306" s="16" t="s">
        <v>103</v>
      </c>
      <c r="H306" s="16" t="s">
        <v>1510</v>
      </c>
      <c r="I306" s="16" t="s">
        <v>1511</v>
      </c>
      <c r="J306" s="9" t="s">
        <v>227</v>
      </c>
      <c r="K306" s="9" t="s">
        <v>1512</v>
      </c>
      <c r="L306" s="9" t="s">
        <v>1513</v>
      </c>
      <c r="M306" s="9" t="s">
        <v>1514</v>
      </c>
      <c r="N306" s="11" t="s">
        <v>178</v>
      </c>
      <c r="O306" s="17" t="s">
        <v>179</v>
      </c>
      <c r="P306" s="17" t="s">
        <v>1515</v>
      </c>
      <c r="Q306" s="18" t="s">
        <v>1516</v>
      </c>
      <c r="R306" s="17"/>
      <c r="S306" s="18">
        <v>93401</v>
      </c>
      <c r="T306" s="55" t="s">
        <v>1517</v>
      </c>
      <c r="U306" s="19">
        <v>38600</v>
      </c>
      <c r="V306" s="17">
        <v>7141</v>
      </c>
    </row>
    <row r="307" spans="1:22" ht="17.25" customHeight="1" x14ac:dyDescent="0.2">
      <c r="A307" s="7">
        <v>307</v>
      </c>
      <c r="B307" s="17">
        <v>7143</v>
      </c>
      <c r="C307" s="142" t="s">
        <v>9027</v>
      </c>
      <c r="D307" s="9" t="s">
        <v>8355</v>
      </c>
      <c r="E307" s="9" t="s">
        <v>502</v>
      </c>
      <c r="F307" s="9" t="s">
        <v>503</v>
      </c>
      <c r="G307" s="16" t="s">
        <v>103</v>
      </c>
      <c r="H307" s="16" t="s">
        <v>1518</v>
      </c>
      <c r="I307" s="16" t="s">
        <v>90</v>
      </c>
      <c r="J307" s="9"/>
      <c r="K307" s="9"/>
      <c r="L307" s="9" t="s">
        <v>1519</v>
      </c>
      <c r="M307" s="9" t="s">
        <v>1520</v>
      </c>
      <c r="N307" s="11" t="s">
        <v>35</v>
      </c>
      <c r="O307" s="17" t="s">
        <v>1521</v>
      </c>
      <c r="P307" s="17" t="s">
        <v>1522</v>
      </c>
      <c r="Q307" s="18" t="s">
        <v>1523</v>
      </c>
      <c r="R307" s="17"/>
      <c r="S307" s="18">
        <v>91001</v>
      </c>
      <c r="T307" s="18" t="s">
        <v>511</v>
      </c>
      <c r="U307" s="19">
        <v>37970</v>
      </c>
      <c r="V307" s="17">
        <v>7143</v>
      </c>
    </row>
    <row r="308" spans="1:22" ht="17.25" customHeight="1" x14ac:dyDescent="0.2">
      <c r="A308" s="7">
        <v>308</v>
      </c>
      <c r="B308" s="17">
        <v>7145</v>
      </c>
      <c r="C308" s="56" t="s">
        <v>1524</v>
      </c>
      <c r="D308" s="9" t="s">
        <v>7957</v>
      </c>
      <c r="E308" s="9" t="s">
        <v>1525</v>
      </c>
      <c r="F308" s="9" t="s">
        <v>1526</v>
      </c>
      <c r="G308" s="16" t="s">
        <v>103</v>
      </c>
      <c r="H308" s="16" t="s">
        <v>1527</v>
      </c>
      <c r="I308" s="16" t="s">
        <v>90</v>
      </c>
      <c r="J308" s="9"/>
      <c r="K308" s="9"/>
      <c r="L308" s="9" t="s">
        <v>1528</v>
      </c>
      <c r="M308" s="9" t="s">
        <v>1529</v>
      </c>
      <c r="N308" s="11" t="s">
        <v>741</v>
      </c>
      <c r="O308" s="17" t="s">
        <v>742</v>
      </c>
      <c r="P308" s="17" t="s">
        <v>1530</v>
      </c>
      <c r="Q308" s="18"/>
      <c r="R308" s="17"/>
      <c r="S308" s="18">
        <v>91001</v>
      </c>
      <c r="T308" s="18" t="s">
        <v>1086</v>
      </c>
      <c r="U308" s="19">
        <v>38266</v>
      </c>
      <c r="V308" s="17">
        <v>7145</v>
      </c>
    </row>
    <row r="309" spans="1:22" ht="17.25" customHeight="1" x14ac:dyDescent="0.2">
      <c r="A309" s="7">
        <v>309</v>
      </c>
      <c r="B309" s="17">
        <v>7146</v>
      </c>
      <c r="C309" s="56" t="s">
        <v>1531</v>
      </c>
      <c r="D309" s="9" t="s">
        <v>8356</v>
      </c>
      <c r="E309" s="9" t="s">
        <v>923</v>
      </c>
      <c r="F309" s="9" t="s">
        <v>1532</v>
      </c>
      <c r="G309" s="16" t="s">
        <v>1533</v>
      </c>
      <c r="H309" s="16" t="s">
        <v>1534</v>
      </c>
      <c r="I309" s="16" t="s">
        <v>1535</v>
      </c>
      <c r="J309" s="9" t="s">
        <v>1240</v>
      </c>
      <c r="K309" s="9" t="s">
        <v>1536</v>
      </c>
      <c r="L309" s="9" t="s">
        <v>1537</v>
      </c>
      <c r="M309" s="9" t="s">
        <v>1538</v>
      </c>
      <c r="N309" s="11" t="s">
        <v>178</v>
      </c>
      <c r="O309" s="17" t="s">
        <v>1539</v>
      </c>
      <c r="P309" s="17" t="s">
        <v>1540</v>
      </c>
      <c r="Q309" s="18"/>
      <c r="R309" s="17"/>
      <c r="S309" s="18" t="s">
        <v>280</v>
      </c>
      <c r="T309" s="18" t="s">
        <v>1541</v>
      </c>
      <c r="U309" s="19">
        <v>38228</v>
      </c>
      <c r="V309" s="17">
        <v>7146</v>
      </c>
    </row>
    <row r="310" spans="1:22" ht="17.25" customHeight="1" x14ac:dyDescent="0.2">
      <c r="A310" s="7">
        <v>310</v>
      </c>
      <c r="B310" s="17">
        <v>7147</v>
      </c>
      <c r="C310" s="56" t="s">
        <v>9028</v>
      </c>
      <c r="D310" s="9" t="s">
        <v>8357</v>
      </c>
      <c r="E310" s="9" t="s">
        <v>502</v>
      </c>
      <c r="F310" s="9" t="s">
        <v>503</v>
      </c>
      <c r="G310" s="16" t="s">
        <v>103</v>
      </c>
      <c r="H310" s="16" t="s">
        <v>1518</v>
      </c>
      <c r="I310" s="16" t="s">
        <v>90</v>
      </c>
      <c r="J310" s="9"/>
      <c r="K310" s="9"/>
      <c r="L310" s="9" t="s">
        <v>1542</v>
      </c>
      <c r="M310" s="9" t="s">
        <v>1543</v>
      </c>
      <c r="N310" s="11" t="s">
        <v>415</v>
      </c>
      <c r="O310" s="17" t="s">
        <v>1544</v>
      </c>
      <c r="P310" s="17" t="s">
        <v>1545</v>
      </c>
      <c r="Q310" s="18" t="s">
        <v>1546</v>
      </c>
      <c r="R310" s="17"/>
      <c r="S310" s="18">
        <v>91001</v>
      </c>
      <c r="T310" s="18" t="s">
        <v>1086</v>
      </c>
      <c r="U310" s="19">
        <v>38287</v>
      </c>
      <c r="V310" s="17">
        <v>7147</v>
      </c>
    </row>
    <row r="311" spans="1:22" ht="17.25" customHeight="1" x14ac:dyDescent="0.2">
      <c r="A311" s="7">
        <v>311</v>
      </c>
      <c r="B311" s="17">
        <v>7148</v>
      </c>
      <c r="C311" s="56" t="s">
        <v>9029</v>
      </c>
      <c r="D311" s="9" t="s">
        <v>8358</v>
      </c>
      <c r="E311" s="9" t="s">
        <v>502</v>
      </c>
      <c r="F311" s="9" t="s">
        <v>503</v>
      </c>
      <c r="G311" s="16" t="s">
        <v>103</v>
      </c>
      <c r="H311" s="16" t="s">
        <v>504</v>
      </c>
      <c r="I311" s="16" t="s">
        <v>90</v>
      </c>
      <c r="J311" s="9"/>
      <c r="K311" s="9"/>
      <c r="L311" s="9" t="s">
        <v>5874</v>
      </c>
      <c r="M311" s="9" t="s">
        <v>5875</v>
      </c>
      <c r="N311" s="11" t="s">
        <v>1318</v>
      </c>
      <c r="O311" s="17" t="s">
        <v>5876</v>
      </c>
      <c r="P311" s="17"/>
      <c r="Q311" s="18"/>
      <c r="R311" s="17"/>
      <c r="S311" s="18">
        <v>91001</v>
      </c>
      <c r="T311" s="18" t="s">
        <v>511</v>
      </c>
      <c r="U311" s="19">
        <v>38301</v>
      </c>
      <c r="V311" s="17">
        <v>7148</v>
      </c>
    </row>
    <row r="312" spans="1:22" ht="17.25" customHeight="1" x14ac:dyDescent="0.2">
      <c r="A312" s="7">
        <v>312</v>
      </c>
      <c r="B312" s="17">
        <v>7150</v>
      </c>
      <c r="C312" s="56" t="s">
        <v>9030</v>
      </c>
      <c r="D312" s="9" t="s">
        <v>8359</v>
      </c>
      <c r="E312" s="9" t="s">
        <v>502</v>
      </c>
      <c r="F312" s="9" t="s">
        <v>503</v>
      </c>
      <c r="G312" s="16" t="s">
        <v>103</v>
      </c>
      <c r="H312" s="16" t="s">
        <v>504</v>
      </c>
      <c r="I312" s="16" t="s">
        <v>90</v>
      </c>
      <c r="J312" s="9"/>
      <c r="K312" s="9"/>
      <c r="L312" s="9" t="s">
        <v>5768</v>
      </c>
      <c r="M312" s="9" t="s">
        <v>5769</v>
      </c>
      <c r="N312" s="11" t="s">
        <v>865</v>
      </c>
      <c r="O312" s="17" t="s">
        <v>5770</v>
      </c>
      <c r="P312" s="17" t="s">
        <v>5771</v>
      </c>
      <c r="Q312" s="18"/>
      <c r="R312" s="17"/>
      <c r="S312" s="18">
        <v>91001</v>
      </c>
      <c r="T312" s="18" t="s">
        <v>1339</v>
      </c>
      <c r="U312" s="19">
        <v>38315</v>
      </c>
      <c r="V312" s="17">
        <v>7150</v>
      </c>
    </row>
    <row r="313" spans="1:22" ht="17.25" customHeight="1" x14ac:dyDescent="0.2">
      <c r="A313" s="7">
        <v>313</v>
      </c>
      <c r="B313" s="17">
        <v>7151</v>
      </c>
      <c r="C313" s="56" t="s">
        <v>5661</v>
      </c>
      <c r="D313" s="9" t="s">
        <v>8360</v>
      </c>
      <c r="E313" s="9" t="s">
        <v>5662</v>
      </c>
      <c r="F313" s="9" t="s">
        <v>5663</v>
      </c>
      <c r="G313" s="31" t="s">
        <v>5664</v>
      </c>
      <c r="H313" s="16" t="s">
        <v>5665</v>
      </c>
      <c r="I313" s="16" t="s">
        <v>5666</v>
      </c>
      <c r="J313" s="9" t="s">
        <v>5667</v>
      </c>
      <c r="K313" s="9" t="s">
        <v>5668</v>
      </c>
      <c r="L313" s="9" t="s">
        <v>5669</v>
      </c>
      <c r="M313" s="9" t="s">
        <v>5670</v>
      </c>
      <c r="N313" s="11" t="s">
        <v>93</v>
      </c>
      <c r="O313" s="17" t="s">
        <v>198</v>
      </c>
      <c r="P313" s="17" t="s">
        <v>5671</v>
      </c>
      <c r="Q313" s="18"/>
      <c r="R313" s="17"/>
      <c r="S313" s="18">
        <v>93401</v>
      </c>
      <c r="T313" s="18" t="s">
        <v>5672</v>
      </c>
      <c r="U313" s="19">
        <v>38343</v>
      </c>
      <c r="V313" s="17">
        <v>7151</v>
      </c>
    </row>
    <row r="314" spans="1:22" ht="17.25" customHeight="1" x14ac:dyDescent="0.2">
      <c r="A314" s="7">
        <v>314</v>
      </c>
      <c r="B314" s="17">
        <v>7152</v>
      </c>
      <c r="C314" s="56" t="s">
        <v>4507</v>
      </c>
      <c r="D314" s="9" t="s">
        <v>8361</v>
      </c>
      <c r="E314" s="9" t="s">
        <v>55</v>
      </c>
      <c r="F314" s="9" t="s">
        <v>4508</v>
      </c>
      <c r="G314" s="16" t="s">
        <v>4509</v>
      </c>
      <c r="H314" s="16" t="s">
        <v>4510</v>
      </c>
      <c r="I314" s="16" t="s">
        <v>4511</v>
      </c>
      <c r="J314" s="9" t="s">
        <v>4512</v>
      </c>
      <c r="K314" s="9" t="s">
        <v>4513</v>
      </c>
      <c r="L314" s="9" t="s">
        <v>4514</v>
      </c>
      <c r="M314" s="9" t="s">
        <v>4515</v>
      </c>
      <c r="N314" s="11" t="s">
        <v>64</v>
      </c>
      <c r="O314" s="17" t="s">
        <v>65</v>
      </c>
      <c r="P314" s="17"/>
      <c r="Q314" s="18" t="s">
        <v>4516</v>
      </c>
      <c r="R314" s="17"/>
      <c r="S314" s="18">
        <v>93401</v>
      </c>
      <c r="T314" s="18" t="s">
        <v>4517</v>
      </c>
      <c r="U314" s="19">
        <v>38327</v>
      </c>
      <c r="V314" s="17">
        <v>7152</v>
      </c>
    </row>
    <row r="315" spans="1:22" ht="17.25" customHeight="1" x14ac:dyDescent="0.2">
      <c r="A315" s="7">
        <v>315</v>
      </c>
      <c r="B315" s="17">
        <v>7153</v>
      </c>
      <c r="C315" s="56" t="s">
        <v>9031</v>
      </c>
      <c r="D315" s="9" t="s">
        <v>8362</v>
      </c>
      <c r="E315" s="9" t="s">
        <v>5994</v>
      </c>
      <c r="F315" s="9" t="s">
        <v>5995</v>
      </c>
      <c r="G315" s="16" t="s">
        <v>5996</v>
      </c>
      <c r="H315" s="16" t="s">
        <v>5997</v>
      </c>
      <c r="I315" s="16" t="s">
        <v>5998</v>
      </c>
      <c r="J315" s="9" t="s">
        <v>928</v>
      </c>
      <c r="K315" s="9" t="s">
        <v>5999</v>
      </c>
      <c r="L315" s="9" t="s">
        <v>6000</v>
      </c>
      <c r="M315" s="9" t="s">
        <v>6001</v>
      </c>
      <c r="N315" s="11" t="s">
        <v>93</v>
      </c>
      <c r="O315" s="17" t="s">
        <v>6002</v>
      </c>
      <c r="P315" s="17" t="s">
        <v>6003</v>
      </c>
      <c r="Q315" s="18"/>
      <c r="R315" s="17"/>
      <c r="S315" s="18">
        <v>93401</v>
      </c>
      <c r="T315" s="18" t="s">
        <v>6004</v>
      </c>
      <c r="U315" s="19">
        <v>38384</v>
      </c>
      <c r="V315" s="17">
        <v>7153</v>
      </c>
    </row>
    <row r="316" spans="1:22" ht="17.25" customHeight="1" x14ac:dyDescent="0.2">
      <c r="A316" s="7">
        <v>316</v>
      </c>
      <c r="B316" s="17">
        <v>7154</v>
      </c>
      <c r="C316" s="56" t="s">
        <v>9614</v>
      </c>
      <c r="D316" s="9" t="s">
        <v>9615</v>
      </c>
      <c r="E316" s="9" t="s">
        <v>7179</v>
      </c>
      <c r="F316" s="9" t="s">
        <v>7272</v>
      </c>
      <c r="G316" s="16" t="s">
        <v>7273</v>
      </c>
      <c r="H316" s="16" t="s">
        <v>992</v>
      </c>
      <c r="I316" s="16" t="s">
        <v>7274</v>
      </c>
      <c r="J316" s="9" t="s">
        <v>7275</v>
      </c>
      <c r="K316" s="9" t="s">
        <v>7276</v>
      </c>
      <c r="L316" s="9" t="s">
        <v>7277</v>
      </c>
      <c r="M316" s="9" t="s">
        <v>7278</v>
      </c>
      <c r="N316" s="11" t="s">
        <v>415</v>
      </c>
      <c r="O316" s="17" t="s">
        <v>416</v>
      </c>
      <c r="P316" s="17" t="s">
        <v>7279</v>
      </c>
      <c r="Q316" s="28" t="s">
        <v>7280</v>
      </c>
      <c r="R316" s="17"/>
      <c r="S316" s="18" t="s">
        <v>280</v>
      </c>
      <c r="T316" s="18" t="s">
        <v>7281</v>
      </c>
      <c r="U316" s="19">
        <v>38376</v>
      </c>
      <c r="V316" s="17">
        <v>7154</v>
      </c>
    </row>
    <row r="317" spans="1:22" ht="17.25" customHeight="1" x14ac:dyDescent="0.2">
      <c r="A317" s="7">
        <v>317</v>
      </c>
      <c r="B317" s="17">
        <v>7156</v>
      </c>
      <c r="C317" s="56" t="s">
        <v>3947</v>
      </c>
      <c r="D317" s="9" t="s">
        <v>8363</v>
      </c>
      <c r="E317" s="9" t="s">
        <v>29</v>
      </c>
      <c r="F317" s="9" t="s">
        <v>3948</v>
      </c>
      <c r="G317" s="16" t="s">
        <v>3949</v>
      </c>
      <c r="H317" s="16" t="s">
        <v>3950</v>
      </c>
      <c r="I317" s="16" t="s">
        <v>3951</v>
      </c>
      <c r="J317" s="9" t="s">
        <v>1368</v>
      </c>
      <c r="K317" s="18" t="s">
        <v>3952</v>
      </c>
      <c r="L317" s="9" t="s">
        <v>3953</v>
      </c>
      <c r="M317" s="9" t="s">
        <v>3954</v>
      </c>
      <c r="N317" s="11" t="s">
        <v>507</v>
      </c>
      <c r="O317" s="17" t="s">
        <v>508</v>
      </c>
      <c r="P317" s="17"/>
      <c r="Q317" s="18"/>
      <c r="R317" s="17"/>
      <c r="S317" s="18" t="s">
        <v>233</v>
      </c>
      <c r="T317" s="18" t="s">
        <v>3955</v>
      </c>
      <c r="U317" s="19">
        <v>38384</v>
      </c>
      <c r="V317" s="17">
        <v>7156</v>
      </c>
    </row>
    <row r="318" spans="1:22" ht="17.25" customHeight="1" x14ac:dyDescent="0.2">
      <c r="A318" s="7">
        <v>318</v>
      </c>
      <c r="B318" s="17">
        <v>7157</v>
      </c>
      <c r="C318" s="56" t="s">
        <v>5274</v>
      </c>
      <c r="D318" s="9" t="s">
        <v>8364</v>
      </c>
      <c r="E318" s="9" t="s">
        <v>4575</v>
      </c>
      <c r="F318" s="9" t="s">
        <v>5275</v>
      </c>
      <c r="G318" s="16" t="s">
        <v>5276</v>
      </c>
      <c r="H318" s="16" t="s">
        <v>5277</v>
      </c>
      <c r="I318" s="16" t="s">
        <v>5278</v>
      </c>
      <c r="J318" s="9" t="s">
        <v>5279</v>
      </c>
      <c r="K318" s="9" t="s">
        <v>5280</v>
      </c>
      <c r="L318" s="9" t="s">
        <v>5281</v>
      </c>
      <c r="M318" s="9" t="s">
        <v>5282</v>
      </c>
      <c r="N318" s="11" t="s">
        <v>93</v>
      </c>
      <c r="O318" s="17" t="s">
        <v>5283</v>
      </c>
      <c r="P318" s="17"/>
      <c r="Q318" s="18"/>
      <c r="R318" s="17"/>
      <c r="S318" s="18" t="s">
        <v>233</v>
      </c>
      <c r="T318" s="18" t="s">
        <v>5284</v>
      </c>
      <c r="U318" s="19">
        <v>38429</v>
      </c>
      <c r="V318" s="17">
        <v>7157</v>
      </c>
    </row>
    <row r="319" spans="1:22" ht="17.25" customHeight="1" x14ac:dyDescent="0.2">
      <c r="A319" s="7">
        <v>319</v>
      </c>
      <c r="B319" s="17">
        <v>7158</v>
      </c>
      <c r="C319" s="144" t="s">
        <v>1547</v>
      </c>
      <c r="D319" s="9" t="s">
        <v>7991</v>
      </c>
      <c r="E319" s="9" t="s">
        <v>162</v>
      </c>
      <c r="F319" s="9" t="s">
        <v>1548</v>
      </c>
      <c r="G319" s="86" t="s">
        <v>1549</v>
      </c>
      <c r="H319" s="16" t="s">
        <v>1550</v>
      </c>
      <c r="I319" s="16" t="s">
        <v>90</v>
      </c>
      <c r="J319" s="9" t="s">
        <v>1551</v>
      </c>
      <c r="K319" s="9" t="s">
        <v>90</v>
      </c>
      <c r="L319" s="9" t="s">
        <v>1552</v>
      </c>
      <c r="M319" s="11" t="s">
        <v>4667</v>
      </c>
      <c r="N319" s="9" t="s">
        <v>591</v>
      </c>
      <c r="O319" s="17" t="s">
        <v>688</v>
      </c>
      <c r="P319" s="17" t="s">
        <v>1554</v>
      </c>
      <c r="Q319" s="18" t="s">
        <v>1555</v>
      </c>
      <c r="R319" s="17"/>
      <c r="S319" s="18">
        <v>93401</v>
      </c>
      <c r="T319" s="55" t="s">
        <v>1556</v>
      </c>
      <c r="U319" s="19">
        <v>38412</v>
      </c>
      <c r="V319" s="17">
        <v>7158</v>
      </c>
    </row>
    <row r="320" spans="1:22" ht="17.25" customHeight="1" x14ac:dyDescent="0.2">
      <c r="A320" s="7">
        <v>320</v>
      </c>
      <c r="B320" s="17">
        <v>7159</v>
      </c>
      <c r="C320" s="56" t="s">
        <v>1557</v>
      </c>
      <c r="D320" s="9" t="s">
        <v>8365</v>
      </c>
      <c r="E320" s="9" t="s">
        <v>55</v>
      </c>
      <c r="F320" s="9" t="s">
        <v>1558</v>
      </c>
      <c r="G320" s="16" t="s">
        <v>1559</v>
      </c>
      <c r="H320" s="16" t="s">
        <v>1560</v>
      </c>
      <c r="I320" s="16" t="s">
        <v>1561</v>
      </c>
      <c r="J320" s="9" t="s">
        <v>1240</v>
      </c>
      <c r="K320" s="9" t="s">
        <v>1562</v>
      </c>
      <c r="L320" s="16" t="s">
        <v>1561</v>
      </c>
      <c r="M320" s="9" t="s">
        <v>1563</v>
      </c>
      <c r="N320" s="11" t="s">
        <v>49</v>
      </c>
      <c r="O320" s="17" t="s">
        <v>1564</v>
      </c>
      <c r="P320" s="17"/>
      <c r="Q320" s="18"/>
      <c r="R320" s="17"/>
      <c r="S320" s="18" t="s">
        <v>280</v>
      </c>
      <c r="T320" s="18" t="s">
        <v>1565</v>
      </c>
      <c r="U320" s="19">
        <v>38414</v>
      </c>
      <c r="V320" s="17">
        <v>7159</v>
      </c>
    </row>
    <row r="321" spans="1:22" ht="17.25" customHeight="1" x14ac:dyDescent="0.2">
      <c r="A321" s="7">
        <v>321</v>
      </c>
      <c r="B321" s="17">
        <v>7160</v>
      </c>
      <c r="C321" s="56" t="s">
        <v>1566</v>
      </c>
      <c r="D321" s="9" t="s">
        <v>7893</v>
      </c>
      <c r="E321" s="9" t="s">
        <v>55</v>
      </c>
      <c r="F321" s="9" t="s">
        <v>1567</v>
      </c>
      <c r="G321" s="86" t="s">
        <v>1568</v>
      </c>
      <c r="H321" s="16" t="s">
        <v>1569</v>
      </c>
      <c r="I321" s="16" t="s">
        <v>1570</v>
      </c>
      <c r="J321" s="9" t="s">
        <v>1571</v>
      </c>
      <c r="K321" s="9" t="s">
        <v>1572</v>
      </c>
      <c r="L321" s="9" t="s">
        <v>1573</v>
      </c>
      <c r="M321" s="9" t="s">
        <v>1574</v>
      </c>
      <c r="N321" s="11" t="s">
        <v>93</v>
      </c>
      <c r="O321" s="17" t="s">
        <v>262</v>
      </c>
      <c r="P321" s="17" t="s">
        <v>1575</v>
      </c>
      <c r="Q321" s="18" t="s">
        <v>1576</v>
      </c>
      <c r="R321" s="17"/>
      <c r="S321" s="18" t="s">
        <v>280</v>
      </c>
      <c r="T321" s="55" t="s">
        <v>1577</v>
      </c>
      <c r="U321" s="19">
        <v>38344</v>
      </c>
      <c r="V321" s="17">
        <v>7160</v>
      </c>
    </row>
    <row r="322" spans="1:22" ht="17.25" customHeight="1" x14ac:dyDescent="0.2">
      <c r="A322" s="7">
        <v>322</v>
      </c>
      <c r="B322" s="17">
        <v>7161</v>
      </c>
      <c r="C322" s="56" t="s">
        <v>3968</v>
      </c>
      <c r="D322" s="9" t="s">
        <v>8366</v>
      </c>
      <c r="E322" s="9" t="s">
        <v>55</v>
      </c>
      <c r="F322" s="9" t="s">
        <v>3969</v>
      </c>
      <c r="G322" s="16" t="s">
        <v>3970</v>
      </c>
      <c r="H322" s="16" t="s">
        <v>3971</v>
      </c>
      <c r="I322" s="16" t="s">
        <v>3972</v>
      </c>
      <c r="J322" s="9" t="s">
        <v>1240</v>
      </c>
      <c r="K322" s="9" t="s">
        <v>3973</v>
      </c>
      <c r="L322" s="9" t="s">
        <v>3974</v>
      </c>
      <c r="M322" s="9" t="s">
        <v>3975</v>
      </c>
      <c r="N322" s="11" t="s">
        <v>93</v>
      </c>
      <c r="O322" s="17" t="s">
        <v>1874</v>
      </c>
      <c r="P322" s="17" t="s">
        <v>3976</v>
      </c>
      <c r="Q322" s="18"/>
      <c r="R322" s="17"/>
      <c r="S322" s="18" t="s">
        <v>3648</v>
      </c>
      <c r="T322" s="18" t="s">
        <v>3977</v>
      </c>
      <c r="U322" s="19">
        <v>38443</v>
      </c>
      <c r="V322" s="17">
        <v>7161</v>
      </c>
    </row>
    <row r="323" spans="1:22" ht="17.25" customHeight="1" x14ac:dyDescent="0.2">
      <c r="A323" s="7">
        <v>323</v>
      </c>
      <c r="B323" s="17">
        <v>7162</v>
      </c>
      <c r="C323" s="56" t="s">
        <v>9032</v>
      </c>
      <c r="D323" s="9" t="s">
        <v>8367</v>
      </c>
      <c r="E323" s="9" t="s">
        <v>502</v>
      </c>
      <c r="F323" s="9" t="s">
        <v>503</v>
      </c>
      <c r="G323" s="16" t="s">
        <v>103</v>
      </c>
      <c r="H323" s="16" t="s">
        <v>504</v>
      </c>
      <c r="I323" s="16" t="s">
        <v>90</v>
      </c>
      <c r="J323" s="9"/>
      <c r="K323" s="9"/>
      <c r="L323" s="9" t="s">
        <v>1578</v>
      </c>
      <c r="M323" s="9" t="s">
        <v>1579</v>
      </c>
      <c r="N323" s="9" t="s">
        <v>1318</v>
      </c>
      <c r="O323" s="17" t="s">
        <v>1580</v>
      </c>
      <c r="P323" s="17" t="s">
        <v>1581</v>
      </c>
      <c r="Q323" s="18" t="s">
        <v>1582</v>
      </c>
      <c r="R323" s="17"/>
      <c r="S323" s="18">
        <v>91001</v>
      </c>
      <c r="T323" s="18" t="s">
        <v>511</v>
      </c>
      <c r="U323" s="19">
        <v>38443</v>
      </c>
      <c r="V323" s="17">
        <v>7162</v>
      </c>
    </row>
    <row r="324" spans="1:22" ht="17.25" customHeight="1" x14ac:dyDescent="0.2">
      <c r="A324" s="7">
        <v>324</v>
      </c>
      <c r="B324" s="79">
        <v>7163</v>
      </c>
      <c r="C324" s="141" t="s">
        <v>1583</v>
      </c>
      <c r="D324" s="20" t="s">
        <v>8368</v>
      </c>
      <c r="E324" s="20" t="s">
        <v>55</v>
      </c>
      <c r="F324" s="20" t="s">
        <v>1584</v>
      </c>
      <c r="G324" s="78" t="s">
        <v>1585</v>
      </c>
      <c r="H324" s="78" t="s">
        <v>1090</v>
      </c>
      <c r="I324" s="78" t="s">
        <v>1586</v>
      </c>
      <c r="J324" s="20" t="s">
        <v>1587</v>
      </c>
      <c r="K324" s="20" t="s">
        <v>1588</v>
      </c>
      <c r="L324" s="20" t="s">
        <v>1589</v>
      </c>
      <c r="M324" s="20" t="s">
        <v>1590</v>
      </c>
      <c r="N324" s="26" t="s">
        <v>93</v>
      </c>
      <c r="O324" s="79" t="s">
        <v>294</v>
      </c>
      <c r="P324" s="79"/>
      <c r="Q324" s="80" t="s">
        <v>1591</v>
      </c>
      <c r="R324" s="79"/>
      <c r="S324" s="80" t="s">
        <v>280</v>
      </c>
      <c r="T324" s="80" t="s">
        <v>1592</v>
      </c>
      <c r="U324" s="81">
        <v>37970</v>
      </c>
      <c r="V324" s="79">
        <v>7163</v>
      </c>
    </row>
    <row r="325" spans="1:22" ht="17.25" customHeight="1" x14ac:dyDescent="0.2">
      <c r="A325" s="7">
        <v>325</v>
      </c>
      <c r="B325" s="17">
        <v>7164</v>
      </c>
      <c r="C325" s="56" t="s">
        <v>6059</v>
      </c>
      <c r="D325" s="9" t="s">
        <v>8369</v>
      </c>
      <c r="E325" s="9" t="s">
        <v>6060</v>
      </c>
      <c r="F325" s="9" t="s">
        <v>6061</v>
      </c>
      <c r="G325" s="16" t="s">
        <v>103</v>
      </c>
      <c r="H325" s="16" t="s">
        <v>6062</v>
      </c>
      <c r="I325" s="16" t="s">
        <v>90</v>
      </c>
      <c r="J325" s="9"/>
      <c r="K325" s="9"/>
      <c r="L325" s="9" t="s">
        <v>6063</v>
      </c>
      <c r="M325" s="9" t="s">
        <v>6064</v>
      </c>
      <c r="N325" s="11" t="s">
        <v>93</v>
      </c>
      <c r="O325" s="17" t="s">
        <v>294</v>
      </c>
      <c r="P325" s="17" t="s">
        <v>6065</v>
      </c>
      <c r="Q325" s="18"/>
      <c r="R325" s="17"/>
      <c r="S325" s="18">
        <v>91001</v>
      </c>
      <c r="T325" s="18" t="s">
        <v>6066</v>
      </c>
      <c r="U325" s="19">
        <v>38450</v>
      </c>
      <c r="V325" s="17">
        <v>7164</v>
      </c>
    </row>
    <row r="326" spans="1:22" ht="17.25" customHeight="1" x14ac:dyDescent="0.2">
      <c r="A326" s="7">
        <v>326</v>
      </c>
      <c r="B326" s="17">
        <v>7165</v>
      </c>
      <c r="C326" s="56" t="s">
        <v>5294</v>
      </c>
      <c r="D326" s="9" t="s">
        <v>8370</v>
      </c>
      <c r="E326" s="9" t="s">
        <v>189</v>
      </c>
      <c r="F326" s="9" t="s">
        <v>5295</v>
      </c>
      <c r="G326" s="16" t="s">
        <v>5296</v>
      </c>
      <c r="H326" s="16" t="s">
        <v>5297</v>
      </c>
      <c r="I326" s="16" t="s">
        <v>5298</v>
      </c>
      <c r="J326" s="9" t="s">
        <v>5299</v>
      </c>
      <c r="K326" s="9" t="s">
        <v>5300</v>
      </c>
      <c r="L326" s="9" t="s">
        <v>5301</v>
      </c>
      <c r="M326" s="9" t="s">
        <v>5302</v>
      </c>
      <c r="N326" s="11" t="s">
        <v>93</v>
      </c>
      <c r="O326" s="17" t="s">
        <v>2302</v>
      </c>
      <c r="P326" s="17"/>
      <c r="Q326" s="18"/>
      <c r="R326" s="17"/>
      <c r="S326" s="18">
        <v>93401</v>
      </c>
      <c r="T326" s="18" t="s">
        <v>5303</v>
      </c>
      <c r="U326" s="19">
        <v>38449</v>
      </c>
      <c r="V326" s="17">
        <v>7165</v>
      </c>
    </row>
    <row r="327" spans="1:22" ht="17.25" customHeight="1" x14ac:dyDescent="0.2">
      <c r="A327" s="7">
        <v>327</v>
      </c>
      <c r="B327" s="17">
        <v>7166</v>
      </c>
      <c r="C327" s="56" t="s">
        <v>6951</v>
      </c>
      <c r="D327" s="9" t="s">
        <v>8371</v>
      </c>
      <c r="E327" s="9" t="s">
        <v>55</v>
      </c>
      <c r="F327" s="9" t="s">
        <v>6952</v>
      </c>
      <c r="G327" s="31" t="s">
        <v>6953</v>
      </c>
      <c r="H327" s="16" t="s">
        <v>1090</v>
      </c>
      <c r="I327" s="16" t="s">
        <v>6954</v>
      </c>
      <c r="J327" s="9" t="s">
        <v>1163</v>
      </c>
      <c r="K327" s="9" t="s">
        <v>6955</v>
      </c>
      <c r="L327" s="9" t="s">
        <v>6956</v>
      </c>
      <c r="M327" s="9" t="s">
        <v>6957</v>
      </c>
      <c r="N327" s="11" t="s">
        <v>35</v>
      </c>
      <c r="O327" s="17" t="s">
        <v>6958</v>
      </c>
      <c r="P327" s="17" t="s">
        <v>6959</v>
      </c>
      <c r="Q327" s="18" t="s">
        <v>6960</v>
      </c>
      <c r="R327" s="17"/>
      <c r="S327" s="18" t="s">
        <v>280</v>
      </c>
      <c r="T327" s="18" t="s">
        <v>6961</v>
      </c>
      <c r="U327" s="19">
        <v>38475</v>
      </c>
      <c r="V327" s="17">
        <v>7166</v>
      </c>
    </row>
    <row r="328" spans="1:22" ht="17.25" customHeight="1" x14ac:dyDescent="0.2">
      <c r="A328" s="7">
        <v>328</v>
      </c>
      <c r="B328" s="17">
        <v>7167</v>
      </c>
      <c r="C328" s="56" t="s">
        <v>7014</v>
      </c>
      <c r="D328" s="9" t="s">
        <v>8372</v>
      </c>
      <c r="E328" s="9" t="s">
        <v>55</v>
      </c>
      <c r="F328" s="9" t="s">
        <v>7015</v>
      </c>
      <c r="G328" s="16" t="s">
        <v>7016</v>
      </c>
      <c r="H328" s="16" t="s">
        <v>1090</v>
      </c>
      <c r="I328" s="16" t="s">
        <v>7017</v>
      </c>
      <c r="J328" s="9" t="s">
        <v>839</v>
      </c>
      <c r="K328" s="9" t="s">
        <v>7018</v>
      </c>
      <c r="L328" s="9" t="s">
        <v>7019</v>
      </c>
      <c r="M328" s="9" t="s">
        <v>7020</v>
      </c>
      <c r="N328" s="11" t="s">
        <v>64</v>
      </c>
      <c r="O328" s="17" t="s">
        <v>65</v>
      </c>
      <c r="P328" s="17"/>
      <c r="Q328" s="18"/>
      <c r="R328" s="17"/>
      <c r="S328" s="18" t="s">
        <v>280</v>
      </c>
      <c r="T328" s="18" t="s">
        <v>7021</v>
      </c>
      <c r="U328" s="19">
        <v>38477</v>
      </c>
      <c r="V328" s="17">
        <v>7167</v>
      </c>
    </row>
    <row r="329" spans="1:22" ht="17.25" customHeight="1" x14ac:dyDescent="0.2">
      <c r="A329" s="7">
        <v>329</v>
      </c>
      <c r="B329" s="79">
        <v>7168</v>
      </c>
      <c r="C329" s="141" t="s">
        <v>1593</v>
      </c>
      <c r="D329" s="20" t="s">
        <v>8373</v>
      </c>
      <c r="E329" s="20" t="s">
        <v>502</v>
      </c>
      <c r="F329" s="20" t="s">
        <v>1133</v>
      </c>
      <c r="G329" s="78" t="s">
        <v>352</v>
      </c>
      <c r="H329" s="78" t="s">
        <v>1134</v>
      </c>
      <c r="I329" s="78" t="s">
        <v>90</v>
      </c>
      <c r="J329" s="20"/>
      <c r="K329" s="20"/>
      <c r="L329" s="20" t="s">
        <v>1594</v>
      </c>
      <c r="M329" s="20" t="s">
        <v>1595</v>
      </c>
      <c r="N329" s="26" t="s">
        <v>93</v>
      </c>
      <c r="O329" s="20" t="s">
        <v>1402</v>
      </c>
      <c r="P329" s="79" t="s">
        <v>1596</v>
      </c>
      <c r="Q329" s="80" t="s">
        <v>1597</v>
      </c>
      <c r="R329" s="79"/>
      <c r="S329" s="80">
        <v>91001</v>
      </c>
      <c r="T329" s="80" t="s">
        <v>511</v>
      </c>
      <c r="U329" s="81">
        <v>38478</v>
      </c>
      <c r="V329" s="79">
        <v>7168</v>
      </c>
    </row>
    <row r="330" spans="1:22" ht="17.25" customHeight="1" x14ac:dyDescent="0.2">
      <c r="A330" s="7">
        <v>330</v>
      </c>
      <c r="B330" s="17">
        <v>7169</v>
      </c>
      <c r="C330" s="56" t="s">
        <v>9033</v>
      </c>
      <c r="D330" s="9" t="s">
        <v>8374</v>
      </c>
      <c r="E330" s="9" t="s">
        <v>502</v>
      </c>
      <c r="F330" s="9" t="s">
        <v>503</v>
      </c>
      <c r="G330" s="16" t="s">
        <v>103</v>
      </c>
      <c r="H330" s="16" t="s">
        <v>504</v>
      </c>
      <c r="I330" s="16" t="s">
        <v>90</v>
      </c>
      <c r="J330" s="9"/>
      <c r="K330" s="9"/>
      <c r="L330" s="9" t="s">
        <v>1598</v>
      </c>
      <c r="M330" s="9" t="s">
        <v>1599</v>
      </c>
      <c r="N330" s="11" t="s">
        <v>1498</v>
      </c>
      <c r="O330" s="17"/>
      <c r="P330" s="17"/>
      <c r="Q330" s="18"/>
      <c r="R330" s="17"/>
      <c r="S330" s="18">
        <v>91001</v>
      </c>
      <c r="T330" s="18" t="s">
        <v>511</v>
      </c>
      <c r="U330" s="19">
        <v>38488</v>
      </c>
      <c r="V330" s="17">
        <v>7169</v>
      </c>
    </row>
    <row r="331" spans="1:22" ht="17.25" customHeight="1" x14ac:dyDescent="0.2">
      <c r="A331" s="7">
        <v>331</v>
      </c>
      <c r="B331" s="17">
        <v>7170</v>
      </c>
      <c r="C331" s="56" t="s">
        <v>7069</v>
      </c>
      <c r="D331" s="9" t="s">
        <v>8375</v>
      </c>
      <c r="E331" s="9" t="s">
        <v>55</v>
      </c>
      <c r="F331" s="9" t="s">
        <v>7070</v>
      </c>
      <c r="G331" s="16" t="s">
        <v>7071</v>
      </c>
      <c r="H331" s="16" t="s">
        <v>1090</v>
      </c>
      <c r="I331" s="16" t="s">
        <v>7072</v>
      </c>
      <c r="J331" s="9" t="s">
        <v>2080</v>
      </c>
      <c r="K331" s="9" t="s">
        <v>7073</v>
      </c>
      <c r="L331" s="9" t="s">
        <v>7074</v>
      </c>
      <c r="M331" s="9" t="s">
        <v>7075</v>
      </c>
      <c r="N331" s="11" t="s">
        <v>93</v>
      </c>
      <c r="O331" s="17" t="s">
        <v>1389</v>
      </c>
      <c r="P331" s="17" t="s">
        <v>7076</v>
      </c>
      <c r="Q331" s="18" t="s">
        <v>7077</v>
      </c>
      <c r="R331" s="17"/>
      <c r="S331" s="18" t="s">
        <v>280</v>
      </c>
      <c r="T331" s="18" t="s">
        <v>7078</v>
      </c>
      <c r="U331" s="19">
        <v>38503</v>
      </c>
      <c r="V331" s="17">
        <v>7170</v>
      </c>
    </row>
    <row r="332" spans="1:22" ht="17.25" customHeight="1" x14ac:dyDescent="0.2">
      <c r="A332" s="7">
        <v>332</v>
      </c>
      <c r="B332" s="17">
        <v>7171</v>
      </c>
      <c r="C332" s="56" t="s">
        <v>8862</v>
      </c>
      <c r="D332" s="9" t="s">
        <v>7987</v>
      </c>
      <c r="E332" s="9" t="s">
        <v>502</v>
      </c>
      <c r="F332" s="9" t="s">
        <v>503</v>
      </c>
      <c r="G332" s="16" t="s">
        <v>103</v>
      </c>
      <c r="H332" s="16" t="s">
        <v>504</v>
      </c>
      <c r="I332" s="16" t="s">
        <v>90</v>
      </c>
      <c r="J332" s="9"/>
      <c r="K332" s="9"/>
      <c r="L332" s="9" t="s">
        <v>1600</v>
      </c>
      <c r="M332" s="9" t="s">
        <v>1601</v>
      </c>
      <c r="N332" s="11" t="s">
        <v>93</v>
      </c>
      <c r="O332" s="17" t="s">
        <v>1602</v>
      </c>
      <c r="P332" s="17" t="s">
        <v>1603</v>
      </c>
      <c r="Q332" s="18" t="s">
        <v>1604</v>
      </c>
      <c r="R332" s="17"/>
      <c r="S332" s="18">
        <v>91001</v>
      </c>
      <c r="T332" s="18" t="s">
        <v>511</v>
      </c>
      <c r="U332" s="19">
        <v>38509</v>
      </c>
      <c r="V332" s="17">
        <v>7171</v>
      </c>
    </row>
    <row r="333" spans="1:22" ht="17.25" customHeight="1" x14ac:dyDescent="0.2">
      <c r="A333" s="7">
        <v>333</v>
      </c>
      <c r="B333" s="17">
        <v>7171</v>
      </c>
      <c r="C333" s="56" t="s">
        <v>6334</v>
      </c>
      <c r="D333" s="9" t="s">
        <v>8376</v>
      </c>
      <c r="E333" s="9" t="s">
        <v>923</v>
      </c>
      <c r="F333" s="9" t="s">
        <v>6335</v>
      </c>
      <c r="G333" s="16" t="s">
        <v>6336</v>
      </c>
      <c r="H333" s="16" t="s">
        <v>6337</v>
      </c>
      <c r="I333" s="16" t="s">
        <v>6338</v>
      </c>
      <c r="J333" s="9" t="s">
        <v>6339</v>
      </c>
      <c r="K333" s="9" t="s">
        <v>6340</v>
      </c>
      <c r="L333" s="9" t="s">
        <v>6341</v>
      </c>
      <c r="M333" s="9" t="s">
        <v>6342</v>
      </c>
      <c r="N333" s="11" t="s">
        <v>1129</v>
      </c>
      <c r="O333" s="17" t="s">
        <v>6343</v>
      </c>
      <c r="P333" s="17"/>
      <c r="Q333" s="18"/>
      <c r="R333" s="17"/>
      <c r="S333" s="18" t="s">
        <v>280</v>
      </c>
      <c r="T333" s="18" t="s">
        <v>6344</v>
      </c>
      <c r="U333" s="19">
        <v>38503</v>
      </c>
      <c r="V333" s="17">
        <v>7171</v>
      </c>
    </row>
    <row r="334" spans="1:22" ht="17.25" customHeight="1" x14ac:dyDescent="0.2">
      <c r="A334" s="7">
        <v>334</v>
      </c>
      <c r="B334" s="17">
        <v>7173</v>
      </c>
      <c r="C334" s="56" t="s">
        <v>1606</v>
      </c>
      <c r="D334" s="12" t="s">
        <v>8377</v>
      </c>
      <c r="E334" s="9" t="s">
        <v>29</v>
      </c>
      <c r="F334" s="9" t="s">
        <v>1607</v>
      </c>
      <c r="G334" s="86" t="s">
        <v>1608</v>
      </c>
      <c r="H334" s="16" t="s">
        <v>1609</v>
      </c>
      <c r="I334" s="86" t="s">
        <v>1610</v>
      </c>
      <c r="J334" s="9" t="s">
        <v>1611</v>
      </c>
      <c r="K334" s="9" t="s">
        <v>1612</v>
      </c>
      <c r="L334" s="9" t="s">
        <v>1613</v>
      </c>
      <c r="M334" s="9" t="s">
        <v>1614</v>
      </c>
      <c r="N334" s="11" t="s">
        <v>415</v>
      </c>
      <c r="O334" s="17" t="s">
        <v>890</v>
      </c>
      <c r="P334" s="17" t="s">
        <v>1615</v>
      </c>
      <c r="Q334" s="90" t="s">
        <v>1616</v>
      </c>
      <c r="R334" s="17"/>
      <c r="S334" s="18" t="s">
        <v>201</v>
      </c>
      <c r="T334" s="55" t="s">
        <v>1617</v>
      </c>
      <c r="U334" s="19">
        <v>38523</v>
      </c>
      <c r="V334" s="17">
        <v>7173</v>
      </c>
    </row>
    <row r="335" spans="1:22" ht="17.25" customHeight="1" x14ac:dyDescent="0.2">
      <c r="A335" s="7">
        <v>335</v>
      </c>
      <c r="B335" s="79">
        <v>7174</v>
      </c>
      <c r="C335" s="141" t="s">
        <v>9034</v>
      </c>
      <c r="D335" s="20" t="s">
        <v>8378</v>
      </c>
      <c r="E335" s="20" t="s">
        <v>502</v>
      </c>
      <c r="F335" s="20" t="s">
        <v>503</v>
      </c>
      <c r="G335" s="78" t="s">
        <v>103</v>
      </c>
      <c r="H335" s="78" t="s">
        <v>504</v>
      </c>
      <c r="I335" s="78" t="s">
        <v>90</v>
      </c>
      <c r="J335" s="20"/>
      <c r="K335" s="20"/>
      <c r="L335" s="20" t="s">
        <v>1618</v>
      </c>
      <c r="M335" s="20" t="s">
        <v>1619</v>
      </c>
      <c r="N335" s="26" t="s">
        <v>865</v>
      </c>
      <c r="O335" s="79" t="s">
        <v>1620</v>
      </c>
      <c r="P335" s="79" t="s">
        <v>1621</v>
      </c>
      <c r="Q335" s="80"/>
      <c r="R335" s="79"/>
      <c r="S335" s="80">
        <v>91001</v>
      </c>
      <c r="T335" s="80" t="s">
        <v>1622</v>
      </c>
      <c r="U335" s="81">
        <v>38518</v>
      </c>
      <c r="V335" s="79">
        <v>7174</v>
      </c>
    </row>
    <row r="336" spans="1:22" ht="17.25" customHeight="1" x14ac:dyDescent="0.2">
      <c r="A336" s="7">
        <v>336</v>
      </c>
      <c r="B336" s="17">
        <v>7175</v>
      </c>
      <c r="C336" s="56" t="s">
        <v>9035</v>
      </c>
      <c r="D336" s="9" t="s">
        <v>8379</v>
      </c>
      <c r="E336" s="9" t="s">
        <v>502</v>
      </c>
      <c r="F336" s="9" t="s">
        <v>503</v>
      </c>
      <c r="G336" s="16" t="s">
        <v>103</v>
      </c>
      <c r="H336" s="16" t="s">
        <v>504</v>
      </c>
      <c r="I336" s="16" t="s">
        <v>90</v>
      </c>
      <c r="J336" s="9"/>
      <c r="K336" s="9"/>
      <c r="L336" s="9" t="s">
        <v>1623</v>
      </c>
      <c r="M336" s="9" t="s">
        <v>1624</v>
      </c>
      <c r="N336" s="11" t="s">
        <v>106</v>
      </c>
      <c r="O336" s="17" t="s">
        <v>1625</v>
      </c>
      <c r="P336" s="17" t="s">
        <v>1626</v>
      </c>
      <c r="Q336" s="18" t="s">
        <v>1627</v>
      </c>
      <c r="R336" s="17"/>
      <c r="S336" s="18">
        <v>91001</v>
      </c>
      <c r="T336" s="18" t="s">
        <v>1628</v>
      </c>
      <c r="U336" s="19">
        <v>38526</v>
      </c>
      <c r="V336" s="17">
        <v>7175</v>
      </c>
    </row>
    <row r="337" spans="1:22" ht="17.25" customHeight="1" x14ac:dyDescent="0.2">
      <c r="A337" s="7">
        <v>337</v>
      </c>
      <c r="B337" s="79">
        <v>7176</v>
      </c>
      <c r="C337" s="141" t="s">
        <v>9036</v>
      </c>
      <c r="D337" s="20" t="s">
        <v>8380</v>
      </c>
      <c r="E337" s="20" t="s">
        <v>502</v>
      </c>
      <c r="F337" s="20" t="s">
        <v>503</v>
      </c>
      <c r="G337" s="78" t="s">
        <v>103</v>
      </c>
      <c r="H337" s="78" t="s">
        <v>504</v>
      </c>
      <c r="I337" s="78" t="s">
        <v>90</v>
      </c>
      <c r="J337" s="20"/>
      <c r="K337" s="20"/>
      <c r="L337" s="20" t="s">
        <v>1629</v>
      </c>
      <c r="M337" s="20" t="s">
        <v>1630</v>
      </c>
      <c r="N337" s="26" t="s">
        <v>93</v>
      </c>
      <c r="O337" s="79" t="s">
        <v>791</v>
      </c>
      <c r="P337" s="79" t="s">
        <v>1631</v>
      </c>
      <c r="Q337" s="115" t="s">
        <v>1632</v>
      </c>
      <c r="R337" s="79"/>
      <c r="S337" s="80">
        <v>91001</v>
      </c>
      <c r="T337" s="80" t="s">
        <v>1139</v>
      </c>
      <c r="U337" s="81">
        <v>38531</v>
      </c>
      <c r="V337" s="79">
        <v>7176</v>
      </c>
    </row>
    <row r="338" spans="1:22" ht="17.25" customHeight="1" x14ac:dyDescent="0.2">
      <c r="A338" s="7">
        <v>338</v>
      </c>
      <c r="B338" s="17">
        <v>7177</v>
      </c>
      <c r="C338" s="56" t="s">
        <v>9037</v>
      </c>
      <c r="D338" s="9" t="s">
        <v>8381</v>
      </c>
      <c r="E338" s="9" t="s">
        <v>502</v>
      </c>
      <c r="F338" s="9" t="s">
        <v>503</v>
      </c>
      <c r="G338" s="16" t="s">
        <v>103</v>
      </c>
      <c r="H338" s="16" t="s">
        <v>504</v>
      </c>
      <c r="I338" s="16" t="s">
        <v>90</v>
      </c>
      <c r="J338" s="9"/>
      <c r="K338" s="9"/>
      <c r="L338" s="9" t="s">
        <v>1633</v>
      </c>
      <c r="M338" s="9" t="s">
        <v>1634</v>
      </c>
      <c r="N338" s="11" t="s">
        <v>1129</v>
      </c>
      <c r="O338" s="17" t="s">
        <v>1635</v>
      </c>
      <c r="P338" s="17" t="s">
        <v>1636</v>
      </c>
      <c r="Q338" s="28" t="s">
        <v>1637</v>
      </c>
      <c r="R338" s="17"/>
      <c r="S338" s="9">
        <v>911001</v>
      </c>
      <c r="T338" s="18" t="s">
        <v>1622</v>
      </c>
      <c r="U338" s="19">
        <v>38532</v>
      </c>
      <c r="V338" s="17">
        <v>7177</v>
      </c>
    </row>
    <row r="339" spans="1:22" ht="17.25" customHeight="1" x14ac:dyDescent="0.2">
      <c r="A339" s="7">
        <v>339</v>
      </c>
      <c r="B339" s="17">
        <v>7178</v>
      </c>
      <c r="C339" s="56" t="s">
        <v>5544</v>
      </c>
      <c r="D339" s="9" t="s">
        <v>8382</v>
      </c>
      <c r="E339" s="9" t="s">
        <v>1120</v>
      </c>
      <c r="F339" s="9" t="s">
        <v>5545</v>
      </c>
      <c r="G339" s="16" t="s">
        <v>103</v>
      </c>
      <c r="H339" s="16" t="s">
        <v>5546</v>
      </c>
      <c r="I339" s="16" t="s">
        <v>5547</v>
      </c>
      <c r="J339" s="9" t="s">
        <v>5548</v>
      </c>
      <c r="K339" s="9" t="s">
        <v>5549</v>
      </c>
      <c r="L339" s="9" t="s">
        <v>5550</v>
      </c>
      <c r="M339" s="9" t="s">
        <v>5551</v>
      </c>
      <c r="N339" s="11" t="s">
        <v>93</v>
      </c>
      <c r="O339" s="17" t="s">
        <v>5552</v>
      </c>
      <c r="P339" s="17" t="s">
        <v>5553</v>
      </c>
      <c r="Q339" s="18"/>
      <c r="R339" s="17"/>
      <c r="S339" s="18">
        <v>93401</v>
      </c>
      <c r="T339" s="18" t="s">
        <v>5554</v>
      </c>
      <c r="U339" s="19">
        <v>38600</v>
      </c>
      <c r="V339" s="17">
        <v>7178</v>
      </c>
    </row>
    <row r="340" spans="1:22" ht="17.25" customHeight="1" x14ac:dyDescent="0.2">
      <c r="A340" s="7">
        <v>340</v>
      </c>
      <c r="B340" s="79">
        <v>7179</v>
      </c>
      <c r="C340" s="141" t="s">
        <v>9038</v>
      </c>
      <c r="D340" s="20" t="s">
        <v>8383</v>
      </c>
      <c r="E340" s="20" t="s">
        <v>502</v>
      </c>
      <c r="F340" s="20" t="s">
        <v>503</v>
      </c>
      <c r="G340" s="78" t="s">
        <v>103</v>
      </c>
      <c r="H340" s="78" t="s">
        <v>504</v>
      </c>
      <c r="I340" s="78" t="s">
        <v>90</v>
      </c>
      <c r="J340" s="20"/>
      <c r="K340" s="20"/>
      <c r="L340" s="20" t="s">
        <v>1638</v>
      </c>
      <c r="M340" s="20" t="s">
        <v>1639</v>
      </c>
      <c r="N340" s="26" t="s">
        <v>865</v>
      </c>
      <c r="O340" s="79" t="s">
        <v>1640</v>
      </c>
      <c r="P340" s="79" t="s">
        <v>1641</v>
      </c>
      <c r="Q340" s="80" t="s">
        <v>1642</v>
      </c>
      <c r="R340" s="79"/>
      <c r="S340" s="80">
        <v>91001</v>
      </c>
      <c r="T340" s="80" t="s">
        <v>511</v>
      </c>
      <c r="U340" s="81">
        <v>38568</v>
      </c>
      <c r="V340" s="79">
        <v>7179</v>
      </c>
    </row>
    <row r="341" spans="1:22" ht="17.25" customHeight="1" x14ac:dyDescent="0.2">
      <c r="A341" s="7">
        <v>341</v>
      </c>
      <c r="B341" s="17">
        <v>7180</v>
      </c>
      <c r="C341" s="56" t="s">
        <v>9039</v>
      </c>
      <c r="D341" s="9" t="s">
        <v>8384</v>
      </c>
      <c r="E341" s="9" t="s">
        <v>502</v>
      </c>
      <c r="F341" s="9" t="s">
        <v>503</v>
      </c>
      <c r="G341" s="16" t="s">
        <v>103</v>
      </c>
      <c r="H341" s="16" t="s">
        <v>504</v>
      </c>
      <c r="I341" s="16" t="s">
        <v>1551</v>
      </c>
      <c r="J341" s="9"/>
      <c r="K341" s="9"/>
      <c r="L341" s="9" t="s">
        <v>1643</v>
      </c>
      <c r="M341" s="9" t="s">
        <v>1644</v>
      </c>
      <c r="N341" s="11" t="s">
        <v>1129</v>
      </c>
      <c r="O341" s="17" t="s">
        <v>1645</v>
      </c>
      <c r="P341" s="17" t="s">
        <v>1646</v>
      </c>
      <c r="Q341" s="18" t="s">
        <v>1647</v>
      </c>
      <c r="R341" s="17"/>
      <c r="S341" s="18">
        <v>91001</v>
      </c>
      <c r="T341" s="18" t="s">
        <v>1648</v>
      </c>
      <c r="U341" s="19">
        <v>38553</v>
      </c>
      <c r="V341" s="17">
        <v>7180</v>
      </c>
    </row>
    <row r="342" spans="1:22" ht="17.25" customHeight="1" x14ac:dyDescent="0.2">
      <c r="A342" s="7">
        <v>342</v>
      </c>
      <c r="B342" s="17">
        <v>7181</v>
      </c>
      <c r="C342" s="56" t="s">
        <v>9040</v>
      </c>
      <c r="D342" s="9" t="s">
        <v>8385</v>
      </c>
      <c r="E342" s="9" t="s">
        <v>502</v>
      </c>
      <c r="F342" s="9" t="s">
        <v>503</v>
      </c>
      <c r="G342" s="16" t="s">
        <v>103</v>
      </c>
      <c r="H342" s="16" t="s">
        <v>504</v>
      </c>
      <c r="I342" s="16" t="s">
        <v>90</v>
      </c>
      <c r="J342" s="9"/>
      <c r="K342" s="9"/>
      <c r="L342" s="9" t="s">
        <v>1649</v>
      </c>
      <c r="M342" s="9" t="s">
        <v>1650</v>
      </c>
      <c r="N342" s="11" t="s">
        <v>507</v>
      </c>
      <c r="O342" s="17" t="s">
        <v>1651</v>
      </c>
      <c r="P342" s="17"/>
      <c r="Q342" s="18"/>
      <c r="R342" s="17"/>
      <c r="S342" s="18">
        <v>91001</v>
      </c>
      <c r="T342" s="18" t="s">
        <v>1429</v>
      </c>
      <c r="U342" s="19">
        <v>38572</v>
      </c>
      <c r="V342" s="17">
        <v>7181</v>
      </c>
    </row>
    <row r="343" spans="1:22" ht="17.25" customHeight="1" x14ac:dyDescent="0.2">
      <c r="A343" s="7">
        <v>343</v>
      </c>
      <c r="B343" s="79">
        <v>7183</v>
      </c>
      <c r="C343" s="140" t="s">
        <v>1652</v>
      </c>
      <c r="D343" s="20" t="s">
        <v>8386</v>
      </c>
      <c r="E343" s="20" t="s">
        <v>502</v>
      </c>
      <c r="F343" s="20" t="s">
        <v>1133</v>
      </c>
      <c r="G343" s="78" t="s">
        <v>352</v>
      </c>
      <c r="H343" s="78" t="s">
        <v>1653</v>
      </c>
      <c r="I343" s="78" t="s">
        <v>90</v>
      </c>
      <c r="J343" s="20"/>
      <c r="K343" s="20"/>
      <c r="L343" s="20" t="s">
        <v>1654</v>
      </c>
      <c r="M343" s="20" t="s">
        <v>1655</v>
      </c>
      <c r="N343" s="26" t="s">
        <v>1318</v>
      </c>
      <c r="O343" s="79" t="s">
        <v>1656</v>
      </c>
      <c r="P343" s="79" t="s">
        <v>1657</v>
      </c>
      <c r="Q343" s="80" t="s">
        <v>1658</v>
      </c>
      <c r="R343" s="79"/>
      <c r="S343" s="80">
        <v>91001</v>
      </c>
      <c r="T343" s="80" t="s">
        <v>511</v>
      </c>
      <c r="U343" s="81">
        <v>38558</v>
      </c>
      <c r="V343" s="79">
        <v>7183</v>
      </c>
    </row>
    <row r="344" spans="1:22" ht="17.25" customHeight="1" x14ac:dyDescent="0.2">
      <c r="A344" s="7">
        <v>344</v>
      </c>
      <c r="B344" s="79">
        <v>7184</v>
      </c>
      <c r="C344" s="141" t="s">
        <v>9041</v>
      </c>
      <c r="D344" s="20" t="s">
        <v>8387</v>
      </c>
      <c r="E344" s="20" t="s">
        <v>502</v>
      </c>
      <c r="F344" s="20" t="s">
        <v>503</v>
      </c>
      <c r="G344" s="78" t="s">
        <v>103</v>
      </c>
      <c r="H344" s="78" t="s">
        <v>504</v>
      </c>
      <c r="I344" s="78" t="s">
        <v>90</v>
      </c>
      <c r="J344" s="20"/>
      <c r="K344" s="20"/>
      <c r="L344" s="20" t="s">
        <v>1659</v>
      </c>
      <c r="M344" s="20" t="s">
        <v>1660</v>
      </c>
      <c r="N344" s="26" t="s">
        <v>865</v>
      </c>
      <c r="O344" s="79" t="s">
        <v>1661</v>
      </c>
      <c r="P344" s="79" t="s">
        <v>1662</v>
      </c>
      <c r="Q344" s="80" t="s">
        <v>1663</v>
      </c>
      <c r="R344" s="79"/>
      <c r="S344" s="80">
        <v>91001</v>
      </c>
      <c r="T344" s="80" t="s">
        <v>1664</v>
      </c>
      <c r="U344" s="81">
        <v>38568</v>
      </c>
      <c r="V344" s="79">
        <v>7184</v>
      </c>
    </row>
    <row r="345" spans="1:22" ht="17.25" customHeight="1" x14ac:dyDescent="0.2">
      <c r="A345" s="7">
        <v>345</v>
      </c>
      <c r="B345" s="17">
        <v>7185</v>
      </c>
      <c r="C345" s="56" t="s">
        <v>4803</v>
      </c>
      <c r="D345" s="9" t="s">
        <v>8388</v>
      </c>
      <c r="E345" s="9" t="s">
        <v>162</v>
      </c>
      <c r="F345" s="9" t="s">
        <v>4804</v>
      </c>
      <c r="G345" s="16" t="s">
        <v>4805</v>
      </c>
      <c r="H345" s="16" t="s">
        <v>4806</v>
      </c>
      <c r="I345" s="16" t="s">
        <v>4807</v>
      </c>
      <c r="J345" s="9" t="s">
        <v>4808</v>
      </c>
      <c r="K345" s="9" t="s">
        <v>4809</v>
      </c>
      <c r="L345" s="9" t="s">
        <v>4810</v>
      </c>
      <c r="M345" s="9" t="s">
        <v>4811</v>
      </c>
      <c r="N345" s="11" t="s">
        <v>93</v>
      </c>
      <c r="O345" s="17" t="s">
        <v>1757</v>
      </c>
      <c r="P345" s="17" t="s">
        <v>4812</v>
      </c>
      <c r="Q345" s="18" t="s">
        <v>4813</v>
      </c>
      <c r="R345" s="17"/>
      <c r="S345" s="18">
        <v>93401</v>
      </c>
      <c r="T345" s="18" t="s">
        <v>4814</v>
      </c>
      <c r="U345" s="19">
        <v>38568</v>
      </c>
      <c r="V345" s="17">
        <v>7185</v>
      </c>
    </row>
    <row r="346" spans="1:22" ht="17.25" customHeight="1" x14ac:dyDescent="0.2">
      <c r="A346" s="7">
        <v>346</v>
      </c>
      <c r="B346" s="79">
        <v>7186</v>
      </c>
      <c r="C346" s="141" t="s">
        <v>9042</v>
      </c>
      <c r="D346" s="20" t="s">
        <v>9428</v>
      </c>
      <c r="E346" s="20" t="s">
        <v>502</v>
      </c>
      <c r="F346" s="20" t="s">
        <v>1665</v>
      </c>
      <c r="G346" s="78" t="s">
        <v>103</v>
      </c>
      <c r="H346" s="78" t="s">
        <v>1518</v>
      </c>
      <c r="I346" s="78" t="s">
        <v>90</v>
      </c>
      <c r="J346" s="20"/>
      <c r="K346" s="20"/>
      <c r="L346" s="20" t="s">
        <v>1666</v>
      </c>
      <c r="M346" s="20" t="s">
        <v>1667</v>
      </c>
      <c r="N346" s="26" t="s">
        <v>178</v>
      </c>
      <c r="O346" s="79" t="s">
        <v>1668</v>
      </c>
      <c r="P346" s="79" t="s">
        <v>1669</v>
      </c>
      <c r="Q346" s="80" t="s">
        <v>1670</v>
      </c>
      <c r="R346" s="79"/>
      <c r="S346" s="80">
        <v>91001</v>
      </c>
      <c r="T346" s="80" t="s">
        <v>1671</v>
      </c>
      <c r="U346" s="81">
        <v>38572</v>
      </c>
      <c r="V346" s="79">
        <v>7186</v>
      </c>
    </row>
    <row r="347" spans="1:22" ht="17.25" customHeight="1" x14ac:dyDescent="0.2">
      <c r="A347" s="7">
        <v>347</v>
      </c>
      <c r="B347" s="17">
        <v>7187</v>
      </c>
      <c r="C347" s="56" t="s">
        <v>7160</v>
      </c>
      <c r="D347" s="9" t="s">
        <v>8389</v>
      </c>
      <c r="E347" s="9" t="s">
        <v>2195</v>
      </c>
      <c r="F347" s="9" t="s">
        <v>7161</v>
      </c>
      <c r="G347" s="16" t="s">
        <v>7162</v>
      </c>
      <c r="H347" s="16" t="s">
        <v>7163</v>
      </c>
      <c r="I347" s="16" t="s">
        <v>7164</v>
      </c>
      <c r="J347" s="9" t="s">
        <v>7165</v>
      </c>
      <c r="K347" s="9"/>
      <c r="L347" s="9" t="s">
        <v>7166</v>
      </c>
      <c r="M347" s="9" t="s">
        <v>7167</v>
      </c>
      <c r="N347" s="11" t="s">
        <v>64</v>
      </c>
      <c r="O347" s="17" t="s">
        <v>555</v>
      </c>
      <c r="P347" s="17" t="s">
        <v>7168</v>
      </c>
      <c r="Q347" s="18"/>
      <c r="R347" s="17"/>
      <c r="S347" s="18" t="s">
        <v>1206</v>
      </c>
      <c r="T347" s="18" t="s">
        <v>7169</v>
      </c>
      <c r="U347" s="19">
        <v>38580</v>
      </c>
      <c r="V347" s="17">
        <v>7187</v>
      </c>
    </row>
    <row r="348" spans="1:22" ht="17.25" customHeight="1" x14ac:dyDescent="0.2">
      <c r="A348" s="7">
        <v>348</v>
      </c>
      <c r="B348" s="79">
        <v>7188</v>
      </c>
      <c r="C348" s="141" t="s">
        <v>7705</v>
      </c>
      <c r="D348" s="20" t="s">
        <v>8390</v>
      </c>
      <c r="E348" s="20" t="s">
        <v>1525</v>
      </c>
      <c r="F348" s="20" t="s">
        <v>1526</v>
      </c>
      <c r="G348" s="78" t="s">
        <v>103</v>
      </c>
      <c r="H348" s="78" t="s">
        <v>1527</v>
      </c>
      <c r="I348" s="78" t="s">
        <v>90</v>
      </c>
      <c r="J348" s="20"/>
      <c r="K348" s="20" t="s">
        <v>1551</v>
      </c>
      <c r="L348" s="20" t="s">
        <v>8086</v>
      </c>
      <c r="M348" s="20" t="s">
        <v>7706</v>
      </c>
      <c r="N348" s="26" t="s">
        <v>93</v>
      </c>
      <c r="O348" s="79" t="s">
        <v>7707</v>
      </c>
      <c r="P348" s="79" t="s">
        <v>8087</v>
      </c>
      <c r="Q348" s="88" t="s">
        <v>7708</v>
      </c>
      <c r="R348" s="79"/>
      <c r="S348" s="80">
        <v>91001</v>
      </c>
      <c r="T348" s="80" t="s">
        <v>511</v>
      </c>
      <c r="U348" s="81">
        <v>38595</v>
      </c>
      <c r="V348" s="79">
        <v>7188</v>
      </c>
    </row>
    <row r="349" spans="1:22" ht="17.25" customHeight="1" x14ac:dyDescent="0.2">
      <c r="A349" s="7">
        <v>349</v>
      </c>
      <c r="B349" s="79">
        <v>7189</v>
      </c>
      <c r="C349" s="141" t="s">
        <v>1672</v>
      </c>
      <c r="D349" s="20" t="s">
        <v>7927</v>
      </c>
      <c r="E349" s="20" t="s">
        <v>335</v>
      </c>
      <c r="F349" s="20" t="s">
        <v>1673</v>
      </c>
      <c r="G349" s="78" t="s">
        <v>1674</v>
      </c>
      <c r="H349" s="78" t="s">
        <v>1675</v>
      </c>
      <c r="I349" s="78" t="s">
        <v>1676</v>
      </c>
      <c r="J349" s="20" t="s">
        <v>1677</v>
      </c>
      <c r="K349" s="20" t="s">
        <v>1678</v>
      </c>
      <c r="L349" s="20" t="s">
        <v>1679</v>
      </c>
      <c r="M349" s="20" t="s">
        <v>1680</v>
      </c>
      <c r="N349" s="26" t="s">
        <v>415</v>
      </c>
      <c r="O349" s="79" t="s">
        <v>1681</v>
      </c>
      <c r="P349" s="79" t="s">
        <v>1682</v>
      </c>
      <c r="Q349" s="80" t="s">
        <v>1683</v>
      </c>
      <c r="R349" s="79"/>
      <c r="S349" s="80">
        <v>93401</v>
      </c>
      <c r="T349" s="80" t="s">
        <v>1684</v>
      </c>
      <c r="U349" s="81">
        <v>38600</v>
      </c>
      <c r="V349" s="79">
        <v>7189</v>
      </c>
    </row>
    <row r="350" spans="1:22" ht="17.25" customHeight="1" x14ac:dyDescent="0.2">
      <c r="A350" s="7">
        <v>350</v>
      </c>
      <c r="B350" s="17">
        <v>7190</v>
      </c>
      <c r="C350" s="56" t="s">
        <v>9192</v>
      </c>
      <c r="D350" s="9" t="s">
        <v>7955</v>
      </c>
      <c r="E350" s="9" t="s">
        <v>1685</v>
      </c>
      <c r="F350" s="9" t="s">
        <v>1686</v>
      </c>
      <c r="G350" s="86" t="s">
        <v>8079</v>
      </c>
      <c r="H350" s="16" t="s">
        <v>1687</v>
      </c>
      <c r="I350" s="16" t="s">
        <v>1688</v>
      </c>
      <c r="J350" s="9" t="s">
        <v>1689</v>
      </c>
      <c r="K350" s="27" t="s">
        <v>8080</v>
      </c>
      <c r="L350" s="9" t="s">
        <v>1690</v>
      </c>
      <c r="M350" s="9" t="s">
        <v>1691</v>
      </c>
      <c r="N350" s="11" t="s">
        <v>741</v>
      </c>
      <c r="O350" s="17" t="s">
        <v>742</v>
      </c>
      <c r="P350" s="17"/>
      <c r="Q350" s="18"/>
      <c r="R350" s="17"/>
      <c r="S350" s="18" t="s">
        <v>1206</v>
      </c>
      <c r="T350" s="55" t="s">
        <v>8081</v>
      </c>
      <c r="U350" s="19">
        <v>38607</v>
      </c>
      <c r="V350" s="17">
        <v>7190</v>
      </c>
    </row>
    <row r="351" spans="1:22" ht="17.25" customHeight="1" x14ac:dyDescent="0.2">
      <c r="A351" s="7">
        <v>351</v>
      </c>
      <c r="B351" s="17">
        <v>7191</v>
      </c>
      <c r="C351" s="56" t="s">
        <v>6215</v>
      </c>
      <c r="D351" s="9" t="s">
        <v>8391</v>
      </c>
      <c r="E351" s="9" t="s">
        <v>6067</v>
      </c>
      <c r="F351" s="9" t="s">
        <v>6216</v>
      </c>
      <c r="G351" s="16" t="s">
        <v>6217</v>
      </c>
      <c r="H351" s="16" t="s">
        <v>6218</v>
      </c>
      <c r="I351" s="16" t="s">
        <v>6219</v>
      </c>
      <c r="J351" s="9" t="s">
        <v>6220</v>
      </c>
      <c r="K351" s="9" t="s">
        <v>6221</v>
      </c>
      <c r="L351" s="9" t="s">
        <v>6222</v>
      </c>
      <c r="M351" s="9" t="s">
        <v>6223</v>
      </c>
      <c r="N351" s="11" t="s">
        <v>93</v>
      </c>
      <c r="O351" s="17" t="s">
        <v>6224</v>
      </c>
      <c r="P351" s="17" t="s">
        <v>6225</v>
      </c>
      <c r="Q351" s="18" t="s">
        <v>6226</v>
      </c>
      <c r="R351" s="17"/>
      <c r="S351" s="18" t="s">
        <v>201</v>
      </c>
      <c r="T351" s="18" t="s">
        <v>6227</v>
      </c>
      <c r="U351" s="19">
        <v>38610</v>
      </c>
      <c r="V351" s="17">
        <v>7191</v>
      </c>
    </row>
    <row r="352" spans="1:22" ht="17.25" customHeight="1" x14ac:dyDescent="0.2">
      <c r="A352" s="7">
        <v>352</v>
      </c>
      <c r="B352" s="17">
        <v>7192</v>
      </c>
      <c r="C352" s="56" t="s">
        <v>6269</v>
      </c>
      <c r="D352" s="9" t="s">
        <v>8392</v>
      </c>
      <c r="E352" s="9" t="s">
        <v>6067</v>
      </c>
      <c r="F352" s="9" t="s">
        <v>6270</v>
      </c>
      <c r="G352" s="16" t="s">
        <v>6271</v>
      </c>
      <c r="H352" s="16" t="s">
        <v>6272</v>
      </c>
      <c r="I352" s="16" t="s">
        <v>6273</v>
      </c>
      <c r="J352" s="9" t="s">
        <v>6274</v>
      </c>
      <c r="K352" s="9" t="s">
        <v>6275</v>
      </c>
      <c r="L352" s="9" t="s">
        <v>6276</v>
      </c>
      <c r="M352" s="9" t="s">
        <v>6277</v>
      </c>
      <c r="N352" s="11" t="s">
        <v>93</v>
      </c>
      <c r="O352" s="17" t="s">
        <v>262</v>
      </c>
      <c r="P352" s="17" t="s">
        <v>6278</v>
      </c>
      <c r="Q352" s="18"/>
      <c r="R352" s="17"/>
      <c r="S352" s="18" t="s">
        <v>201</v>
      </c>
      <c r="T352" s="18" t="s">
        <v>6279</v>
      </c>
      <c r="U352" s="19">
        <v>38617</v>
      </c>
      <c r="V352" s="17">
        <v>7192</v>
      </c>
    </row>
    <row r="353" spans="1:22" ht="17.25" customHeight="1" x14ac:dyDescent="0.2">
      <c r="A353" s="7">
        <v>353</v>
      </c>
      <c r="B353" s="17">
        <v>7193</v>
      </c>
      <c r="C353" s="56" t="s">
        <v>5070</v>
      </c>
      <c r="D353" s="9" t="s">
        <v>8393</v>
      </c>
      <c r="E353" s="9" t="s">
        <v>5071</v>
      </c>
      <c r="F353" s="9" t="s">
        <v>5072</v>
      </c>
      <c r="G353" s="16" t="s">
        <v>5073</v>
      </c>
      <c r="H353" s="16" t="s">
        <v>5074</v>
      </c>
      <c r="I353" s="16" t="s">
        <v>5075</v>
      </c>
      <c r="J353" s="9" t="s">
        <v>5076</v>
      </c>
      <c r="K353" s="9" t="s">
        <v>5077</v>
      </c>
      <c r="L353" s="9" t="s">
        <v>5078</v>
      </c>
      <c r="M353" s="9" t="s">
        <v>5079</v>
      </c>
      <c r="N353" s="11" t="s">
        <v>93</v>
      </c>
      <c r="O353" s="17" t="s">
        <v>5080</v>
      </c>
      <c r="P353" s="17" t="s">
        <v>5081</v>
      </c>
      <c r="Q353" s="18" t="s">
        <v>5082</v>
      </c>
      <c r="R353" s="17"/>
      <c r="S353" s="18" t="s">
        <v>233</v>
      </c>
      <c r="T353" s="18" t="s">
        <v>5083</v>
      </c>
      <c r="U353" s="19">
        <v>38618</v>
      </c>
      <c r="V353" s="17">
        <v>7193</v>
      </c>
    </row>
    <row r="354" spans="1:22" ht="17.25" customHeight="1" x14ac:dyDescent="0.2">
      <c r="A354" s="7">
        <v>354</v>
      </c>
      <c r="B354" s="17">
        <v>7194</v>
      </c>
      <c r="C354" s="56" t="s">
        <v>9043</v>
      </c>
      <c r="D354" s="9" t="s">
        <v>8394</v>
      </c>
      <c r="E354" s="9" t="s">
        <v>502</v>
      </c>
      <c r="F354" s="9" t="s">
        <v>1665</v>
      </c>
      <c r="G354" s="16" t="s">
        <v>103</v>
      </c>
      <c r="H354" s="16" t="s">
        <v>1692</v>
      </c>
      <c r="I354" s="16" t="s">
        <v>90</v>
      </c>
      <c r="J354" s="9"/>
      <c r="K354" s="9"/>
      <c r="L354" s="9" t="s">
        <v>1693</v>
      </c>
      <c r="M354" s="9" t="s">
        <v>1694</v>
      </c>
      <c r="N354" s="11" t="s">
        <v>1129</v>
      </c>
      <c r="O354" s="17" t="s">
        <v>1695</v>
      </c>
      <c r="P354" s="17" t="s">
        <v>1696</v>
      </c>
      <c r="Q354" s="18" t="s">
        <v>1697</v>
      </c>
      <c r="R354" s="17"/>
      <c r="S354" s="18">
        <v>91001</v>
      </c>
      <c r="T354" s="18" t="s">
        <v>1139</v>
      </c>
      <c r="U354" s="19">
        <v>38618</v>
      </c>
      <c r="V354" s="17">
        <v>7194</v>
      </c>
    </row>
    <row r="355" spans="1:22" ht="17.25" customHeight="1" x14ac:dyDescent="0.2">
      <c r="A355" s="7">
        <v>355</v>
      </c>
      <c r="B355" s="79">
        <v>7195</v>
      </c>
      <c r="C355" s="141" t="s">
        <v>9044</v>
      </c>
      <c r="D355" s="20" t="s">
        <v>7964</v>
      </c>
      <c r="E355" s="20" t="s">
        <v>502</v>
      </c>
      <c r="F355" s="20" t="s">
        <v>503</v>
      </c>
      <c r="G355" s="78" t="s">
        <v>103</v>
      </c>
      <c r="H355" s="78" t="s">
        <v>504</v>
      </c>
      <c r="I355" s="78" t="s">
        <v>90</v>
      </c>
      <c r="J355" s="20"/>
      <c r="K355" s="20"/>
      <c r="L355" s="20" t="s">
        <v>1698</v>
      </c>
      <c r="M355" s="20" t="s">
        <v>1699</v>
      </c>
      <c r="N355" s="26" t="s">
        <v>93</v>
      </c>
      <c r="O355" s="79" t="s">
        <v>1700</v>
      </c>
      <c r="P355" s="79" t="s">
        <v>1701</v>
      </c>
      <c r="Q355" s="80" t="s">
        <v>1702</v>
      </c>
      <c r="R355" s="79"/>
      <c r="S355" s="80">
        <v>91001</v>
      </c>
      <c r="T355" s="80" t="s">
        <v>1339</v>
      </c>
      <c r="U355" s="81">
        <v>38624</v>
      </c>
      <c r="V355" s="79">
        <v>7195</v>
      </c>
    </row>
    <row r="356" spans="1:22" ht="17.25" customHeight="1" x14ac:dyDescent="0.2">
      <c r="A356" s="7">
        <v>356</v>
      </c>
      <c r="B356" s="17">
        <v>7196</v>
      </c>
      <c r="C356" s="56" t="s">
        <v>9045</v>
      </c>
      <c r="D356" s="9" t="s">
        <v>8395</v>
      </c>
      <c r="E356" s="9" t="s">
        <v>502</v>
      </c>
      <c r="F356" s="9" t="s">
        <v>503</v>
      </c>
      <c r="G356" s="16" t="s">
        <v>103</v>
      </c>
      <c r="H356" s="16" t="s">
        <v>504</v>
      </c>
      <c r="I356" s="16" t="s">
        <v>90</v>
      </c>
      <c r="J356" s="9"/>
      <c r="K356" s="9"/>
      <c r="L356" s="9" t="s">
        <v>1703</v>
      </c>
      <c r="M356" s="9" t="s">
        <v>1704</v>
      </c>
      <c r="N356" s="11" t="s">
        <v>93</v>
      </c>
      <c r="O356" s="17" t="s">
        <v>1705</v>
      </c>
      <c r="P356" s="17" t="s">
        <v>1706</v>
      </c>
      <c r="Q356" s="28" t="s">
        <v>1707</v>
      </c>
      <c r="R356" s="17"/>
      <c r="S356" s="18">
        <v>91001</v>
      </c>
      <c r="T356" s="18" t="s">
        <v>511</v>
      </c>
      <c r="U356" s="19">
        <v>38624</v>
      </c>
      <c r="V356" s="17">
        <v>7196</v>
      </c>
    </row>
    <row r="357" spans="1:22" ht="17.25" customHeight="1" x14ac:dyDescent="0.2">
      <c r="A357" s="7">
        <v>357</v>
      </c>
      <c r="B357" s="17">
        <v>7197</v>
      </c>
      <c r="C357" s="56" t="s">
        <v>9046</v>
      </c>
      <c r="D357" s="9" t="s">
        <v>7892</v>
      </c>
      <c r="E357" s="9" t="s">
        <v>502</v>
      </c>
      <c r="F357" s="9" t="s">
        <v>503</v>
      </c>
      <c r="G357" s="16" t="s">
        <v>103</v>
      </c>
      <c r="H357" s="16" t="s">
        <v>504</v>
      </c>
      <c r="I357" s="16"/>
      <c r="J357" s="9"/>
      <c r="K357" s="9"/>
      <c r="L357" s="9" t="s">
        <v>1708</v>
      </c>
      <c r="M357" s="9" t="s">
        <v>1709</v>
      </c>
      <c r="N357" s="11" t="s">
        <v>106</v>
      </c>
      <c r="O357" s="17" t="s">
        <v>1710</v>
      </c>
      <c r="P357" s="17" t="s">
        <v>1711</v>
      </c>
      <c r="Q357" s="18" t="s">
        <v>1712</v>
      </c>
      <c r="R357" s="17"/>
      <c r="S357" s="18">
        <v>91001</v>
      </c>
      <c r="T357" s="18" t="s">
        <v>511</v>
      </c>
      <c r="U357" s="19">
        <v>38624</v>
      </c>
      <c r="V357" s="17">
        <v>7197</v>
      </c>
    </row>
    <row r="358" spans="1:22" ht="17.25" customHeight="1" x14ac:dyDescent="0.2">
      <c r="A358" s="7">
        <v>358</v>
      </c>
      <c r="B358" s="79">
        <v>7198</v>
      </c>
      <c r="C358" s="141" t="s">
        <v>9047</v>
      </c>
      <c r="D358" s="20" t="s">
        <v>8396</v>
      </c>
      <c r="E358" s="20" t="s">
        <v>502</v>
      </c>
      <c r="F358" s="20" t="s">
        <v>503</v>
      </c>
      <c r="G358" s="78" t="s">
        <v>103</v>
      </c>
      <c r="H358" s="78" t="s">
        <v>504</v>
      </c>
      <c r="I358" s="78" t="s">
        <v>90</v>
      </c>
      <c r="J358" s="20"/>
      <c r="K358" s="20"/>
      <c r="L358" s="20" t="s">
        <v>1713</v>
      </c>
      <c r="M358" s="20" t="s">
        <v>1714</v>
      </c>
      <c r="N358" s="26" t="s">
        <v>93</v>
      </c>
      <c r="O358" s="79" t="s">
        <v>1715</v>
      </c>
      <c r="P358" s="79">
        <v>228218416</v>
      </c>
      <c r="Q358" s="80" t="s">
        <v>8053</v>
      </c>
      <c r="R358" s="79"/>
      <c r="S358" s="80">
        <v>91001</v>
      </c>
      <c r="T358" s="80" t="s">
        <v>1429</v>
      </c>
      <c r="U358" s="81">
        <v>38624</v>
      </c>
      <c r="V358" s="79">
        <v>7198</v>
      </c>
    </row>
    <row r="359" spans="1:22" ht="17.25" customHeight="1" x14ac:dyDescent="0.2">
      <c r="A359" s="7">
        <v>359</v>
      </c>
      <c r="B359" s="17">
        <v>7199</v>
      </c>
      <c r="C359" s="56" t="s">
        <v>9048</v>
      </c>
      <c r="D359" s="9" t="s">
        <v>8397</v>
      </c>
      <c r="E359" s="9" t="s">
        <v>502</v>
      </c>
      <c r="F359" s="9" t="s">
        <v>503</v>
      </c>
      <c r="G359" s="16" t="s">
        <v>103</v>
      </c>
      <c r="H359" s="16" t="s">
        <v>504</v>
      </c>
      <c r="I359" s="16" t="s">
        <v>90</v>
      </c>
      <c r="J359" s="9"/>
      <c r="K359" s="9"/>
      <c r="L359" s="9" t="s">
        <v>5805</v>
      </c>
      <c r="M359" s="9" t="s">
        <v>5806</v>
      </c>
      <c r="N359" s="11" t="s">
        <v>93</v>
      </c>
      <c r="O359" s="17" t="s">
        <v>5807</v>
      </c>
      <c r="P359" s="17" t="s">
        <v>5808</v>
      </c>
      <c r="Q359" s="28" t="s">
        <v>5809</v>
      </c>
      <c r="R359" s="17"/>
      <c r="S359" s="18">
        <v>91001</v>
      </c>
      <c r="T359" s="18" t="s">
        <v>5810</v>
      </c>
      <c r="U359" s="19">
        <v>38624</v>
      </c>
      <c r="V359" s="17">
        <v>7199</v>
      </c>
    </row>
    <row r="360" spans="1:22" ht="17.25" customHeight="1" x14ac:dyDescent="0.2">
      <c r="A360" s="7">
        <v>360</v>
      </c>
      <c r="B360" s="79">
        <v>7200</v>
      </c>
      <c r="C360" s="141" t="s">
        <v>9049</v>
      </c>
      <c r="D360" s="20" t="s">
        <v>8398</v>
      </c>
      <c r="E360" s="20" t="s">
        <v>502</v>
      </c>
      <c r="F360" s="20" t="s">
        <v>503</v>
      </c>
      <c r="G360" s="78" t="s">
        <v>103</v>
      </c>
      <c r="H360" s="78" t="s">
        <v>504</v>
      </c>
      <c r="I360" s="78" t="s">
        <v>90</v>
      </c>
      <c r="J360" s="20"/>
      <c r="K360" s="20"/>
      <c r="L360" s="20" t="s">
        <v>1716</v>
      </c>
      <c r="M360" s="20" t="s">
        <v>1717</v>
      </c>
      <c r="N360" s="26" t="s">
        <v>93</v>
      </c>
      <c r="O360" s="79" t="s">
        <v>1718</v>
      </c>
      <c r="P360" s="79" t="s">
        <v>1719</v>
      </c>
      <c r="Q360" s="80" t="s">
        <v>1720</v>
      </c>
      <c r="R360" s="79"/>
      <c r="S360" s="80">
        <v>91001</v>
      </c>
      <c r="T360" s="80" t="s">
        <v>511</v>
      </c>
      <c r="U360" s="81">
        <v>38624</v>
      </c>
      <c r="V360" s="79">
        <v>7200</v>
      </c>
    </row>
    <row r="361" spans="1:22" ht="17.25" customHeight="1" x14ac:dyDescent="0.2">
      <c r="A361" s="7">
        <v>361</v>
      </c>
      <c r="B361" s="17">
        <v>7201</v>
      </c>
      <c r="C361" s="56" t="s">
        <v>9050</v>
      </c>
      <c r="D361" s="9" t="s">
        <v>8399</v>
      </c>
      <c r="E361" s="9" t="s">
        <v>502</v>
      </c>
      <c r="F361" s="9" t="s">
        <v>503</v>
      </c>
      <c r="G361" s="16" t="s">
        <v>103</v>
      </c>
      <c r="H361" s="16" t="s">
        <v>504</v>
      </c>
      <c r="I361" s="16" t="s">
        <v>90</v>
      </c>
      <c r="J361" s="9"/>
      <c r="K361" s="9"/>
      <c r="L361" s="27" t="s">
        <v>1721</v>
      </c>
      <c r="M361" s="9" t="s">
        <v>1722</v>
      </c>
      <c r="N361" s="11" t="s">
        <v>35</v>
      </c>
      <c r="O361" s="17" t="s">
        <v>1723</v>
      </c>
      <c r="P361" s="17" t="s">
        <v>1724</v>
      </c>
      <c r="Q361" s="18" t="s">
        <v>1725</v>
      </c>
      <c r="R361" s="17"/>
      <c r="S361" s="18">
        <v>91001</v>
      </c>
      <c r="T361" s="18" t="s">
        <v>511</v>
      </c>
      <c r="U361" s="19">
        <v>38624</v>
      </c>
      <c r="V361" s="17">
        <v>7201</v>
      </c>
    </row>
    <row r="362" spans="1:22" ht="17.25" customHeight="1" x14ac:dyDescent="0.2">
      <c r="A362" s="7">
        <v>362</v>
      </c>
      <c r="B362" s="17">
        <v>7202</v>
      </c>
      <c r="C362" s="56" t="s">
        <v>9051</v>
      </c>
      <c r="D362" s="9" t="s">
        <v>8400</v>
      </c>
      <c r="E362" s="9" t="s">
        <v>502</v>
      </c>
      <c r="F362" s="9" t="s">
        <v>503</v>
      </c>
      <c r="G362" s="16" t="s">
        <v>103</v>
      </c>
      <c r="H362" s="16" t="s">
        <v>504</v>
      </c>
      <c r="I362" s="16" t="s">
        <v>90</v>
      </c>
      <c r="J362" s="9"/>
      <c r="K362" s="9"/>
      <c r="L362" s="9" t="s">
        <v>1726</v>
      </c>
      <c r="M362" s="9" t="s">
        <v>1727</v>
      </c>
      <c r="N362" s="11" t="s">
        <v>93</v>
      </c>
      <c r="O362" s="17" t="s">
        <v>1728</v>
      </c>
      <c r="P362" s="17" t="s">
        <v>1729</v>
      </c>
      <c r="Q362" s="18"/>
      <c r="R362" s="17"/>
      <c r="S362" s="18">
        <v>91001</v>
      </c>
      <c r="T362" s="18" t="s">
        <v>511</v>
      </c>
      <c r="U362" s="19">
        <v>38624</v>
      </c>
      <c r="V362" s="17">
        <v>7202</v>
      </c>
    </row>
    <row r="363" spans="1:22" ht="17.25" customHeight="1" x14ac:dyDescent="0.2">
      <c r="A363" s="7">
        <v>363</v>
      </c>
      <c r="B363" s="17">
        <v>7203</v>
      </c>
      <c r="C363" s="56" t="s">
        <v>1730</v>
      </c>
      <c r="D363" s="9" t="s">
        <v>7966</v>
      </c>
      <c r="E363" s="9" t="s">
        <v>502</v>
      </c>
      <c r="F363" s="9" t="s">
        <v>1133</v>
      </c>
      <c r="G363" s="16" t="s">
        <v>352</v>
      </c>
      <c r="H363" s="16" t="s">
        <v>1653</v>
      </c>
      <c r="I363" s="16" t="s">
        <v>90</v>
      </c>
      <c r="J363" s="9"/>
      <c r="K363" s="9"/>
      <c r="L363" s="9" t="s">
        <v>1731</v>
      </c>
      <c r="M363" s="9" t="s">
        <v>1732</v>
      </c>
      <c r="N363" s="11" t="s">
        <v>93</v>
      </c>
      <c r="O363" s="17" t="s">
        <v>1733</v>
      </c>
      <c r="P363" s="17" t="s">
        <v>1734</v>
      </c>
      <c r="Q363" s="18" t="s">
        <v>1735</v>
      </c>
      <c r="R363" s="17"/>
      <c r="S363" s="18">
        <v>91001</v>
      </c>
      <c r="T363" s="18" t="s">
        <v>1139</v>
      </c>
      <c r="U363" s="19">
        <v>38628</v>
      </c>
      <c r="V363" s="17">
        <v>7203</v>
      </c>
    </row>
    <row r="364" spans="1:22" ht="17.25" customHeight="1" x14ac:dyDescent="0.2">
      <c r="A364" s="7">
        <v>364</v>
      </c>
      <c r="B364" s="79">
        <v>7204</v>
      </c>
      <c r="C364" s="141" t="s">
        <v>9052</v>
      </c>
      <c r="D364" s="20" t="s">
        <v>8401</v>
      </c>
      <c r="E364" s="20" t="s">
        <v>502</v>
      </c>
      <c r="F364" s="20" t="s">
        <v>503</v>
      </c>
      <c r="G364" s="78" t="s">
        <v>103</v>
      </c>
      <c r="H364" s="78" t="s">
        <v>504</v>
      </c>
      <c r="I364" s="78" t="s">
        <v>90</v>
      </c>
      <c r="J364" s="20"/>
      <c r="K364" s="20"/>
      <c r="L364" s="20" t="s">
        <v>1736</v>
      </c>
      <c r="M364" s="20" t="s">
        <v>1737</v>
      </c>
      <c r="N364" s="26" t="s">
        <v>93</v>
      </c>
      <c r="O364" s="79" t="s">
        <v>1738</v>
      </c>
      <c r="P364" s="79" t="s">
        <v>1739</v>
      </c>
      <c r="Q364" s="80" t="s">
        <v>1740</v>
      </c>
      <c r="R364" s="79"/>
      <c r="S364" s="80">
        <v>91001</v>
      </c>
      <c r="T364" s="80" t="s">
        <v>1139</v>
      </c>
      <c r="U364" s="81">
        <v>38628</v>
      </c>
      <c r="V364" s="79">
        <v>7204</v>
      </c>
    </row>
    <row r="365" spans="1:22" ht="17.25" customHeight="1" x14ac:dyDescent="0.2">
      <c r="A365" s="7">
        <v>365</v>
      </c>
      <c r="B365" s="17">
        <v>7205</v>
      </c>
      <c r="C365" s="56" t="s">
        <v>9053</v>
      </c>
      <c r="D365" s="9" t="s">
        <v>8402</v>
      </c>
      <c r="E365" s="9" t="s">
        <v>502</v>
      </c>
      <c r="F365" s="9" t="s">
        <v>503</v>
      </c>
      <c r="G365" s="16" t="s">
        <v>103</v>
      </c>
      <c r="H365" s="16" t="s">
        <v>504</v>
      </c>
      <c r="I365" s="16" t="s">
        <v>90</v>
      </c>
      <c r="J365" s="9"/>
      <c r="K365" s="9"/>
      <c r="L365" s="9" t="s">
        <v>1741</v>
      </c>
      <c r="M365" s="9" t="s">
        <v>1742</v>
      </c>
      <c r="N365" s="11" t="s">
        <v>93</v>
      </c>
      <c r="O365" s="17" t="s">
        <v>1191</v>
      </c>
      <c r="P365" s="34">
        <v>226784305</v>
      </c>
      <c r="Q365" s="34" t="s">
        <v>1743</v>
      </c>
      <c r="R365" s="17"/>
      <c r="S365" s="18">
        <v>91001</v>
      </c>
      <c r="T365" s="18" t="s">
        <v>766</v>
      </c>
      <c r="U365" s="19">
        <v>38628</v>
      </c>
      <c r="V365" s="17">
        <v>7205</v>
      </c>
    </row>
    <row r="366" spans="1:22" ht="17.25" customHeight="1" x14ac:dyDescent="0.2">
      <c r="A366" s="7">
        <v>366</v>
      </c>
      <c r="B366" s="17">
        <v>7206</v>
      </c>
      <c r="C366" s="56" t="s">
        <v>1744</v>
      </c>
      <c r="D366" s="9" t="s">
        <v>8403</v>
      </c>
      <c r="E366" s="9" t="s">
        <v>502</v>
      </c>
      <c r="F366" s="9" t="s">
        <v>1133</v>
      </c>
      <c r="G366" s="16" t="s">
        <v>352</v>
      </c>
      <c r="H366" s="16" t="s">
        <v>1134</v>
      </c>
      <c r="I366" s="16" t="s">
        <v>90</v>
      </c>
      <c r="J366" s="9"/>
      <c r="K366" s="9"/>
      <c r="L366" s="18" t="s">
        <v>1745</v>
      </c>
      <c r="M366" s="9" t="s">
        <v>1746</v>
      </c>
      <c r="N366" s="11" t="s">
        <v>93</v>
      </c>
      <c r="O366" s="17" t="s">
        <v>1747</v>
      </c>
      <c r="P366" s="16">
        <v>229457440</v>
      </c>
      <c r="Q366" s="111" t="s">
        <v>1748</v>
      </c>
      <c r="R366" s="17"/>
      <c r="S366" s="18">
        <v>91001</v>
      </c>
      <c r="T366" s="9" t="s">
        <v>511</v>
      </c>
      <c r="U366" s="19">
        <v>38631</v>
      </c>
      <c r="V366" s="17">
        <v>7206</v>
      </c>
    </row>
    <row r="367" spans="1:22" ht="17.25" customHeight="1" x14ac:dyDescent="0.2">
      <c r="A367" s="7">
        <v>367</v>
      </c>
      <c r="B367" s="79">
        <v>7207</v>
      </c>
      <c r="C367" s="141" t="s">
        <v>1749</v>
      </c>
      <c r="D367" s="20" t="s">
        <v>8404</v>
      </c>
      <c r="E367" s="20" t="s">
        <v>502</v>
      </c>
      <c r="F367" s="20" t="s">
        <v>1133</v>
      </c>
      <c r="G367" s="78" t="s">
        <v>352</v>
      </c>
      <c r="H367" s="78" t="s">
        <v>1653</v>
      </c>
      <c r="I367" s="78" t="s">
        <v>90</v>
      </c>
      <c r="J367" s="20"/>
      <c r="K367" s="20"/>
      <c r="L367" s="20" t="s">
        <v>1750</v>
      </c>
      <c r="M367" s="20" t="s">
        <v>1751</v>
      </c>
      <c r="N367" s="26" t="s">
        <v>64</v>
      </c>
      <c r="O367" s="79" t="s">
        <v>1752</v>
      </c>
      <c r="P367" s="79" t="s">
        <v>1753</v>
      </c>
      <c r="Q367" s="80" t="s">
        <v>1754</v>
      </c>
      <c r="R367" s="79"/>
      <c r="S367" s="80">
        <v>91001</v>
      </c>
      <c r="T367" s="80" t="s">
        <v>1495</v>
      </c>
      <c r="U367" s="81">
        <v>38631</v>
      </c>
      <c r="V367" s="79">
        <v>7207</v>
      </c>
    </row>
    <row r="368" spans="1:22" ht="17.25" customHeight="1" x14ac:dyDescent="0.2">
      <c r="A368" s="7">
        <v>368</v>
      </c>
      <c r="B368" s="79">
        <v>7208</v>
      </c>
      <c r="C368" s="141" t="s">
        <v>9054</v>
      </c>
      <c r="D368" s="20" t="s">
        <v>7988</v>
      </c>
      <c r="E368" s="20" t="s">
        <v>502</v>
      </c>
      <c r="F368" s="20" t="s">
        <v>503</v>
      </c>
      <c r="G368" s="78" t="s">
        <v>103</v>
      </c>
      <c r="H368" s="78" t="s">
        <v>1518</v>
      </c>
      <c r="I368" s="78" t="s">
        <v>90</v>
      </c>
      <c r="J368" s="20"/>
      <c r="K368" s="20"/>
      <c r="L368" s="20" t="s">
        <v>1755</v>
      </c>
      <c r="M368" s="20" t="s">
        <v>1756</v>
      </c>
      <c r="N368" s="26" t="s">
        <v>93</v>
      </c>
      <c r="O368" s="79" t="s">
        <v>1757</v>
      </c>
      <c r="P368" s="79" t="s">
        <v>1758</v>
      </c>
      <c r="Q368" s="118" t="s">
        <v>1759</v>
      </c>
      <c r="R368" s="79"/>
      <c r="S368" s="80">
        <v>91001</v>
      </c>
      <c r="T368" s="80" t="s">
        <v>1760</v>
      </c>
      <c r="U368" s="81">
        <v>38649</v>
      </c>
      <c r="V368" s="79">
        <v>7208</v>
      </c>
    </row>
    <row r="369" spans="1:22" ht="17.25" customHeight="1" x14ac:dyDescent="0.2">
      <c r="A369" s="7">
        <v>369</v>
      </c>
      <c r="B369" s="17">
        <v>7209</v>
      </c>
      <c r="C369" s="56" t="s">
        <v>9103</v>
      </c>
      <c r="D369" s="9" t="s">
        <v>8405</v>
      </c>
      <c r="E369" s="9" t="s">
        <v>502</v>
      </c>
      <c r="F369" s="9" t="s">
        <v>1665</v>
      </c>
      <c r="G369" s="16" t="s">
        <v>103</v>
      </c>
      <c r="H369" s="16" t="s">
        <v>1692</v>
      </c>
      <c r="I369" s="16" t="s">
        <v>90</v>
      </c>
      <c r="J369" s="9"/>
      <c r="K369" s="9"/>
      <c r="L369" s="9" t="s">
        <v>1761</v>
      </c>
      <c r="M369" s="9" t="s">
        <v>1762</v>
      </c>
      <c r="N369" s="17" t="s">
        <v>1498</v>
      </c>
      <c r="O369" s="17" t="s">
        <v>1763</v>
      </c>
      <c r="P369" s="17" t="s">
        <v>1764</v>
      </c>
      <c r="Q369" s="18"/>
      <c r="R369" s="17"/>
      <c r="S369" s="18">
        <v>91001</v>
      </c>
      <c r="T369" s="18" t="s">
        <v>511</v>
      </c>
      <c r="U369" s="19">
        <v>38649</v>
      </c>
      <c r="V369" s="17">
        <v>7209</v>
      </c>
    </row>
    <row r="370" spans="1:22" ht="17.25" customHeight="1" x14ac:dyDescent="0.2">
      <c r="A370" s="7">
        <v>370</v>
      </c>
      <c r="B370" s="17">
        <v>7210</v>
      </c>
      <c r="C370" s="142" t="s">
        <v>7769</v>
      </c>
      <c r="D370" s="34" t="s">
        <v>8406</v>
      </c>
      <c r="E370" s="9" t="s">
        <v>7770</v>
      </c>
      <c r="F370" s="9" t="s">
        <v>7771</v>
      </c>
      <c r="G370" s="86" t="s">
        <v>7772</v>
      </c>
      <c r="H370" s="16" t="s">
        <v>7773</v>
      </c>
      <c r="I370" s="16" t="s">
        <v>90</v>
      </c>
      <c r="J370" s="9"/>
      <c r="K370" s="9"/>
      <c r="L370" s="27" t="s">
        <v>7774</v>
      </c>
      <c r="M370" s="27" t="s">
        <v>7775</v>
      </c>
      <c r="N370" s="11" t="s">
        <v>49</v>
      </c>
      <c r="O370" s="17" t="s">
        <v>1564</v>
      </c>
      <c r="P370" s="17" t="s">
        <v>7776</v>
      </c>
      <c r="Q370" s="18" t="s">
        <v>7777</v>
      </c>
      <c r="R370" s="17"/>
      <c r="S370" s="18">
        <v>93105</v>
      </c>
      <c r="T370" s="55" t="s">
        <v>7778</v>
      </c>
      <c r="U370" s="19">
        <v>38652</v>
      </c>
      <c r="V370" s="17">
        <v>7210</v>
      </c>
    </row>
    <row r="371" spans="1:22" ht="17.25" customHeight="1" x14ac:dyDescent="0.2">
      <c r="A371" s="7">
        <v>371</v>
      </c>
      <c r="B371" s="79">
        <v>7211</v>
      </c>
      <c r="C371" s="141" t="s">
        <v>9104</v>
      </c>
      <c r="D371" s="20" t="s">
        <v>8407</v>
      </c>
      <c r="E371" s="20" t="s">
        <v>502</v>
      </c>
      <c r="F371" s="20" t="s">
        <v>1665</v>
      </c>
      <c r="G371" s="78" t="s">
        <v>103</v>
      </c>
      <c r="H371" s="78" t="s">
        <v>1692</v>
      </c>
      <c r="I371" s="20" t="s">
        <v>1551</v>
      </c>
      <c r="J371" s="20"/>
      <c r="K371" s="20"/>
      <c r="L371" s="20" t="s">
        <v>1765</v>
      </c>
      <c r="M371" s="78" t="s">
        <v>1766</v>
      </c>
      <c r="N371" s="20" t="s">
        <v>93</v>
      </c>
      <c r="O371" s="79" t="s">
        <v>1767</v>
      </c>
      <c r="P371" s="79" t="s">
        <v>1768</v>
      </c>
      <c r="Q371" s="80" t="s">
        <v>1769</v>
      </c>
      <c r="R371" s="79"/>
      <c r="S371" s="80">
        <v>91001</v>
      </c>
      <c r="T371" s="80" t="s">
        <v>511</v>
      </c>
      <c r="U371" s="81">
        <v>38656</v>
      </c>
      <c r="V371" s="79">
        <v>7211</v>
      </c>
    </row>
    <row r="372" spans="1:22" ht="17.25" customHeight="1" x14ac:dyDescent="0.2">
      <c r="A372" s="7">
        <v>372</v>
      </c>
      <c r="B372" s="79">
        <v>7212</v>
      </c>
      <c r="C372" s="141" t="s">
        <v>9105</v>
      </c>
      <c r="D372" s="20" t="s">
        <v>8408</v>
      </c>
      <c r="E372" s="20" t="s">
        <v>502</v>
      </c>
      <c r="F372" s="20" t="s">
        <v>1665</v>
      </c>
      <c r="G372" s="78" t="s">
        <v>103</v>
      </c>
      <c r="H372" s="78" t="s">
        <v>1692</v>
      </c>
      <c r="I372" s="78" t="s">
        <v>90</v>
      </c>
      <c r="J372" s="20"/>
      <c r="K372" s="20"/>
      <c r="L372" s="20" t="s">
        <v>8063</v>
      </c>
      <c r="M372" s="25" t="s">
        <v>1770</v>
      </c>
      <c r="N372" s="26" t="s">
        <v>106</v>
      </c>
      <c r="O372" s="79" t="s">
        <v>1771</v>
      </c>
      <c r="P372" s="79" t="s">
        <v>1772</v>
      </c>
      <c r="Q372" s="80" t="s">
        <v>1773</v>
      </c>
      <c r="R372" s="79"/>
      <c r="S372" s="80">
        <v>91001</v>
      </c>
      <c r="T372" s="80" t="s">
        <v>511</v>
      </c>
      <c r="U372" s="81">
        <v>38658</v>
      </c>
      <c r="V372" s="79">
        <v>7212</v>
      </c>
    </row>
    <row r="373" spans="1:22" ht="17.25" customHeight="1" x14ac:dyDescent="0.2">
      <c r="A373" s="7">
        <v>373</v>
      </c>
      <c r="B373" s="17">
        <v>7213</v>
      </c>
      <c r="C373" s="56" t="s">
        <v>9106</v>
      </c>
      <c r="D373" s="9" t="s">
        <v>8409</v>
      </c>
      <c r="E373" s="9" t="s">
        <v>5976</v>
      </c>
      <c r="F373" s="9" t="s">
        <v>5977</v>
      </c>
      <c r="G373" s="16" t="s">
        <v>5978</v>
      </c>
      <c r="H373" s="16" t="s">
        <v>5979</v>
      </c>
      <c r="I373" s="16" t="s">
        <v>5980</v>
      </c>
      <c r="J373" s="9" t="s">
        <v>928</v>
      </c>
      <c r="K373" s="9" t="s">
        <v>5981</v>
      </c>
      <c r="L373" s="9" t="s">
        <v>5982</v>
      </c>
      <c r="M373" s="9" t="s">
        <v>5983</v>
      </c>
      <c r="N373" s="11" t="s">
        <v>93</v>
      </c>
      <c r="O373" s="17" t="s">
        <v>320</v>
      </c>
      <c r="P373" s="17"/>
      <c r="Q373" s="18"/>
      <c r="R373" s="17"/>
      <c r="S373" s="18">
        <v>93401</v>
      </c>
      <c r="T373" s="18" t="s">
        <v>5984</v>
      </c>
      <c r="U373" s="19">
        <v>38659</v>
      </c>
      <c r="V373" s="17">
        <v>7213</v>
      </c>
    </row>
    <row r="374" spans="1:22" ht="17.25" customHeight="1" x14ac:dyDescent="0.2">
      <c r="A374" s="7">
        <v>374</v>
      </c>
      <c r="B374" s="17">
        <v>7214</v>
      </c>
      <c r="C374" s="56" t="s">
        <v>7758</v>
      </c>
      <c r="D374" s="9" t="s">
        <v>8410</v>
      </c>
      <c r="E374" s="9" t="s">
        <v>55</v>
      </c>
      <c r="F374" s="9" t="s">
        <v>7759</v>
      </c>
      <c r="G374" s="16" t="s">
        <v>7760</v>
      </c>
      <c r="H374" s="16" t="s">
        <v>7761</v>
      </c>
      <c r="I374" s="16" t="s">
        <v>7762</v>
      </c>
      <c r="J374" s="9" t="s">
        <v>7763</v>
      </c>
      <c r="K374" s="9" t="s">
        <v>7764</v>
      </c>
      <c r="L374" s="9" t="s">
        <v>7765</v>
      </c>
      <c r="M374" s="9" t="s">
        <v>7766</v>
      </c>
      <c r="N374" s="11" t="s">
        <v>93</v>
      </c>
      <c r="O374" s="17" t="s">
        <v>294</v>
      </c>
      <c r="P374" s="17" t="s">
        <v>7767</v>
      </c>
      <c r="Q374" s="18"/>
      <c r="R374" s="17"/>
      <c r="S374" s="18">
        <v>93401</v>
      </c>
      <c r="T374" s="18" t="s">
        <v>7768</v>
      </c>
      <c r="U374" s="19">
        <v>38659</v>
      </c>
      <c r="V374" s="17">
        <v>7214</v>
      </c>
    </row>
    <row r="375" spans="1:22" ht="17.25" customHeight="1" x14ac:dyDescent="0.2">
      <c r="A375" s="7">
        <v>375</v>
      </c>
      <c r="B375" s="17">
        <v>7215</v>
      </c>
      <c r="C375" s="56" t="s">
        <v>9107</v>
      </c>
      <c r="D375" s="9" t="s">
        <v>8411</v>
      </c>
      <c r="E375" s="9" t="s">
        <v>502</v>
      </c>
      <c r="F375" s="9" t="s">
        <v>1665</v>
      </c>
      <c r="G375" s="16" t="s">
        <v>103</v>
      </c>
      <c r="H375" s="16" t="s">
        <v>1518</v>
      </c>
      <c r="I375" s="16" t="s">
        <v>90</v>
      </c>
      <c r="J375" s="9"/>
      <c r="K375" s="9"/>
      <c r="L375" s="9" t="s">
        <v>1774</v>
      </c>
      <c r="M375" s="9" t="s">
        <v>1775</v>
      </c>
      <c r="N375" s="11" t="s">
        <v>35</v>
      </c>
      <c r="O375" s="17" t="s">
        <v>1776</v>
      </c>
      <c r="P375" s="17"/>
      <c r="Q375" s="18"/>
      <c r="R375" s="17"/>
      <c r="S375" s="18">
        <v>91001</v>
      </c>
      <c r="T375" s="9" t="s">
        <v>511</v>
      </c>
      <c r="U375" s="19">
        <v>38663</v>
      </c>
      <c r="V375" s="17">
        <v>7215</v>
      </c>
    </row>
    <row r="376" spans="1:22" ht="17.25" customHeight="1" x14ac:dyDescent="0.2">
      <c r="A376" s="7">
        <v>376</v>
      </c>
      <c r="B376" s="17">
        <v>7216</v>
      </c>
      <c r="C376" s="56" t="s">
        <v>9108</v>
      </c>
      <c r="D376" s="9" t="s">
        <v>8412</v>
      </c>
      <c r="E376" s="9" t="s">
        <v>502</v>
      </c>
      <c r="F376" s="9" t="s">
        <v>1665</v>
      </c>
      <c r="G376" s="16" t="s">
        <v>103</v>
      </c>
      <c r="H376" s="16" t="s">
        <v>1518</v>
      </c>
      <c r="I376" s="16" t="s">
        <v>90</v>
      </c>
      <c r="J376" s="9"/>
      <c r="K376" s="9"/>
      <c r="L376" s="9" t="s">
        <v>5924</v>
      </c>
      <c r="M376" s="9" t="s">
        <v>5925</v>
      </c>
      <c r="N376" s="11" t="s">
        <v>35</v>
      </c>
      <c r="O376" s="17" t="s">
        <v>5926</v>
      </c>
      <c r="P376" s="34" t="s">
        <v>5927</v>
      </c>
      <c r="Q376" s="18" t="s">
        <v>5928</v>
      </c>
      <c r="R376" s="17"/>
      <c r="S376" s="18">
        <v>91001</v>
      </c>
      <c r="T376" s="18" t="s">
        <v>511</v>
      </c>
      <c r="U376" s="19">
        <v>38672</v>
      </c>
      <c r="V376" s="17">
        <v>7216</v>
      </c>
    </row>
    <row r="377" spans="1:22" ht="17.25" customHeight="1" x14ac:dyDescent="0.2">
      <c r="A377" s="7">
        <v>377</v>
      </c>
      <c r="B377" s="17">
        <v>7217</v>
      </c>
      <c r="C377" s="56" t="s">
        <v>9109</v>
      </c>
      <c r="D377" s="9" t="s">
        <v>8413</v>
      </c>
      <c r="E377" s="9" t="s">
        <v>502</v>
      </c>
      <c r="F377" s="9" t="s">
        <v>1665</v>
      </c>
      <c r="G377" s="16" t="s">
        <v>103</v>
      </c>
      <c r="H377" s="16" t="s">
        <v>1692</v>
      </c>
      <c r="I377" s="16" t="s">
        <v>90</v>
      </c>
      <c r="J377" s="9"/>
      <c r="K377" s="9"/>
      <c r="L377" s="9" t="s">
        <v>1777</v>
      </c>
      <c r="M377" s="9" t="s">
        <v>1778</v>
      </c>
      <c r="N377" s="17" t="s">
        <v>1498</v>
      </c>
      <c r="O377" s="17" t="s">
        <v>1779</v>
      </c>
      <c r="P377" s="17" t="s">
        <v>1780</v>
      </c>
      <c r="Q377" s="18" t="s">
        <v>1781</v>
      </c>
      <c r="R377" s="17"/>
      <c r="S377" s="18">
        <v>91001</v>
      </c>
      <c r="T377" s="18" t="s">
        <v>1782</v>
      </c>
      <c r="U377" s="19">
        <v>38673</v>
      </c>
      <c r="V377" s="17">
        <v>7217</v>
      </c>
    </row>
    <row r="378" spans="1:22" ht="17.25" customHeight="1" x14ac:dyDescent="0.2">
      <c r="A378" s="7">
        <v>378</v>
      </c>
      <c r="B378" s="17">
        <v>7218</v>
      </c>
      <c r="C378" s="56" t="s">
        <v>9193</v>
      </c>
      <c r="D378" s="9" t="s">
        <v>8414</v>
      </c>
      <c r="E378" s="9" t="s">
        <v>502</v>
      </c>
      <c r="F378" s="9" t="s">
        <v>1665</v>
      </c>
      <c r="G378" s="16" t="s">
        <v>103</v>
      </c>
      <c r="H378" s="16" t="s">
        <v>1518</v>
      </c>
      <c r="I378" s="16" t="s">
        <v>90</v>
      </c>
      <c r="J378" s="9"/>
      <c r="K378" s="9"/>
      <c r="L378" s="9" t="s">
        <v>5887</v>
      </c>
      <c r="M378" s="9" t="s">
        <v>5888</v>
      </c>
      <c r="N378" s="11" t="s">
        <v>35</v>
      </c>
      <c r="O378" s="17" t="s">
        <v>5889</v>
      </c>
      <c r="P378" s="17" t="s">
        <v>5890</v>
      </c>
      <c r="Q378" s="18" t="s">
        <v>5891</v>
      </c>
      <c r="R378" s="17"/>
      <c r="S378" s="18">
        <v>91001</v>
      </c>
      <c r="T378" s="18" t="s">
        <v>1429</v>
      </c>
      <c r="U378" s="19">
        <v>38674</v>
      </c>
      <c r="V378" s="17">
        <v>7218</v>
      </c>
    </row>
    <row r="379" spans="1:22" ht="17.25" customHeight="1" x14ac:dyDescent="0.2">
      <c r="A379" s="7">
        <v>379</v>
      </c>
      <c r="B379" s="17">
        <v>7219</v>
      </c>
      <c r="C379" s="56" t="s">
        <v>9110</v>
      </c>
      <c r="D379" s="9" t="s">
        <v>8415</v>
      </c>
      <c r="E379" s="9" t="s">
        <v>502</v>
      </c>
      <c r="F379" s="9" t="s">
        <v>503</v>
      </c>
      <c r="G379" s="16" t="s">
        <v>103</v>
      </c>
      <c r="H379" s="16" t="s">
        <v>504</v>
      </c>
      <c r="I379" s="16" t="s">
        <v>90</v>
      </c>
      <c r="J379" s="9"/>
      <c r="K379" s="9"/>
      <c r="L379" s="9" t="s">
        <v>1783</v>
      </c>
      <c r="M379" s="9" t="s">
        <v>1784</v>
      </c>
      <c r="N379" s="11" t="s">
        <v>93</v>
      </c>
      <c r="O379" s="17" t="s">
        <v>1785</v>
      </c>
      <c r="P379" s="17" t="s">
        <v>1786</v>
      </c>
      <c r="Q379" s="18"/>
      <c r="R379" s="17"/>
      <c r="S379" s="18">
        <v>91001</v>
      </c>
      <c r="T379" s="18" t="s">
        <v>1339</v>
      </c>
      <c r="U379" s="19">
        <v>38686</v>
      </c>
      <c r="V379" s="17">
        <v>7219</v>
      </c>
    </row>
    <row r="380" spans="1:22" ht="17.25" customHeight="1" x14ac:dyDescent="0.2">
      <c r="A380" s="7">
        <v>380</v>
      </c>
      <c r="B380" s="17">
        <v>7220</v>
      </c>
      <c r="C380" s="144" t="s">
        <v>9111</v>
      </c>
      <c r="D380" s="9" t="s">
        <v>7962</v>
      </c>
      <c r="E380" s="9" t="s">
        <v>502</v>
      </c>
      <c r="F380" s="9" t="s">
        <v>1665</v>
      </c>
      <c r="G380" s="16" t="s">
        <v>103</v>
      </c>
      <c r="H380" s="16" t="s">
        <v>1692</v>
      </c>
      <c r="I380" s="16" t="s">
        <v>90</v>
      </c>
      <c r="J380" s="9"/>
      <c r="K380" s="9"/>
      <c r="L380" s="27" t="s">
        <v>1787</v>
      </c>
      <c r="M380" s="9" t="s">
        <v>1788</v>
      </c>
      <c r="N380" s="11" t="s">
        <v>93</v>
      </c>
      <c r="O380" s="17" t="s">
        <v>537</v>
      </c>
      <c r="P380" s="17" t="s">
        <v>1789</v>
      </c>
      <c r="Q380" s="18" t="s">
        <v>1790</v>
      </c>
      <c r="R380" s="17"/>
      <c r="S380" s="18">
        <v>91001</v>
      </c>
      <c r="T380" s="18" t="s">
        <v>1086</v>
      </c>
      <c r="U380" s="19">
        <v>38686</v>
      </c>
      <c r="V380" s="17">
        <v>7220</v>
      </c>
    </row>
    <row r="381" spans="1:22" ht="17.25" customHeight="1" x14ac:dyDescent="0.2">
      <c r="A381" s="7">
        <v>381</v>
      </c>
      <c r="B381" s="79">
        <v>7221</v>
      </c>
      <c r="C381" s="141" t="s">
        <v>9137</v>
      </c>
      <c r="D381" s="20" t="s">
        <v>8416</v>
      </c>
      <c r="E381" s="20" t="s">
        <v>502</v>
      </c>
      <c r="F381" s="20" t="s">
        <v>1665</v>
      </c>
      <c r="G381" s="78" t="s">
        <v>103</v>
      </c>
      <c r="H381" s="78" t="s">
        <v>1692</v>
      </c>
      <c r="I381" s="78" t="s">
        <v>90</v>
      </c>
      <c r="J381" s="20"/>
      <c r="K381" s="20"/>
      <c r="L381" s="20" t="s">
        <v>5791</v>
      </c>
      <c r="M381" s="20" t="s">
        <v>5792</v>
      </c>
      <c r="N381" s="26" t="s">
        <v>93</v>
      </c>
      <c r="O381" s="79" t="s">
        <v>5793</v>
      </c>
      <c r="P381" s="79" t="s">
        <v>5794</v>
      </c>
      <c r="Q381" s="80" t="s">
        <v>5795</v>
      </c>
      <c r="R381" s="79"/>
      <c r="S381" s="20">
        <v>91001</v>
      </c>
      <c r="T381" s="80" t="s">
        <v>1086</v>
      </c>
      <c r="U381" s="81">
        <v>38686</v>
      </c>
      <c r="V381" s="79">
        <v>7221</v>
      </c>
    </row>
    <row r="382" spans="1:22" ht="17.25" customHeight="1" x14ac:dyDescent="0.2">
      <c r="A382" s="7">
        <v>382</v>
      </c>
      <c r="B382" s="17">
        <v>7222</v>
      </c>
      <c r="C382" s="56" t="s">
        <v>9138</v>
      </c>
      <c r="D382" s="9" t="s">
        <v>8417</v>
      </c>
      <c r="E382" s="9" t="s">
        <v>502</v>
      </c>
      <c r="F382" s="9" t="s">
        <v>503</v>
      </c>
      <c r="G382" s="16" t="s">
        <v>103</v>
      </c>
      <c r="H382" s="16" t="s">
        <v>504</v>
      </c>
      <c r="I382" s="16" t="s">
        <v>90</v>
      </c>
      <c r="J382" s="9"/>
      <c r="K382" s="9"/>
      <c r="L382" s="9" t="s">
        <v>1791</v>
      </c>
      <c r="M382" s="9" t="s">
        <v>1792</v>
      </c>
      <c r="N382" s="11" t="s">
        <v>1129</v>
      </c>
      <c r="O382" s="17" t="s">
        <v>1793</v>
      </c>
      <c r="P382" s="17" t="s">
        <v>1794</v>
      </c>
      <c r="Q382" s="18"/>
      <c r="R382" s="17"/>
      <c r="S382" s="18">
        <v>91001</v>
      </c>
      <c r="T382" s="18" t="s">
        <v>1086</v>
      </c>
      <c r="U382" s="19">
        <v>38687</v>
      </c>
      <c r="V382" s="17">
        <v>7222</v>
      </c>
    </row>
    <row r="383" spans="1:22" ht="17.25" customHeight="1" x14ac:dyDescent="0.2">
      <c r="A383" s="7">
        <v>383</v>
      </c>
      <c r="B383" s="79">
        <v>7223</v>
      </c>
      <c r="C383" s="141" t="s">
        <v>9139</v>
      </c>
      <c r="D383" s="20" t="s">
        <v>8418</v>
      </c>
      <c r="E383" s="20" t="s">
        <v>502</v>
      </c>
      <c r="F383" s="20" t="s">
        <v>1665</v>
      </c>
      <c r="G383" s="78" t="s">
        <v>103</v>
      </c>
      <c r="H383" s="78" t="s">
        <v>1692</v>
      </c>
      <c r="I383" s="78" t="s">
        <v>90</v>
      </c>
      <c r="J383" s="20"/>
      <c r="K383" s="20"/>
      <c r="L383" s="20" t="s">
        <v>1795</v>
      </c>
      <c r="M383" s="20" t="s">
        <v>1796</v>
      </c>
      <c r="N383" s="26" t="s">
        <v>64</v>
      </c>
      <c r="O383" s="79" t="s">
        <v>1797</v>
      </c>
      <c r="P383" s="79" t="s">
        <v>1798</v>
      </c>
      <c r="Q383" s="80"/>
      <c r="R383" s="79"/>
      <c r="S383" s="80">
        <v>91001</v>
      </c>
      <c r="T383" s="80" t="s">
        <v>511</v>
      </c>
      <c r="U383" s="81">
        <v>38687</v>
      </c>
      <c r="V383" s="79">
        <v>7223</v>
      </c>
    </row>
    <row r="384" spans="1:22" ht="17.25" customHeight="1" x14ac:dyDescent="0.2">
      <c r="A384" s="7">
        <v>384</v>
      </c>
      <c r="B384" s="72">
        <v>7224</v>
      </c>
      <c r="C384" s="56" t="s">
        <v>9140</v>
      </c>
      <c r="D384" s="9" t="s">
        <v>8419</v>
      </c>
      <c r="E384" s="9" t="s">
        <v>502</v>
      </c>
      <c r="F384" s="9" t="s">
        <v>503</v>
      </c>
      <c r="G384" s="16" t="s">
        <v>103</v>
      </c>
      <c r="H384" s="16" t="s">
        <v>504</v>
      </c>
      <c r="I384" s="16" t="s">
        <v>90</v>
      </c>
      <c r="J384" s="9"/>
      <c r="K384" s="9"/>
      <c r="L384" s="9" t="s">
        <v>1799</v>
      </c>
      <c r="M384" s="9" t="s">
        <v>1800</v>
      </c>
      <c r="N384" s="11" t="s">
        <v>64</v>
      </c>
      <c r="O384" s="17" t="s">
        <v>1801</v>
      </c>
      <c r="P384" s="17" t="s">
        <v>1802</v>
      </c>
      <c r="Q384" s="18" t="s">
        <v>1803</v>
      </c>
      <c r="R384" s="17"/>
      <c r="S384" s="18">
        <v>91001</v>
      </c>
      <c r="T384" s="18" t="s">
        <v>766</v>
      </c>
      <c r="U384" s="19">
        <v>38691</v>
      </c>
      <c r="V384" s="19">
        <v>7224</v>
      </c>
    </row>
    <row r="385" spans="1:22" ht="17.25" customHeight="1" x14ac:dyDescent="0.2">
      <c r="A385" s="7">
        <v>385</v>
      </c>
      <c r="B385" s="79">
        <v>7225</v>
      </c>
      <c r="C385" s="141" t="s">
        <v>9141</v>
      </c>
      <c r="D385" s="20" t="s">
        <v>7915</v>
      </c>
      <c r="E385" s="20" t="s">
        <v>502</v>
      </c>
      <c r="F385" s="20" t="s">
        <v>1804</v>
      </c>
      <c r="G385" s="78" t="s">
        <v>103</v>
      </c>
      <c r="H385" s="78" t="s">
        <v>1518</v>
      </c>
      <c r="I385" s="78" t="s">
        <v>90</v>
      </c>
      <c r="J385" s="20"/>
      <c r="K385" s="20"/>
      <c r="L385" s="20" t="s">
        <v>1805</v>
      </c>
      <c r="M385" s="20" t="s">
        <v>1806</v>
      </c>
      <c r="N385" s="26" t="s">
        <v>64</v>
      </c>
      <c r="O385" s="79" t="s">
        <v>986</v>
      </c>
      <c r="P385" s="79"/>
      <c r="Q385" s="80"/>
      <c r="R385" s="79"/>
      <c r="S385" s="80">
        <v>91001</v>
      </c>
      <c r="T385" s="80" t="s">
        <v>511</v>
      </c>
      <c r="U385" s="81">
        <v>38695</v>
      </c>
      <c r="V385" s="79">
        <v>7225</v>
      </c>
    </row>
    <row r="386" spans="1:22" ht="17.25" customHeight="1" x14ac:dyDescent="0.2">
      <c r="A386" s="7">
        <v>386</v>
      </c>
      <c r="B386" s="17">
        <v>7226</v>
      </c>
      <c r="C386" s="56" t="s">
        <v>9142</v>
      </c>
      <c r="D386" s="9" t="s">
        <v>8420</v>
      </c>
      <c r="E386" s="9" t="s">
        <v>502</v>
      </c>
      <c r="F386" s="9" t="s">
        <v>1665</v>
      </c>
      <c r="G386" s="16" t="s">
        <v>103</v>
      </c>
      <c r="H386" s="16" t="s">
        <v>1692</v>
      </c>
      <c r="I386" s="16" t="s">
        <v>90</v>
      </c>
      <c r="J386" s="9"/>
      <c r="K386" s="9"/>
      <c r="L386" s="27" t="s">
        <v>1807</v>
      </c>
      <c r="M386" s="9" t="s">
        <v>1808</v>
      </c>
      <c r="N386" s="11" t="s">
        <v>93</v>
      </c>
      <c r="O386" s="17" t="s">
        <v>1809</v>
      </c>
      <c r="P386" s="17"/>
      <c r="Q386" s="18" t="s">
        <v>1810</v>
      </c>
      <c r="R386" s="17"/>
      <c r="S386" s="18">
        <v>91001</v>
      </c>
      <c r="T386" s="18" t="s">
        <v>511</v>
      </c>
      <c r="U386" s="19">
        <v>38695</v>
      </c>
      <c r="V386" s="17">
        <v>7226</v>
      </c>
    </row>
    <row r="387" spans="1:22" ht="17.25" customHeight="1" x14ac:dyDescent="0.2">
      <c r="A387" s="7">
        <v>387</v>
      </c>
      <c r="B387" s="17">
        <v>7228</v>
      </c>
      <c r="C387" s="56" t="s">
        <v>9143</v>
      </c>
      <c r="D387" s="9" t="s">
        <v>8421</v>
      </c>
      <c r="E387" s="9" t="s">
        <v>502</v>
      </c>
      <c r="F387" s="9" t="s">
        <v>1665</v>
      </c>
      <c r="G387" s="9" t="s">
        <v>103</v>
      </c>
      <c r="H387" s="16" t="s">
        <v>1692</v>
      </c>
      <c r="I387" s="16" t="s">
        <v>90</v>
      </c>
      <c r="J387" s="9"/>
      <c r="K387" s="9"/>
      <c r="L387" s="9" t="s">
        <v>1811</v>
      </c>
      <c r="M387" s="9" t="s">
        <v>1812</v>
      </c>
      <c r="N387" s="11" t="s">
        <v>64</v>
      </c>
      <c r="O387" s="17" t="s">
        <v>1813</v>
      </c>
      <c r="P387" s="17" t="s">
        <v>1814</v>
      </c>
      <c r="Q387" s="28" t="s">
        <v>1815</v>
      </c>
      <c r="R387" s="17"/>
      <c r="S387" s="18">
        <v>91001</v>
      </c>
      <c r="T387" s="18" t="s">
        <v>511</v>
      </c>
      <c r="U387" s="19">
        <v>38700</v>
      </c>
      <c r="V387" s="17">
        <v>7228</v>
      </c>
    </row>
    <row r="388" spans="1:22" ht="17.25" customHeight="1" x14ac:dyDescent="0.2">
      <c r="A388" s="7">
        <v>388</v>
      </c>
      <c r="B388" s="79">
        <v>7229</v>
      </c>
      <c r="C388" s="141" t="s">
        <v>9144</v>
      </c>
      <c r="D388" s="20" t="s">
        <v>8422</v>
      </c>
      <c r="E388" s="20" t="s">
        <v>502</v>
      </c>
      <c r="F388" s="20" t="s">
        <v>503</v>
      </c>
      <c r="G388" s="78" t="s">
        <v>103</v>
      </c>
      <c r="H388" s="78" t="s">
        <v>504</v>
      </c>
      <c r="I388" s="78" t="s">
        <v>90</v>
      </c>
      <c r="J388" s="20"/>
      <c r="K388" s="20"/>
      <c r="L388" s="20" t="s">
        <v>1816</v>
      </c>
      <c r="M388" s="20" t="s">
        <v>1817</v>
      </c>
      <c r="N388" s="26" t="s">
        <v>1129</v>
      </c>
      <c r="O388" s="79" t="s">
        <v>1818</v>
      </c>
      <c r="P388" s="79" t="s">
        <v>1819</v>
      </c>
      <c r="Q388" s="80" t="s">
        <v>1820</v>
      </c>
      <c r="R388" s="79"/>
      <c r="S388" s="80">
        <v>91001</v>
      </c>
      <c r="T388" s="80" t="s">
        <v>511</v>
      </c>
      <c r="U388" s="81">
        <v>38700</v>
      </c>
      <c r="V388" s="79">
        <v>7229</v>
      </c>
    </row>
    <row r="389" spans="1:22" ht="17.25" customHeight="1" x14ac:dyDescent="0.2">
      <c r="A389" s="7">
        <v>389</v>
      </c>
      <c r="B389" s="17">
        <v>7230</v>
      </c>
      <c r="C389" s="56" t="s">
        <v>9145</v>
      </c>
      <c r="D389" s="9" t="s">
        <v>8423</v>
      </c>
      <c r="E389" s="9" t="s">
        <v>502</v>
      </c>
      <c r="F389" s="9" t="s">
        <v>1133</v>
      </c>
      <c r="G389" s="16" t="s">
        <v>352</v>
      </c>
      <c r="H389" s="16" t="s">
        <v>1877</v>
      </c>
      <c r="I389" s="16" t="s">
        <v>90</v>
      </c>
      <c r="J389" s="9"/>
      <c r="K389" s="9"/>
      <c r="L389" s="9" t="s">
        <v>5713</v>
      </c>
      <c r="M389" s="9" t="s">
        <v>5714</v>
      </c>
      <c r="N389" s="11" t="s">
        <v>64</v>
      </c>
      <c r="O389" s="17" t="s">
        <v>5715</v>
      </c>
      <c r="P389" s="17"/>
      <c r="Q389" s="18"/>
      <c r="R389" s="17"/>
      <c r="S389" s="18">
        <v>91001</v>
      </c>
      <c r="T389" s="18" t="s">
        <v>1429</v>
      </c>
      <c r="U389" s="19">
        <v>38700</v>
      </c>
      <c r="V389" s="17">
        <v>7230</v>
      </c>
    </row>
    <row r="390" spans="1:22" ht="17.25" customHeight="1" x14ac:dyDescent="0.2">
      <c r="A390" s="7">
        <v>390</v>
      </c>
      <c r="B390" s="17">
        <v>7231</v>
      </c>
      <c r="C390" s="56" t="s">
        <v>9146</v>
      </c>
      <c r="D390" s="9" t="s">
        <v>8424</v>
      </c>
      <c r="E390" s="9" t="s">
        <v>502</v>
      </c>
      <c r="F390" s="9" t="s">
        <v>1665</v>
      </c>
      <c r="G390" s="16" t="s">
        <v>103</v>
      </c>
      <c r="H390" s="16" t="s">
        <v>1692</v>
      </c>
      <c r="I390" s="16" t="s">
        <v>90</v>
      </c>
      <c r="J390" s="9"/>
      <c r="K390" s="9"/>
      <c r="L390" s="9" t="s">
        <v>1821</v>
      </c>
      <c r="M390" s="9" t="s">
        <v>1822</v>
      </c>
      <c r="N390" s="11" t="s">
        <v>93</v>
      </c>
      <c r="O390" s="17" t="s">
        <v>1823</v>
      </c>
      <c r="P390" s="17" t="s">
        <v>1824</v>
      </c>
      <c r="Q390" s="18" t="s">
        <v>1825</v>
      </c>
      <c r="R390" s="17"/>
      <c r="S390" s="18">
        <v>91001</v>
      </c>
      <c r="T390" s="18" t="s">
        <v>511</v>
      </c>
      <c r="U390" s="19">
        <v>38700</v>
      </c>
      <c r="V390" s="17">
        <v>7231</v>
      </c>
    </row>
    <row r="391" spans="1:22" ht="17.25" customHeight="1" x14ac:dyDescent="0.2">
      <c r="A391" s="7">
        <v>391</v>
      </c>
      <c r="B391" s="79">
        <v>7232</v>
      </c>
      <c r="C391" s="141" t="s">
        <v>9147</v>
      </c>
      <c r="D391" s="20" t="s">
        <v>8425</v>
      </c>
      <c r="E391" s="20" t="s">
        <v>502</v>
      </c>
      <c r="F391" s="20" t="s">
        <v>503</v>
      </c>
      <c r="G391" s="78" t="s">
        <v>103</v>
      </c>
      <c r="H391" s="78" t="s">
        <v>504</v>
      </c>
      <c r="I391" s="78" t="s">
        <v>90</v>
      </c>
      <c r="J391" s="20"/>
      <c r="K391" s="20"/>
      <c r="L391" s="20" t="s">
        <v>1826</v>
      </c>
      <c r="M391" s="20" t="s">
        <v>1827</v>
      </c>
      <c r="N391" s="26" t="s">
        <v>178</v>
      </c>
      <c r="O391" s="79" t="s">
        <v>1828</v>
      </c>
      <c r="P391" s="79" t="s">
        <v>1829</v>
      </c>
      <c r="Q391" s="88" t="s">
        <v>1830</v>
      </c>
      <c r="R391" s="79"/>
      <c r="S391" s="80">
        <v>91001</v>
      </c>
      <c r="T391" s="80" t="s">
        <v>511</v>
      </c>
      <c r="U391" s="81">
        <v>38700</v>
      </c>
      <c r="V391" s="79">
        <v>7232</v>
      </c>
    </row>
    <row r="392" spans="1:22" ht="17.25" customHeight="1" x14ac:dyDescent="0.2">
      <c r="A392" s="7">
        <v>392</v>
      </c>
      <c r="B392" s="79">
        <v>7233</v>
      </c>
      <c r="C392" s="141" t="s">
        <v>9148</v>
      </c>
      <c r="D392" s="20" t="s">
        <v>7945</v>
      </c>
      <c r="E392" s="20" t="s">
        <v>502</v>
      </c>
      <c r="F392" s="20" t="s">
        <v>1665</v>
      </c>
      <c r="G392" s="78" t="s">
        <v>103</v>
      </c>
      <c r="H392" s="78" t="s">
        <v>1692</v>
      </c>
      <c r="I392" s="78" t="s">
        <v>90</v>
      </c>
      <c r="J392" s="20"/>
      <c r="K392" s="20"/>
      <c r="L392" s="20" t="s">
        <v>1831</v>
      </c>
      <c r="M392" s="20" t="s">
        <v>1832</v>
      </c>
      <c r="N392" s="20" t="s">
        <v>865</v>
      </c>
      <c r="O392" s="20" t="s">
        <v>1833</v>
      </c>
      <c r="P392" s="20" t="s">
        <v>1834</v>
      </c>
      <c r="Q392" s="80" t="s">
        <v>1835</v>
      </c>
      <c r="R392" s="79"/>
      <c r="S392" s="80">
        <v>91001</v>
      </c>
      <c r="T392" s="80" t="s">
        <v>1139</v>
      </c>
      <c r="U392" s="81">
        <v>38705</v>
      </c>
      <c r="V392" s="79">
        <v>7233</v>
      </c>
    </row>
    <row r="393" spans="1:22" ht="17.25" customHeight="1" x14ac:dyDescent="0.2">
      <c r="A393" s="7">
        <v>393</v>
      </c>
      <c r="B393" s="17">
        <v>7234</v>
      </c>
      <c r="C393" s="56" t="s">
        <v>9149</v>
      </c>
      <c r="D393" s="9" t="s">
        <v>8426</v>
      </c>
      <c r="E393" s="9" t="s">
        <v>502</v>
      </c>
      <c r="F393" s="9" t="s">
        <v>503</v>
      </c>
      <c r="G393" s="16" t="s">
        <v>103</v>
      </c>
      <c r="H393" s="16" t="s">
        <v>504</v>
      </c>
      <c r="I393" s="16" t="s">
        <v>90</v>
      </c>
      <c r="J393" s="9"/>
      <c r="K393" s="9"/>
      <c r="L393" s="9" t="s">
        <v>1837</v>
      </c>
      <c r="M393" s="9" t="s">
        <v>1838</v>
      </c>
      <c r="N393" s="11" t="s">
        <v>415</v>
      </c>
      <c r="O393" s="17" t="s">
        <v>1839</v>
      </c>
      <c r="P393" s="17" t="s">
        <v>1840</v>
      </c>
      <c r="Q393" s="18" t="s">
        <v>1841</v>
      </c>
      <c r="R393" s="17"/>
      <c r="S393" s="18">
        <v>91001</v>
      </c>
      <c r="T393" s="18" t="s">
        <v>511</v>
      </c>
      <c r="U393" s="19">
        <v>38709</v>
      </c>
      <c r="V393" s="17">
        <v>7234</v>
      </c>
    </row>
    <row r="394" spans="1:22" ht="17.25" customHeight="1" x14ac:dyDescent="0.2">
      <c r="A394" s="7">
        <v>394</v>
      </c>
      <c r="B394" s="79">
        <v>7235</v>
      </c>
      <c r="C394" s="141" t="s">
        <v>9150</v>
      </c>
      <c r="D394" s="20" t="s">
        <v>8427</v>
      </c>
      <c r="E394" s="20" t="s">
        <v>502</v>
      </c>
      <c r="F394" s="20" t="s">
        <v>503</v>
      </c>
      <c r="G394" s="78" t="s">
        <v>103</v>
      </c>
      <c r="H394" s="78" t="s">
        <v>504</v>
      </c>
      <c r="I394" s="78" t="s">
        <v>90</v>
      </c>
      <c r="J394" s="20"/>
      <c r="K394" s="20"/>
      <c r="L394" s="20" t="s">
        <v>1842</v>
      </c>
      <c r="M394" s="20" t="s">
        <v>1843</v>
      </c>
      <c r="N394" s="26" t="s">
        <v>1318</v>
      </c>
      <c r="O394" s="79" t="s">
        <v>1844</v>
      </c>
      <c r="P394" s="113" t="s">
        <v>1845</v>
      </c>
      <c r="Q394" s="80"/>
      <c r="R394" s="79"/>
      <c r="S394" s="80">
        <v>91001</v>
      </c>
      <c r="T394" s="80" t="s">
        <v>511</v>
      </c>
      <c r="U394" s="81">
        <v>38712</v>
      </c>
      <c r="V394" s="79">
        <v>7235</v>
      </c>
    </row>
    <row r="395" spans="1:22" ht="17.25" customHeight="1" x14ac:dyDescent="0.2">
      <c r="A395" s="7">
        <v>395</v>
      </c>
      <c r="B395" s="79">
        <v>7236</v>
      </c>
      <c r="C395" s="141" t="s">
        <v>9151</v>
      </c>
      <c r="D395" s="20" t="s">
        <v>7969</v>
      </c>
      <c r="E395" s="20" t="s">
        <v>502</v>
      </c>
      <c r="F395" s="20" t="s">
        <v>503</v>
      </c>
      <c r="G395" s="78" t="s">
        <v>103</v>
      </c>
      <c r="H395" s="78" t="s">
        <v>504</v>
      </c>
      <c r="I395" s="78" t="s">
        <v>90</v>
      </c>
      <c r="J395" s="20"/>
      <c r="K395" s="20"/>
      <c r="L395" s="20" t="s">
        <v>1846</v>
      </c>
      <c r="M395" s="20" t="s">
        <v>1847</v>
      </c>
      <c r="N395" s="26" t="s">
        <v>93</v>
      </c>
      <c r="O395" s="79" t="s">
        <v>1848</v>
      </c>
      <c r="P395" s="79" t="s">
        <v>1849</v>
      </c>
      <c r="Q395" s="80" t="s">
        <v>1850</v>
      </c>
      <c r="R395" s="79"/>
      <c r="S395" s="80">
        <v>91001</v>
      </c>
      <c r="T395" s="80" t="s">
        <v>511</v>
      </c>
      <c r="U395" s="81">
        <v>38712</v>
      </c>
      <c r="V395" s="79">
        <v>7236</v>
      </c>
    </row>
    <row r="396" spans="1:22" ht="17.25" customHeight="1" x14ac:dyDescent="0.2">
      <c r="A396" s="7">
        <v>396</v>
      </c>
      <c r="B396" s="17">
        <v>7237</v>
      </c>
      <c r="C396" s="56" t="s">
        <v>9152</v>
      </c>
      <c r="D396" s="9" t="s">
        <v>8428</v>
      </c>
      <c r="E396" s="9" t="s">
        <v>502</v>
      </c>
      <c r="F396" s="9" t="s">
        <v>503</v>
      </c>
      <c r="G396" s="9" t="s">
        <v>103</v>
      </c>
      <c r="H396" s="16" t="s">
        <v>504</v>
      </c>
      <c r="I396" s="16" t="s">
        <v>90</v>
      </c>
      <c r="J396" s="9"/>
      <c r="K396" s="9"/>
      <c r="L396" s="9" t="s">
        <v>5801</v>
      </c>
      <c r="M396" s="9" t="s">
        <v>5802</v>
      </c>
      <c r="N396" s="11" t="s">
        <v>1318</v>
      </c>
      <c r="O396" s="17" t="s">
        <v>5803</v>
      </c>
      <c r="P396" s="17"/>
      <c r="Q396" s="18"/>
      <c r="R396" s="17"/>
      <c r="S396" s="18">
        <v>91001</v>
      </c>
      <c r="T396" s="18" t="s">
        <v>5804</v>
      </c>
      <c r="U396" s="19">
        <v>38712</v>
      </c>
      <c r="V396" s="17">
        <v>7237</v>
      </c>
    </row>
    <row r="397" spans="1:22" ht="17.25" customHeight="1" x14ac:dyDescent="0.2">
      <c r="A397" s="7">
        <v>397</v>
      </c>
      <c r="B397" s="17">
        <v>7238</v>
      </c>
      <c r="C397" s="56" t="s">
        <v>6393</v>
      </c>
      <c r="D397" s="9" t="s">
        <v>8429</v>
      </c>
      <c r="E397" s="9" t="s">
        <v>6067</v>
      </c>
      <c r="F397" s="9" t="s">
        <v>6394</v>
      </c>
      <c r="G397" s="16" t="s">
        <v>6395</v>
      </c>
      <c r="H397" s="16" t="s">
        <v>4002</v>
      </c>
      <c r="I397" s="16" t="s">
        <v>6396</v>
      </c>
      <c r="J397" s="9" t="s">
        <v>851</v>
      </c>
      <c r="K397" s="9" t="s">
        <v>851</v>
      </c>
      <c r="L397" s="9" t="s">
        <v>6397</v>
      </c>
      <c r="M397" s="9" t="s">
        <v>6398</v>
      </c>
      <c r="N397" s="11" t="s">
        <v>93</v>
      </c>
      <c r="O397" s="17" t="s">
        <v>6399</v>
      </c>
      <c r="P397" s="17"/>
      <c r="Q397" s="18"/>
      <c r="R397" s="17"/>
      <c r="S397" s="18" t="s">
        <v>280</v>
      </c>
      <c r="T397" s="18" t="s">
        <v>6400</v>
      </c>
      <c r="U397" s="19">
        <v>38713</v>
      </c>
      <c r="V397" s="17">
        <v>7238</v>
      </c>
    </row>
    <row r="398" spans="1:22" ht="17.25" customHeight="1" x14ac:dyDescent="0.2">
      <c r="A398" s="7">
        <v>398</v>
      </c>
      <c r="B398" s="79">
        <v>7239</v>
      </c>
      <c r="C398" s="141" t="s">
        <v>9153</v>
      </c>
      <c r="D398" s="20" t="s">
        <v>8430</v>
      </c>
      <c r="E398" s="20" t="s">
        <v>502</v>
      </c>
      <c r="F398" s="20" t="s">
        <v>1852</v>
      </c>
      <c r="G398" s="78" t="s">
        <v>103</v>
      </c>
      <c r="H398" s="78" t="s">
        <v>1692</v>
      </c>
      <c r="I398" s="20"/>
      <c r="J398" s="20"/>
      <c r="K398" s="20"/>
      <c r="L398" s="78" t="s">
        <v>1853</v>
      </c>
      <c r="M398" s="20" t="s">
        <v>1854</v>
      </c>
      <c r="N398" s="26" t="s">
        <v>865</v>
      </c>
      <c r="O398" s="79" t="s">
        <v>1855</v>
      </c>
      <c r="P398" s="79" t="s">
        <v>1856</v>
      </c>
      <c r="Q398" s="80" t="s">
        <v>1857</v>
      </c>
      <c r="R398" s="79"/>
      <c r="S398" s="80">
        <v>91001</v>
      </c>
      <c r="T398" s="80" t="s">
        <v>1495</v>
      </c>
      <c r="U398" s="81">
        <v>38714</v>
      </c>
      <c r="V398" s="79">
        <v>7239</v>
      </c>
    </row>
    <row r="399" spans="1:22" ht="17.25" customHeight="1" x14ac:dyDescent="0.2">
      <c r="A399" s="7">
        <v>399</v>
      </c>
      <c r="B399" s="17">
        <v>7240</v>
      </c>
      <c r="C399" s="56" t="s">
        <v>1858</v>
      </c>
      <c r="D399" s="9" t="s">
        <v>8431</v>
      </c>
      <c r="E399" s="9" t="s">
        <v>502</v>
      </c>
      <c r="F399" s="9" t="s">
        <v>503</v>
      </c>
      <c r="G399" s="16" t="s">
        <v>103</v>
      </c>
      <c r="H399" s="16" t="s">
        <v>504</v>
      </c>
      <c r="I399" s="16" t="s">
        <v>90</v>
      </c>
      <c r="J399" s="9"/>
      <c r="K399" s="9"/>
      <c r="L399" s="9" t="s">
        <v>1859</v>
      </c>
      <c r="M399" s="9" t="s">
        <v>1860</v>
      </c>
      <c r="N399" s="11" t="s">
        <v>415</v>
      </c>
      <c r="O399" s="17" t="s">
        <v>1861</v>
      </c>
      <c r="P399" s="9" t="s">
        <v>1862</v>
      </c>
      <c r="Q399" s="18"/>
      <c r="R399" s="17"/>
      <c r="S399" s="18">
        <v>91001</v>
      </c>
      <c r="T399" s="18" t="s">
        <v>511</v>
      </c>
      <c r="U399" s="19">
        <v>38714</v>
      </c>
      <c r="V399" s="17">
        <v>7240</v>
      </c>
    </row>
    <row r="400" spans="1:22" ht="17.25" customHeight="1" x14ac:dyDescent="0.2">
      <c r="A400" s="7">
        <v>400</v>
      </c>
      <c r="B400" s="17">
        <v>7241</v>
      </c>
      <c r="C400" s="56" t="s">
        <v>6345</v>
      </c>
      <c r="D400" s="9" t="s">
        <v>8432</v>
      </c>
      <c r="E400" s="9" t="s">
        <v>6067</v>
      </c>
      <c r="F400" s="9" t="s">
        <v>6346</v>
      </c>
      <c r="G400" s="16" t="s">
        <v>6347</v>
      </c>
      <c r="H400" s="16" t="s">
        <v>6348</v>
      </c>
      <c r="I400" s="16" t="s">
        <v>6349</v>
      </c>
      <c r="J400" s="9" t="s">
        <v>851</v>
      </c>
      <c r="K400" s="9" t="s">
        <v>6350</v>
      </c>
      <c r="L400" s="9" t="s">
        <v>6351</v>
      </c>
      <c r="M400" s="9" t="s">
        <v>6352</v>
      </c>
      <c r="N400" s="11" t="s">
        <v>93</v>
      </c>
      <c r="O400" s="17" t="s">
        <v>262</v>
      </c>
      <c r="P400" s="17"/>
      <c r="Q400" s="18"/>
      <c r="R400" s="17"/>
      <c r="S400" s="18" t="s">
        <v>280</v>
      </c>
      <c r="T400" s="18" t="s">
        <v>6353</v>
      </c>
      <c r="U400" s="19">
        <v>38715</v>
      </c>
      <c r="V400" s="17">
        <v>7241</v>
      </c>
    </row>
    <row r="401" spans="1:22" ht="17.25" customHeight="1" x14ac:dyDescent="0.2">
      <c r="A401" s="7">
        <v>401</v>
      </c>
      <c r="B401" s="17">
        <v>7242</v>
      </c>
      <c r="C401" s="142" t="s">
        <v>3639</v>
      </c>
      <c r="D401" s="9" t="s">
        <v>8433</v>
      </c>
      <c r="E401" s="9" t="s">
        <v>55</v>
      </c>
      <c r="F401" s="9" t="s">
        <v>3640</v>
      </c>
      <c r="G401" s="16" t="s">
        <v>3641</v>
      </c>
      <c r="H401" s="16" t="s">
        <v>3642</v>
      </c>
      <c r="I401" s="16" t="s">
        <v>3643</v>
      </c>
      <c r="J401" s="9" t="s">
        <v>3644</v>
      </c>
      <c r="K401" s="9" t="s">
        <v>3645</v>
      </c>
      <c r="L401" s="9" t="s">
        <v>3646</v>
      </c>
      <c r="M401" s="9" t="s">
        <v>3647</v>
      </c>
      <c r="N401" s="11" t="s">
        <v>93</v>
      </c>
      <c r="O401" s="17" t="s">
        <v>125</v>
      </c>
      <c r="P401" s="17"/>
      <c r="Q401" s="18"/>
      <c r="R401" s="17"/>
      <c r="S401" s="18" t="s">
        <v>3648</v>
      </c>
      <c r="T401" s="18" t="s">
        <v>3649</v>
      </c>
      <c r="U401" s="19">
        <v>38720</v>
      </c>
      <c r="V401" s="17">
        <v>7242</v>
      </c>
    </row>
    <row r="402" spans="1:22" ht="17.25" customHeight="1" x14ac:dyDescent="0.2">
      <c r="A402" s="7">
        <v>402</v>
      </c>
      <c r="B402" s="79">
        <v>7243</v>
      </c>
      <c r="C402" s="141" t="s">
        <v>9167</v>
      </c>
      <c r="D402" s="20" t="s">
        <v>8434</v>
      </c>
      <c r="E402" s="20" t="s">
        <v>502</v>
      </c>
      <c r="F402" s="20" t="s">
        <v>503</v>
      </c>
      <c r="G402" s="78" t="s">
        <v>103</v>
      </c>
      <c r="H402" s="78" t="s">
        <v>504</v>
      </c>
      <c r="I402" s="78" t="s">
        <v>90</v>
      </c>
      <c r="J402" s="20"/>
      <c r="K402" s="20"/>
      <c r="L402" s="20" t="s">
        <v>1863</v>
      </c>
      <c r="M402" s="20" t="s">
        <v>1864</v>
      </c>
      <c r="N402" s="26" t="s">
        <v>178</v>
      </c>
      <c r="O402" s="79" t="s">
        <v>1539</v>
      </c>
      <c r="P402" s="79" t="s">
        <v>1865</v>
      </c>
      <c r="Q402" s="80" t="s">
        <v>1866</v>
      </c>
      <c r="R402" s="79"/>
      <c r="S402" s="80">
        <v>91001</v>
      </c>
      <c r="T402" s="80" t="s">
        <v>511</v>
      </c>
      <c r="U402" s="81">
        <v>38722</v>
      </c>
      <c r="V402" s="79">
        <v>7243</v>
      </c>
    </row>
    <row r="403" spans="1:22" ht="17.25" customHeight="1" x14ac:dyDescent="0.2">
      <c r="A403" s="7">
        <v>403</v>
      </c>
      <c r="B403" s="17">
        <v>7244</v>
      </c>
      <c r="C403" s="56" t="s">
        <v>9168</v>
      </c>
      <c r="D403" s="9" t="s">
        <v>8435</v>
      </c>
      <c r="E403" s="9" t="s">
        <v>502</v>
      </c>
      <c r="F403" s="9" t="s">
        <v>503</v>
      </c>
      <c r="G403" s="16" t="s">
        <v>103</v>
      </c>
      <c r="H403" s="16" t="s">
        <v>504</v>
      </c>
      <c r="I403" s="16" t="s">
        <v>90</v>
      </c>
      <c r="J403" s="9"/>
      <c r="K403" s="9"/>
      <c r="L403" s="27" t="s">
        <v>1867</v>
      </c>
      <c r="M403" s="9" t="s">
        <v>1868</v>
      </c>
      <c r="N403" s="11" t="s">
        <v>1318</v>
      </c>
      <c r="O403" s="17" t="s">
        <v>1869</v>
      </c>
      <c r="P403" s="89" t="s">
        <v>1870</v>
      </c>
      <c r="Q403" s="90" t="s">
        <v>1871</v>
      </c>
      <c r="R403" s="17"/>
      <c r="S403" s="18">
        <v>91001</v>
      </c>
      <c r="T403" s="18" t="s">
        <v>511</v>
      </c>
      <c r="U403" s="19">
        <v>38722</v>
      </c>
      <c r="V403" s="17">
        <v>7244</v>
      </c>
    </row>
    <row r="404" spans="1:22" ht="17.25" customHeight="1" x14ac:dyDescent="0.2">
      <c r="A404" s="7">
        <v>404</v>
      </c>
      <c r="B404" s="79">
        <v>7245</v>
      </c>
      <c r="C404" s="141" t="s">
        <v>9195</v>
      </c>
      <c r="D404" s="20" t="s">
        <v>7986</v>
      </c>
      <c r="E404" s="20" t="s">
        <v>502</v>
      </c>
      <c r="F404" s="20" t="s">
        <v>503</v>
      </c>
      <c r="G404" s="78" t="s">
        <v>103</v>
      </c>
      <c r="H404" s="78" t="s">
        <v>504</v>
      </c>
      <c r="I404" s="78" t="s">
        <v>90</v>
      </c>
      <c r="J404" s="20"/>
      <c r="K404" s="20"/>
      <c r="L404" s="20" t="s">
        <v>1872</v>
      </c>
      <c r="M404" s="20" t="s">
        <v>1873</v>
      </c>
      <c r="N404" s="26" t="s">
        <v>93</v>
      </c>
      <c r="O404" s="79" t="s">
        <v>1874</v>
      </c>
      <c r="P404" s="79" t="s">
        <v>1875</v>
      </c>
      <c r="Q404" s="80" t="s">
        <v>1876</v>
      </c>
      <c r="R404" s="79"/>
      <c r="S404" s="20">
        <v>91001</v>
      </c>
      <c r="T404" s="80" t="s">
        <v>1339</v>
      </c>
      <c r="U404" s="81">
        <v>38722</v>
      </c>
      <c r="V404" s="79">
        <v>7245</v>
      </c>
    </row>
    <row r="405" spans="1:22" ht="17.25" customHeight="1" x14ac:dyDescent="0.2">
      <c r="A405" s="7">
        <v>405</v>
      </c>
      <c r="B405" s="79">
        <v>7246</v>
      </c>
      <c r="C405" s="141" t="s">
        <v>9169</v>
      </c>
      <c r="D405" s="20" t="s">
        <v>8436</v>
      </c>
      <c r="E405" s="20" t="s">
        <v>502</v>
      </c>
      <c r="F405" s="20" t="s">
        <v>1133</v>
      </c>
      <c r="G405" s="78" t="s">
        <v>103</v>
      </c>
      <c r="H405" s="78" t="s">
        <v>1877</v>
      </c>
      <c r="I405" s="78" t="s">
        <v>90</v>
      </c>
      <c r="J405" s="20"/>
      <c r="K405" s="20"/>
      <c r="L405" s="20" t="s">
        <v>1878</v>
      </c>
      <c r="M405" s="20" t="s">
        <v>1879</v>
      </c>
      <c r="N405" s="26" t="s">
        <v>1318</v>
      </c>
      <c r="O405" s="79" t="s">
        <v>1880</v>
      </c>
      <c r="P405" s="79" t="s">
        <v>1881</v>
      </c>
      <c r="Q405" s="80"/>
      <c r="R405" s="79"/>
      <c r="S405" s="80">
        <v>91001</v>
      </c>
      <c r="T405" s="80" t="s">
        <v>766</v>
      </c>
      <c r="U405" s="81">
        <v>38722</v>
      </c>
      <c r="V405" s="79">
        <v>7246</v>
      </c>
    </row>
    <row r="406" spans="1:22" ht="17.25" customHeight="1" x14ac:dyDescent="0.2">
      <c r="A406" s="7">
        <v>406</v>
      </c>
      <c r="B406" s="17">
        <v>7247</v>
      </c>
      <c r="C406" s="56" t="s">
        <v>9170</v>
      </c>
      <c r="D406" s="9" t="s">
        <v>8437</v>
      </c>
      <c r="E406" s="9" t="s">
        <v>502</v>
      </c>
      <c r="F406" s="9" t="s">
        <v>1133</v>
      </c>
      <c r="G406" s="16" t="s">
        <v>352</v>
      </c>
      <c r="H406" s="16" t="s">
        <v>1877</v>
      </c>
      <c r="I406" s="16" t="s">
        <v>90</v>
      </c>
      <c r="J406" s="9"/>
      <c r="K406" s="9"/>
      <c r="L406" s="9" t="s">
        <v>1882</v>
      </c>
      <c r="M406" s="9" t="s">
        <v>1883</v>
      </c>
      <c r="N406" s="11" t="s">
        <v>106</v>
      </c>
      <c r="O406" s="17" t="s">
        <v>1884</v>
      </c>
      <c r="P406" s="17"/>
      <c r="Q406" s="18"/>
      <c r="R406" s="17"/>
      <c r="S406" s="18">
        <v>91001</v>
      </c>
      <c r="T406" s="18" t="s">
        <v>1086</v>
      </c>
      <c r="U406" s="19">
        <v>38722</v>
      </c>
      <c r="V406" s="17">
        <v>7247</v>
      </c>
    </row>
    <row r="407" spans="1:22" ht="17.25" customHeight="1" x14ac:dyDescent="0.2">
      <c r="A407" s="7">
        <v>407</v>
      </c>
      <c r="B407" s="79">
        <v>7248</v>
      </c>
      <c r="C407" s="141" t="s">
        <v>9171</v>
      </c>
      <c r="D407" s="20" t="s">
        <v>7963</v>
      </c>
      <c r="E407" s="20" t="s">
        <v>502</v>
      </c>
      <c r="F407" s="20" t="s">
        <v>503</v>
      </c>
      <c r="G407" s="78" t="s">
        <v>103</v>
      </c>
      <c r="H407" s="78" t="s">
        <v>504</v>
      </c>
      <c r="I407" s="78" t="s">
        <v>90</v>
      </c>
      <c r="J407" s="20"/>
      <c r="K407" s="20"/>
      <c r="L407" s="20" t="s">
        <v>1885</v>
      </c>
      <c r="M407" s="20" t="s">
        <v>1886</v>
      </c>
      <c r="N407" s="26" t="s">
        <v>93</v>
      </c>
      <c r="O407" s="79" t="s">
        <v>1887</v>
      </c>
      <c r="P407" s="79" t="s">
        <v>1888</v>
      </c>
      <c r="Q407" s="88" t="s">
        <v>1889</v>
      </c>
      <c r="R407" s="79"/>
      <c r="S407" s="80">
        <v>91001</v>
      </c>
      <c r="T407" s="80" t="s">
        <v>511</v>
      </c>
      <c r="U407" s="81">
        <v>38722</v>
      </c>
      <c r="V407" s="79">
        <v>7248</v>
      </c>
    </row>
    <row r="408" spans="1:22" ht="17.25" customHeight="1" x14ac:dyDescent="0.2">
      <c r="A408" s="7">
        <v>408</v>
      </c>
      <c r="B408" s="17">
        <v>7249</v>
      </c>
      <c r="C408" s="56" t="s">
        <v>9172</v>
      </c>
      <c r="D408" s="9" t="s">
        <v>8438</v>
      </c>
      <c r="E408" s="9" t="s">
        <v>502</v>
      </c>
      <c r="F408" s="9" t="s">
        <v>503</v>
      </c>
      <c r="G408" s="16" t="s">
        <v>103</v>
      </c>
      <c r="H408" s="16" t="s">
        <v>504</v>
      </c>
      <c r="I408" s="16" t="s">
        <v>90</v>
      </c>
      <c r="J408" s="9"/>
      <c r="K408" s="9"/>
      <c r="L408" s="9" t="s">
        <v>5778</v>
      </c>
      <c r="M408" s="9" t="s">
        <v>5779</v>
      </c>
      <c r="N408" s="11" t="s">
        <v>415</v>
      </c>
      <c r="O408" s="17" t="s">
        <v>5780</v>
      </c>
      <c r="P408" s="17" t="s">
        <v>5781</v>
      </c>
      <c r="Q408" s="18"/>
      <c r="R408" s="17"/>
      <c r="S408" s="18">
        <v>91001</v>
      </c>
      <c r="T408" s="18" t="s">
        <v>766</v>
      </c>
      <c r="U408" s="19">
        <v>38722</v>
      </c>
      <c r="V408" s="17">
        <v>7249</v>
      </c>
    </row>
    <row r="409" spans="1:22" ht="17.25" customHeight="1" x14ac:dyDescent="0.2">
      <c r="A409" s="7">
        <v>409</v>
      </c>
      <c r="B409" s="17">
        <v>7250</v>
      </c>
      <c r="C409" s="56" t="s">
        <v>9173</v>
      </c>
      <c r="D409" s="9" t="s">
        <v>8439</v>
      </c>
      <c r="E409" s="9" t="s">
        <v>502</v>
      </c>
      <c r="F409" s="9" t="s">
        <v>503</v>
      </c>
      <c r="G409" s="16" t="s">
        <v>103</v>
      </c>
      <c r="H409" s="16" t="s">
        <v>504</v>
      </c>
      <c r="I409" s="16" t="s">
        <v>90</v>
      </c>
      <c r="J409" s="9"/>
      <c r="K409" s="9"/>
      <c r="L409" s="9" t="s">
        <v>1890</v>
      </c>
      <c r="M409" s="9" t="s">
        <v>1891</v>
      </c>
      <c r="N409" s="11" t="s">
        <v>1318</v>
      </c>
      <c r="O409" s="17" t="s">
        <v>1892</v>
      </c>
      <c r="P409" s="17" t="s">
        <v>1893</v>
      </c>
      <c r="Q409" s="18" t="s">
        <v>1894</v>
      </c>
      <c r="R409" s="17"/>
      <c r="S409" s="18">
        <v>91001</v>
      </c>
      <c r="T409" s="18" t="s">
        <v>511</v>
      </c>
      <c r="U409" s="19">
        <v>38722</v>
      </c>
      <c r="V409" s="17">
        <v>7250</v>
      </c>
    </row>
    <row r="410" spans="1:22" ht="17.25" customHeight="1" x14ac:dyDescent="0.2">
      <c r="A410" s="7">
        <v>410</v>
      </c>
      <c r="B410" s="79">
        <v>7251</v>
      </c>
      <c r="C410" s="141" t="s">
        <v>9174</v>
      </c>
      <c r="D410" s="20" t="s">
        <v>7997</v>
      </c>
      <c r="E410" s="20" t="s">
        <v>502</v>
      </c>
      <c r="F410" s="20" t="s">
        <v>503</v>
      </c>
      <c r="G410" s="78" t="s">
        <v>103</v>
      </c>
      <c r="H410" s="78" t="s">
        <v>504</v>
      </c>
      <c r="I410" s="78" t="s">
        <v>90</v>
      </c>
      <c r="J410" s="20"/>
      <c r="K410" s="20"/>
      <c r="L410" s="20" t="s">
        <v>1895</v>
      </c>
      <c r="M410" s="20" t="s">
        <v>1896</v>
      </c>
      <c r="N410" s="26" t="s">
        <v>756</v>
      </c>
      <c r="O410" s="79" t="s">
        <v>1897</v>
      </c>
      <c r="P410" s="79" t="s">
        <v>1898</v>
      </c>
      <c r="Q410" s="80"/>
      <c r="R410" s="79"/>
      <c r="S410" s="80">
        <v>91001</v>
      </c>
      <c r="T410" s="80" t="s">
        <v>1899</v>
      </c>
      <c r="U410" s="81">
        <v>38723</v>
      </c>
      <c r="V410" s="79">
        <v>7251</v>
      </c>
    </row>
    <row r="411" spans="1:22" ht="17.25" customHeight="1" x14ac:dyDescent="0.2">
      <c r="A411" s="7">
        <v>411</v>
      </c>
      <c r="B411" s="79">
        <v>7252</v>
      </c>
      <c r="C411" s="141" t="s">
        <v>9175</v>
      </c>
      <c r="D411" s="20" t="s">
        <v>7934</v>
      </c>
      <c r="E411" s="20" t="s">
        <v>502</v>
      </c>
      <c r="F411" s="20" t="s">
        <v>503</v>
      </c>
      <c r="G411" s="78" t="s">
        <v>103</v>
      </c>
      <c r="H411" s="78" t="s">
        <v>504</v>
      </c>
      <c r="I411" s="78" t="s">
        <v>90</v>
      </c>
      <c r="J411" s="20"/>
      <c r="K411" s="20"/>
      <c r="L411" s="20" t="s">
        <v>1900</v>
      </c>
      <c r="M411" s="20" t="s">
        <v>1901</v>
      </c>
      <c r="N411" s="26" t="s">
        <v>178</v>
      </c>
      <c r="O411" s="79" t="s">
        <v>1902</v>
      </c>
      <c r="P411" s="79" t="s">
        <v>1903</v>
      </c>
      <c r="Q411" s="80" t="s">
        <v>1904</v>
      </c>
      <c r="R411" s="79"/>
      <c r="S411" s="80">
        <v>91001</v>
      </c>
      <c r="T411" s="80" t="s">
        <v>766</v>
      </c>
      <c r="U411" s="81">
        <v>38723</v>
      </c>
      <c r="V411" s="79">
        <v>7252</v>
      </c>
    </row>
    <row r="412" spans="1:22" ht="17.25" customHeight="1" x14ac:dyDescent="0.2">
      <c r="A412" s="7">
        <v>412</v>
      </c>
      <c r="B412" s="79">
        <v>7253</v>
      </c>
      <c r="C412" s="56" t="s">
        <v>9176</v>
      </c>
      <c r="D412" s="9" t="s">
        <v>8440</v>
      </c>
      <c r="E412" s="9" t="s">
        <v>502</v>
      </c>
      <c r="F412" s="9" t="s">
        <v>503</v>
      </c>
      <c r="G412" s="16" t="s">
        <v>103</v>
      </c>
      <c r="H412" s="16" t="s">
        <v>504</v>
      </c>
      <c r="I412" s="16" t="s">
        <v>90</v>
      </c>
      <c r="J412" s="9"/>
      <c r="K412" s="9"/>
      <c r="L412" s="20" t="s">
        <v>1906</v>
      </c>
      <c r="M412" s="20" t="s">
        <v>1907</v>
      </c>
      <c r="N412" s="26" t="s">
        <v>415</v>
      </c>
      <c r="O412" s="79" t="s">
        <v>890</v>
      </c>
      <c r="P412" s="79" t="s">
        <v>1908</v>
      </c>
      <c r="Q412" s="80" t="s">
        <v>1909</v>
      </c>
      <c r="R412" s="79"/>
      <c r="S412" s="80">
        <v>91001</v>
      </c>
      <c r="T412" s="80" t="s">
        <v>1139</v>
      </c>
      <c r="U412" s="81">
        <v>38723</v>
      </c>
      <c r="V412" s="79">
        <v>7253</v>
      </c>
    </row>
    <row r="413" spans="1:22" ht="17.25" customHeight="1" x14ac:dyDescent="0.2">
      <c r="A413" s="7">
        <v>413</v>
      </c>
      <c r="B413" s="79">
        <v>7254</v>
      </c>
      <c r="C413" s="141" t="s">
        <v>9177</v>
      </c>
      <c r="D413" s="20" t="s">
        <v>8441</v>
      </c>
      <c r="E413" s="20" t="s">
        <v>502</v>
      </c>
      <c r="F413" s="20" t="s">
        <v>503</v>
      </c>
      <c r="G413" s="78" t="s">
        <v>103</v>
      </c>
      <c r="H413" s="78" t="s">
        <v>504</v>
      </c>
      <c r="I413" s="78" t="s">
        <v>90</v>
      </c>
      <c r="J413" s="20"/>
      <c r="K413" s="20"/>
      <c r="L413" s="20" t="s">
        <v>5940</v>
      </c>
      <c r="M413" s="20" t="s">
        <v>5941</v>
      </c>
      <c r="N413" s="26" t="s">
        <v>1318</v>
      </c>
      <c r="O413" s="79" t="s">
        <v>5942</v>
      </c>
      <c r="P413" s="79" t="s">
        <v>5943</v>
      </c>
      <c r="Q413" s="80"/>
      <c r="R413" s="79"/>
      <c r="S413" s="80" t="s">
        <v>5942</v>
      </c>
      <c r="T413" s="80" t="s">
        <v>1139</v>
      </c>
      <c r="U413" s="81">
        <v>38729</v>
      </c>
      <c r="V413" s="79">
        <v>7254</v>
      </c>
    </row>
    <row r="414" spans="1:22" ht="17.25" customHeight="1" x14ac:dyDescent="0.2">
      <c r="A414" s="7">
        <v>414</v>
      </c>
      <c r="B414" s="17">
        <v>7255</v>
      </c>
      <c r="C414" s="56" t="s">
        <v>9178</v>
      </c>
      <c r="D414" s="9" t="s">
        <v>8442</v>
      </c>
      <c r="E414" s="9" t="s">
        <v>502</v>
      </c>
      <c r="F414" s="9" t="s">
        <v>503</v>
      </c>
      <c r="G414" s="16" t="s">
        <v>103</v>
      </c>
      <c r="H414" s="16" t="s">
        <v>504</v>
      </c>
      <c r="I414" s="16" t="s">
        <v>90</v>
      </c>
      <c r="J414" s="9"/>
      <c r="K414" s="9"/>
      <c r="L414" s="9" t="s">
        <v>1910</v>
      </c>
      <c r="M414" s="9" t="s">
        <v>1911</v>
      </c>
      <c r="N414" s="11" t="s">
        <v>865</v>
      </c>
      <c r="O414" s="17" t="s">
        <v>1912</v>
      </c>
      <c r="P414" s="89" t="s">
        <v>1913</v>
      </c>
      <c r="Q414" s="55" t="s">
        <v>1914</v>
      </c>
      <c r="R414" s="17"/>
      <c r="S414" s="18">
        <v>91001</v>
      </c>
      <c r="T414" s="18" t="s">
        <v>511</v>
      </c>
      <c r="U414" s="19">
        <v>38729</v>
      </c>
      <c r="V414" s="17">
        <v>7255</v>
      </c>
    </row>
    <row r="415" spans="1:22" ht="17.25" customHeight="1" x14ac:dyDescent="0.2">
      <c r="A415" s="7">
        <v>415</v>
      </c>
      <c r="B415" s="17">
        <v>7256</v>
      </c>
      <c r="C415" s="56" t="s">
        <v>9179</v>
      </c>
      <c r="D415" s="9" t="s">
        <v>8443</v>
      </c>
      <c r="E415" s="9" t="s">
        <v>502</v>
      </c>
      <c r="F415" s="9" t="s">
        <v>503</v>
      </c>
      <c r="G415" s="16" t="s">
        <v>103</v>
      </c>
      <c r="H415" s="16" t="s">
        <v>504</v>
      </c>
      <c r="I415" s="16" t="s">
        <v>90</v>
      </c>
      <c r="J415" s="9"/>
      <c r="K415" s="9"/>
      <c r="L415" s="9" t="s">
        <v>1915</v>
      </c>
      <c r="M415" s="9" t="s">
        <v>1916</v>
      </c>
      <c r="N415" s="11" t="s">
        <v>93</v>
      </c>
      <c r="O415" s="17" t="s">
        <v>1917</v>
      </c>
      <c r="P415" s="17" t="s">
        <v>1918</v>
      </c>
      <c r="Q415" s="18"/>
      <c r="R415" s="17"/>
      <c r="S415" s="18">
        <v>91001</v>
      </c>
      <c r="T415" s="18" t="s">
        <v>1429</v>
      </c>
      <c r="U415" s="19">
        <v>38729</v>
      </c>
      <c r="V415" s="17">
        <v>7256</v>
      </c>
    </row>
    <row r="416" spans="1:22" ht="17.25" customHeight="1" x14ac:dyDescent="0.2">
      <c r="A416" s="7">
        <v>416</v>
      </c>
      <c r="B416" s="17">
        <v>7257</v>
      </c>
      <c r="C416" s="56" t="s">
        <v>9180</v>
      </c>
      <c r="D416" s="9" t="s">
        <v>8444</v>
      </c>
      <c r="E416" s="9" t="s">
        <v>502</v>
      </c>
      <c r="F416" s="9" t="s">
        <v>1133</v>
      </c>
      <c r="G416" s="16" t="s">
        <v>352</v>
      </c>
      <c r="H416" s="16" t="s">
        <v>1877</v>
      </c>
      <c r="I416" s="16" t="s">
        <v>90</v>
      </c>
      <c r="J416" s="9"/>
      <c r="K416" s="9"/>
      <c r="L416" s="9" t="s">
        <v>1919</v>
      </c>
      <c r="M416" s="9" t="s">
        <v>1920</v>
      </c>
      <c r="N416" s="11" t="s">
        <v>415</v>
      </c>
      <c r="O416" s="17" t="s">
        <v>1921</v>
      </c>
      <c r="P416" s="17"/>
      <c r="Q416" s="18"/>
      <c r="R416" s="17"/>
      <c r="S416" s="18">
        <v>91001</v>
      </c>
      <c r="T416" s="18" t="s">
        <v>511</v>
      </c>
      <c r="U416" s="19">
        <v>38729</v>
      </c>
      <c r="V416" s="17">
        <v>7257</v>
      </c>
    </row>
    <row r="417" spans="1:22" ht="17.25" customHeight="1" x14ac:dyDescent="0.2">
      <c r="A417" s="7">
        <v>417</v>
      </c>
      <c r="B417" s="17">
        <v>7258</v>
      </c>
      <c r="C417" s="56" t="s">
        <v>9181</v>
      </c>
      <c r="D417" s="9" t="s">
        <v>8445</v>
      </c>
      <c r="E417" s="9" t="s">
        <v>502</v>
      </c>
      <c r="F417" s="9" t="s">
        <v>1133</v>
      </c>
      <c r="G417" s="16" t="s">
        <v>352</v>
      </c>
      <c r="H417" s="16" t="s">
        <v>1877</v>
      </c>
      <c r="I417" s="16" t="s">
        <v>90</v>
      </c>
      <c r="J417" s="9"/>
      <c r="K417" s="9"/>
      <c r="L417" s="9" t="s">
        <v>5953</v>
      </c>
      <c r="M417" s="9" t="s">
        <v>5954</v>
      </c>
      <c r="N417" s="11" t="s">
        <v>415</v>
      </c>
      <c r="O417" s="17" t="s">
        <v>5955</v>
      </c>
      <c r="P417" s="17"/>
      <c r="Q417" s="18"/>
      <c r="R417" s="17"/>
      <c r="S417" s="18">
        <v>91001</v>
      </c>
      <c r="T417" s="18" t="s">
        <v>5956</v>
      </c>
      <c r="U417" s="19">
        <v>38729</v>
      </c>
      <c r="V417" s="17">
        <v>7258</v>
      </c>
    </row>
    <row r="418" spans="1:22" ht="17.25" customHeight="1" x14ac:dyDescent="0.2">
      <c r="A418" s="7">
        <v>418</v>
      </c>
      <c r="B418" s="17">
        <v>7259</v>
      </c>
      <c r="C418" s="56" t="s">
        <v>9182</v>
      </c>
      <c r="D418" s="9" t="s">
        <v>7996</v>
      </c>
      <c r="E418" s="9" t="s">
        <v>502</v>
      </c>
      <c r="F418" s="9" t="s">
        <v>1133</v>
      </c>
      <c r="G418" s="16" t="s">
        <v>352</v>
      </c>
      <c r="H418" s="16" t="s">
        <v>1877</v>
      </c>
      <c r="I418" s="16"/>
      <c r="J418" s="9"/>
      <c r="K418" s="9"/>
      <c r="L418" s="9" t="s">
        <v>1922</v>
      </c>
      <c r="M418" s="9" t="s">
        <v>1923</v>
      </c>
      <c r="N418" s="11" t="s">
        <v>756</v>
      </c>
      <c r="O418" s="17" t="s">
        <v>1924</v>
      </c>
      <c r="P418" s="17"/>
      <c r="Q418" s="18"/>
      <c r="R418" s="17"/>
      <c r="S418" s="18">
        <v>91001</v>
      </c>
      <c r="T418" s="18" t="s">
        <v>1925</v>
      </c>
      <c r="U418" s="19">
        <v>38734</v>
      </c>
      <c r="V418" s="17">
        <v>7259</v>
      </c>
    </row>
    <row r="419" spans="1:22" ht="17.25" customHeight="1" x14ac:dyDescent="0.2">
      <c r="A419" s="7">
        <v>419</v>
      </c>
      <c r="B419" s="17">
        <v>7260</v>
      </c>
      <c r="C419" s="56" t="s">
        <v>1927</v>
      </c>
      <c r="D419" s="9" t="s">
        <v>8446</v>
      </c>
      <c r="E419" s="9" t="s">
        <v>502</v>
      </c>
      <c r="F419" s="9" t="s">
        <v>1133</v>
      </c>
      <c r="G419" s="16" t="s">
        <v>352</v>
      </c>
      <c r="H419" s="16" t="s">
        <v>1134</v>
      </c>
      <c r="I419" s="16" t="s">
        <v>90</v>
      </c>
      <c r="J419" s="9"/>
      <c r="K419" s="9"/>
      <c r="L419" s="9" t="s">
        <v>1928</v>
      </c>
      <c r="M419" s="9" t="s">
        <v>1929</v>
      </c>
      <c r="N419" s="11" t="s">
        <v>756</v>
      </c>
      <c r="O419" s="17" t="s">
        <v>1930</v>
      </c>
      <c r="P419" s="17" t="s">
        <v>1931</v>
      </c>
      <c r="Q419" s="18" t="s">
        <v>1932</v>
      </c>
      <c r="R419" s="17"/>
      <c r="S419" s="18">
        <v>91001</v>
      </c>
      <c r="T419" s="18" t="s">
        <v>511</v>
      </c>
      <c r="U419" s="19">
        <v>38735</v>
      </c>
      <c r="V419" s="17">
        <v>7260</v>
      </c>
    </row>
    <row r="420" spans="1:22" ht="17.25" customHeight="1" x14ac:dyDescent="0.2">
      <c r="A420" s="7">
        <v>420</v>
      </c>
      <c r="B420" s="17">
        <v>7261</v>
      </c>
      <c r="C420" s="56" t="s">
        <v>9183</v>
      </c>
      <c r="D420" s="9" t="s">
        <v>8447</v>
      </c>
      <c r="E420" s="9" t="s">
        <v>502</v>
      </c>
      <c r="F420" s="9" t="s">
        <v>1133</v>
      </c>
      <c r="G420" s="16" t="s">
        <v>352</v>
      </c>
      <c r="H420" s="16" t="s">
        <v>1877</v>
      </c>
      <c r="I420" s="16" t="s">
        <v>90</v>
      </c>
      <c r="J420" s="9"/>
      <c r="K420" s="9"/>
      <c r="L420" s="9" t="s">
        <v>5846</v>
      </c>
      <c r="M420" s="9" t="s">
        <v>5847</v>
      </c>
      <c r="N420" s="11" t="s">
        <v>1318</v>
      </c>
      <c r="O420" s="17" t="s">
        <v>5848</v>
      </c>
      <c r="P420" s="17" t="s">
        <v>5849</v>
      </c>
      <c r="Q420" s="18" t="s">
        <v>5850</v>
      </c>
      <c r="R420" s="17"/>
      <c r="S420" s="18">
        <v>91001</v>
      </c>
      <c r="T420" s="18" t="s">
        <v>1086</v>
      </c>
      <c r="U420" s="19">
        <v>38729</v>
      </c>
      <c r="V420" s="17">
        <v>7261</v>
      </c>
    </row>
    <row r="421" spans="1:22" ht="17.25" customHeight="1" x14ac:dyDescent="0.2">
      <c r="A421" s="7">
        <v>421</v>
      </c>
      <c r="B421" s="17">
        <v>7262</v>
      </c>
      <c r="C421" s="56" t="s">
        <v>4040</v>
      </c>
      <c r="D421" s="9" t="s">
        <v>8448</v>
      </c>
      <c r="E421" s="9" t="s">
        <v>55</v>
      </c>
      <c r="F421" s="9" t="s">
        <v>4041</v>
      </c>
      <c r="G421" s="16" t="s">
        <v>4042</v>
      </c>
      <c r="H421" s="16" t="s">
        <v>4043</v>
      </c>
      <c r="I421" s="16" t="s">
        <v>4044</v>
      </c>
      <c r="J421" s="9" t="s">
        <v>4045</v>
      </c>
      <c r="K421" s="9" t="s">
        <v>4046</v>
      </c>
      <c r="L421" s="9" t="s">
        <v>4047</v>
      </c>
      <c r="M421" s="9" t="s">
        <v>4048</v>
      </c>
      <c r="N421" s="11" t="s">
        <v>178</v>
      </c>
      <c r="O421" s="17" t="s">
        <v>4049</v>
      </c>
      <c r="P421" s="17"/>
      <c r="Q421" s="18"/>
      <c r="R421" s="17"/>
      <c r="S421" s="18">
        <v>93401</v>
      </c>
      <c r="T421" s="18" t="s">
        <v>4050</v>
      </c>
      <c r="U421" s="19">
        <v>38733</v>
      </c>
      <c r="V421" s="17">
        <v>7262</v>
      </c>
    </row>
    <row r="422" spans="1:22" ht="17.25" customHeight="1" x14ac:dyDescent="0.2">
      <c r="A422" s="7">
        <v>422</v>
      </c>
      <c r="B422" s="17">
        <v>7263</v>
      </c>
      <c r="C422" s="56" t="s">
        <v>9184</v>
      </c>
      <c r="D422" s="9" t="s">
        <v>8449</v>
      </c>
      <c r="E422" s="9" t="s">
        <v>502</v>
      </c>
      <c r="F422" s="9" t="s">
        <v>503</v>
      </c>
      <c r="G422" s="16" t="s">
        <v>103</v>
      </c>
      <c r="H422" s="16" t="s">
        <v>504</v>
      </c>
      <c r="I422" s="16" t="s">
        <v>90</v>
      </c>
      <c r="J422" s="9"/>
      <c r="K422" s="9"/>
      <c r="L422" s="9" t="s">
        <v>1933</v>
      </c>
      <c r="M422" s="9" t="s">
        <v>1934</v>
      </c>
      <c r="N422" s="11" t="s">
        <v>865</v>
      </c>
      <c r="O422" s="17" t="s">
        <v>1935</v>
      </c>
      <c r="P422" s="17" t="s">
        <v>1936</v>
      </c>
      <c r="Q422" s="18"/>
      <c r="R422" s="17"/>
      <c r="S422" s="18">
        <v>91001</v>
      </c>
      <c r="T422" s="18" t="s">
        <v>511</v>
      </c>
      <c r="U422" s="19">
        <v>38735</v>
      </c>
      <c r="V422" s="17">
        <v>7263</v>
      </c>
    </row>
    <row r="423" spans="1:22" ht="17.25" customHeight="1" x14ac:dyDescent="0.2">
      <c r="A423" s="7">
        <v>423</v>
      </c>
      <c r="B423" s="17">
        <v>7264</v>
      </c>
      <c r="C423" s="56" t="s">
        <v>9191</v>
      </c>
      <c r="D423" s="9" t="s">
        <v>7928</v>
      </c>
      <c r="E423" s="9" t="s">
        <v>502</v>
      </c>
      <c r="F423" s="9" t="s">
        <v>503</v>
      </c>
      <c r="G423" s="16" t="s">
        <v>103</v>
      </c>
      <c r="H423" s="16" t="s">
        <v>504</v>
      </c>
      <c r="I423" s="16" t="s">
        <v>90</v>
      </c>
      <c r="J423" s="9"/>
      <c r="K423" s="9"/>
      <c r="L423" s="9" t="s">
        <v>1937</v>
      </c>
      <c r="M423" s="9" t="s">
        <v>1938</v>
      </c>
      <c r="N423" s="11" t="s">
        <v>178</v>
      </c>
      <c r="O423" s="17" t="s">
        <v>1939</v>
      </c>
      <c r="P423" s="17"/>
      <c r="Q423" s="18"/>
      <c r="R423" s="17"/>
      <c r="S423" s="9">
        <v>91001</v>
      </c>
      <c r="T423" s="18" t="s">
        <v>511</v>
      </c>
      <c r="U423" s="19">
        <v>38735</v>
      </c>
      <c r="V423" s="17">
        <v>7264</v>
      </c>
    </row>
    <row r="424" spans="1:22" ht="17.25" customHeight="1" x14ac:dyDescent="0.2">
      <c r="A424" s="7">
        <v>424</v>
      </c>
      <c r="B424" s="79">
        <v>7265</v>
      </c>
      <c r="C424" s="141" t="s">
        <v>9185</v>
      </c>
      <c r="D424" s="20" t="s">
        <v>8450</v>
      </c>
      <c r="E424" s="20" t="s">
        <v>502</v>
      </c>
      <c r="F424" s="20" t="s">
        <v>1665</v>
      </c>
      <c r="G424" s="78" t="s">
        <v>103</v>
      </c>
      <c r="H424" s="78" t="s">
        <v>1518</v>
      </c>
      <c r="I424" s="78" t="s">
        <v>90</v>
      </c>
      <c r="J424" s="20"/>
      <c r="K424" s="20"/>
      <c r="L424" s="20" t="s">
        <v>1941</v>
      </c>
      <c r="M424" s="20" t="s">
        <v>1942</v>
      </c>
      <c r="N424" s="26" t="s">
        <v>178</v>
      </c>
      <c r="O424" s="79" t="s">
        <v>1943</v>
      </c>
      <c r="P424" s="79" t="s">
        <v>1944</v>
      </c>
      <c r="Q424" s="80" t="s">
        <v>1945</v>
      </c>
      <c r="R424" s="79"/>
      <c r="S424" s="80">
        <v>91001</v>
      </c>
      <c r="T424" s="80" t="s">
        <v>1139</v>
      </c>
      <c r="U424" s="81">
        <v>38735</v>
      </c>
      <c r="V424" s="79">
        <v>7265</v>
      </c>
    </row>
    <row r="425" spans="1:22" ht="17.25" customHeight="1" x14ac:dyDescent="0.2">
      <c r="A425" s="7">
        <v>425</v>
      </c>
      <c r="B425" s="79">
        <v>7267</v>
      </c>
      <c r="C425" s="141" t="s">
        <v>9186</v>
      </c>
      <c r="D425" s="20" t="s">
        <v>8451</v>
      </c>
      <c r="E425" s="20" t="s">
        <v>502</v>
      </c>
      <c r="F425" s="20" t="s">
        <v>503</v>
      </c>
      <c r="G425" s="78" t="s">
        <v>103</v>
      </c>
      <c r="H425" s="78" t="s">
        <v>504</v>
      </c>
      <c r="I425" s="78" t="s">
        <v>90</v>
      </c>
      <c r="J425" s="20"/>
      <c r="K425" s="20"/>
      <c r="L425" s="20" t="s">
        <v>1946</v>
      </c>
      <c r="M425" s="20" t="s">
        <v>1947</v>
      </c>
      <c r="N425" s="26" t="s">
        <v>178</v>
      </c>
      <c r="O425" s="79" t="s">
        <v>1948</v>
      </c>
      <c r="P425" s="79" t="s">
        <v>1949</v>
      </c>
      <c r="Q425" s="80"/>
      <c r="R425" s="79"/>
      <c r="S425" s="80">
        <v>91001</v>
      </c>
      <c r="T425" s="80" t="s">
        <v>1950</v>
      </c>
      <c r="U425" s="81">
        <v>38736</v>
      </c>
      <c r="V425" s="79">
        <v>7267</v>
      </c>
    </row>
    <row r="426" spans="1:22" ht="17.25" customHeight="1" x14ac:dyDescent="0.2">
      <c r="A426" s="7">
        <v>426</v>
      </c>
      <c r="B426" s="79">
        <v>7268</v>
      </c>
      <c r="C426" s="141" t="s">
        <v>9187</v>
      </c>
      <c r="D426" s="20" t="s">
        <v>8452</v>
      </c>
      <c r="E426" s="20" t="s">
        <v>502</v>
      </c>
      <c r="F426" s="20" t="s">
        <v>503</v>
      </c>
      <c r="G426" s="78" t="s">
        <v>103</v>
      </c>
      <c r="H426" s="78" t="s">
        <v>504</v>
      </c>
      <c r="I426" s="78" t="s">
        <v>90</v>
      </c>
      <c r="J426" s="20"/>
      <c r="K426" s="20"/>
      <c r="L426" s="20" t="s">
        <v>1951</v>
      </c>
      <c r="M426" s="20" t="s">
        <v>1952</v>
      </c>
      <c r="N426" s="26" t="s">
        <v>756</v>
      </c>
      <c r="O426" s="79" t="s">
        <v>1953</v>
      </c>
      <c r="P426" s="79" t="s">
        <v>1954</v>
      </c>
      <c r="Q426" s="115" t="s">
        <v>1955</v>
      </c>
      <c r="R426" s="79"/>
      <c r="S426" s="80">
        <v>91001</v>
      </c>
      <c r="T426" s="80" t="s">
        <v>1429</v>
      </c>
      <c r="U426" s="81">
        <v>38736</v>
      </c>
      <c r="V426" s="79">
        <v>7268</v>
      </c>
    </row>
    <row r="427" spans="1:22" ht="17.25" customHeight="1" x14ac:dyDescent="0.2">
      <c r="A427" s="7">
        <v>427</v>
      </c>
      <c r="B427" s="79">
        <v>7269</v>
      </c>
      <c r="C427" s="141" t="s">
        <v>9188</v>
      </c>
      <c r="D427" s="20" t="s">
        <v>7944</v>
      </c>
      <c r="E427" s="20" t="s">
        <v>502</v>
      </c>
      <c r="F427" s="20" t="s">
        <v>503</v>
      </c>
      <c r="G427" s="78" t="s">
        <v>103</v>
      </c>
      <c r="H427" s="78" t="s">
        <v>504</v>
      </c>
      <c r="I427" s="78" t="s">
        <v>90</v>
      </c>
      <c r="J427" s="20"/>
      <c r="K427" s="20"/>
      <c r="L427" s="20" t="s">
        <v>1956</v>
      </c>
      <c r="M427" s="20" t="s">
        <v>1957</v>
      </c>
      <c r="N427" s="26" t="s">
        <v>865</v>
      </c>
      <c r="O427" s="79" t="s">
        <v>1958</v>
      </c>
      <c r="P427" s="79" t="s">
        <v>1959</v>
      </c>
      <c r="Q427" s="80" t="s">
        <v>1960</v>
      </c>
      <c r="R427" s="79"/>
      <c r="S427" s="80">
        <v>91001</v>
      </c>
      <c r="T427" s="80" t="s">
        <v>511</v>
      </c>
      <c r="U427" s="81">
        <v>38736</v>
      </c>
      <c r="V427" s="79">
        <v>7269</v>
      </c>
    </row>
    <row r="428" spans="1:22" ht="17.25" customHeight="1" x14ac:dyDescent="0.2">
      <c r="A428" s="7">
        <v>428</v>
      </c>
      <c r="B428" s="17">
        <v>7270</v>
      </c>
      <c r="C428" s="56" t="s">
        <v>9189</v>
      </c>
      <c r="D428" s="9" t="s">
        <v>8453</v>
      </c>
      <c r="E428" s="9" t="s">
        <v>502</v>
      </c>
      <c r="F428" s="9" t="s">
        <v>503</v>
      </c>
      <c r="G428" s="16" t="s">
        <v>103</v>
      </c>
      <c r="H428" s="16" t="s">
        <v>504</v>
      </c>
      <c r="I428" s="16" t="s">
        <v>90</v>
      </c>
      <c r="J428" s="9"/>
      <c r="K428" s="9"/>
      <c r="L428" s="9" t="s">
        <v>1961</v>
      </c>
      <c r="M428" s="9" t="s">
        <v>1962</v>
      </c>
      <c r="N428" s="11" t="s">
        <v>415</v>
      </c>
      <c r="O428" s="17" t="s">
        <v>1963</v>
      </c>
      <c r="P428" s="17"/>
      <c r="Q428" s="18"/>
      <c r="R428" s="17"/>
      <c r="S428" s="18">
        <v>91001</v>
      </c>
      <c r="T428" s="18" t="s">
        <v>511</v>
      </c>
      <c r="U428" s="19">
        <v>38736</v>
      </c>
      <c r="V428" s="17">
        <v>7270</v>
      </c>
    </row>
    <row r="429" spans="1:22" ht="17.25" customHeight="1" x14ac:dyDescent="0.2">
      <c r="A429" s="7">
        <v>429</v>
      </c>
      <c r="B429" s="17">
        <v>7271</v>
      </c>
      <c r="C429" s="56" t="s">
        <v>9190</v>
      </c>
      <c r="D429" s="9" t="s">
        <v>8454</v>
      </c>
      <c r="E429" s="9" t="s">
        <v>502</v>
      </c>
      <c r="F429" s="9" t="s">
        <v>1133</v>
      </c>
      <c r="G429" s="16" t="s">
        <v>352</v>
      </c>
      <c r="H429" s="16" t="s">
        <v>1877</v>
      </c>
      <c r="I429" s="16" t="s">
        <v>90</v>
      </c>
      <c r="J429" s="9"/>
      <c r="K429" s="9"/>
      <c r="L429" s="9" t="s">
        <v>1964</v>
      </c>
      <c r="M429" s="9" t="s">
        <v>1965</v>
      </c>
      <c r="N429" s="11" t="s">
        <v>1318</v>
      </c>
      <c r="O429" s="17" t="s">
        <v>1966</v>
      </c>
      <c r="P429" s="17"/>
      <c r="Q429" s="18"/>
      <c r="R429" s="17"/>
      <c r="S429" s="18">
        <v>91001</v>
      </c>
      <c r="T429" s="18" t="s">
        <v>1967</v>
      </c>
      <c r="U429" s="19">
        <v>38736</v>
      </c>
      <c r="V429" s="17">
        <v>7271</v>
      </c>
    </row>
    <row r="430" spans="1:22" ht="17.25" customHeight="1" x14ac:dyDescent="0.2">
      <c r="A430" s="7">
        <v>430</v>
      </c>
      <c r="B430" s="79">
        <v>7272</v>
      </c>
      <c r="C430" s="141" t="s">
        <v>9157</v>
      </c>
      <c r="D430" s="20" t="s">
        <v>8455</v>
      </c>
      <c r="E430" s="20" t="s">
        <v>502</v>
      </c>
      <c r="F430" s="20" t="s">
        <v>503</v>
      </c>
      <c r="G430" s="78" t="s">
        <v>103</v>
      </c>
      <c r="H430" s="78" t="s">
        <v>504</v>
      </c>
      <c r="I430" s="78" t="s">
        <v>90</v>
      </c>
      <c r="J430" s="20"/>
      <c r="K430" s="20"/>
      <c r="L430" s="20" t="s">
        <v>5971</v>
      </c>
      <c r="M430" s="20" t="s">
        <v>5972</v>
      </c>
      <c r="N430" s="26" t="s">
        <v>415</v>
      </c>
      <c r="O430" s="79" t="s">
        <v>5973</v>
      </c>
      <c r="P430" s="79" t="s">
        <v>5974</v>
      </c>
      <c r="Q430" s="80" t="s">
        <v>5975</v>
      </c>
      <c r="R430" s="79"/>
      <c r="S430" s="80">
        <v>91001</v>
      </c>
      <c r="T430" s="80" t="s">
        <v>511</v>
      </c>
      <c r="U430" s="81">
        <v>38736</v>
      </c>
      <c r="V430" s="79">
        <v>7272</v>
      </c>
    </row>
    <row r="431" spans="1:22" ht="17.25" customHeight="1" x14ac:dyDescent="0.2">
      <c r="A431" s="7">
        <v>431</v>
      </c>
      <c r="B431" s="79">
        <v>7273</v>
      </c>
      <c r="C431" s="140" t="s">
        <v>9158</v>
      </c>
      <c r="D431" s="20" t="s">
        <v>8456</v>
      </c>
      <c r="E431" s="20" t="s">
        <v>502</v>
      </c>
      <c r="F431" s="20" t="s">
        <v>502</v>
      </c>
      <c r="G431" s="78" t="s">
        <v>103</v>
      </c>
      <c r="H431" s="78" t="s">
        <v>504</v>
      </c>
      <c r="I431" s="78" t="s">
        <v>90</v>
      </c>
      <c r="J431" s="20"/>
      <c r="K431" s="20"/>
      <c r="L431" s="78" t="s">
        <v>1968</v>
      </c>
      <c r="M431" s="20" t="s">
        <v>1969</v>
      </c>
      <c r="N431" s="26" t="s">
        <v>756</v>
      </c>
      <c r="O431" s="79" t="s">
        <v>1970</v>
      </c>
      <c r="P431" s="79" t="s">
        <v>1971</v>
      </c>
      <c r="Q431" s="80"/>
      <c r="R431" s="79"/>
      <c r="S431" s="80">
        <v>91001</v>
      </c>
      <c r="T431" s="80" t="s">
        <v>511</v>
      </c>
      <c r="U431" s="81">
        <v>38736</v>
      </c>
      <c r="V431" s="79">
        <v>7273</v>
      </c>
    </row>
    <row r="432" spans="1:22" ht="17.25" customHeight="1" x14ac:dyDescent="0.2">
      <c r="A432" s="7">
        <v>432</v>
      </c>
      <c r="B432" s="17">
        <v>7274</v>
      </c>
      <c r="C432" s="56"/>
      <c r="D432" s="9" t="s">
        <v>8457</v>
      </c>
      <c r="E432" s="9" t="s">
        <v>502</v>
      </c>
      <c r="F432" s="9" t="s">
        <v>503</v>
      </c>
      <c r="G432" s="16" t="s">
        <v>103</v>
      </c>
      <c r="H432" s="16" t="s">
        <v>504</v>
      </c>
      <c r="I432" s="16" t="s">
        <v>90</v>
      </c>
      <c r="J432" s="9"/>
      <c r="K432" s="9"/>
      <c r="L432" s="9" t="s">
        <v>5957</v>
      </c>
      <c r="M432" s="9" t="s">
        <v>5958</v>
      </c>
      <c r="N432" s="11" t="s">
        <v>865</v>
      </c>
      <c r="O432" s="17" t="s">
        <v>5959</v>
      </c>
      <c r="P432" s="17" t="s">
        <v>5960</v>
      </c>
      <c r="Q432" s="18"/>
      <c r="R432" s="17"/>
      <c r="S432" s="18">
        <v>91001</v>
      </c>
      <c r="T432" s="18" t="s">
        <v>5961</v>
      </c>
      <c r="U432" s="19">
        <v>38736</v>
      </c>
      <c r="V432" s="17">
        <v>7274</v>
      </c>
    </row>
    <row r="433" spans="1:22" ht="17.25" customHeight="1" x14ac:dyDescent="0.2">
      <c r="A433" s="7">
        <v>433</v>
      </c>
      <c r="B433" s="17">
        <v>7275</v>
      </c>
      <c r="C433" s="56" t="s">
        <v>9159</v>
      </c>
      <c r="D433" s="9" t="s">
        <v>8458</v>
      </c>
      <c r="E433" s="9" t="s">
        <v>502</v>
      </c>
      <c r="F433" s="9" t="s">
        <v>503</v>
      </c>
      <c r="G433" s="16" t="s">
        <v>103</v>
      </c>
      <c r="H433" s="16" t="s">
        <v>504</v>
      </c>
      <c r="I433" s="16" t="s">
        <v>90</v>
      </c>
      <c r="J433" s="9"/>
      <c r="K433" s="9"/>
      <c r="L433" s="9" t="s">
        <v>1972</v>
      </c>
      <c r="M433" s="9" t="s">
        <v>1973</v>
      </c>
      <c r="N433" s="11" t="s">
        <v>415</v>
      </c>
      <c r="O433" s="17" t="s">
        <v>1974</v>
      </c>
      <c r="P433" s="17" t="s">
        <v>1975</v>
      </c>
      <c r="Q433" s="18"/>
      <c r="R433" s="17"/>
      <c r="S433" s="18">
        <v>91001</v>
      </c>
      <c r="T433" s="18" t="s">
        <v>511</v>
      </c>
      <c r="U433" s="19">
        <v>38736</v>
      </c>
      <c r="V433" s="17">
        <v>7275</v>
      </c>
    </row>
    <row r="434" spans="1:22" ht="17.25" customHeight="1" x14ac:dyDescent="0.2">
      <c r="A434" s="7">
        <v>434</v>
      </c>
      <c r="B434" s="17">
        <v>7276</v>
      </c>
      <c r="C434" s="56" t="s">
        <v>9160</v>
      </c>
      <c r="D434" s="9" t="s">
        <v>8459</v>
      </c>
      <c r="E434" s="9" t="s">
        <v>502</v>
      </c>
      <c r="F434" s="9" t="s">
        <v>503</v>
      </c>
      <c r="G434" s="16" t="s">
        <v>103</v>
      </c>
      <c r="H434" s="16" t="s">
        <v>504</v>
      </c>
      <c r="I434" s="16" t="s">
        <v>90</v>
      </c>
      <c r="J434" s="9"/>
      <c r="K434" s="9"/>
      <c r="L434" s="9" t="s">
        <v>1976</v>
      </c>
      <c r="M434" s="9" t="s">
        <v>1977</v>
      </c>
      <c r="N434" s="11" t="s">
        <v>415</v>
      </c>
      <c r="O434" s="17" t="s">
        <v>1978</v>
      </c>
      <c r="P434" s="17" t="s">
        <v>1979</v>
      </c>
      <c r="Q434" s="18"/>
      <c r="R434" s="17"/>
      <c r="S434" s="18">
        <v>91001</v>
      </c>
      <c r="T434" s="18" t="s">
        <v>511</v>
      </c>
      <c r="U434" s="19">
        <v>38736</v>
      </c>
      <c r="V434" s="17">
        <v>7276</v>
      </c>
    </row>
    <row r="435" spans="1:22" ht="17.25" customHeight="1" x14ac:dyDescent="0.2">
      <c r="A435" s="7">
        <v>435</v>
      </c>
      <c r="B435" s="17">
        <v>7277</v>
      </c>
      <c r="C435" s="56" t="s">
        <v>9161</v>
      </c>
      <c r="D435" s="9" t="s">
        <v>8460</v>
      </c>
      <c r="E435" s="9" t="s">
        <v>502</v>
      </c>
      <c r="F435" s="9" t="s">
        <v>503</v>
      </c>
      <c r="G435" s="16" t="s">
        <v>103</v>
      </c>
      <c r="H435" s="16" t="s">
        <v>504</v>
      </c>
      <c r="I435" s="16" t="s">
        <v>90</v>
      </c>
      <c r="J435" s="9"/>
      <c r="K435" s="9"/>
      <c r="L435" s="9" t="s">
        <v>5740</v>
      </c>
      <c r="M435" s="9" t="s">
        <v>5741</v>
      </c>
      <c r="N435" s="11" t="s">
        <v>756</v>
      </c>
      <c r="O435" s="17" t="s">
        <v>5742</v>
      </c>
      <c r="P435" s="17" t="s">
        <v>5743</v>
      </c>
      <c r="Q435" s="18"/>
      <c r="R435" s="17"/>
      <c r="S435" s="18">
        <v>91001</v>
      </c>
      <c r="T435" s="18" t="s">
        <v>511</v>
      </c>
      <c r="U435" s="19">
        <v>38736</v>
      </c>
      <c r="V435" s="17">
        <v>7277</v>
      </c>
    </row>
    <row r="436" spans="1:22" ht="17.25" customHeight="1" x14ac:dyDescent="0.2">
      <c r="A436" s="7">
        <v>436</v>
      </c>
      <c r="B436" s="17">
        <v>7278</v>
      </c>
      <c r="C436" s="56" t="s">
        <v>9162</v>
      </c>
      <c r="D436" s="9" t="s">
        <v>8461</v>
      </c>
      <c r="E436" s="9" t="s">
        <v>502</v>
      </c>
      <c r="F436" s="9" t="s">
        <v>503</v>
      </c>
      <c r="G436" s="16" t="s">
        <v>103</v>
      </c>
      <c r="H436" s="16" t="s">
        <v>504</v>
      </c>
      <c r="I436" s="16" t="s">
        <v>90</v>
      </c>
      <c r="J436" s="9"/>
      <c r="K436" s="9"/>
      <c r="L436" s="9" t="s">
        <v>5962</v>
      </c>
      <c r="M436" s="9" t="s">
        <v>5963</v>
      </c>
      <c r="N436" s="11" t="s">
        <v>756</v>
      </c>
      <c r="O436" s="17" t="s">
        <v>5964</v>
      </c>
      <c r="P436" s="17" t="s">
        <v>5965</v>
      </c>
      <c r="Q436" s="18"/>
      <c r="R436" s="17"/>
      <c r="S436" s="18">
        <v>91001</v>
      </c>
      <c r="T436" s="18" t="s">
        <v>511</v>
      </c>
      <c r="U436" s="19">
        <v>38736</v>
      </c>
      <c r="V436" s="17">
        <v>7278</v>
      </c>
    </row>
    <row r="437" spans="1:22" ht="17.25" customHeight="1" x14ac:dyDescent="0.2">
      <c r="A437" s="7">
        <v>437</v>
      </c>
      <c r="B437" s="79">
        <v>7279</v>
      </c>
      <c r="C437" s="141" t="s">
        <v>9163</v>
      </c>
      <c r="D437" s="20" t="s">
        <v>8462</v>
      </c>
      <c r="E437" s="20" t="s">
        <v>502</v>
      </c>
      <c r="F437" s="20" t="s">
        <v>503</v>
      </c>
      <c r="G437" s="78" t="s">
        <v>103</v>
      </c>
      <c r="H437" s="78" t="s">
        <v>504</v>
      </c>
      <c r="I437" s="78" t="s">
        <v>90</v>
      </c>
      <c r="J437" s="20"/>
      <c r="K437" s="20"/>
      <c r="L437" s="20" t="s">
        <v>1980</v>
      </c>
      <c r="M437" s="20" t="s">
        <v>1981</v>
      </c>
      <c r="N437" s="26" t="s">
        <v>93</v>
      </c>
      <c r="O437" s="79" t="s">
        <v>1982</v>
      </c>
      <c r="P437" s="79" t="s">
        <v>1983</v>
      </c>
      <c r="Q437" s="80" t="s">
        <v>1984</v>
      </c>
      <c r="R437" s="79"/>
      <c r="S437" s="80">
        <v>91001</v>
      </c>
      <c r="T437" s="80" t="s">
        <v>1429</v>
      </c>
      <c r="U437" s="81">
        <v>38737</v>
      </c>
      <c r="V437" s="79">
        <v>7279</v>
      </c>
    </row>
    <row r="438" spans="1:22" ht="17.25" customHeight="1" x14ac:dyDescent="0.2">
      <c r="A438" s="7">
        <v>438</v>
      </c>
      <c r="B438" s="17">
        <v>7280</v>
      </c>
      <c r="C438" s="56" t="s">
        <v>9164</v>
      </c>
      <c r="D438" s="9" t="s">
        <v>8463</v>
      </c>
      <c r="E438" s="9" t="s">
        <v>502</v>
      </c>
      <c r="F438" s="9" t="s">
        <v>503</v>
      </c>
      <c r="G438" s="16" t="s">
        <v>103</v>
      </c>
      <c r="H438" s="16" t="s">
        <v>504</v>
      </c>
      <c r="I438" s="16" t="s">
        <v>90</v>
      </c>
      <c r="J438" s="9"/>
      <c r="K438" s="9"/>
      <c r="L438" s="9" t="s">
        <v>1985</v>
      </c>
      <c r="M438" s="9" t="s">
        <v>1986</v>
      </c>
      <c r="N438" s="11" t="s">
        <v>49</v>
      </c>
      <c r="O438" s="17" t="s">
        <v>1987</v>
      </c>
      <c r="P438" s="11" t="s">
        <v>1988</v>
      </c>
      <c r="Q438" s="18" t="s">
        <v>1989</v>
      </c>
      <c r="R438" s="17"/>
      <c r="S438" s="18">
        <v>91001</v>
      </c>
      <c r="T438" s="18" t="s">
        <v>511</v>
      </c>
      <c r="U438" s="19">
        <v>38737</v>
      </c>
      <c r="V438" s="17">
        <v>7280</v>
      </c>
    </row>
    <row r="439" spans="1:22" ht="17.25" customHeight="1" x14ac:dyDescent="0.2">
      <c r="A439" s="7">
        <v>439</v>
      </c>
      <c r="B439" s="79">
        <v>7281</v>
      </c>
      <c r="C439" s="141" t="s">
        <v>9165</v>
      </c>
      <c r="D439" s="20" t="s">
        <v>8464</v>
      </c>
      <c r="E439" s="20" t="s">
        <v>502</v>
      </c>
      <c r="F439" s="20" t="s">
        <v>503</v>
      </c>
      <c r="G439" s="78" t="s">
        <v>103</v>
      </c>
      <c r="H439" s="78" t="s">
        <v>504</v>
      </c>
      <c r="I439" s="78" t="s">
        <v>90</v>
      </c>
      <c r="J439" s="20"/>
      <c r="K439" s="20"/>
      <c r="L439" s="20" t="s">
        <v>5907</v>
      </c>
      <c r="M439" s="20" t="s">
        <v>5908</v>
      </c>
      <c r="N439" s="26" t="s">
        <v>756</v>
      </c>
      <c r="O439" s="79" t="s">
        <v>5909</v>
      </c>
      <c r="P439" s="79" t="s">
        <v>5910</v>
      </c>
      <c r="Q439" s="80"/>
      <c r="R439" s="79"/>
      <c r="S439" s="80">
        <v>91001</v>
      </c>
      <c r="T439" s="80" t="s">
        <v>511</v>
      </c>
      <c r="U439" s="81">
        <v>38737</v>
      </c>
      <c r="V439" s="79">
        <v>7281</v>
      </c>
    </row>
    <row r="440" spans="1:22" s="62" customFormat="1" ht="17.25" customHeight="1" x14ac:dyDescent="0.2">
      <c r="A440" s="7">
        <v>440</v>
      </c>
      <c r="B440" s="79">
        <v>7282</v>
      </c>
      <c r="C440" s="141" t="s">
        <v>9156</v>
      </c>
      <c r="D440" s="20" t="s">
        <v>8465</v>
      </c>
      <c r="E440" s="20" t="s">
        <v>502</v>
      </c>
      <c r="F440" s="20" t="s">
        <v>503</v>
      </c>
      <c r="G440" s="78" t="s">
        <v>103</v>
      </c>
      <c r="H440" s="78" t="s">
        <v>504</v>
      </c>
      <c r="I440" s="78" t="s">
        <v>90</v>
      </c>
      <c r="J440" s="20"/>
      <c r="K440" s="20"/>
      <c r="L440" s="20" t="s">
        <v>1990</v>
      </c>
      <c r="M440" s="20" t="s">
        <v>1991</v>
      </c>
      <c r="N440" s="26" t="s">
        <v>178</v>
      </c>
      <c r="O440" s="79" t="s">
        <v>1992</v>
      </c>
      <c r="P440" s="79" t="s">
        <v>1993</v>
      </c>
      <c r="Q440" s="88" t="s">
        <v>1994</v>
      </c>
      <c r="R440" s="79"/>
      <c r="S440" s="80">
        <v>91001</v>
      </c>
      <c r="T440" s="80" t="s">
        <v>511</v>
      </c>
      <c r="U440" s="81">
        <v>38737</v>
      </c>
      <c r="V440" s="79">
        <v>7282</v>
      </c>
    </row>
    <row r="441" spans="1:22" ht="17.25" customHeight="1" x14ac:dyDescent="0.2">
      <c r="A441" s="7">
        <v>441</v>
      </c>
      <c r="B441" s="79">
        <v>7283</v>
      </c>
      <c r="C441" s="144" t="s">
        <v>9155</v>
      </c>
      <c r="D441" s="20" t="s">
        <v>7938</v>
      </c>
      <c r="E441" s="20" t="s">
        <v>502</v>
      </c>
      <c r="F441" s="20" t="s">
        <v>1665</v>
      </c>
      <c r="G441" s="78" t="s">
        <v>103</v>
      </c>
      <c r="H441" s="78" t="s">
        <v>1692</v>
      </c>
      <c r="I441" s="78" t="s">
        <v>90</v>
      </c>
      <c r="J441" s="20"/>
      <c r="K441" s="20"/>
      <c r="L441" s="20" t="s">
        <v>1995</v>
      </c>
      <c r="M441" s="27" t="s">
        <v>1996</v>
      </c>
      <c r="N441" s="26" t="s">
        <v>178</v>
      </c>
      <c r="O441" s="79" t="s">
        <v>1997</v>
      </c>
      <c r="P441" s="79" t="s">
        <v>1998</v>
      </c>
      <c r="Q441" s="80"/>
      <c r="R441" s="79"/>
      <c r="S441" s="80">
        <v>91001</v>
      </c>
      <c r="T441" s="80" t="s">
        <v>1999</v>
      </c>
      <c r="U441" s="81">
        <v>38737</v>
      </c>
      <c r="V441" s="79">
        <v>7283</v>
      </c>
    </row>
    <row r="442" spans="1:22" ht="17.25" customHeight="1" x14ac:dyDescent="0.2">
      <c r="A442" s="7">
        <v>442</v>
      </c>
      <c r="B442" s="79">
        <v>7284</v>
      </c>
      <c r="C442" s="141" t="s">
        <v>2000</v>
      </c>
      <c r="D442" s="20" t="s">
        <v>7935</v>
      </c>
      <c r="E442" s="20" t="s">
        <v>502</v>
      </c>
      <c r="F442" s="20" t="s">
        <v>1133</v>
      </c>
      <c r="G442" s="78" t="s">
        <v>352</v>
      </c>
      <c r="H442" s="78" t="s">
        <v>1653</v>
      </c>
      <c r="I442" s="78" t="s">
        <v>90</v>
      </c>
      <c r="J442" s="20"/>
      <c r="K442" s="20"/>
      <c r="L442" s="110" t="s">
        <v>2001</v>
      </c>
      <c r="M442" s="20" t="s">
        <v>2002</v>
      </c>
      <c r="N442" s="26" t="s">
        <v>178</v>
      </c>
      <c r="O442" s="79" t="s">
        <v>2003</v>
      </c>
      <c r="P442" s="79" t="s">
        <v>2004</v>
      </c>
      <c r="Q442" s="80" t="s">
        <v>2005</v>
      </c>
      <c r="R442" s="79"/>
      <c r="S442" s="80">
        <v>91001</v>
      </c>
      <c r="T442" s="80" t="s">
        <v>511</v>
      </c>
      <c r="U442" s="81">
        <v>38737</v>
      </c>
      <c r="V442" s="79">
        <v>7284</v>
      </c>
    </row>
    <row r="443" spans="1:22" ht="17.25" customHeight="1" x14ac:dyDescent="0.2">
      <c r="A443" s="7">
        <v>443</v>
      </c>
      <c r="B443" s="79">
        <v>7285</v>
      </c>
      <c r="C443" s="141" t="s">
        <v>9154</v>
      </c>
      <c r="D443" s="20" t="s">
        <v>8466</v>
      </c>
      <c r="E443" s="20" t="s">
        <v>502</v>
      </c>
      <c r="F443" s="20" t="s">
        <v>503</v>
      </c>
      <c r="G443" s="78" t="s">
        <v>103</v>
      </c>
      <c r="H443" s="78" t="s">
        <v>504</v>
      </c>
      <c r="I443" s="78" t="s">
        <v>90</v>
      </c>
      <c r="J443" s="20"/>
      <c r="K443" s="20"/>
      <c r="L443" s="20" t="s">
        <v>2006</v>
      </c>
      <c r="M443" s="20" t="s">
        <v>2007</v>
      </c>
      <c r="N443" s="26" t="s">
        <v>178</v>
      </c>
      <c r="O443" s="79" t="s">
        <v>179</v>
      </c>
      <c r="P443" s="79" t="s">
        <v>2008</v>
      </c>
      <c r="Q443" s="80"/>
      <c r="R443" s="79"/>
      <c r="S443" s="80">
        <v>91001</v>
      </c>
      <c r="T443" s="80" t="s">
        <v>511</v>
      </c>
      <c r="U443" s="81">
        <v>38737</v>
      </c>
      <c r="V443" s="79">
        <v>7285</v>
      </c>
    </row>
    <row r="444" spans="1:22" ht="17.25" customHeight="1" x14ac:dyDescent="0.2">
      <c r="A444" s="7">
        <v>444</v>
      </c>
      <c r="B444" s="17">
        <v>7286</v>
      </c>
      <c r="C444" s="56" t="s">
        <v>9166</v>
      </c>
      <c r="D444" s="9" t="s">
        <v>8467</v>
      </c>
      <c r="E444" s="9" t="s">
        <v>502</v>
      </c>
      <c r="F444" s="9" t="s">
        <v>503</v>
      </c>
      <c r="G444" s="16" t="s">
        <v>103</v>
      </c>
      <c r="H444" s="16" t="s">
        <v>504</v>
      </c>
      <c r="I444" s="16" t="s">
        <v>90</v>
      </c>
      <c r="J444" s="9"/>
      <c r="K444" s="9"/>
      <c r="L444" s="27" t="s">
        <v>2009</v>
      </c>
      <c r="M444" s="9" t="s">
        <v>2010</v>
      </c>
      <c r="N444" s="11" t="s">
        <v>35</v>
      </c>
      <c r="O444" s="17" t="s">
        <v>2011</v>
      </c>
      <c r="P444" s="17" t="s">
        <v>2012</v>
      </c>
      <c r="Q444" s="18"/>
      <c r="R444" s="17"/>
      <c r="S444" s="18">
        <v>91001</v>
      </c>
      <c r="T444" s="18" t="s">
        <v>2013</v>
      </c>
      <c r="U444" s="19">
        <v>38737</v>
      </c>
      <c r="V444" s="17">
        <v>7286</v>
      </c>
    </row>
    <row r="445" spans="1:22" ht="17.25" customHeight="1" x14ac:dyDescent="0.2">
      <c r="A445" s="7">
        <v>445</v>
      </c>
      <c r="B445" s="17">
        <v>7287</v>
      </c>
      <c r="C445" s="56" t="s">
        <v>4691</v>
      </c>
      <c r="D445" s="9" t="s">
        <v>8468</v>
      </c>
      <c r="E445" s="9" t="s">
        <v>162</v>
      </c>
      <c r="F445" s="9" t="s">
        <v>4692</v>
      </c>
      <c r="G445" s="16" t="s">
        <v>4693</v>
      </c>
      <c r="H445" s="16" t="s">
        <v>4694</v>
      </c>
      <c r="I445" s="16" t="s">
        <v>4695</v>
      </c>
      <c r="J445" s="9" t="s">
        <v>4696</v>
      </c>
      <c r="K445" s="9" t="s">
        <v>4697</v>
      </c>
      <c r="L445" s="9" t="s">
        <v>4698</v>
      </c>
      <c r="M445" s="9" t="s">
        <v>4699</v>
      </c>
      <c r="N445" s="11" t="s">
        <v>93</v>
      </c>
      <c r="O445" s="17" t="s">
        <v>1887</v>
      </c>
      <c r="P445" s="17"/>
      <c r="Q445" s="18" t="s">
        <v>4700</v>
      </c>
      <c r="R445" s="17"/>
      <c r="S445" s="18" t="s">
        <v>233</v>
      </c>
      <c r="T445" s="18" t="s">
        <v>4701</v>
      </c>
      <c r="U445" s="19">
        <v>38742</v>
      </c>
      <c r="V445" s="17">
        <v>7287</v>
      </c>
    </row>
    <row r="446" spans="1:22" ht="17.25" customHeight="1" x14ac:dyDescent="0.2">
      <c r="A446" s="7">
        <v>446</v>
      </c>
      <c r="B446" s="79">
        <v>7288</v>
      </c>
      <c r="C446" s="141" t="s">
        <v>9136</v>
      </c>
      <c r="D446" s="20" t="s">
        <v>8469</v>
      </c>
      <c r="E446" s="20" t="s">
        <v>502</v>
      </c>
      <c r="F446" s="20" t="s">
        <v>1133</v>
      </c>
      <c r="G446" s="78" t="s">
        <v>352</v>
      </c>
      <c r="H446" s="78" t="s">
        <v>1877</v>
      </c>
      <c r="I446" s="78" t="s">
        <v>90</v>
      </c>
      <c r="J446" s="20"/>
      <c r="K446" s="20"/>
      <c r="L446" s="20" t="s">
        <v>2014</v>
      </c>
      <c r="M446" s="20" t="s">
        <v>2015</v>
      </c>
      <c r="N446" s="26" t="s">
        <v>415</v>
      </c>
      <c r="O446" s="79" t="s">
        <v>2016</v>
      </c>
      <c r="P446" s="79" t="s">
        <v>2017</v>
      </c>
      <c r="Q446" s="80"/>
      <c r="R446" s="79"/>
      <c r="S446" s="80">
        <v>91001</v>
      </c>
      <c r="T446" s="80" t="s">
        <v>511</v>
      </c>
      <c r="U446" s="81">
        <v>38743</v>
      </c>
      <c r="V446" s="79">
        <v>7288</v>
      </c>
    </row>
    <row r="447" spans="1:22" ht="17.25" customHeight="1" x14ac:dyDescent="0.2">
      <c r="A447" s="7">
        <v>447</v>
      </c>
      <c r="B447" s="79">
        <v>7289</v>
      </c>
      <c r="C447" s="141" t="s">
        <v>9135</v>
      </c>
      <c r="D447" s="20" t="s">
        <v>8470</v>
      </c>
      <c r="E447" s="20" t="s">
        <v>502</v>
      </c>
      <c r="F447" s="20" t="s">
        <v>1133</v>
      </c>
      <c r="G447" s="78" t="s">
        <v>352</v>
      </c>
      <c r="H447" s="78" t="s">
        <v>1877</v>
      </c>
      <c r="I447" s="78" t="s">
        <v>90</v>
      </c>
      <c r="J447" s="20"/>
      <c r="K447" s="20"/>
      <c r="L447" s="20" t="s">
        <v>5811</v>
      </c>
      <c r="M447" s="20" t="s">
        <v>5812</v>
      </c>
      <c r="N447" s="26" t="s">
        <v>415</v>
      </c>
      <c r="O447" s="79" t="s">
        <v>5813</v>
      </c>
      <c r="P447" s="79"/>
      <c r="Q447" s="80"/>
      <c r="R447" s="79"/>
      <c r="S447" s="80">
        <v>91001</v>
      </c>
      <c r="T447" s="80" t="s">
        <v>511</v>
      </c>
      <c r="U447" s="81">
        <v>38744</v>
      </c>
      <c r="V447" s="79">
        <v>7289</v>
      </c>
    </row>
    <row r="448" spans="1:22" ht="17.25" customHeight="1" x14ac:dyDescent="0.2">
      <c r="A448" s="7">
        <v>448</v>
      </c>
      <c r="B448" s="17">
        <v>7290</v>
      </c>
      <c r="C448" s="56" t="s">
        <v>9134</v>
      </c>
      <c r="D448" s="9" t="s">
        <v>8471</v>
      </c>
      <c r="E448" s="9" t="s">
        <v>502</v>
      </c>
      <c r="F448" s="9" t="s">
        <v>503</v>
      </c>
      <c r="G448" s="16" t="s">
        <v>103</v>
      </c>
      <c r="H448" s="16" t="s">
        <v>504</v>
      </c>
      <c r="I448" s="16" t="s">
        <v>90</v>
      </c>
      <c r="J448" s="9"/>
      <c r="K448" s="9"/>
      <c r="L448" s="9" t="s">
        <v>2018</v>
      </c>
      <c r="M448" s="9" t="s">
        <v>2019</v>
      </c>
      <c r="N448" s="11" t="s">
        <v>178</v>
      </c>
      <c r="O448" s="17" t="s">
        <v>2020</v>
      </c>
      <c r="P448" s="17" t="s">
        <v>2021</v>
      </c>
      <c r="Q448" s="18" t="s">
        <v>2022</v>
      </c>
      <c r="R448" s="17"/>
      <c r="S448" s="18">
        <v>91001</v>
      </c>
      <c r="T448" s="18" t="s">
        <v>1429</v>
      </c>
      <c r="U448" s="19">
        <v>38744</v>
      </c>
      <c r="V448" s="17">
        <v>7290</v>
      </c>
    </row>
    <row r="449" spans="1:22" ht="17.25" customHeight="1" x14ac:dyDescent="0.2">
      <c r="A449" s="7">
        <v>449</v>
      </c>
      <c r="B449" s="17">
        <v>7291</v>
      </c>
      <c r="C449" s="56" t="s">
        <v>9133</v>
      </c>
      <c r="D449" s="9" t="s">
        <v>8472</v>
      </c>
      <c r="E449" s="9" t="s">
        <v>502</v>
      </c>
      <c r="F449" s="9" t="s">
        <v>1133</v>
      </c>
      <c r="G449" s="16" t="s">
        <v>352</v>
      </c>
      <c r="H449" s="16" t="s">
        <v>1877</v>
      </c>
      <c r="I449" s="16" t="s">
        <v>90</v>
      </c>
      <c r="J449" s="9"/>
      <c r="K449" s="9"/>
      <c r="L449" s="9" t="s">
        <v>2023</v>
      </c>
      <c r="M449" s="9" t="s">
        <v>2024</v>
      </c>
      <c r="N449" s="11" t="s">
        <v>865</v>
      </c>
      <c r="O449" s="17" t="s">
        <v>2025</v>
      </c>
      <c r="P449" s="17"/>
      <c r="Q449" s="18"/>
      <c r="R449" s="17"/>
      <c r="S449" s="18">
        <v>91001</v>
      </c>
      <c r="T449" s="18" t="s">
        <v>1925</v>
      </c>
      <c r="U449" s="19">
        <v>38737</v>
      </c>
      <c r="V449" s="17">
        <v>7291</v>
      </c>
    </row>
    <row r="450" spans="1:22" ht="17.25" customHeight="1" x14ac:dyDescent="0.2">
      <c r="A450" s="7">
        <v>450</v>
      </c>
      <c r="B450" s="79">
        <v>7292</v>
      </c>
      <c r="C450" s="141" t="s">
        <v>9132</v>
      </c>
      <c r="D450" s="20" t="s">
        <v>7891</v>
      </c>
      <c r="E450" s="20" t="s">
        <v>502</v>
      </c>
      <c r="F450" s="20" t="s">
        <v>1133</v>
      </c>
      <c r="G450" s="78" t="s">
        <v>352</v>
      </c>
      <c r="H450" s="78" t="s">
        <v>1877</v>
      </c>
      <c r="I450" s="78" t="s">
        <v>90</v>
      </c>
      <c r="J450" s="20"/>
      <c r="K450" s="20"/>
      <c r="L450" s="20" t="s">
        <v>2026</v>
      </c>
      <c r="M450" s="20" t="s">
        <v>2027</v>
      </c>
      <c r="N450" s="26" t="s">
        <v>106</v>
      </c>
      <c r="O450" s="79" t="s">
        <v>2028</v>
      </c>
      <c r="P450" s="79" t="s">
        <v>2029</v>
      </c>
      <c r="Q450" s="80" t="s">
        <v>2030</v>
      </c>
      <c r="R450" s="79"/>
      <c r="S450" s="80">
        <v>91001</v>
      </c>
      <c r="T450" s="80" t="s">
        <v>1925</v>
      </c>
      <c r="U450" s="81">
        <v>38737</v>
      </c>
      <c r="V450" s="79">
        <v>7292</v>
      </c>
    </row>
    <row r="451" spans="1:22" ht="17.25" customHeight="1" x14ac:dyDescent="0.2">
      <c r="A451" s="7">
        <v>451</v>
      </c>
      <c r="B451" s="79">
        <v>7295</v>
      </c>
      <c r="C451" s="141" t="s">
        <v>9131</v>
      </c>
      <c r="D451" s="20" t="s">
        <v>8473</v>
      </c>
      <c r="E451" s="20" t="s">
        <v>502</v>
      </c>
      <c r="F451" s="20" t="s">
        <v>503</v>
      </c>
      <c r="G451" s="78" t="s">
        <v>103</v>
      </c>
      <c r="H451" s="78" t="s">
        <v>504</v>
      </c>
      <c r="I451" s="78" t="s">
        <v>90</v>
      </c>
      <c r="J451" s="20"/>
      <c r="K451" s="20"/>
      <c r="L451" s="20" t="s">
        <v>5750</v>
      </c>
      <c r="M451" s="20" t="s">
        <v>5751</v>
      </c>
      <c r="N451" s="26" t="s">
        <v>178</v>
      </c>
      <c r="O451" s="79" t="s">
        <v>5752</v>
      </c>
      <c r="P451" s="79" t="s">
        <v>5753</v>
      </c>
      <c r="Q451" s="80" t="s">
        <v>5754</v>
      </c>
      <c r="R451" s="79"/>
      <c r="S451" s="80">
        <v>91001</v>
      </c>
      <c r="T451" s="80" t="s">
        <v>511</v>
      </c>
      <c r="U451" s="81">
        <v>38751</v>
      </c>
      <c r="V451" s="79">
        <v>7295</v>
      </c>
    </row>
    <row r="452" spans="1:22" ht="17.25" customHeight="1" x14ac:dyDescent="0.2">
      <c r="A452" s="7">
        <v>452</v>
      </c>
      <c r="B452" s="79">
        <v>7296</v>
      </c>
      <c r="C452" s="141" t="s">
        <v>9130</v>
      </c>
      <c r="D452" s="20" t="s">
        <v>8474</v>
      </c>
      <c r="E452" s="20" t="s">
        <v>502</v>
      </c>
      <c r="F452" s="20" t="s">
        <v>1665</v>
      </c>
      <c r="G452" s="78" t="s">
        <v>103</v>
      </c>
      <c r="H452" s="78" t="s">
        <v>1692</v>
      </c>
      <c r="I452" s="78" t="s">
        <v>90</v>
      </c>
      <c r="J452" s="20"/>
      <c r="K452" s="20"/>
      <c r="L452" s="20" t="s">
        <v>2031</v>
      </c>
      <c r="M452" s="20" t="s">
        <v>2032</v>
      </c>
      <c r="N452" s="26" t="s">
        <v>865</v>
      </c>
      <c r="O452" s="79" t="s">
        <v>2033</v>
      </c>
      <c r="P452" s="79" t="s">
        <v>2034</v>
      </c>
      <c r="Q452" s="80" t="s">
        <v>2035</v>
      </c>
      <c r="R452" s="79"/>
      <c r="S452" s="80">
        <v>91001</v>
      </c>
      <c r="T452" s="80" t="s">
        <v>1086</v>
      </c>
      <c r="U452" s="81">
        <v>38755</v>
      </c>
      <c r="V452" s="79">
        <v>7296</v>
      </c>
    </row>
    <row r="453" spans="1:22" ht="17.25" customHeight="1" x14ac:dyDescent="0.2">
      <c r="A453" s="7">
        <v>453</v>
      </c>
      <c r="B453" s="79">
        <v>7297</v>
      </c>
      <c r="C453" s="141" t="s">
        <v>9129</v>
      </c>
      <c r="D453" s="20" t="s">
        <v>8475</v>
      </c>
      <c r="E453" s="20" t="s">
        <v>502</v>
      </c>
      <c r="F453" s="20" t="s">
        <v>503</v>
      </c>
      <c r="G453" s="78" t="s">
        <v>103</v>
      </c>
      <c r="H453" s="78" t="s">
        <v>504</v>
      </c>
      <c r="I453" s="78" t="s">
        <v>90</v>
      </c>
      <c r="J453" s="20"/>
      <c r="K453" s="20"/>
      <c r="L453" s="20" t="s">
        <v>2036</v>
      </c>
      <c r="M453" s="20" t="s">
        <v>2037</v>
      </c>
      <c r="N453" s="79" t="s">
        <v>865</v>
      </c>
      <c r="O453" s="20" t="s">
        <v>2038</v>
      </c>
      <c r="P453" s="79" t="s">
        <v>2039</v>
      </c>
      <c r="Q453" s="88" t="s">
        <v>2040</v>
      </c>
      <c r="R453" s="79" t="s">
        <v>2041</v>
      </c>
      <c r="S453" s="80">
        <v>91001</v>
      </c>
      <c r="T453" s="80" t="s">
        <v>511</v>
      </c>
      <c r="U453" s="81">
        <v>38755</v>
      </c>
      <c r="V453" s="79">
        <v>7297</v>
      </c>
    </row>
    <row r="454" spans="1:22" ht="17.25" customHeight="1" x14ac:dyDescent="0.2">
      <c r="A454" s="7">
        <v>454</v>
      </c>
      <c r="B454" s="79">
        <v>7298</v>
      </c>
      <c r="C454" s="141" t="s">
        <v>9128</v>
      </c>
      <c r="D454" s="20" t="s">
        <v>8476</v>
      </c>
      <c r="E454" s="20" t="s">
        <v>502</v>
      </c>
      <c r="F454" s="20" t="s">
        <v>503</v>
      </c>
      <c r="G454" s="78" t="s">
        <v>103</v>
      </c>
      <c r="H454" s="78" t="s">
        <v>504</v>
      </c>
      <c r="I454" s="78" t="s">
        <v>90</v>
      </c>
      <c r="J454" s="20"/>
      <c r="K454" s="20"/>
      <c r="L454" s="78" t="s">
        <v>5904</v>
      </c>
      <c r="M454" s="20" t="s">
        <v>5905</v>
      </c>
      <c r="N454" s="26" t="s">
        <v>64</v>
      </c>
      <c r="O454" s="79" t="s">
        <v>4255</v>
      </c>
      <c r="P454" s="79" t="s">
        <v>5906</v>
      </c>
      <c r="Q454" s="80"/>
      <c r="R454" s="79"/>
      <c r="S454" s="80">
        <v>91001</v>
      </c>
      <c r="T454" s="80" t="s">
        <v>511</v>
      </c>
      <c r="U454" s="81">
        <v>38755</v>
      </c>
      <c r="V454" s="79">
        <v>7298</v>
      </c>
    </row>
    <row r="455" spans="1:22" ht="17.25" customHeight="1" x14ac:dyDescent="0.2">
      <c r="A455" s="7">
        <v>455</v>
      </c>
      <c r="B455" s="17">
        <v>7299</v>
      </c>
      <c r="C455" s="56" t="s">
        <v>9127</v>
      </c>
      <c r="D455" s="9" t="s">
        <v>8477</v>
      </c>
      <c r="E455" s="9" t="s">
        <v>502</v>
      </c>
      <c r="F455" s="9" t="s">
        <v>503</v>
      </c>
      <c r="G455" s="16" t="s">
        <v>103</v>
      </c>
      <c r="H455" s="16" t="s">
        <v>504</v>
      </c>
      <c r="I455" s="16" t="s">
        <v>90</v>
      </c>
      <c r="J455" s="9"/>
      <c r="K455" s="9"/>
      <c r="L455" s="9" t="s">
        <v>8054</v>
      </c>
      <c r="M455" s="9" t="s">
        <v>2042</v>
      </c>
      <c r="N455" s="11" t="s">
        <v>35</v>
      </c>
      <c r="O455" s="17" t="s">
        <v>2043</v>
      </c>
      <c r="P455" s="17" t="s">
        <v>2044</v>
      </c>
      <c r="Q455" s="18"/>
      <c r="R455" s="17"/>
      <c r="S455" s="18">
        <v>91001</v>
      </c>
      <c r="T455" s="18" t="s">
        <v>1925</v>
      </c>
      <c r="U455" s="19">
        <v>38737</v>
      </c>
      <c r="V455" s="17">
        <v>7299</v>
      </c>
    </row>
    <row r="456" spans="1:22" ht="17.25" customHeight="1" x14ac:dyDescent="0.2">
      <c r="A456" s="7">
        <v>456</v>
      </c>
      <c r="B456" s="17">
        <v>7300</v>
      </c>
      <c r="C456" s="56" t="s">
        <v>9126</v>
      </c>
      <c r="D456" s="9" t="s">
        <v>7909</v>
      </c>
      <c r="E456" s="9" t="s">
        <v>502</v>
      </c>
      <c r="F456" s="9" t="s">
        <v>503</v>
      </c>
      <c r="G456" s="16" t="s">
        <v>103</v>
      </c>
      <c r="H456" s="16" t="s">
        <v>504</v>
      </c>
      <c r="I456" s="16" t="s">
        <v>90</v>
      </c>
      <c r="J456" s="9"/>
      <c r="K456" s="9"/>
      <c r="L456" s="9" t="s">
        <v>2045</v>
      </c>
      <c r="M456" s="9" t="s">
        <v>2046</v>
      </c>
      <c r="N456" s="11" t="s">
        <v>64</v>
      </c>
      <c r="O456" s="17" t="s">
        <v>1096</v>
      </c>
      <c r="P456" s="17" t="s">
        <v>2047</v>
      </c>
      <c r="Q456" s="29"/>
      <c r="R456" s="17"/>
      <c r="S456" s="18">
        <v>91001</v>
      </c>
      <c r="T456" s="18" t="s">
        <v>511</v>
      </c>
      <c r="U456" s="19">
        <v>38737</v>
      </c>
      <c r="V456" s="17">
        <v>7300</v>
      </c>
    </row>
    <row r="457" spans="1:22" ht="17.25" customHeight="1" x14ac:dyDescent="0.2">
      <c r="A457" s="7">
        <v>457</v>
      </c>
      <c r="B457" s="17">
        <v>7301</v>
      </c>
      <c r="C457" s="56" t="s">
        <v>5915</v>
      </c>
      <c r="D457" s="9" t="s">
        <v>8478</v>
      </c>
      <c r="E457" s="9" t="s">
        <v>502</v>
      </c>
      <c r="F457" s="9" t="s">
        <v>503</v>
      </c>
      <c r="G457" s="16" t="s">
        <v>103</v>
      </c>
      <c r="H457" s="16" t="s">
        <v>504</v>
      </c>
      <c r="I457" s="16" t="s">
        <v>90</v>
      </c>
      <c r="J457" s="9"/>
      <c r="K457" s="9"/>
      <c r="L457" s="9" t="s">
        <v>5916</v>
      </c>
      <c r="M457" s="9" t="s">
        <v>5917</v>
      </c>
      <c r="N457" s="11" t="s">
        <v>415</v>
      </c>
      <c r="O457" s="17" t="s">
        <v>5918</v>
      </c>
      <c r="P457" s="17"/>
      <c r="Q457" s="18"/>
      <c r="R457" s="17"/>
      <c r="S457" s="18">
        <v>91001</v>
      </c>
      <c r="T457" s="18" t="s">
        <v>511</v>
      </c>
      <c r="U457" s="19">
        <v>38761</v>
      </c>
      <c r="V457" s="17">
        <v>7301</v>
      </c>
    </row>
    <row r="458" spans="1:22" ht="17.25" customHeight="1" x14ac:dyDescent="0.2">
      <c r="A458" s="7">
        <v>458</v>
      </c>
      <c r="B458" s="79">
        <v>7302</v>
      </c>
      <c r="C458" s="141" t="s">
        <v>9125</v>
      </c>
      <c r="D458" s="20" t="s">
        <v>8479</v>
      </c>
      <c r="E458" s="20" t="s">
        <v>502</v>
      </c>
      <c r="F458" s="20" t="s">
        <v>1665</v>
      </c>
      <c r="G458" s="78" t="s">
        <v>103</v>
      </c>
      <c r="H458" s="78" t="s">
        <v>1518</v>
      </c>
      <c r="I458" s="78" t="s">
        <v>90</v>
      </c>
      <c r="J458" s="20"/>
      <c r="K458" s="20"/>
      <c r="L458" s="20" t="s">
        <v>2048</v>
      </c>
      <c r="M458" s="20" t="s">
        <v>2049</v>
      </c>
      <c r="N458" s="26" t="s">
        <v>1318</v>
      </c>
      <c r="O458" s="79" t="s">
        <v>2050</v>
      </c>
      <c r="P458" s="79" t="s">
        <v>2051</v>
      </c>
      <c r="Q458" s="80" t="s">
        <v>2052</v>
      </c>
      <c r="R458" s="79"/>
      <c r="S458" s="80">
        <v>91001</v>
      </c>
      <c r="T458" s="80" t="s">
        <v>511</v>
      </c>
      <c r="U458" s="81">
        <v>38761</v>
      </c>
      <c r="V458" s="79">
        <v>7302</v>
      </c>
    </row>
    <row r="459" spans="1:22" ht="17.25" customHeight="1" x14ac:dyDescent="0.2">
      <c r="A459" s="7">
        <v>459</v>
      </c>
      <c r="B459" s="79">
        <v>7303</v>
      </c>
      <c r="C459" s="141" t="s">
        <v>9124</v>
      </c>
      <c r="D459" s="20" t="s">
        <v>8480</v>
      </c>
      <c r="E459" s="20" t="s">
        <v>502</v>
      </c>
      <c r="F459" s="20" t="s">
        <v>1665</v>
      </c>
      <c r="G459" s="78" t="s">
        <v>103</v>
      </c>
      <c r="H459" s="78" t="s">
        <v>1692</v>
      </c>
      <c r="I459" s="78" t="s">
        <v>90</v>
      </c>
      <c r="J459" s="20"/>
      <c r="K459" s="20"/>
      <c r="L459" s="20" t="s">
        <v>2053</v>
      </c>
      <c r="M459" s="20" t="s">
        <v>2054</v>
      </c>
      <c r="N459" s="26" t="s">
        <v>178</v>
      </c>
      <c r="O459" s="79" t="s">
        <v>2055</v>
      </c>
      <c r="P459" s="79" t="s">
        <v>2056</v>
      </c>
      <c r="Q459" s="80" t="s">
        <v>2057</v>
      </c>
      <c r="R459" s="79"/>
      <c r="S459" s="80">
        <v>91001</v>
      </c>
      <c r="T459" s="20" t="s">
        <v>1429</v>
      </c>
      <c r="U459" s="81">
        <v>38765</v>
      </c>
      <c r="V459" s="79">
        <v>7303</v>
      </c>
    </row>
    <row r="460" spans="1:22" ht="17.25" customHeight="1" x14ac:dyDescent="0.2">
      <c r="A460" s="7">
        <v>460</v>
      </c>
      <c r="B460" s="17">
        <v>7304</v>
      </c>
      <c r="C460" s="56" t="s">
        <v>9123</v>
      </c>
      <c r="D460" s="9" t="s">
        <v>8481</v>
      </c>
      <c r="E460" s="9" t="s">
        <v>674</v>
      </c>
      <c r="F460" s="9" t="s">
        <v>7624</v>
      </c>
      <c r="G460" s="16" t="s">
        <v>352</v>
      </c>
      <c r="H460" s="16" t="s">
        <v>677</v>
      </c>
      <c r="I460" s="16" t="s">
        <v>90</v>
      </c>
      <c r="J460" s="9"/>
      <c r="K460" s="9"/>
      <c r="L460" s="9" t="s">
        <v>7625</v>
      </c>
      <c r="M460" s="9" t="s">
        <v>7626</v>
      </c>
      <c r="N460" s="11" t="s">
        <v>35</v>
      </c>
      <c r="O460" s="17" t="s">
        <v>7627</v>
      </c>
      <c r="P460" s="17"/>
      <c r="Q460" s="18"/>
      <c r="R460" s="17"/>
      <c r="S460" s="18" t="s">
        <v>119</v>
      </c>
      <c r="T460" s="18" t="s">
        <v>7628</v>
      </c>
      <c r="U460" s="19">
        <v>38768</v>
      </c>
      <c r="V460" s="17">
        <v>7304</v>
      </c>
    </row>
    <row r="461" spans="1:22" ht="17.25" customHeight="1" x14ac:dyDescent="0.2">
      <c r="A461" s="7">
        <v>461</v>
      </c>
      <c r="B461" s="17">
        <v>7305</v>
      </c>
      <c r="C461" s="56" t="s">
        <v>9122</v>
      </c>
      <c r="D461" s="9" t="s">
        <v>8482</v>
      </c>
      <c r="E461" s="9" t="s">
        <v>502</v>
      </c>
      <c r="F461" s="9" t="s">
        <v>1665</v>
      </c>
      <c r="G461" s="16" t="s">
        <v>103</v>
      </c>
      <c r="H461" s="16" t="s">
        <v>1518</v>
      </c>
      <c r="I461" s="16" t="s">
        <v>90</v>
      </c>
      <c r="J461" s="9"/>
      <c r="K461" s="9"/>
      <c r="L461" s="9" t="s">
        <v>5820</v>
      </c>
      <c r="M461" s="9" t="s">
        <v>5821</v>
      </c>
      <c r="N461" s="11" t="s">
        <v>178</v>
      </c>
      <c r="O461" s="17" t="s">
        <v>5822</v>
      </c>
      <c r="P461" s="17" t="s">
        <v>5823</v>
      </c>
      <c r="Q461" s="18"/>
      <c r="R461" s="17"/>
      <c r="S461" s="18">
        <v>91001</v>
      </c>
      <c r="T461" s="18" t="s">
        <v>5824</v>
      </c>
      <c r="U461" s="19">
        <v>38768</v>
      </c>
      <c r="V461" s="17">
        <v>7305</v>
      </c>
    </row>
    <row r="462" spans="1:22" ht="17.25" customHeight="1" x14ac:dyDescent="0.2">
      <c r="A462" s="7">
        <v>462</v>
      </c>
      <c r="B462" s="17">
        <v>7306</v>
      </c>
      <c r="C462" s="56" t="s">
        <v>7244</v>
      </c>
      <c r="D462" s="9" t="s">
        <v>8483</v>
      </c>
      <c r="E462" s="9" t="s">
        <v>29</v>
      </c>
      <c r="F462" s="9" t="s">
        <v>7245</v>
      </c>
      <c r="G462" s="16" t="s">
        <v>7246</v>
      </c>
      <c r="H462" s="16" t="s">
        <v>7247</v>
      </c>
      <c r="I462" s="16" t="s">
        <v>7248</v>
      </c>
      <c r="J462" s="9" t="s">
        <v>1368</v>
      </c>
      <c r="K462" s="9" t="s">
        <v>7249</v>
      </c>
      <c r="L462" s="9" t="s">
        <v>7250</v>
      </c>
      <c r="M462" s="9" t="s">
        <v>7251</v>
      </c>
      <c r="N462" s="11" t="s">
        <v>35</v>
      </c>
      <c r="O462" s="17" t="s">
        <v>688</v>
      </c>
      <c r="P462" s="17"/>
      <c r="Q462" s="28" t="s">
        <v>7252</v>
      </c>
      <c r="R462" s="17"/>
      <c r="S462" s="18">
        <v>93991</v>
      </c>
      <c r="T462" s="18" t="s">
        <v>7253</v>
      </c>
      <c r="U462" s="19">
        <v>38769</v>
      </c>
      <c r="V462" s="17">
        <v>7306</v>
      </c>
    </row>
    <row r="463" spans="1:22" ht="17.25" customHeight="1" x14ac:dyDescent="0.2">
      <c r="A463" s="7">
        <v>463</v>
      </c>
      <c r="B463" s="17">
        <v>7307</v>
      </c>
      <c r="C463" s="56" t="s">
        <v>7190</v>
      </c>
      <c r="D463" s="9" t="s">
        <v>8484</v>
      </c>
      <c r="E463" s="9" t="s">
        <v>7191</v>
      </c>
      <c r="F463" s="9" t="s">
        <v>7192</v>
      </c>
      <c r="G463" s="16" t="s">
        <v>7193</v>
      </c>
      <c r="H463" s="16" t="s">
        <v>7190</v>
      </c>
      <c r="I463" s="16" t="s">
        <v>7194</v>
      </c>
      <c r="J463" s="9" t="s">
        <v>7195</v>
      </c>
      <c r="K463" s="9" t="s">
        <v>7196</v>
      </c>
      <c r="L463" s="9" t="s">
        <v>7197</v>
      </c>
      <c r="M463" s="9" t="s">
        <v>7198</v>
      </c>
      <c r="N463" s="11" t="s">
        <v>865</v>
      </c>
      <c r="O463" s="17" t="s">
        <v>7199</v>
      </c>
      <c r="P463" s="17"/>
      <c r="Q463" s="18"/>
      <c r="R463" s="17"/>
      <c r="S463" s="18">
        <v>93107</v>
      </c>
      <c r="T463" s="18" t="s">
        <v>7200</v>
      </c>
      <c r="U463" s="19">
        <v>38770</v>
      </c>
      <c r="V463" s="17">
        <v>7307</v>
      </c>
    </row>
    <row r="464" spans="1:22" ht="17.25" customHeight="1" x14ac:dyDescent="0.2">
      <c r="A464" s="7">
        <v>464</v>
      </c>
      <c r="B464" s="17">
        <v>7308</v>
      </c>
      <c r="C464" s="56" t="s">
        <v>7108</v>
      </c>
      <c r="D464" s="9" t="s">
        <v>8485</v>
      </c>
      <c r="E464" s="9" t="s">
        <v>7109</v>
      </c>
      <c r="F464" s="9" t="s">
        <v>7110</v>
      </c>
      <c r="G464" s="16" t="s">
        <v>7111</v>
      </c>
      <c r="H464" s="16" t="s">
        <v>7112</v>
      </c>
      <c r="I464" s="16" t="s">
        <v>7113</v>
      </c>
      <c r="J464" s="9" t="s">
        <v>851</v>
      </c>
      <c r="K464" s="9" t="s">
        <v>7114</v>
      </c>
      <c r="L464" s="9" t="s">
        <v>7115</v>
      </c>
      <c r="M464" s="9" t="s">
        <v>7116</v>
      </c>
      <c r="N464" s="11" t="s">
        <v>93</v>
      </c>
      <c r="O464" s="17" t="s">
        <v>2902</v>
      </c>
      <c r="P464" s="17" t="s">
        <v>7117</v>
      </c>
      <c r="Q464" s="18"/>
      <c r="R464" s="17"/>
      <c r="S464" s="18" t="s">
        <v>280</v>
      </c>
      <c r="T464" s="18" t="s">
        <v>7118</v>
      </c>
      <c r="U464" s="19">
        <v>38775</v>
      </c>
      <c r="V464" s="17">
        <v>7308</v>
      </c>
    </row>
    <row r="465" spans="1:22" ht="17.25" customHeight="1" x14ac:dyDescent="0.2">
      <c r="A465" s="7">
        <v>465</v>
      </c>
      <c r="B465" s="79">
        <v>7309</v>
      </c>
      <c r="C465" s="141" t="s">
        <v>9121</v>
      </c>
      <c r="D465" s="20" t="s">
        <v>8486</v>
      </c>
      <c r="E465" s="20" t="s">
        <v>502</v>
      </c>
      <c r="F465" s="20" t="s">
        <v>1665</v>
      </c>
      <c r="G465" s="78" t="s">
        <v>103</v>
      </c>
      <c r="H465" s="78" t="s">
        <v>1692</v>
      </c>
      <c r="I465" s="78" t="s">
        <v>90</v>
      </c>
      <c r="J465" s="20"/>
      <c r="K465" s="20"/>
      <c r="L465" s="20" t="s">
        <v>2058</v>
      </c>
      <c r="M465" s="20" t="s">
        <v>2059</v>
      </c>
      <c r="N465" s="26" t="s">
        <v>178</v>
      </c>
      <c r="O465" s="26" t="s">
        <v>680</v>
      </c>
      <c r="P465" s="79" t="s">
        <v>2060</v>
      </c>
      <c r="Q465" s="80" t="s">
        <v>2061</v>
      </c>
      <c r="R465" s="79"/>
      <c r="S465" s="80">
        <v>91001</v>
      </c>
      <c r="T465" s="80" t="s">
        <v>511</v>
      </c>
      <c r="U465" s="81">
        <v>38768</v>
      </c>
      <c r="V465" s="79">
        <v>7309</v>
      </c>
    </row>
    <row r="466" spans="1:22" ht="17.25" customHeight="1" x14ac:dyDescent="0.2">
      <c r="A466" s="7">
        <v>466</v>
      </c>
      <c r="B466" s="17">
        <v>7310</v>
      </c>
      <c r="C466" s="56" t="s">
        <v>9120</v>
      </c>
      <c r="D466" s="9" t="s">
        <v>8487</v>
      </c>
      <c r="E466" s="9" t="s">
        <v>502</v>
      </c>
      <c r="F466" s="9" t="s">
        <v>1665</v>
      </c>
      <c r="G466" s="16" t="s">
        <v>103</v>
      </c>
      <c r="H466" s="16" t="s">
        <v>1692</v>
      </c>
      <c r="I466" s="16" t="s">
        <v>90</v>
      </c>
      <c r="J466" s="9"/>
      <c r="K466" s="9"/>
      <c r="L466" s="9" t="s">
        <v>5860</v>
      </c>
      <c r="M466" s="9" t="s">
        <v>5861</v>
      </c>
      <c r="N466" s="11" t="s">
        <v>756</v>
      </c>
      <c r="O466" s="17" t="s">
        <v>5862</v>
      </c>
      <c r="P466" s="17"/>
      <c r="Q466" s="18" t="s">
        <v>5863</v>
      </c>
      <c r="R466" s="17"/>
      <c r="S466" s="18">
        <v>91001</v>
      </c>
      <c r="T466" s="18" t="s">
        <v>766</v>
      </c>
      <c r="U466" s="19">
        <v>38776</v>
      </c>
      <c r="V466" s="17">
        <v>7310</v>
      </c>
    </row>
    <row r="467" spans="1:22" ht="17.25" customHeight="1" x14ac:dyDescent="0.2">
      <c r="A467" s="7">
        <v>467</v>
      </c>
      <c r="B467" s="79">
        <v>7311</v>
      </c>
      <c r="C467" s="141" t="s">
        <v>9119</v>
      </c>
      <c r="D467" s="20" t="s">
        <v>8488</v>
      </c>
      <c r="E467" s="20" t="s">
        <v>502</v>
      </c>
      <c r="F467" s="20" t="s">
        <v>503</v>
      </c>
      <c r="G467" s="78" t="s">
        <v>103</v>
      </c>
      <c r="H467" s="78" t="s">
        <v>504</v>
      </c>
      <c r="I467" s="78" t="s">
        <v>90</v>
      </c>
      <c r="J467" s="20"/>
      <c r="K467" s="20"/>
      <c r="L467" s="20" t="s">
        <v>8060</v>
      </c>
      <c r="M467" s="20" t="s">
        <v>2062</v>
      </c>
      <c r="N467" s="26" t="s">
        <v>64</v>
      </c>
      <c r="O467" s="79" t="s">
        <v>2063</v>
      </c>
      <c r="P467" s="79" t="s">
        <v>8061</v>
      </c>
      <c r="Q467" s="88" t="s">
        <v>8062</v>
      </c>
      <c r="R467" s="79"/>
      <c r="S467" s="80">
        <v>91001</v>
      </c>
      <c r="T467" s="80" t="s">
        <v>511</v>
      </c>
      <c r="U467" s="81">
        <v>38786</v>
      </c>
      <c r="V467" s="79">
        <v>7311</v>
      </c>
    </row>
    <row r="468" spans="1:22" ht="17.25" customHeight="1" x14ac:dyDescent="0.2">
      <c r="A468" s="7">
        <v>468</v>
      </c>
      <c r="B468" s="17">
        <v>7312</v>
      </c>
      <c r="C468" s="56" t="s">
        <v>9118</v>
      </c>
      <c r="D468" s="9" t="s">
        <v>7899</v>
      </c>
      <c r="E468" s="9" t="s">
        <v>502</v>
      </c>
      <c r="F468" s="9" t="s">
        <v>1133</v>
      </c>
      <c r="G468" s="16" t="s">
        <v>352</v>
      </c>
      <c r="H468" s="16" t="s">
        <v>1877</v>
      </c>
      <c r="I468" s="16" t="s">
        <v>90</v>
      </c>
      <c r="J468" s="9"/>
      <c r="K468" s="9"/>
      <c r="L468" s="9" t="s">
        <v>2064</v>
      </c>
      <c r="M468" s="9" t="s">
        <v>2065</v>
      </c>
      <c r="N468" s="11" t="s">
        <v>64</v>
      </c>
      <c r="O468" s="17" t="s">
        <v>2066</v>
      </c>
      <c r="P468" s="17" t="s">
        <v>2067</v>
      </c>
      <c r="Q468" s="18" t="s">
        <v>2068</v>
      </c>
      <c r="R468" s="17"/>
      <c r="S468" s="18">
        <v>91001</v>
      </c>
      <c r="T468" s="18" t="s">
        <v>511</v>
      </c>
      <c r="U468" s="19">
        <v>38786</v>
      </c>
      <c r="V468" s="17">
        <v>7312</v>
      </c>
    </row>
    <row r="469" spans="1:22" ht="17.25" customHeight="1" x14ac:dyDescent="0.2">
      <c r="A469" s="7">
        <v>469</v>
      </c>
      <c r="B469" s="17">
        <v>7313</v>
      </c>
      <c r="C469" s="56" t="s">
        <v>9117</v>
      </c>
      <c r="D469" s="9" t="s">
        <v>8489</v>
      </c>
      <c r="E469" s="9" t="s">
        <v>502</v>
      </c>
      <c r="F469" s="9" t="s">
        <v>2069</v>
      </c>
      <c r="G469" s="16" t="s">
        <v>103</v>
      </c>
      <c r="H469" s="16" t="s">
        <v>2070</v>
      </c>
      <c r="I469" s="16" t="s">
        <v>90</v>
      </c>
      <c r="J469" s="9"/>
      <c r="K469" s="9"/>
      <c r="L469" s="9" t="s">
        <v>2071</v>
      </c>
      <c r="M469" s="9" t="s">
        <v>2072</v>
      </c>
      <c r="N469" s="11" t="s">
        <v>64</v>
      </c>
      <c r="O469" s="17" t="s">
        <v>555</v>
      </c>
      <c r="P469" s="17" t="s">
        <v>2073</v>
      </c>
      <c r="Q469" s="18" t="s">
        <v>2074</v>
      </c>
      <c r="R469" s="17"/>
      <c r="S469" s="18">
        <v>91001</v>
      </c>
      <c r="T469" s="18" t="s">
        <v>511</v>
      </c>
      <c r="U469" s="19">
        <v>38786</v>
      </c>
      <c r="V469" s="17">
        <v>7313</v>
      </c>
    </row>
    <row r="470" spans="1:22" ht="17.25" customHeight="1" x14ac:dyDescent="0.2">
      <c r="A470" s="7">
        <v>470</v>
      </c>
      <c r="B470" s="17">
        <v>7314</v>
      </c>
      <c r="C470" s="56" t="s">
        <v>3893</v>
      </c>
      <c r="D470" s="9" t="s">
        <v>8490</v>
      </c>
      <c r="E470" s="9" t="s">
        <v>55</v>
      </c>
      <c r="F470" s="9" t="s">
        <v>3894</v>
      </c>
      <c r="G470" s="16" t="s">
        <v>3895</v>
      </c>
      <c r="H470" s="16" t="s">
        <v>3896</v>
      </c>
      <c r="I470" s="16" t="s">
        <v>3897</v>
      </c>
      <c r="J470" s="9" t="s">
        <v>3898</v>
      </c>
      <c r="K470" s="9" t="s">
        <v>3899</v>
      </c>
      <c r="L470" s="9" t="s">
        <v>3900</v>
      </c>
      <c r="M470" s="9" t="s">
        <v>3901</v>
      </c>
      <c r="N470" s="11" t="s">
        <v>178</v>
      </c>
      <c r="O470" s="17" t="s">
        <v>3683</v>
      </c>
      <c r="P470" s="17" t="s">
        <v>3902</v>
      </c>
      <c r="Q470" s="18"/>
      <c r="R470" s="17"/>
      <c r="S470" s="18" t="s">
        <v>280</v>
      </c>
      <c r="T470" s="18" t="s">
        <v>3903</v>
      </c>
      <c r="U470" s="19">
        <v>38799</v>
      </c>
      <c r="V470" s="17">
        <v>7314</v>
      </c>
    </row>
    <row r="471" spans="1:22" ht="17.25" customHeight="1" x14ac:dyDescent="0.2">
      <c r="A471" s="7">
        <v>471</v>
      </c>
      <c r="B471" s="17">
        <v>7315</v>
      </c>
      <c r="C471" s="56" t="s">
        <v>9116</v>
      </c>
      <c r="D471" s="9" t="s">
        <v>8491</v>
      </c>
      <c r="E471" s="9" t="s">
        <v>502</v>
      </c>
      <c r="F471" s="9" t="s">
        <v>1133</v>
      </c>
      <c r="G471" s="16" t="s">
        <v>352</v>
      </c>
      <c r="H471" s="16" t="s">
        <v>1877</v>
      </c>
      <c r="I471" s="16" t="s">
        <v>90</v>
      </c>
      <c r="J471" s="9"/>
      <c r="K471" s="9"/>
      <c r="L471" s="9" t="s">
        <v>5944</v>
      </c>
      <c r="M471" s="9" t="s">
        <v>5945</v>
      </c>
      <c r="N471" s="11" t="s">
        <v>1318</v>
      </c>
      <c r="O471" s="17" t="s">
        <v>5946</v>
      </c>
      <c r="P471" s="17"/>
      <c r="Q471" s="18"/>
      <c r="R471" s="17"/>
      <c r="S471" s="18">
        <v>91001</v>
      </c>
      <c r="T471" s="18" t="s">
        <v>5947</v>
      </c>
      <c r="U471" s="19">
        <v>38803</v>
      </c>
      <c r="V471" s="17">
        <v>7315</v>
      </c>
    </row>
    <row r="472" spans="1:22" ht="17.25" customHeight="1" x14ac:dyDescent="0.2">
      <c r="A472" s="7">
        <v>472</v>
      </c>
      <c r="B472" s="17">
        <v>7316</v>
      </c>
      <c r="C472" s="56" t="s">
        <v>4625</v>
      </c>
      <c r="D472" s="9" t="s">
        <v>8492</v>
      </c>
      <c r="E472" s="9" t="s">
        <v>350</v>
      </c>
      <c r="F472" s="9" t="s">
        <v>4626</v>
      </c>
      <c r="G472" s="16" t="s">
        <v>4627</v>
      </c>
      <c r="H472" s="16" t="s">
        <v>4628</v>
      </c>
      <c r="I472" s="16" t="s">
        <v>4629</v>
      </c>
      <c r="J472" s="9" t="s">
        <v>4630</v>
      </c>
      <c r="K472" s="9" t="s">
        <v>4631</v>
      </c>
      <c r="L472" s="9" t="s">
        <v>4632</v>
      </c>
      <c r="M472" s="9" t="s">
        <v>4633</v>
      </c>
      <c r="N472" s="11" t="s">
        <v>865</v>
      </c>
      <c r="O472" s="17" t="s">
        <v>2025</v>
      </c>
      <c r="P472" s="17"/>
      <c r="Q472" s="18"/>
      <c r="R472" s="17"/>
      <c r="S472" s="18" t="s">
        <v>201</v>
      </c>
      <c r="T472" s="18" t="s">
        <v>4634</v>
      </c>
      <c r="U472" s="19">
        <v>38804</v>
      </c>
      <c r="V472" s="17">
        <v>7316</v>
      </c>
    </row>
    <row r="473" spans="1:22" ht="17.25" customHeight="1" x14ac:dyDescent="0.2">
      <c r="A473" s="7">
        <v>473</v>
      </c>
      <c r="B473" s="17">
        <v>7317</v>
      </c>
      <c r="C473" s="56" t="s">
        <v>9115</v>
      </c>
      <c r="D473" s="9" t="s">
        <v>8493</v>
      </c>
      <c r="E473" s="9" t="s">
        <v>502</v>
      </c>
      <c r="F473" s="9" t="s">
        <v>503</v>
      </c>
      <c r="G473" s="16" t="s">
        <v>103</v>
      </c>
      <c r="H473" s="16" t="s">
        <v>504</v>
      </c>
      <c r="I473" s="16" t="s">
        <v>90</v>
      </c>
      <c r="J473" s="9"/>
      <c r="K473" s="9"/>
      <c r="L473" s="9" t="s">
        <v>5855</v>
      </c>
      <c r="M473" s="9" t="s">
        <v>5856</v>
      </c>
      <c r="N473" s="11" t="s">
        <v>756</v>
      </c>
      <c r="O473" s="17" t="s">
        <v>5857</v>
      </c>
      <c r="P473" s="17" t="s">
        <v>5858</v>
      </c>
      <c r="Q473" s="18"/>
      <c r="R473" s="17" t="s">
        <v>5859</v>
      </c>
      <c r="S473" s="18">
        <v>91001</v>
      </c>
      <c r="T473" s="18" t="s">
        <v>766</v>
      </c>
      <c r="U473" s="19">
        <v>38813</v>
      </c>
      <c r="V473" s="17">
        <v>7317</v>
      </c>
    </row>
    <row r="474" spans="1:22" ht="17.25" customHeight="1" x14ac:dyDescent="0.2">
      <c r="A474" s="7">
        <v>474</v>
      </c>
      <c r="B474" s="17">
        <v>7318</v>
      </c>
      <c r="C474" s="56" t="s">
        <v>7828</v>
      </c>
      <c r="D474" s="9" t="s">
        <v>8494</v>
      </c>
      <c r="E474" s="9" t="s">
        <v>3676</v>
      </c>
      <c r="F474" s="9" t="s">
        <v>7829</v>
      </c>
      <c r="G474" s="16" t="s">
        <v>7830</v>
      </c>
      <c r="H474" s="16" t="s">
        <v>7831</v>
      </c>
      <c r="I474" s="16" t="s">
        <v>90</v>
      </c>
      <c r="J474" s="9"/>
      <c r="K474" s="9"/>
      <c r="L474" s="9" t="s">
        <v>7832</v>
      </c>
      <c r="M474" s="9" t="s">
        <v>7833</v>
      </c>
      <c r="N474" s="11" t="s">
        <v>865</v>
      </c>
      <c r="O474" s="17" t="s">
        <v>230</v>
      </c>
      <c r="P474" s="17" t="s">
        <v>7834</v>
      </c>
      <c r="Q474" s="18" t="s">
        <v>7835</v>
      </c>
      <c r="R474" s="17"/>
      <c r="S474" s="18">
        <v>93105</v>
      </c>
      <c r="T474" s="18" t="s">
        <v>7836</v>
      </c>
      <c r="U474" s="19">
        <v>38824</v>
      </c>
      <c r="V474" s="17">
        <v>7318</v>
      </c>
    </row>
    <row r="475" spans="1:22" ht="17.25" customHeight="1" x14ac:dyDescent="0.2">
      <c r="A475" s="7">
        <v>475</v>
      </c>
      <c r="B475" s="17">
        <v>7319</v>
      </c>
      <c r="C475" s="56" t="s">
        <v>7801</v>
      </c>
      <c r="D475" s="9" t="s">
        <v>8495</v>
      </c>
      <c r="E475" s="9" t="s">
        <v>3676</v>
      </c>
      <c r="F475" s="9" t="s">
        <v>7802</v>
      </c>
      <c r="G475" s="16" t="s">
        <v>352</v>
      </c>
      <c r="H475" s="16" t="s">
        <v>7803</v>
      </c>
      <c r="I475" s="16" t="s">
        <v>90</v>
      </c>
      <c r="J475" s="9"/>
      <c r="K475" s="9"/>
      <c r="L475" s="9" t="s">
        <v>7804</v>
      </c>
      <c r="M475" s="9" t="s">
        <v>7805</v>
      </c>
      <c r="N475" s="11" t="s">
        <v>49</v>
      </c>
      <c r="O475" s="17" t="s">
        <v>1564</v>
      </c>
      <c r="P475" s="17" t="s">
        <v>7806</v>
      </c>
      <c r="Q475" s="28" t="s">
        <v>7807</v>
      </c>
      <c r="R475" s="17"/>
      <c r="S475" s="18">
        <v>93105</v>
      </c>
      <c r="T475" s="18" t="s">
        <v>7808</v>
      </c>
      <c r="U475" s="19">
        <v>38652</v>
      </c>
      <c r="V475" s="17">
        <v>7319</v>
      </c>
    </row>
    <row r="476" spans="1:22" ht="17.25" customHeight="1" x14ac:dyDescent="0.2">
      <c r="A476" s="7">
        <v>476</v>
      </c>
      <c r="B476" s="79">
        <v>7320</v>
      </c>
      <c r="C476" s="141" t="s">
        <v>2075</v>
      </c>
      <c r="D476" s="20" t="s">
        <v>7994</v>
      </c>
      <c r="E476" s="20" t="s">
        <v>55</v>
      </c>
      <c r="F476" s="20" t="s">
        <v>2076</v>
      </c>
      <c r="G476" s="78" t="s">
        <v>2077</v>
      </c>
      <c r="H476" s="78" t="s">
        <v>2078</v>
      </c>
      <c r="I476" s="78" t="s">
        <v>2079</v>
      </c>
      <c r="J476" s="20" t="s">
        <v>2080</v>
      </c>
      <c r="K476" s="20" t="s">
        <v>2081</v>
      </c>
      <c r="L476" s="20" t="s">
        <v>2082</v>
      </c>
      <c r="M476" s="20" t="s">
        <v>2083</v>
      </c>
      <c r="N476" s="26" t="s">
        <v>64</v>
      </c>
      <c r="O476" s="79" t="s">
        <v>1232</v>
      </c>
      <c r="P476" s="79" t="s">
        <v>2084</v>
      </c>
      <c r="Q476" s="80" t="s">
        <v>2085</v>
      </c>
      <c r="R476" s="79"/>
      <c r="S476" s="80">
        <v>93401</v>
      </c>
      <c r="T476" s="80" t="s">
        <v>2086</v>
      </c>
      <c r="U476" s="81">
        <v>38848</v>
      </c>
      <c r="V476" s="79">
        <v>7320</v>
      </c>
    </row>
    <row r="477" spans="1:22" ht="17.25" customHeight="1" x14ac:dyDescent="0.2">
      <c r="A477" s="7">
        <v>477</v>
      </c>
      <c r="B477" s="17">
        <v>7321</v>
      </c>
      <c r="C477" s="56" t="s">
        <v>6372</v>
      </c>
      <c r="D477" s="9" t="s">
        <v>8496</v>
      </c>
      <c r="E477" s="9" t="s">
        <v>2088</v>
      </c>
      <c r="F477" s="9" t="s">
        <v>6373</v>
      </c>
      <c r="G477" s="16" t="s">
        <v>6374</v>
      </c>
      <c r="H477" s="16" t="s">
        <v>6375</v>
      </c>
      <c r="I477" s="16" t="s">
        <v>6376</v>
      </c>
      <c r="J477" s="9" t="s">
        <v>4853</v>
      </c>
      <c r="K477" s="9" t="s">
        <v>6377</v>
      </c>
      <c r="L477" s="9" t="s">
        <v>6378</v>
      </c>
      <c r="M477" s="9" t="s">
        <v>6379</v>
      </c>
      <c r="N477" s="11" t="s">
        <v>93</v>
      </c>
      <c r="O477" s="17" t="s">
        <v>5542</v>
      </c>
      <c r="P477" s="17"/>
      <c r="Q477" s="18"/>
      <c r="R477" s="17"/>
      <c r="S477" s="18">
        <v>93401</v>
      </c>
      <c r="T477" s="18" t="s">
        <v>6380</v>
      </c>
      <c r="U477" s="19">
        <v>38860</v>
      </c>
      <c r="V477" s="17">
        <v>7321</v>
      </c>
    </row>
    <row r="478" spans="1:22" ht="17.25" customHeight="1" x14ac:dyDescent="0.2">
      <c r="A478" s="7">
        <v>478</v>
      </c>
      <c r="B478" s="17">
        <v>7322</v>
      </c>
      <c r="C478" s="56" t="s">
        <v>4574</v>
      </c>
      <c r="D478" s="9" t="s">
        <v>8497</v>
      </c>
      <c r="E478" s="9" t="s">
        <v>4575</v>
      </c>
      <c r="F478" s="9" t="s">
        <v>4576</v>
      </c>
      <c r="G478" s="16" t="s">
        <v>4577</v>
      </c>
      <c r="H478" s="16" t="s">
        <v>4578</v>
      </c>
      <c r="I478" s="16" t="s">
        <v>4579</v>
      </c>
      <c r="J478" s="9" t="s">
        <v>4580</v>
      </c>
      <c r="K478" s="9" t="s">
        <v>614</v>
      </c>
      <c r="L478" s="9" t="s">
        <v>614</v>
      </c>
      <c r="M478" s="9" t="s">
        <v>4581</v>
      </c>
      <c r="N478" s="11" t="s">
        <v>865</v>
      </c>
      <c r="O478" s="17" t="s">
        <v>4582</v>
      </c>
      <c r="P478" s="17"/>
      <c r="Q478" s="18"/>
      <c r="R478" s="17"/>
      <c r="S478" s="18" t="s">
        <v>346</v>
      </c>
      <c r="T478" s="18" t="s">
        <v>4583</v>
      </c>
      <c r="U478" s="19">
        <v>38867</v>
      </c>
      <c r="V478" s="17">
        <v>7322</v>
      </c>
    </row>
    <row r="479" spans="1:22" ht="17.25" customHeight="1" x14ac:dyDescent="0.2">
      <c r="A479" s="7">
        <v>479</v>
      </c>
      <c r="B479" s="17">
        <v>7323</v>
      </c>
      <c r="C479" s="56" t="s">
        <v>4945</v>
      </c>
      <c r="D479" s="9" t="s">
        <v>8498</v>
      </c>
      <c r="E479" s="9" t="s">
        <v>189</v>
      </c>
      <c r="F479" s="9" t="s">
        <v>4946</v>
      </c>
      <c r="G479" s="16" t="s">
        <v>4947</v>
      </c>
      <c r="H479" s="16" t="s">
        <v>4948</v>
      </c>
      <c r="I479" s="16" t="s">
        <v>4949</v>
      </c>
      <c r="J479" s="9" t="s">
        <v>4950</v>
      </c>
      <c r="K479" s="9" t="s">
        <v>4951</v>
      </c>
      <c r="L479" s="9" t="s">
        <v>4952</v>
      </c>
      <c r="M479" s="9" t="s">
        <v>4953</v>
      </c>
      <c r="N479" s="11" t="s">
        <v>93</v>
      </c>
      <c r="O479" s="17" t="s">
        <v>4954</v>
      </c>
      <c r="P479" s="17" t="s">
        <v>4955</v>
      </c>
      <c r="Q479" s="18" t="s">
        <v>4956</v>
      </c>
      <c r="R479" s="17"/>
      <c r="S479" s="18" t="s">
        <v>201</v>
      </c>
      <c r="T479" s="18" t="s">
        <v>4957</v>
      </c>
      <c r="U479" s="19">
        <v>38898</v>
      </c>
      <c r="V479" s="17">
        <v>7323</v>
      </c>
    </row>
    <row r="480" spans="1:22" ht="17.25" customHeight="1" x14ac:dyDescent="0.2">
      <c r="A480" s="7">
        <v>480</v>
      </c>
      <c r="B480" s="17">
        <v>7325</v>
      </c>
      <c r="C480" s="56" t="s">
        <v>7119</v>
      </c>
      <c r="D480" s="9" t="s">
        <v>8499</v>
      </c>
      <c r="E480" s="9" t="s">
        <v>55</v>
      </c>
      <c r="F480" s="9" t="s">
        <v>7120</v>
      </c>
      <c r="G480" s="16" t="s">
        <v>7121</v>
      </c>
      <c r="H480" s="16" t="s">
        <v>7122</v>
      </c>
      <c r="I480" s="16" t="s">
        <v>7123</v>
      </c>
      <c r="J480" s="9" t="s">
        <v>737</v>
      </c>
      <c r="K480" s="9" t="s">
        <v>7124</v>
      </c>
      <c r="L480" s="9" t="s">
        <v>7125</v>
      </c>
      <c r="M480" s="9" t="s">
        <v>7126</v>
      </c>
      <c r="N480" s="11" t="s">
        <v>93</v>
      </c>
      <c r="O480" s="17"/>
      <c r="P480" s="17"/>
      <c r="Q480" s="18" t="s">
        <v>7127</v>
      </c>
      <c r="R480" s="17"/>
      <c r="S480" s="18">
        <v>93401</v>
      </c>
      <c r="T480" s="18" t="s">
        <v>7128</v>
      </c>
      <c r="U480" s="19">
        <v>38903</v>
      </c>
      <c r="V480" s="17">
        <v>7325</v>
      </c>
    </row>
    <row r="481" spans="1:22" ht="17.25" customHeight="1" x14ac:dyDescent="0.2">
      <c r="A481" s="7">
        <v>481</v>
      </c>
      <c r="B481" s="17">
        <v>7326</v>
      </c>
      <c r="C481" s="56" t="s">
        <v>7223</v>
      </c>
      <c r="D481" s="9" t="s">
        <v>8500</v>
      </c>
      <c r="E481" s="9" t="s">
        <v>29</v>
      </c>
      <c r="F481" s="9" t="s">
        <v>7224</v>
      </c>
      <c r="G481" s="16" t="s">
        <v>7225</v>
      </c>
      <c r="H481" s="16" t="s">
        <v>7226</v>
      </c>
      <c r="I481" s="16" t="s">
        <v>7227</v>
      </c>
      <c r="J481" s="9" t="s">
        <v>7228</v>
      </c>
      <c r="K481" s="9" t="s">
        <v>7229</v>
      </c>
      <c r="L481" s="9" t="s">
        <v>7230</v>
      </c>
      <c r="M481" s="9" t="s">
        <v>7231</v>
      </c>
      <c r="N481" s="11" t="s">
        <v>93</v>
      </c>
      <c r="O481" s="17" t="s">
        <v>1733</v>
      </c>
      <c r="P481" s="17"/>
      <c r="Q481" s="18" t="s">
        <v>7232</v>
      </c>
      <c r="R481" s="17"/>
      <c r="S481" s="18" t="s">
        <v>201</v>
      </c>
      <c r="T481" s="18" t="s">
        <v>7233</v>
      </c>
      <c r="U481" s="19">
        <v>38904</v>
      </c>
      <c r="V481" s="17">
        <v>7326</v>
      </c>
    </row>
    <row r="482" spans="1:22" ht="17.25" customHeight="1" x14ac:dyDescent="0.2">
      <c r="A482" s="7">
        <v>482</v>
      </c>
      <c r="B482" s="17">
        <v>7327</v>
      </c>
      <c r="C482" s="56" t="s">
        <v>5532</v>
      </c>
      <c r="D482" s="9" t="s">
        <v>8501</v>
      </c>
      <c r="E482" s="9" t="s">
        <v>5533</v>
      </c>
      <c r="F482" s="9" t="s">
        <v>5534</v>
      </c>
      <c r="G482" s="16" t="s">
        <v>5535</v>
      </c>
      <c r="H482" s="16" t="s">
        <v>5536</v>
      </c>
      <c r="I482" s="16" t="s">
        <v>5537</v>
      </c>
      <c r="J482" s="9" t="s">
        <v>5538</v>
      </c>
      <c r="K482" s="9" t="s">
        <v>5539</v>
      </c>
      <c r="L482" s="9" t="s">
        <v>5540</v>
      </c>
      <c r="M482" s="9" t="s">
        <v>5541</v>
      </c>
      <c r="N482" s="11" t="s">
        <v>93</v>
      </c>
      <c r="O482" s="17" t="s">
        <v>5542</v>
      </c>
      <c r="P482" s="17"/>
      <c r="Q482" s="18"/>
      <c r="R482" s="17"/>
      <c r="S482" s="18" t="s">
        <v>346</v>
      </c>
      <c r="T482" s="18" t="s">
        <v>5543</v>
      </c>
      <c r="U482" s="19">
        <v>38905</v>
      </c>
      <c r="V482" s="17">
        <v>7327</v>
      </c>
    </row>
    <row r="483" spans="1:22" ht="17.25" customHeight="1" x14ac:dyDescent="0.2">
      <c r="A483" s="7">
        <v>483</v>
      </c>
      <c r="B483" s="17">
        <v>7328</v>
      </c>
      <c r="C483" s="56" t="s">
        <v>4406</v>
      </c>
      <c r="D483" s="9" t="s">
        <v>8502</v>
      </c>
      <c r="E483" s="9" t="s">
        <v>55</v>
      </c>
      <c r="F483" s="9" t="s">
        <v>4407</v>
      </c>
      <c r="G483" s="16" t="s">
        <v>4408</v>
      </c>
      <c r="H483" s="16" t="s">
        <v>4409</v>
      </c>
      <c r="I483" s="16" t="s">
        <v>4410</v>
      </c>
      <c r="J483" s="9" t="s">
        <v>291</v>
      </c>
      <c r="K483" s="9" t="s">
        <v>4411</v>
      </c>
      <c r="L483" s="9" t="s">
        <v>4412</v>
      </c>
      <c r="M483" s="9" t="s">
        <v>4413</v>
      </c>
      <c r="N483" s="11" t="s">
        <v>93</v>
      </c>
      <c r="O483" s="17" t="s">
        <v>198</v>
      </c>
      <c r="P483" s="17" t="s">
        <v>4414</v>
      </c>
      <c r="Q483" s="18" t="s">
        <v>4415</v>
      </c>
      <c r="R483" s="17"/>
      <c r="S483" s="18">
        <v>93401</v>
      </c>
      <c r="T483" s="18" t="s">
        <v>4416</v>
      </c>
      <c r="U483" s="19">
        <v>38905</v>
      </c>
      <c r="V483" s="17">
        <v>7328</v>
      </c>
    </row>
    <row r="484" spans="1:22" ht="17.25" customHeight="1" x14ac:dyDescent="0.2">
      <c r="A484" s="7">
        <v>484</v>
      </c>
      <c r="B484" s="17">
        <v>7329</v>
      </c>
      <c r="C484" s="56" t="s">
        <v>5338</v>
      </c>
      <c r="D484" s="9" t="s">
        <v>8503</v>
      </c>
      <c r="E484" s="9" t="s">
        <v>1120</v>
      </c>
      <c r="F484" s="9" t="s">
        <v>5339</v>
      </c>
      <c r="G484" s="16" t="s">
        <v>5340</v>
      </c>
      <c r="H484" s="16" t="s">
        <v>5341</v>
      </c>
      <c r="I484" s="16" t="s">
        <v>5342</v>
      </c>
      <c r="J484" s="9" t="s">
        <v>5343</v>
      </c>
      <c r="K484" s="9" t="s">
        <v>5344</v>
      </c>
      <c r="L484" s="9" t="s">
        <v>5345</v>
      </c>
      <c r="M484" s="9" t="s">
        <v>5346</v>
      </c>
      <c r="N484" s="11" t="s">
        <v>756</v>
      </c>
      <c r="O484" s="17" t="s">
        <v>2120</v>
      </c>
      <c r="P484" s="17"/>
      <c r="Q484" s="18"/>
      <c r="R484" s="17"/>
      <c r="S484" s="18">
        <v>93401</v>
      </c>
      <c r="T484" s="18" t="s">
        <v>5347</v>
      </c>
      <c r="U484" s="19">
        <v>38911</v>
      </c>
      <c r="V484" s="17">
        <v>7329</v>
      </c>
    </row>
    <row r="485" spans="1:22" ht="17.25" customHeight="1" x14ac:dyDescent="0.2">
      <c r="A485" s="7">
        <v>485</v>
      </c>
      <c r="B485" s="17">
        <v>7330</v>
      </c>
      <c r="C485" s="56" t="s">
        <v>6258</v>
      </c>
      <c r="D485" s="9" t="s">
        <v>8504</v>
      </c>
      <c r="E485" s="9" t="s">
        <v>6259</v>
      </c>
      <c r="F485" s="9" t="s">
        <v>6260</v>
      </c>
      <c r="G485" s="16" t="s">
        <v>6261</v>
      </c>
      <c r="H485" s="16" t="s">
        <v>6262</v>
      </c>
      <c r="I485" s="16" t="s">
        <v>6263</v>
      </c>
      <c r="J485" s="9" t="s">
        <v>4853</v>
      </c>
      <c r="K485" s="9" t="s">
        <v>6264</v>
      </c>
      <c r="L485" s="9" t="s">
        <v>6265</v>
      </c>
      <c r="M485" s="9" t="s">
        <v>6266</v>
      </c>
      <c r="N485" s="11" t="s">
        <v>64</v>
      </c>
      <c r="O485" s="17"/>
      <c r="P485" s="17" t="s">
        <v>6267</v>
      </c>
      <c r="Q485" s="18"/>
      <c r="R485" s="17"/>
      <c r="S485" s="18">
        <v>93401</v>
      </c>
      <c r="T485" s="18" t="s">
        <v>6268</v>
      </c>
      <c r="U485" s="19">
        <v>38915</v>
      </c>
      <c r="V485" s="17">
        <v>7330</v>
      </c>
    </row>
    <row r="486" spans="1:22" ht="17.25" customHeight="1" x14ac:dyDescent="0.2">
      <c r="A486" s="7">
        <v>486</v>
      </c>
      <c r="B486" s="17">
        <v>7331</v>
      </c>
      <c r="C486" s="144" t="s">
        <v>2087</v>
      </c>
      <c r="D486" s="9" t="s">
        <v>8505</v>
      </c>
      <c r="E486" s="9" t="s">
        <v>2088</v>
      </c>
      <c r="F486" s="9" t="s">
        <v>2089</v>
      </c>
      <c r="G486" s="86" t="s">
        <v>2090</v>
      </c>
      <c r="H486" s="16" t="s">
        <v>2091</v>
      </c>
      <c r="I486" s="16" t="s">
        <v>2092</v>
      </c>
      <c r="J486" s="9" t="s">
        <v>2093</v>
      </c>
      <c r="K486" s="9" t="s">
        <v>2094</v>
      </c>
      <c r="L486" s="9" t="s">
        <v>2095</v>
      </c>
      <c r="M486" s="9" t="s">
        <v>2096</v>
      </c>
      <c r="N486" s="11" t="s">
        <v>64</v>
      </c>
      <c r="O486" s="17" t="s">
        <v>765</v>
      </c>
      <c r="P486" s="17" t="s">
        <v>2097</v>
      </c>
      <c r="Q486" s="18" t="s">
        <v>2098</v>
      </c>
      <c r="R486" s="17"/>
      <c r="S486" s="18">
        <v>93401</v>
      </c>
      <c r="T486" s="55" t="s">
        <v>2099</v>
      </c>
      <c r="U486" s="19">
        <v>38936</v>
      </c>
      <c r="V486" s="17">
        <v>7331</v>
      </c>
    </row>
    <row r="487" spans="1:22" ht="17.25" customHeight="1" x14ac:dyDescent="0.2">
      <c r="A487" s="7">
        <v>487</v>
      </c>
      <c r="B487" s="17">
        <v>7332</v>
      </c>
      <c r="C487" s="56" t="s">
        <v>6314</v>
      </c>
      <c r="D487" s="9" t="s">
        <v>8506</v>
      </c>
      <c r="E487" s="9" t="s">
        <v>923</v>
      </c>
      <c r="F487" s="9" t="s">
        <v>6315</v>
      </c>
      <c r="G487" s="16" t="s">
        <v>6316</v>
      </c>
      <c r="H487" s="16" t="s">
        <v>6317</v>
      </c>
      <c r="I487" s="16" t="s">
        <v>6318</v>
      </c>
      <c r="J487" s="9" t="s">
        <v>6319</v>
      </c>
      <c r="K487" s="9" t="s">
        <v>6320</v>
      </c>
      <c r="L487" s="9" t="s">
        <v>6321</v>
      </c>
      <c r="M487" s="9" t="s">
        <v>6322</v>
      </c>
      <c r="N487" s="11" t="s">
        <v>64</v>
      </c>
      <c r="O487" s="17" t="s">
        <v>6323</v>
      </c>
      <c r="P487" s="17"/>
      <c r="Q487" s="18"/>
      <c r="R487" s="17"/>
      <c r="S487" s="18" t="s">
        <v>346</v>
      </c>
      <c r="T487" s="18" t="s">
        <v>6324</v>
      </c>
      <c r="U487" s="19">
        <v>41493</v>
      </c>
      <c r="V487" s="17">
        <v>7332</v>
      </c>
    </row>
    <row r="488" spans="1:22" ht="17.25" customHeight="1" x14ac:dyDescent="0.2">
      <c r="A488" s="7">
        <v>488</v>
      </c>
      <c r="B488" s="17">
        <v>7333</v>
      </c>
      <c r="C488" s="56" t="s">
        <v>3378</v>
      </c>
      <c r="D488" s="9" t="s">
        <v>8507</v>
      </c>
      <c r="E488" s="9" t="s">
        <v>55</v>
      </c>
      <c r="F488" s="9" t="s">
        <v>3379</v>
      </c>
      <c r="G488" s="16" t="s">
        <v>3380</v>
      </c>
      <c r="H488" s="16" t="s">
        <v>3381</v>
      </c>
      <c r="I488" s="16" t="s">
        <v>3382</v>
      </c>
      <c r="J488" s="9" t="s">
        <v>1163</v>
      </c>
      <c r="K488" s="9" t="s">
        <v>3383</v>
      </c>
      <c r="L488" s="9" t="s">
        <v>3384</v>
      </c>
      <c r="M488" s="9" t="s">
        <v>3385</v>
      </c>
      <c r="N488" s="11" t="s">
        <v>865</v>
      </c>
      <c r="O488" s="17" t="s">
        <v>219</v>
      </c>
      <c r="P488" s="17" t="s">
        <v>3386</v>
      </c>
      <c r="Q488" s="18" t="s">
        <v>3387</v>
      </c>
      <c r="R488" s="17"/>
      <c r="S488" s="18" t="s">
        <v>233</v>
      </c>
      <c r="T488" s="18" t="s">
        <v>3388</v>
      </c>
      <c r="U488" s="19">
        <v>38950</v>
      </c>
      <c r="V488" s="17">
        <v>7333</v>
      </c>
    </row>
    <row r="489" spans="1:22" ht="17.25" customHeight="1" x14ac:dyDescent="0.2">
      <c r="A489" s="7">
        <v>489</v>
      </c>
      <c r="B489" s="17">
        <v>7334</v>
      </c>
      <c r="C489" s="56" t="s">
        <v>7748</v>
      </c>
      <c r="D489" s="9" t="s">
        <v>8508</v>
      </c>
      <c r="E489" s="9" t="s">
        <v>7749</v>
      </c>
      <c r="F489" s="9" t="s">
        <v>7750</v>
      </c>
      <c r="G489" s="16" t="s">
        <v>7751</v>
      </c>
      <c r="H489" s="16" t="s">
        <v>7752</v>
      </c>
      <c r="I489" s="16" t="s">
        <v>7753</v>
      </c>
      <c r="J489" s="9" t="s">
        <v>6319</v>
      </c>
      <c r="K489" s="9" t="s">
        <v>7754</v>
      </c>
      <c r="L489" s="9" t="s">
        <v>7755</v>
      </c>
      <c r="M489" s="9" t="s">
        <v>7756</v>
      </c>
      <c r="N489" s="11" t="s">
        <v>93</v>
      </c>
      <c r="O489" s="17" t="s">
        <v>198</v>
      </c>
      <c r="P489" s="17"/>
      <c r="Q489" s="18"/>
      <c r="R489" s="17"/>
      <c r="S489" s="18">
        <v>93105</v>
      </c>
      <c r="T489" s="18" t="s">
        <v>7757</v>
      </c>
      <c r="U489" s="19">
        <v>38957</v>
      </c>
      <c r="V489" s="17">
        <v>7334</v>
      </c>
    </row>
    <row r="490" spans="1:22" ht="17.25" customHeight="1" x14ac:dyDescent="0.2">
      <c r="A490" s="7">
        <v>490</v>
      </c>
      <c r="B490" s="17">
        <v>7335</v>
      </c>
      <c r="C490" s="56" t="s">
        <v>7254</v>
      </c>
      <c r="D490" s="9" t="s">
        <v>8509</v>
      </c>
      <c r="E490" s="9" t="s">
        <v>55</v>
      </c>
      <c r="F490" s="9" t="s">
        <v>7255</v>
      </c>
      <c r="G490" s="16" t="s">
        <v>7256</v>
      </c>
      <c r="H490" s="16" t="s">
        <v>7112</v>
      </c>
      <c r="I490" s="16" t="s">
        <v>7257</v>
      </c>
      <c r="J490" s="9" t="s">
        <v>3803</v>
      </c>
      <c r="K490" s="9" t="s">
        <v>7258</v>
      </c>
      <c r="L490" s="9" t="s">
        <v>7259</v>
      </c>
      <c r="M490" s="9" t="s">
        <v>7260</v>
      </c>
      <c r="N490" s="11" t="s">
        <v>93</v>
      </c>
      <c r="O490" s="17" t="s">
        <v>198</v>
      </c>
      <c r="P490" s="17"/>
      <c r="Q490" s="18"/>
      <c r="R490" s="17"/>
      <c r="S490" s="18" t="s">
        <v>280</v>
      </c>
      <c r="T490" s="18" t="s">
        <v>7261</v>
      </c>
      <c r="U490" s="19">
        <v>39006</v>
      </c>
      <c r="V490" s="17">
        <v>7335</v>
      </c>
    </row>
    <row r="491" spans="1:22" ht="17.25" customHeight="1" x14ac:dyDescent="0.2">
      <c r="A491" s="7">
        <v>491</v>
      </c>
      <c r="B491" s="17">
        <v>7336</v>
      </c>
      <c r="C491" s="56" t="s">
        <v>7789</v>
      </c>
      <c r="D491" s="9" t="s">
        <v>8510</v>
      </c>
      <c r="E491" s="9" t="s">
        <v>7790</v>
      </c>
      <c r="F491" s="9" t="s">
        <v>7791</v>
      </c>
      <c r="G491" s="16" t="s">
        <v>7792</v>
      </c>
      <c r="H491" s="16" t="s">
        <v>7793</v>
      </c>
      <c r="I491" s="16" t="s">
        <v>7794</v>
      </c>
      <c r="J491" s="9" t="s">
        <v>7795</v>
      </c>
      <c r="K491" s="9" t="s">
        <v>7796</v>
      </c>
      <c r="L491" s="9" t="s">
        <v>7797</v>
      </c>
      <c r="M491" s="9" t="s">
        <v>7798</v>
      </c>
      <c r="N491" s="11" t="s">
        <v>93</v>
      </c>
      <c r="O491" s="17" t="s">
        <v>4159</v>
      </c>
      <c r="P491" s="17" t="s">
        <v>7799</v>
      </c>
      <c r="Q491" s="18"/>
      <c r="R491" s="17"/>
      <c r="S491" s="18">
        <v>93105</v>
      </c>
      <c r="T491" s="18" t="s">
        <v>7800</v>
      </c>
      <c r="U491" s="19">
        <v>39006</v>
      </c>
      <c r="V491" s="17">
        <v>7336</v>
      </c>
    </row>
    <row r="492" spans="1:22" ht="17.25" customHeight="1" x14ac:dyDescent="0.2">
      <c r="A492" s="7">
        <v>492</v>
      </c>
      <c r="B492" s="17">
        <v>7337</v>
      </c>
      <c r="C492" s="56" t="s">
        <v>4668</v>
      </c>
      <c r="D492" s="9" t="s">
        <v>8511</v>
      </c>
      <c r="E492" s="9" t="s">
        <v>162</v>
      </c>
      <c r="F492" s="9" t="s">
        <v>4669</v>
      </c>
      <c r="G492" s="16" t="s">
        <v>4670</v>
      </c>
      <c r="H492" s="16" t="s">
        <v>4671</v>
      </c>
      <c r="I492" s="16" t="s">
        <v>4672</v>
      </c>
      <c r="J492" s="9" t="s">
        <v>4673</v>
      </c>
      <c r="K492" s="9" t="s">
        <v>4674</v>
      </c>
      <c r="L492" s="9" t="s">
        <v>4675</v>
      </c>
      <c r="M492" s="9" t="s">
        <v>4676</v>
      </c>
      <c r="N492" s="11" t="s">
        <v>35</v>
      </c>
      <c r="O492" s="17" t="s">
        <v>1459</v>
      </c>
      <c r="P492" s="17" t="s">
        <v>4677</v>
      </c>
      <c r="Q492" s="18" t="s">
        <v>4678</v>
      </c>
      <c r="R492" s="17"/>
      <c r="S492" s="18" t="s">
        <v>346</v>
      </c>
      <c r="T492" s="18" t="s">
        <v>4679</v>
      </c>
      <c r="U492" s="19">
        <v>39013</v>
      </c>
      <c r="V492" s="17">
        <v>7337</v>
      </c>
    </row>
    <row r="493" spans="1:22" ht="17.25" customHeight="1" x14ac:dyDescent="0.2">
      <c r="A493" s="7">
        <v>493</v>
      </c>
      <c r="B493" s="17">
        <v>7338</v>
      </c>
      <c r="C493" s="56" t="s">
        <v>4485</v>
      </c>
      <c r="D493" s="9" t="s">
        <v>8512</v>
      </c>
      <c r="E493" s="9" t="s">
        <v>55</v>
      </c>
      <c r="F493" s="9" t="s">
        <v>4486</v>
      </c>
      <c r="G493" s="16" t="s">
        <v>4487</v>
      </c>
      <c r="H493" s="16" t="s">
        <v>4488</v>
      </c>
      <c r="I493" s="16" t="s">
        <v>4489</v>
      </c>
      <c r="J493" s="9" t="s">
        <v>1240</v>
      </c>
      <c r="K493" s="9" t="s">
        <v>4490</v>
      </c>
      <c r="L493" s="9" t="s">
        <v>4491</v>
      </c>
      <c r="M493" s="9" t="s">
        <v>4492</v>
      </c>
      <c r="N493" s="11" t="s">
        <v>93</v>
      </c>
      <c r="O493" s="17" t="s">
        <v>4159</v>
      </c>
      <c r="P493" s="17" t="s">
        <v>4493</v>
      </c>
      <c r="Q493" s="18" t="s">
        <v>4494</v>
      </c>
      <c r="R493" s="17"/>
      <c r="S493" s="18" t="s">
        <v>233</v>
      </c>
      <c r="T493" s="18" t="s">
        <v>4495</v>
      </c>
      <c r="U493" s="19">
        <v>39015</v>
      </c>
      <c r="V493" s="17">
        <v>7338</v>
      </c>
    </row>
    <row r="494" spans="1:22" ht="17.25" customHeight="1" x14ac:dyDescent="0.2">
      <c r="A494" s="7">
        <v>494</v>
      </c>
      <c r="B494" s="17">
        <v>7339</v>
      </c>
      <c r="C494" s="56" t="s">
        <v>5047</v>
      </c>
      <c r="D494" s="9" t="s">
        <v>8513</v>
      </c>
      <c r="E494" s="9" t="s">
        <v>162</v>
      </c>
      <c r="F494" s="9" t="s">
        <v>5048</v>
      </c>
      <c r="G494" s="16" t="s">
        <v>5049</v>
      </c>
      <c r="H494" s="9" t="s">
        <v>5050</v>
      </c>
      <c r="I494" s="16" t="s">
        <v>5051</v>
      </c>
      <c r="J494" s="9" t="s">
        <v>5052</v>
      </c>
      <c r="K494" s="9" t="s">
        <v>5053</v>
      </c>
      <c r="L494" s="9" t="s">
        <v>5054</v>
      </c>
      <c r="M494" s="9" t="s">
        <v>5055</v>
      </c>
      <c r="N494" s="11" t="s">
        <v>93</v>
      </c>
      <c r="O494" s="17" t="s">
        <v>5056</v>
      </c>
      <c r="P494" s="17" t="s">
        <v>5057</v>
      </c>
      <c r="Q494" s="18" t="s">
        <v>5058</v>
      </c>
      <c r="R494" s="17"/>
      <c r="S494" s="18">
        <v>93401</v>
      </c>
      <c r="T494" s="18" t="s">
        <v>5059</v>
      </c>
      <c r="U494" s="19">
        <v>39030</v>
      </c>
      <c r="V494" s="17">
        <v>7339</v>
      </c>
    </row>
    <row r="495" spans="1:22" ht="17.25" customHeight="1" x14ac:dyDescent="0.2">
      <c r="A495" s="7">
        <v>495</v>
      </c>
      <c r="B495" s="17">
        <v>7340</v>
      </c>
      <c r="C495" s="56" t="s">
        <v>5520</v>
      </c>
      <c r="D495" s="9" t="s">
        <v>8514</v>
      </c>
      <c r="E495" s="9" t="s">
        <v>162</v>
      </c>
      <c r="F495" s="9" t="s">
        <v>5521</v>
      </c>
      <c r="G495" s="16" t="s">
        <v>5522</v>
      </c>
      <c r="H495" s="16" t="s">
        <v>5523</v>
      </c>
      <c r="I495" s="16" t="s">
        <v>5524</v>
      </c>
      <c r="J495" s="9" t="s">
        <v>5525</v>
      </c>
      <c r="K495" s="9" t="s">
        <v>5526</v>
      </c>
      <c r="L495" s="9" t="s">
        <v>5527</v>
      </c>
      <c r="M495" s="9" t="s">
        <v>5528</v>
      </c>
      <c r="N495" s="11" t="s">
        <v>93</v>
      </c>
      <c r="O495" s="17" t="s">
        <v>5529</v>
      </c>
      <c r="P495" s="17" t="s">
        <v>5530</v>
      </c>
      <c r="Q495" s="18"/>
      <c r="R495" s="17"/>
      <c r="S495" s="18" t="s">
        <v>233</v>
      </c>
      <c r="T495" s="18" t="s">
        <v>5531</v>
      </c>
      <c r="U495" s="19">
        <v>39052</v>
      </c>
      <c r="V495" s="17">
        <v>7340</v>
      </c>
    </row>
    <row r="496" spans="1:22" ht="17.25" customHeight="1" x14ac:dyDescent="0.2">
      <c r="A496" s="7">
        <v>496</v>
      </c>
      <c r="B496" s="17">
        <v>7341</v>
      </c>
      <c r="C496" s="56" t="s">
        <v>7129</v>
      </c>
      <c r="D496" s="9" t="s">
        <v>8515</v>
      </c>
      <c r="E496" s="9" t="s">
        <v>29</v>
      </c>
      <c r="F496" s="9" t="s">
        <v>7130</v>
      </c>
      <c r="G496" s="16" t="s">
        <v>7131</v>
      </c>
      <c r="H496" s="16" t="s">
        <v>7132</v>
      </c>
      <c r="I496" s="16" t="s">
        <v>7133</v>
      </c>
      <c r="J496" s="9" t="s">
        <v>1368</v>
      </c>
      <c r="K496" s="9" t="s">
        <v>7134</v>
      </c>
      <c r="L496" s="9" t="s">
        <v>7135</v>
      </c>
      <c r="M496" s="9" t="s">
        <v>7136</v>
      </c>
      <c r="N496" s="11" t="s">
        <v>93</v>
      </c>
      <c r="O496" s="17" t="s">
        <v>244</v>
      </c>
      <c r="P496" s="17" t="s">
        <v>7137</v>
      </c>
      <c r="Q496" s="18" t="s">
        <v>7138</v>
      </c>
      <c r="R496" s="17"/>
      <c r="S496" s="18">
        <v>93991</v>
      </c>
      <c r="T496" s="18" t="s">
        <v>7139</v>
      </c>
      <c r="U496" s="19">
        <v>39073</v>
      </c>
      <c r="V496" s="17">
        <v>7341</v>
      </c>
    </row>
    <row r="497" spans="1:22" ht="17.25" customHeight="1" x14ac:dyDescent="0.2">
      <c r="A497" s="7">
        <v>497</v>
      </c>
      <c r="B497" s="17">
        <v>7342</v>
      </c>
      <c r="C497" s="56" t="s">
        <v>7262</v>
      </c>
      <c r="D497" s="9" t="s">
        <v>8516</v>
      </c>
      <c r="E497" s="9" t="s">
        <v>55</v>
      </c>
      <c r="F497" s="9" t="s">
        <v>7263</v>
      </c>
      <c r="G497" s="16" t="s">
        <v>7264</v>
      </c>
      <c r="H497" s="16" t="s">
        <v>7112</v>
      </c>
      <c r="I497" s="16" t="s">
        <v>7265</v>
      </c>
      <c r="J497" s="9" t="s">
        <v>3803</v>
      </c>
      <c r="K497" s="9" t="s">
        <v>7266</v>
      </c>
      <c r="L497" s="9" t="s">
        <v>7267</v>
      </c>
      <c r="M497" s="10" t="s">
        <v>7268</v>
      </c>
      <c r="N497" s="11" t="s">
        <v>178</v>
      </c>
      <c r="O497" s="17" t="s">
        <v>7269</v>
      </c>
      <c r="P497" s="17"/>
      <c r="Q497" s="18" t="s">
        <v>7270</v>
      </c>
      <c r="R497" s="17"/>
      <c r="S497" s="18" t="s">
        <v>280</v>
      </c>
      <c r="T497" s="18" t="s">
        <v>7271</v>
      </c>
      <c r="U497" s="19">
        <v>39097</v>
      </c>
      <c r="V497" s="17">
        <v>7342</v>
      </c>
    </row>
    <row r="498" spans="1:22" ht="17.25" customHeight="1" x14ac:dyDescent="0.2">
      <c r="A498" s="7">
        <v>498</v>
      </c>
      <c r="B498" s="17">
        <v>7343</v>
      </c>
      <c r="C498" s="56" t="s">
        <v>6919</v>
      </c>
      <c r="D498" s="9" t="s">
        <v>8517</v>
      </c>
      <c r="E498" s="9" t="s">
        <v>29</v>
      </c>
      <c r="F498" s="9" t="s">
        <v>6920</v>
      </c>
      <c r="G498" s="16" t="s">
        <v>6921</v>
      </c>
      <c r="H498" s="16" t="s">
        <v>6835</v>
      </c>
      <c r="I498" s="16" t="s">
        <v>6922</v>
      </c>
      <c r="J498" s="9" t="s">
        <v>1368</v>
      </c>
      <c r="K498" s="9" t="s">
        <v>6923</v>
      </c>
      <c r="L498" s="9" t="s">
        <v>6924</v>
      </c>
      <c r="M498" s="9" t="s">
        <v>6925</v>
      </c>
      <c r="N498" s="11" t="s">
        <v>64</v>
      </c>
      <c r="O498" s="17" t="s">
        <v>555</v>
      </c>
      <c r="P498" s="17"/>
      <c r="Q498" s="18" t="s">
        <v>6926</v>
      </c>
      <c r="R498" s="17"/>
      <c r="S498" s="18" t="s">
        <v>6927</v>
      </c>
      <c r="T498" s="18" t="s">
        <v>6928</v>
      </c>
      <c r="U498" s="19">
        <v>38739</v>
      </c>
      <c r="V498" s="17">
        <v>7343</v>
      </c>
    </row>
    <row r="499" spans="1:22" ht="17.25" customHeight="1" x14ac:dyDescent="0.2">
      <c r="A499" s="7">
        <v>499</v>
      </c>
      <c r="B499" s="17">
        <v>7344</v>
      </c>
      <c r="C499" s="56" t="s">
        <v>5161</v>
      </c>
      <c r="D499" s="9" t="s">
        <v>8518</v>
      </c>
      <c r="E499" s="9" t="s">
        <v>162</v>
      </c>
      <c r="F499" s="9" t="s">
        <v>5162</v>
      </c>
      <c r="G499" s="16" t="s">
        <v>5163</v>
      </c>
      <c r="H499" s="16" t="s">
        <v>5164</v>
      </c>
      <c r="I499" s="16" t="s">
        <v>5165</v>
      </c>
      <c r="J499" s="9" t="s">
        <v>352</v>
      </c>
      <c r="K499" s="9" t="s">
        <v>5166</v>
      </c>
      <c r="L499" s="9" t="s">
        <v>5167</v>
      </c>
      <c r="M499" s="9" t="s">
        <v>5168</v>
      </c>
      <c r="N499" s="11" t="s">
        <v>93</v>
      </c>
      <c r="O499" s="17"/>
      <c r="P499" s="17" t="s">
        <v>5169</v>
      </c>
      <c r="Q499" s="29" t="s">
        <v>5170</v>
      </c>
      <c r="R499" s="17"/>
      <c r="S499" s="18" t="s">
        <v>233</v>
      </c>
      <c r="T499" s="18" t="s">
        <v>5171</v>
      </c>
      <c r="U499" s="19">
        <v>39113</v>
      </c>
      <c r="V499" s="17">
        <v>7344</v>
      </c>
    </row>
    <row r="500" spans="1:22" ht="17.25" customHeight="1" x14ac:dyDescent="0.2">
      <c r="A500" s="7">
        <v>500</v>
      </c>
      <c r="B500" s="17">
        <v>7345</v>
      </c>
      <c r="C500" s="56" t="s">
        <v>4396</v>
      </c>
      <c r="D500" s="9" t="s">
        <v>8519</v>
      </c>
      <c r="E500" s="9" t="s">
        <v>55</v>
      </c>
      <c r="F500" s="9" t="s">
        <v>4397</v>
      </c>
      <c r="G500" s="16" t="s">
        <v>4398</v>
      </c>
      <c r="H500" s="16" t="s">
        <v>4399</v>
      </c>
      <c r="I500" s="16" t="s">
        <v>4400</v>
      </c>
      <c r="J500" s="9" t="s">
        <v>3803</v>
      </c>
      <c r="K500" s="9" t="s">
        <v>614</v>
      </c>
      <c r="L500" s="9" t="s">
        <v>4401</v>
      </c>
      <c r="M500" s="9" t="s">
        <v>4402</v>
      </c>
      <c r="N500" s="11" t="s">
        <v>106</v>
      </c>
      <c r="O500" s="17" t="s">
        <v>4403</v>
      </c>
      <c r="P500" s="17"/>
      <c r="Q500" s="18" t="s">
        <v>4404</v>
      </c>
      <c r="R500" s="17"/>
      <c r="S500" s="18" t="s">
        <v>280</v>
      </c>
      <c r="T500" s="18" t="s">
        <v>4405</v>
      </c>
      <c r="U500" s="19">
        <v>39122</v>
      </c>
      <c r="V500" s="17">
        <v>7345</v>
      </c>
    </row>
    <row r="501" spans="1:22" ht="17.25" customHeight="1" x14ac:dyDescent="0.2">
      <c r="A501" s="7">
        <v>501</v>
      </c>
      <c r="B501" s="17">
        <v>7346</v>
      </c>
      <c r="C501" s="56" t="s">
        <v>5004</v>
      </c>
      <c r="D501" s="9" t="s">
        <v>8520</v>
      </c>
      <c r="E501" s="9" t="s">
        <v>162</v>
      </c>
      <c r="F501" s="9" t="s">
        <v>5005</v>
      </c>
      <c r="G501" s="16" t="s">
        <v>5006</v>
      </c>
      <c r="H501" s="16" t="s">
        <v>5007</v>
      </c>
      <c r="I501" s="16" t="s">
        <v>5008</v>
      </c>
      <c r="J501" s="9" t="s">
        <v>5009</v>
      </c>
      <c r="K501" s="9" t="s">
        <v>5010</v>
      </c>
      <c r="L501" s="9" t="s">
        <v>5011</v>
      </c>
      <c r="M501" s="9" t="s">
        <v>5012</v>
      </c>
      <c r="N501" s="11" t="s">
        <v>93</v>
      </c>
      <c r="O501" s="17" t="s">
        <v>5013</v>
      </c>
      <c r="P501" s="17"/>
      <c r="Q501" s="18"/>
      <c r="R501" s="17"/>
      <c r="S501" s="18" t="s">
        <v>346</v>
      </c>
      <c r="T501" s="18" t="s">
        <v>5014</v>
      </c>
      <c r="U501" s="19">
        <v>39128</v>
      </c>
      <c r="V501" s="17">
        <v>7346</v>
      </c>
    </row>
    <row r="502" spans="1:22" ht="17.25" customHeight="1" x14ac:dyDescent="0.2">
      <c r="A502" s="7">
        <v>502</v>
      </c>
      <c r="B502" s="17">
        <v>7347</v>
      </c>
      <c r="C502" s="56" t="s">
        <v>2100</v>
      </c>
      <c r="D502" s="9" t="s">
        <v>7980</v>
      </c>
      <c r="E502" s="9" t="s">
        <v>162</v>
      </c>
      <c r="F502" s="9" t="s">
        <v>2101</v>
      </c>
      <c r="G502" s="86" t="s">
        <v>2102</v>
      </c>
      <c r="H502" s="16" t="s">
        <v>2103</v>
      </c>
      <c r="I502" s="86" t="s">
        <v>2104</v>
      </c>
      <c r="J502" s="9" t="s">
        <v>2105</v>
      </c>
      <c r="K502" s="9" t="s">
        <v>2106</v>
      </c>
      <c r="L502" s="9" t="s">
        <v>2107</v>
      </c>
      <c r="M502" s="9" t="s">
        <v>2108</v>
      </c>
      <c r="N502" s="11" t="s">
        <v>93</v>
      </c>
      <c r="O502" s="17" t="s">
        <v>294</v>
      </c>
      <c r="P502" s="89" t="s">
        <v>2109</v>
      </c>
      <c r="Q502" s="18" t="s">
        <v>2110</v>
      </c>
      <c r="R502" s="17"/>
      <c r="S502" s="18" t="s">
        <v>233</v>
      </c>
      <c r="T502" s="55" t="s">
        <v>2111</v>
      </c>
      <c r="U502" s="19">
        <v>39143</v>
      </c>
      <c r="V502" s="17">
        <v>7347</v>
      </c>
    </row>
    <row r="503" spans="1:22" ht="17.25" customHeight="1" x14ac:dyDescent="0.2">
      <c r="A503" s="7">
        <v>503</v>
      </c>
      <c r="B503" s="17">
        <v>7348</v>
      </c>
      <c r="C503" s="56" t="s">
        <v>6973</v>
      </c>
      <c r="D503" s="9" t="s">
        <v>8521</v>
      </c>
      <c r="E503" s="9" t="s">
        <v>2151</v>
      </c>
      <c r="F503" s="9" t="s">
        <v>6974</v>
      </c>
      <c r="G503" s="16" t="s">
        <v>6975</v>
      </c>
      <c r="H503" s="16" t="s">
        <v>3801</v>
      </c>
      <c r="I503" s="16" t="s">
        <v>6976</v>
      </c>
      <c r="J503" s="9" t="s">
        <v>3803</v>
      </c>
      <c r="K503" s="9" t="s">
        <v>6977</v>
      </c>
      <c r="L503" s="9" t="s">
        <v>6978</v>
      </c>
      <c r="M503" s="9" t="s">
        <v>6979</v>
      </c>
      <c r="N503" s="11" t="s">
        <v>93</v>
      </c>
      <c r="O503" s="17" t="s">
        <v>6224</v>
      </c>
      <c r="P503" s="17"/>
      <c r="Q503" s="18" t="s">
        <v>6980</v>
      </c>
      <c r="R503" s="17"/>
      <c r="S503" s="18" t="s">
        <v>280</v>
      </c>
      <c r="T503" s="18" t="s">
        <v>6981</v>
      </c>
      <c r="U503" s="19">
        <v>39155</v>
      </c>
      <c r="V503" s="17">
        <v>7348</v>
      </c>
    </row>
    <row r="504" spans="1:22" ht="17.25" customHeight="1" x14ac:dyDescent="0.2">
      <c r="A504" s="7">
        <v>504</v>
      </c>
      <c r="B504" s="17">
        <v>7349</v>
      </c>
      <c r="C504" s="56" t="s">
        <v>3798</v>
      </c>
      <c r="D504" s="9" t="s">
        <v>8522</v>
      </c>
      <c r="E504" s="9" t="s">
        <v>55</v>
      </c>
      <c r="F504" s="9" t="s">
        <v>3799</v>
      </c>
      <c r="G504" s="16" t="s">
        <v>3800</v>
      </c>
      <c r="H504" s="16" t="s">
        <v>3801</v>
      </c>
      <c r="I504" s="16" t="s">
        <v>3802</v>
      </c>
      <c r="J504" s="9" t="s">
        <v>3803</v>
      </c>
      <c r="K504" s="9" t="s">
        <v>3804</v>
      </c>
      <c r="L504" s="9" t="s">
        <v>3805</v>
      </c>
      <c r="M504" s="9" t="s">
        <v>3806</v>
      </c>
      <c r="N504" s="11" t="s">
        <v>178</v>
      </c>
      <c r="O504" s="17" t="s">
        <v>3807</v>
      </c>
      <c r="P504" s="17"/>
      <c r="Q504" s="18" t="s">
        <v>3808</v>
      </c>
      <c r="R504" s="17"/>
      <c r="S504" s="18" t="s">
        <v>280</v>
      </c>
      <c r="T504" s="18" t="s">
        <v>3809</v>
      </c>
      <c r="U504" s="19">
        <v>39162</v>
      </c>
      <c r="V504" s="17">
        <v>7349</v>
      </c>
    </row>
    <row r="505" spans="1:22" ht="17.25" customHeight="1" x14ac:dyDescent="0.2">
      <c r="A505" s="7">
        <v>505</v>
      </c>
      <c r="B505" s="79">
        <v>7350</v>
      </c>
      <c r="C505" s="141" t="s">
        <v>2112</v>
      </c>
      <c r="D505" s="20" t="s">
        <v>7937</v>
      </c>
      <c r="E505" s="20" t="s">
        <v>55</v>
      </c>
      <c r="F505" s="20" t="s">
        <v>2113</v>
      </c>
      <c r="G505" s="78" t="s">
        <v>2114</v>
      </c>
      <c r="H505" s="78" t="s">
        <v>1090</v>
      </c>
      <c r="I505" s="78" t="s">
        <v>2115</v>
      </c>
      <c r="J505" s="20" t="s">
        <v>2116</v>
      </c>
      <c r="K505" s="20" t="s">
        <v>2117</v>
      </c>
      <c r="L505" s="20" t="s">
        <v>2118</v>
      </c>
      <c r="M505" s="20" t="s">
        <v>2119</v>
      </c>
      <c r="N505" s="26" t="s">
        <v>756</v>
      </c>
      <c r="O505" s="79" t="s">
        <v>2120</v>
      </c>
      <c r="P505" s="79" t="s">
        <v>2121</v>
      </c>
      <c r="Q505" s="88" t="s">
        <v>2122</v>
      </c>
      <c r="R505" s="79"/>
      <c r="S505" s="80" t="s">
        <v>2123</v>
      </c>
      <c r="T505" s="80" t="s">
        <v>2124</v>
      </c>
      <c r="U505" s="81">
        <v>39171</v>
      </c>
      <c r="V505" s="79">
        <v>7350</v>
      </c>
    </row>
    <row r="506" spans="1:22" ht="17.25" customHeight="1" x14ac:dyDescent="0.2">
      <c r="A506" s="7">
        <v>506</v>
      </c>
      <c r="B506" s="17">
        <v>7351</v>
      </c>
      <c r="C506" s="56" t="s">
        <v>6854</v>
      </c>
      <c r="D506" s="9" t="s">
        <v>8523</v>
      </c>
      <c r="E506" s="9" t="s">
        <v>6855</v>
      </c>
      <c r="F506" s="9" t="s">
        <v>6856</v>
      </c>
      <c r="G506" s="16" t="s">
        <v>6857</v>
      </c>
      <c r="H506" s="16" t="s">
        <v>6858</v>
      </c>
      <c r="I506" s="16" t="s">
        <v>6859</v>
      </c>
      <c r="J506" s="9" t="s">
        <v>1145</v>
      </c>
      <c r="K506" s="9" t="s">
        <v>6860</v>
      </c>
      <c r="L506" s="9" t="s">
        <v>6861</v>
      </c>
      <c r="M506" s="9" t="s">
        <v>6862</v>
      </c>
      <c r="N506" s="11" t="s">
        <v>93</v>
      </c>
      <c r="O506" s="17" t="s">
        <v>1982</v>
      </c>
      <c r="P506" s="17" t="s">
        <v>6863</v>
      </c>
      <c r="Q506" s="18"/>
      <c r="R506" s="17"/>
      <c r="S506" s="18" t="s">
        <v>280</v>
      </c>
      <c r="T506" s="18" t="s">
        <v>6864</v>
      </c>
      <c r="U506" s="19">
        <v>39198</v>
      </c>
      <c r="V506" s="17">
        <v>7351</v>
      </c>
    </row>
    <row r="507" spans="1:22" ht="17.25" customHeight="1" x14ac:dyDescent="0.2">
      <c r="A507" s="7">
        <v>507</v>
      </c>
      <c r="B507" s="17">
        <v>7352</v>
      </c>
      <c r="C507" s="56" t="s">
        <v>4061</v>
      </c>
      <c r="D507" s="9" t="s">
        <v>8524</v>
      </c>
      <c r="E507" s="9" t="s">
        <v>55</v>
      </c>
      <c r="F507" s="9" t="s">
        <v>4062</v>
      </c>
      <c r="G507" s="16" t="s">
        <v>4063</v>
      </c>
      <c r="H507" s="16" t="s">
        <v>4064</v>
      </c>
      <c r="I507" s="16" t="s">
        <v>4065</v>
      </c>
      <c r="J507" s="9" t="s">
        <v>3803</v>
      </c>
      <c r="K507" s="9" t="s">
        <v>4066</v>
      </c>
      <c r="L507" s="9" t="s">
        <v>4067</v>
      </c>
      <c r="M507" s="10" t="s">
        <v>4068</v>
      </c>
      <c r="N507" s="11" t="s">
        <v>93</v>
      </c>
      <c r="O507" s="17" t="s">
        <v>1738</v>
      </c>
      <c r="P507" s="17"/>
      <c r="Q507" s="18" t="s">
        <v>4069</v>
      </c>
      <c r="R507" s="17"/>
      <c r="S507" s="18" t="s">
        <v>280</v>
      </c>
      <c r="T507" s="18" t="s">
        <v>4070</v>
      </c>
      <c r="U507" s="19">
        <v>39198</v>
      </c>
      <c r="V507" s="17">
        <v>7352</v>
      </c>
    </row>
    <row r="508" spans="1:22" ht="17.25" customHeight="1" x14ac:dyDescent="0.2">
      <c r="A508" s="7">
        <v>508</v>
      </c>
      <c r="B508" s="17">
        <v>7353</v>
      </c>
      <c r="C508" s="56" t="s">
        <v>6844</v>
      </c>
      <c r="D508" s="9" t="s">
        <v>8525</v>
      </c>
      <c r="E508" s="9" t="s">
        <v>55</v>
      </c>
      <c r="F508" s="9" t="s">
        <v>6845</v>
      </c>
      <c r="G508" s="16" t="s">
        <v>6846</v>
      </c>
      <c r="H508" s="16" t="s">
        <v>1090</v>
      </c>
      <c r="I508" s="16" t="s">
        <v>6847</v>
      </c>
      <c r="J508" s="9" t="s">
        <v>1368</v>
      </c>
      <c r="K508" s="9" t="s">
        <v>6848</v>
      </c>
      <c r="L508" s="9" t="s">
        <v>6849</v>
      </c>
      <c r="M508" s="9" t="s">
        <v>6850</v>
      </c>
      <c r="N508" s="11" t="s">
        <v>93</v>
      </c>
      <c r="O508" s="17" t="s">
        <v>6851</v>
      </c>
      <c r="P508" s="17" t="s">
        <v>6852</v>
      </c>
      <c r="Q508" s="18"/>
      <c r="R508" s="17"/>
      <c r="S508" s="18" t="s">
        <v>280</v>
      </c>
      <c r="T508" s="18" t="s">
        <v>6853</v>
      </c>
      <c r="U508" s="19">
        <v>39204</v>
      </c>
      <c r="V508" s="17">
        <v>7353</v>
      </c>
    </row>
    <row r="509" spans="1:22" ht="17.25" customHeight="1" x14ac:dyDescent="0.2">
      <c r="A509" s="7">
        <v>509</v>
      </c>
      <c r="B509" s="79">
        <v>7354</v>
      </c>
      <c r="C509" s="141" t="s">
        <v>9102</v>
      </c>
      <c r="D509" s="20" t="s">
        <v>8526</v>
      </c>
      <c r="E509" s="20" t="s">
        <v>502</v>
      </c>
      <c r="F509" s="20" t="s">
        <v>1133</v>
      </c>
      <c r="G509" s="78" t="s">
        <v>352</v>
      </c>
      <c r="H509" s="78" t="s">
        <v>1877</v>
      </c>
      <c r="I509" s="78" t="s">
        <v>90</v>
      </c>
      <c r="J509" s="20"/>
      <c r="K509" s="20"/>
      <c r="L509" s="20" t="s">
        <v>2126</v>
      </c>
      <c r="M509" s="20" t="s">
        <v>2127</v>
      </c>
      <c r="N509" s="26" t="s">
        <v>93</v>
      </c>
      <c r="O509" s="79" t="s">
        <v>2128</v>
      </c>
      <c r="P509" s="79" t="s">
        <v>2129</v>
      </c>
      <c r="Q509" s="80" t="s">
        <v>2130</v>
      </c>
      <c r="R509" s="79"/>
      <c r="S509" s="80">
        <v>91001</v>
      </c>
      <c r="T509" s="80" t="s">
        <v>1139</v>
      </c>
      <c r="U509" s="81">
        <v>39212</v>
      </c>
      <c r="V509" s="79">
        <v>7354</v>
      </c>
    </row>
    <row r="510" spans="1:22" ht="17.25" customHeight="1" x14ac:dyDescent="0.2">
      <c r="A510" s="7">
        <v>510</v>
      </c>
      <c r="B510" s="17">
        <v>7355</v>
      </c>
      <c r="C510" s="56" t="s">
        <v>9101</v>
      </c>
      <c r="D510" s="9" t="s">
        <v>8527</v>
      </c>
      <c r="E510" s="9" t="s">
        <v>502</v>
      </c>
      <c r="F510" s="9" t="s">
        <v>503</v>
      </c>
      <c r="G510" s="16" t="s">
        <v>103</v>
      </c>
      <c r="H510" s="16" t="s">
        <v>504</v>
      </c>
      <c r="I510" s="16" t="s">
        <v>90</v>
      </c>
      <c r="J510" s="9"/>
      <c r="K510" s="9"/>
      <c r="L510" s="27" t="s">
        <v>2131</v>
      </c>
      <c r="M510" s="9" t="s">
        <v>2132</v>
      </c>
      <c r="N510" s="11" t="s">
        <v>35</v>
      </c>
      <c r="O510" s="17" t="s">
        <v>2133</v>
      </c>
      <c r="P510" s="17" t="s">
        <v>2134</v>
      </c>
      <c r="Q510" s="18"/>
      <c r="R510" s="17"/>
      <c r="S510" s="18">
        <v>91001</v>
      </c>
      <c r="T510" s="18" t="s">
        <v>511</v>
      </c>
      <c r="U510" s="19">
        <v>39212</v>
      </c>
      <c r="V510" s="17">
        <v>7355</v>
      </c>
    </row>
    <row r="511" spans="1:22" ht="17.25" customHeight="1" x14ac:dyDescent="0.2">
      <c r="A511" s="7">
        <v>511</v>
      </c>
      <c r="B511" s="17">
        <v>7356</v>
      </c>
      <c r="C511" s="56" t="s">
        <v>2135</v>
      </c>
      <c r="D511" s="9" t="s">
        <v>8528</v>
      </c>
      <c r="E511" s="9" t="s">
        <v>377</v>
      </c>
      <c r="F511" s="9" t="s">
        <v>503</v>
      </c>
      <c r="G511" s="16" t="s">
        <v>352</v>
      </c>
      <c r="H511" s="16" t="s">
        <v>504</v>
      </c>
      <c r="I511" s="16" t="s">
        <v>90</v>
      </c>
      <c r="J511" s="9"/>
      <c r="K511" s="9"/>
      <c r="L511" s="9" t="s">
        <v>2136</v>
      </c>
      <c r="M511" s="9" t="s">
        <v>2137</v>
      </c>
      <c r="N511" s="11" t="s">
        <v>35</v>
      </c>
      <c r="O511" s="17" t="s">
        <v>2138</v>
      </c>
      <c r="P511" s="17" t="s">
        <v>2139</v>
      </c>
      <c r="Q511" s="18"/>
      <c r="R511" s="17"/>
      <c r="S511" s="18">
        <v>91001</v>
      </c>
      <c r="T511" s="18" t="s">
        <v>1339</v>
      </c>
      <c r="U511" s="19">
        <v>39212</v>
      </c>
      <c r="V511" s="17">
        <v>7356</v>
      </c>
    </row>
    <row r="512" spans="1:22" ht="17.25" customHeight="1" x14ac:dyDescent="0.2">
      <c r="A512" s="7">
        <v>512</v>
      </c>
      <c r="B512" s="17">
        <v>7357</v>
      </c>
      <c r="C512" s="56" t="s">
        <v>6228</v>
      </c>
      <c r="D512" s="9" t="s">
        <v>8529</v>
      </c>
      <c r="E512" s="9" t="s">
        <v>2088</v>
      </c>
      <c r="F512" s="9" t="s">
        <v>6229</v>
      </c>
      <c r="G512" s="16" t="s">
        <v>6230</v>
      </c>
      <c r="H512" s="16" t="s">
        <v>6231</v>
      </c>
      <c r="I512" s="16" t="s">
        <v>6232</v>
      </c>
      <c r="J512" s="9" t="s">
        <v>6233</v>
      </c>
      <c r="K512" s="9" t="s">
        <v>6234</v>
      </c>
      <c r="L512" s="9" t="s">
        <v>6235</v>
      </c>
      <c r="M512" s="9" t="s">
        <v>6236</v>
      </c>
      <c r="N512" s="11" t="s">
        <v>64</v>
      </c>
      <c r="O512" s="9" t="s">
        <v>2608</v>
      </c>
      <c r="P512" s="17" t="s">
        <v>6237</v>
      </c>
      <c r="Q512" s="17" t="s">
        <v>6238</v>
      </c>
      <c r="R512" s="17"/>
      <c r="S512" s="18">
        <v>93401</v>
      </c>
      <c r="T512" s="18" t="s">
        <v>6239</v>
      </c>
      <c r="U512" s="19">
        <v>39212</v>
      </c>
      <c r="V512" s="17">
        <v>7357</v>
      </c>
    </row>
    <row r="513" spans="1:22" ht="17.25" customHeight="1" x14ac:dyDescent="0.2">
      <c r="A513" s="7">
        <v>513</v>
      </c>
      <c r="B513" s="17">
        <v>7358</v>
      </c>
      <c r="C513" s="56" t="s">
        <v>9100</v>
      </c>
      <c r="D513" s="9" t="s">
        <v>8530</v>
      </c>
      <c r="E513" s="9" t="s">
        <v>6005</v>
      </c>
      <c r="F513" s="9" t="s">
        <v>6006</v>
      </c>
      <c r="G513" s="16" t="s">
        <v>6007</v>
      </c>
      <c r="H513" s="16" t="s">
        <v>6008</v>
      </c>
      <c r="I513" s="16" t="s">
        <v>6009</v>
      </c>
      <c r="J513" s="9" t="s">
        <v>1368</v>
      </c>
      <c r="K513" s="9" t="s">
        <v>6010</v>
      </c>
      <c r="L513" s="9" t="s">
        <v>6011</v>
      </c>
      <c r="M513" s="9" t="s">
        <v>6012</v>
      </c>
      <c r="N513" s="11" t="s">
        <v>93</v>
      </c>
      <c r="O513" s="17" t="s">
        <v>6013</v>
      </c>
      <c r="P513" s="17"/>
      <c r="Q513" s="18"/>
      <c r="R513" s="17"/>
      <c r="S513" s="18">
        <v>93401</v>
      </c>
      <c r="T513" s="18" t="s">
        <v>6014</v>
      </c>
      <c r="U513" s="19">
        <v>39240</v>
      </c>
      <c r="V513" s="17">
        <v>7358</v>
      </c>
    </row>
    <row r="514" spans="1:22" ht="17.25" customHeight="1" x14ac:dyDescent="0.2">
      <c r="A514" s="7">
        <v>514</v>
      </c>
      <c r="B514" s="17">
        <v>7359</v>
      </c>
      <c r="C514" s="56" t="s">
        <v>9099</v>
      </c>
      <c r="D514" s="9" t="s">
        <v>8531</v>
      </c>
      <c r="E514" s="9" t="s">
        <v>1525</v>
      </c>
      <c r="F514" s="9" t="s">
        <v>1526</v>
      </c>
      <c r="G514" s="16" t="s">
        <v>103</v>
      </c>
      <c r="H514" s="16" t="s">
        <v>1527</v>
      </c>
      <c r="I514" s="16" t="s">
        <v>90</v>
      </c>
      <c r="J514" s="9"/>
      <c r="K514" s="9"/>
      <c r="L514" s="9" t="s">
        <v>7701</v>
      </c>
      <c r="M514" s="9" t="s">
        <v>7702</v>
      </c>
      <c r="N514" s="11" t="s">
        <v>1318</v>
      </c>
      <c r="O514" s="17" t="s">
        <v>7703</v>
      </c>
      <c r="P514" s="11" t="s">
        <v>7704</v>
      </c>
      <c r="Q514" s="18"/>
      <c r="R514" s="17"/>
      <c r="S514" s="18">
        <v>91001</v>
      </c>
      <c r="T514" s="18" t="s">
        <v>1086</v>
      </c>
      <c r="U514" s="19">
        <v>39245</v>
      </c>
      <c r="V514" s="17">
        <v>7359</v>
      </c>
    </row>
    <row r="515" spans="1:22" ht="17.25" customHeight="1" x14ac:dyDescent="0.2">
      <c r="A515" s="7">
        <v>515</v>
      </c>
      <c r="B515" s="67">
        <v>7360</v>
      </c>
      <c r="C515" s="147" t="s">
        <v>3615</v>
      </c>
      <c r="D515" s="64" t="s">
        <v>8532</v>
      </c>
      <c r="E515" s="64" t="s">
        <v>3615</v>
      </c>
      <c r="F515" s="64" t="s">
        <v>3616</v>
      </c>
      <c r="G515" s="65" t="s">
        <v>3617</v>
      </c>
      <c r="H515" s="65" t="s">
        <v>3618</v>
      </c>
      <c r="I515" s="65" t="s">
        <v>3619</v>
      </c>
      <c r="J515" s="65" t="s">
        <v>3620</v>
      </c>
      <c r="K515" s="64" t="s">
        <v>3621</v>
      </c>
      <c r="L515" s="64" t="s">
        <v>3622</v>
      </c>
      <c r="M515" s="64" t="s">
        <v>3623</v>
      </c>
      <c r="N515" s="66" t="s">
        <v>93</v>
      </c>
      <c r="O515" s="67" t="s">
        <v>3624</v>
      </c>
      <c r="P515" s="67" t="s">
        <v>3625</v>
      </c>
      <c r="Q515" s="68" t="s">
        <v>3626</v>
      </c>
      <c r="R515" s="67"/>
      <c r="S515" s="68" t="s">
        <v>2123</v>
      </c>
      <c r="T515" s="68" t="s">
        <v>3627</v>
      </c>
      <c r="U515" s="69">
        <v>39261</v>
      </c>
      <c r="V515" s="67">
        <v>7360</v>
      </c>
    </row>
    <row r="516" spans="1:22" ht="17.25" customHeight="1" x14ac:dyDescent="0.2">
      <c r="A516" s="7">
        <v>516</v>
      </c>
      <c r="B516" s="17">
        <v>7361</v>
      </c>
      <c r="C516" s="56" t="s">
        <v>3605</v>
      </c>
      <c r="D516" s="9" t="s">
        <v>8533</v>
      </c>
      <c r="E516" s="9" t="s">
        <v>55</v>
      </c>
      <c r="F516" s="9" t="s">
        <v>3606</v>
      </c>
      <c r="G516" s="16" t="s">
        <v>3607</v>
      </c>
      <c r="H516" s="16" t="s">
        <v>3608</v>
      </c>
      <c r="I516" s="16" t="s">
        <v>3609</v>
      </c>
      <c r="J516" s="9" t="s">
        <v>3610</v>
      </c>
      <c r="K516" s="9" t="s">
        <v>3611</v>
      </c>
      <c r="L516" s="9" t="s">
        <v>3612</v>
      </c>
      <c r="M516" s="9" t="s">
        <v>3613</v>
      </c>
      <c r="N516" s="11" t="s">
        <v>93</v>
      </c>
      <c r="O516" s="17" t="s">
        <v>3554</v>
      </c>
      <c r="P516" s="17"/>
      <c r="Q516" s="18"/>
      <c r="R516" s="17"/>
      <c r="S516" s="18" t="s">
        <v>280</v>
      </c>
      <c r="T516" s="18" t="s">
        <v>3614</v>
      </c>
      <c r="U516" s="19">
        <v>39261</v>
      </c>
      <c r="V516" s="17">
        <v>7361</v>
      </c>
    </row>
    <row r="517" spans="1:22" ht="17.25" customHeight="1" x14ac:dyDescent="0.2">
      <c r="A517" s="7">
        <v>517</v>
      </c>
      <c r="B517" s="79">
        <v>7362</v>
      </c>
      <c r="C517" s="141" t="s">
        <v>9098</v>
      </c>
      <c r="D517" s="20" t="s">
        <v>7948</v>
      </c>
      <c r="E517" s="20" t="s">
        <v>55</v>
      </c>
      <c r="F517" s="20" t="s">
        <v>2140</v>
      </c>
      <c r="G517" s="78" t="s">
        <v>2141</v>
      </c>
      <c r="H517" s="78" t="s">
        <v>2142</v>
      </c>
      <c r="I517" s="78" t="s">
        <v>2143</v>
      </c>
      <c r="J517" s="20" t="s">
        <v>2144</v>
      </c>
      <c r="K517" s="20" t="s">
        <v>2145</v>
      </c>
      <c r="L517" s="20" t="s">
        <v>2146</v>
      </c>
      <c r="M517" s="20" t="s">
        <v>2147</v>
      </c>
      <c r="N517" s="26" t="s">
        <v>93</v>
      </c>
      <c r="O517" s="79" t="s">
        <v>294</v>
      </c>
      <c r="P517" s="79">
        <v>56232475099</v>
      </c>
      <c r="Q517" s="88" t="s">
        <v>2148</v>
      </c>
      <c r="R517" s="79"/>
      <c r="S517" s="80" t="s">
        <v>1206</v>
      </c>
      <c r="T517" s="80" t="s">
        <v>2149</v>
      </c>
      <c r="U517" s="81">
        <v>39269</v>
      </c>
      <c r="V517" s="79">
        <v>7362</v>
      </c>
    </row>
    <row r="518" spans="1:22" ht="17.25" customHeight="1" x14ac:dyDescent="0.2">
      <c r="A518" s="7">
        <v>518</v>
      </c>
      <c r="B518" s="17">
        <v>7363</v>
      </c>
      <c r="C518" s="56" t="s">
        <v>9097</v>
      </c>
      <c r="D518" s="9" t="s">
        <v>8534</v>
      </c>
      <c r="E518" s="9" t="s">
        <v>55</v>
      </c>
      <c r="F518" s="9" t="s">
        <v>6015</v>
      </c>
      <c r="G518" s="16" t="s">
        <v>6016</v>
      </c>
      <c r="H518" s="16" t="s">
        <v>6017</v>
      </c>
      <c r="I518" s="16" t="s">
        <v>6018</v>
      </c>
      <c r="J518" s="9" t="s">
        <v>6019</v>
      </c>
      <c r="K518" s="9" t="s">
        <v>6020</v>
      </c>
      <c r="L518" s="9" t="s">
        <v>6021</v>
      </c>
      <c r="M518" s="9" t="s">
        <v>6022</v>
      </c>
      <c r="N518" s="11" t="s">
        <v>93</v>
      </c>
      <c r="O518" s="17" t="s">
        <v>5080</v>
      </c>
      <c r="P518" s="17" t="s">
        <v>6023</v>
      </c>
      <c r="Q518" s="18"/>
      <c r="R518" s="17"/>
      <c r="S518" s="18" t="s">
        <v>2123</v>
      </c>
      <c r="T518" s="18" t="s">
        <v>6024</v>
      </c>
      <c r="U518" s="19">
        <v>39275</v>
      </c>
      <c r="V518" s="17">
        <v>7363</v>
      </c>
    </row>
    <row r="519" spans="1:22" ht="17.25" customHeight="1" x14ac:dyDescent="0.2">
      <c r="A519" s="7">
        <v>519</v>
      </c>
      <c r="B519" s="17">
        <v>7364</v>
      </c>
      <c r="C519" s="56" t="s">
        <v>6157</v>
      </c>
      <c r="D519" s="9" t="s">
        <v>8535</v>
      </c>
      <c r="E519" s="9" t="s">
        <v>2088</v>
      </c>
      <c r="F519" s="9" t="s">
        <v>6158</v>
      </c>
      <c r="G519" s="16" t="s">
        <v>6159</v>
      </c>
      <c r="H519" s="16" t="s">
        <v>6160</v>
      </c>
      <c r="I519" s="9" t="s">
        <v>6161</v>
      </c>
      <c r="J519" s="9" t="s">
        <v>4853</v>
      </c>
      <c r="K519" s="9" t="s">
        <v>6162</v>
      </c>
      <c r="L519" s="9" t="s">
        <v>6163</v>
      </c>
      <c r="M519" s="9" t="s">
        <v>6164</v>
      </c>
      <c r="N519" s="11" t="s">
        <v>93</v>
      </c>
      <c r="O519" s="17" t="s">
        <v>294</v>
      </c>
      <c r="P519" s="17" t="s">
        <v>6165</v>
      </c>
      <c r="Q519" s="18" t="s">
        <v>6166</v>
      </c>
      <c r="R519" s="17"/>
      <c r="S519" s="18">
        <v>93401</v>
      </c>
      <c r="T519" s="18" t="s">
        <v>6167</v>
      </c>
      <c r="U519" s="19">
        <v>39289</v>
      </c>
      <c r="V519" s="17">
        <v>7364</v>
      </c>
    </row>
    <row r="520" spans="1:22" ht="17.25" customHeight="1" x14ac:dyDescent="0.2">
      <c r="A520" s="7">
        <v>520</v>
      </c>
      <c r="B520" s="17">
        <v>7365</v>
      </c>
      <c r="C520" s="56" t="s">
        <v>6939</v>
      </c>
      <c r="D520" s="9" t="s">
        <v>8536</v>
      </c>
      <c r="E520" s="9" t="s">
        <v>55</v>
      </c>
      <c r="F520" s="9" t="s">
        <v>6940</v>
      </c>
      <c r="G520" s="16" t="s">
        <v>6941</v>
      </c>
      <c r="H520" s="16" t="s">
        <v>6942</v>
      </c>
      <c r="I520" s="16" t="s">
        <v>6943</v>
      </c>
      <c r="J520" s="9" t="s">
        <v>6944</v>
      </c>
      <c r="K520" s="9" t="s">
        <v>6945</v>
      </c>
      <c r="L520" s="9" t="s">
        <v>6946</v>
      </c>
      <c r="M520" s="9" t="s">
        <v>6947</v>
      </c>
      <c r="N520" s="11" t="s">
        <v>93</v>
      </c>
      <c r="O520" s="17" t="s">
        <v>6948</v>
      </c>
      <c r="P520" s="17" t="s">
        <v>6949</v>
      </c>
      <c r="Q520" s="18"/>
      <c r="R520" s="17"/>
      <c r="S520" s="18" t="s">
        <v>2123</v>
      </c>
      <c r="T520" s="18" t="s">
        <v>6950</v>
      </c>
      <c r="U520" s="19">
        <v>39290</v>
      </c>
      <c r="V520" s="17">
        <v>7365</v>
      </c>
    </row>
    <row r="521" spans="1:22" ht="17.25" customHeight="1" x14ac:dyDescent="0.2">
      <c r="A521" s="7">
        <v>521</v>
      </c>
      <c r="B521" s="17">
        <v>7366</v>
      </c>
      <c r="C521" s="56" t="s">
        <v>6146</v>
      </c>
      <c r="D521" s="9" t="s">
        <v>8537</v>
      </c>
      <c r="E521" s="9" t="s">
        <v>923</v>
      </c>
      <c r="F521" s="9" t="s">
        <v>6147</v>
      </c>
      <c r="G521" s="16" t="s">
        <v>6148</v>
      </c>
      <c r="H521" s="16" t="s">
        <v>6149</v>
      </c>
      <c r="I521" s="16" t="s">
        <v>6150</v>
      </c>
      <c r="J521" s="16" t="s">
        <v>3803</v>
      </c>
      <c r="K521" s="9" t="s">
        <v>6151</v>
      </c>
      <c r="L521" s="9" t="s">
        <v>6152</v>
      </c>
      <c r="M521" s="9" t="s">
        <v>6153</v>
      </c>
      <c r="N521" s="11" t="s">
        <v>865</v>
      </c>
      <c r="O521" s="17" t="s">
        <v>230</v>
      </c>
      <c r="P521" s="17" t="s">
        <v>6154</v>
      </c>
      <c r="Q521" s="18" t="s">
        <v>6155</v>
      </c>
      <c r="R521" s="17"/>
      <c r="S521" s="18" t="s">
        <v>280</v>
      </c>
      <c r="T521" s="18" t="s">
        <v>6156</v>
      </c>
      <c r="U521" s="19">
        <v>39303</v>
      </c>
      <c r="V521" s="17">
        <v>7366</v>
      </c>
    </row>
    <row r="522" spans="1:22" ht="17.25" customHeight="1" x14ac:dyDescent="0.2">
      <c r="A522" s="7">
        <v>522</v>
      </c>
      <c r="B522" s="79">
        <v>7367</v>
      </c>
      <c r="C522" s="141" t="s">
        <v>2150</v>
      </c>
      <c r="D522" s="20" t="s">
        <v>8538</v>
      </c>
      <c r="E522" s="20" t="s">
        <v>2151</v>
      </c>
      <c r="F522" s="20" t="s">
        <v>2152</v>
      </c>
      <c r="G522" s="78" t="s">
        <v>2153</v>
      </c>
      <c r="H522" s="78" t="s">
        <v>2154</v>
      </c>
      <c r="I522" s="78" t="s">
        <v>2155</v>
      </c>
      <c r="J522" s="20" t="s">
        <v>1368</v>
      </c>
      <c r="K522" s="20" t="s">
        <v>2156</v>
      </c>
      <c r="L522" s="20" t="s">
        <v>2157</v>
      </c>
      <c r="M522" s="20" t="s">
        <v>2158</v>
      </c>
      <c r="N522" s="26" t="s">
        <v>64</v>
      </c>
      <c r="O522" s="79" t="s">
        <v>1035</v>
      </c>
      <c r="P522" s="79" t="s">
        <v>2159</v>
      </c>
      <c r="Q522" s="80" t="s">
        <v>2160</v>
      </c>
      <c r="R522" s="79"/>
      <c r="S522" s="80" t="s">
        <v>233</v>
      </c>
      <c r="T522" s="80" t="s">
        <v>2161</v>
      </c>
      <c r="U522" s="81">
        <v>39308</v>
      </c>
      <c r="V522" s="79">
        <v>7367</v>
      </c>
    </row>
    <row r="523" spans="1:22" ht="17.25" customHeight="1" x14ac:dyDescent="0.2">
      <c r="A523" s="7">
        <v>523</v>
      </c>
      <c r="B523" s="17">
        <v>7368</v>
      </c>
      <c r="C523" s="56" t="s">
        <v>6492</v>
      </c>
      <c r="D523" s="9" t="s">
        <v>8539</v>
      </c>
      <c r="E523" s="9" t="s">
        <v>923</v>
      </c>
      <c r="F523" s="9" t="s">
        <v>6493</v>
      </c>
      <c r="G523" s="16" t="s">
        <v>6494</v>
      </c>
      <c r="H523" s="16" t="s">
        <v>6495</v>
      </c>
      <c r="I523" s="16" t="s">
        <v>6496</v>
      </c>
      <c r="J523" s="9" t="s">
        <v>3803</v>
      </c>
      <c r="K523" s="9" t="s">
        <v>6497</v>
      </c>
      <c r="L523" s="9" t="s">
        <v>6498</v>
      </c>
      <c r="M523" s="9" t="s">
        <v>6499</v>
      </c>
      <c r="N523" s="11" t="s">
        <v>35</v>
      </c>
      <c r="O523" s="17" t="s">
        <v>6500</v>
      </c>
      <c r="P523" s="17"/>
      <c r="Q523" s="18" t="s">
        <v>6501</v>
      </c>
      <c r="R523" s="17"/>
      <c r="S523" s="18" t="s">
        <v>280</v>
      </c>
      <c r="T523" s="18" t="s">
        <v>6502</v>
      </c>
      <c r="U523" s="19">
        <v>39310</v>
      </c>
      <c r="V523" s="17">
        <v>7368</v>
      </c>
    </row>
    <row r="524" spans="1:22" ht="17.25" customHeight="1" x14ac:dyDescent="0.2">
      <c r="A524" s="7">
        <v>524</v>
      </c>
      <c r="B524" s="79">
        <v>7369</v>
      </c>
      <c r="C524" s="141" t="s">
        <v>2162</v>
      </c>
      <c r="D524" s="20" t="s">
        <v>7912</v>
      </c>
      <c r="E524" s="20" t="s">
        <v>2163</v>
      </c>
      <c r="F524" s="20" t="s">
        <v>2164</v>
      </c>
      <c r="G524" s="78" t="s">
        <v>2165</v>
      </c>
      <c r="H524" s="78" t="s">
        <v>2166</v>
      </c>
      <c r="I524" s="78" t="s">
        <v>2167</v>
      </c>
      <c r="J524" s="20" t="s">
        <v>928</v>
      </c>
      <c r="K524" s="20" t="s">
        <v>2168</v>
      </c>
      <c r="L524" s="20" t="s">
        <v>2169</v>
      </c>
      <c r="M524" s="20" t="s">
        <v>2170</v>
      </c>
      <c r="N524" s="26" t="s">
        <v>93</v>
      </c>
      <c r="O524" s="79" t="s">
        <v>294</v>
      </c>
      <c r="P524" s="79" t="s">
        <v>2171</v>
      </c>
      <c r="Q524" s="80"/>
      <c r="R524" s="79"/>
      <c r="S524" s="80" t="s">
        <v>233</v>
      </c>
      <c r="T524" s="80" t="s">
        <v>2172</v>
      </c>
      <c r="U524" s="81">
        <v>39317</v>
      </c>
      <c r="V524" s="79">
        <v>7369</v>
      </c>
    </row>
    <row r="525" spans="1:22" ht="17.25" customHeight="1" x14ac:dyDescent="0.2">
      <c r="A525" s="7">
        <v>525</v>
      </c>
      <c r="B525" s="17">
        <v>7370</v>
      </c>
      <c r="C525" s="56" t="s">
        <v>4871</v>
      </c>
      <c r="D525" s="9" t="s">
        <v>8540</v>
      </c>
      <c r="E525" s="9" t="s">
        <v>162</v>
      </c>
      <c r="F525" s="9" t="s">
        <v>4872</v>
      </c>
      <c r="G525" s="16" t="s">
        <v>4873</v>
      </c>
      <c r="H525" s="16" t="s">
        <v>4874</v>
      </c>
      <c r="I525" s="16" t="s">
        <v>4875</v>
      </c>
      <c r="J525" s="9" t="s">
        <v>4876</v>
      </c>
      <c r="K525" s="9" t="s">
        <v>4877</v>
      </c>
      <c r="L525" s="9" t="s">
        <v>4878</v>
      </c>
      <c r="M525" s="9" t="s">
        <v>4879</v>
      </c>
      <c r="N525" s="11" t="s">
        <v>93</v>
      </c>
      <c r="O525" s="17" t="s">
        <v>198</v>
      </c>
      <c r="P525" s="17" t="s">
        <v>4880</v>
      </c>
      <c r="Q525" s="18"/>
      <c r="R525" s="17"/>
      <c r="S525" s="18" t="s">
        <v>280</v>
      </c>
      <c r="T525" s="18" t="s">
        <v>4881</v>
      </c>
      <c r="U525" s="19">
        <v>39322</v>
      </c>
      <c r="V525" s="17">
        <v>7370</v>
      </c>
    </row>
    <row r="526" spans="1:22" ht="17.25" customHeight="1" x14ac:dyDescent="0.2">
      <c r="A526" s="7">
        <v>526</v>
      </c>
      <c r="B526" s="17">
        <v>7371</v>
      </c>
      <c r="C526" s="56" t="s">
        <v>9096</v>
      </c>
      <c r="D526" s="9" t="s">
        <v>8541</v>
      </c>
      <c r="E526" s="9" t="s">
        <v>421</v>
      </c>
      <c r="F526" s="9" t="s">
        <v>5222</v>
      </c>
      <c r="G526" s="16" t="s">
        <v>5223</v>
      </c>
      <c r="H526" s="16" t="s">
        <v>5224</v>
      </c>
      <c r="I526" s="16" t="s">
        <v>5225</v>
      </c>
      <c r="J526" s="9" t="s">
        <v>5226</v>
      </c>
      <c r="K526" s="9" t="s">
        <v>5227</v>
      </c>
      <c r="L526" s="9" t="s">
        <v>5228</v>
      </c>
      <c r="M526" s="9" t="s">
        <v>5229</v>
      </c>
      <c r="N526" s="11" t="s">
        <v>93</v>
      </c>
      <c r="O526" s="17" t="s">
        <v>294</v>
      </c>
      <c r="P526" s="17" t="s">
        <v>5230</v>
      </c>
      <c r="Q526" s="18"/>
      <c r="R526" s="17"/>
      <c r="S526" s="18">
        <v>93401</v>
      </c>
      <c r="T526" s="18" t="s">
        <v>5231</v>
      </c>
      <c r="U526" s="19">
        <v>39322</v>
      </c>
      <c r="V526" s="17">
        <v>7371</v>
      </c>
    </row>
    <row r="527" spans="1:22" ht="17.25" customHeight="1" x14ac:dyDescent="0.2">
      <c r="A527" s="7">
        <v>527</v>
      </c>
      <c r="B527" s="17">
        <v>7372</v>
      </c>
      <c r="C527" s="56" t="s">
        <v>6104</v>
      </c>
      <c r="D527" s="9" t="s">
        <v>8542</v>
      </c>
      <c r="E527" s="9" t="s">
        <v>2088</v>
      </c>
      <c r="F527" s="9" t="s">
        <v>6105</v>
      </c>
      <c r="G527" s="16" t="s">
        <v>6106</v>
      </c>
      <c r="H527" s="16" t="s">
        <v>6107</v>
      </c>
      <c r="I527" s="16" t="s">
        <v>6108</v>
      </c>
      <c r="J527" s="9" t="s">
        <v>4853</v>
      </c>
      <c r="K527" s="9" t="s">
        <v>6109</v>
      </c>
      <c r="L527" s="9" t="s">
        <v>6110</v>
      </c>
      <c r="M527" s="9" t="s">
        <v>6111</v>
      </c>
      <c r="N527" s="11" t="s">
        <v>64</v>
      </c>
      <c r="O527" s="17" t="s">
        <v>6112</v>
      </c>
      <c r="P527" s="17" t="s">
        <v>6113</v>
      </c>
      <c r="Q527" s="18"/>
      <c r="R527" s="17"/>
      <c r="S527" s="18">
        <v>93401</v>
      </c>
      <c r="T527" s="18" t="s">
        <v>6114</v>
      </c>
      <c r="U527" s="19">
        <v>39328</v>
      </c>
      <c r="V527" s="17">
        <v>7372</v>
      </c>
    </row>
    <row r="528" spans="1:22" ht="17.25" customHeight="1" x14ac:dyDescent="0.2">
      <c r="A528" s="7">
        <v>528</v>
      </c>
      <c r="B528" s="17">
        <v>7373</v>
      </c>
      <c r="C528" s="56" t="s">
        <v>4958</v>
      </c>
      <c r="D528" s="9" t="s">
        <v>8543</v>
      </c>
      <c r="E528" s="9" t="s">
        <v>162</v>
      </c>
      <c r="F528" s="9" t="s">
        <v>4959</v>
      </c>
      <c r="G528" s="16" t="s">
        <v>4960</v>
      </c>
      <c r="H528" s="16" t="s">
        <v>4961</v>
      </c>
      <c r="I528" s="16" t="s">
        <v>4962</v>
      </c>
      <c r="J528" s="9" t="s">
        <v>4963</v>
      </c>
      <c r="K528" s="9" t="s">
        <v>4964</v>
      </c>
      <c r="L528" s="9" t="s">
        <v>4965</v>
      </c>
      <c r="M528" s="9" t="s">
        <v>4966</v>
      </c>
      <c r="N528" s="11" t="s">
        <v>93</v>
      </c>
      <c r="O528" s="17" t="s">
        <v>1468</v>
      </c>
      <c r="P528" s="17"/>
      <c r="Q528" s="18" t="s">
        <v>4967</v>
      </c>
      <c r="R528" s="17"/>
      <c r="S528" s="18" t="s">
        <v>233</v>
      </c>
      <c r="T528" s="18" t="s">
        <v>4968</v>
      </c>
      <c r="U528" s="19">
        <v>39332</v>
      </c>
      <c r="V528" s="17">
        <v>7373</v>
      </c>
    </row>
    <row r="529" spans="1:22" ht="17.25" customHeight="1" x14ac:dyDescent="0.2">
      <c r="A529" s="7">
        <v>529</v>
      </c>
      <c r="B529" s="17">
        <v>7374</v>
      </c>
      <c r="C529" s="56" t="s">
        <v>4969</v>
      </c>
      <c r="D529" s="9" t="s">
        <v>8544</v>
      </c>
      <c r="E529" s="9" t="s">
        <v>162</v>
      </c>
      <c r="F529" s="9" t="s">
        <v>4970</v>
      </c>
      <c r="G529" s="16" t="s">
        <v>4971</v>
      </c>
      <c r="H529" s="16" t="s">
        <v>4972</v>
      </c>
      <c r="I529" s="16" t="s">
        <v>4973</v>
      </c>
      <c r="J529" s="9" t="s">
        <v>4974</v>
      </c>
      <c r="K529" s="9" t="s">
        <v>4975</v>
      </c>
      <c r="L529" s="9" t="s">
        <v>4976</v>
      </c>
      <c r="M529" s="9" t="s">
        <v>4977</v>
      </c>
      <c r="N529" s="11" t="s">
        <v>93</v>
      </c>
      <c r="O529" s="17" t="s">
        <v>2902</v>
      </c>
      <c r="P529" s="17" t="s">
        <v>4978</v>
      </c>
      <c r="Q529" s="18" t="s">
        <v>4979</v>
      </c>
      <c r="R529" s="17"/>
      <c r="S529" s="18" t="s">
        <v>233</v>
      </c>
      <c r="T529" s="18" t="s">
        <v>4980</v>
      </c>
      <c r="U529" s="19">
        <v>39349</v>
      </c>
      <c r="V529" s="17">
        <v>7374</v>
      </c>
    </row>
    <row r="530" spans="1:22" ht="17.25" customHeight="1" x14ac:dyDescent="0.2">
      <c r="A530" s="7">
        <v>530</v>
      </c>
      <c r="B530" s="79">
        <v>7376</v>
      </c>
      <c r="C530" s="141" t="s">
        <v>9095</v>
      </c>
      <c r="D530" s="20" t="s">
        <v>7970</v>
      </c>
      <c r="E530" s="20" t="s">
        <v>421</v>
      </c>
      <c r="F530" s="20" t="s">
        <v>2173</v>
      </c>
      <c r="G530" s="78" t="s">
        <v>2174</v>
      </c>
      <c r="H530" s="78" t="s">
        <v>2175</v>
      </c>
      <c r="I530" s="78" t="s">
        <v>2176</v>
      </c>
      <c r="J530" s="20" t="s">
        <v>2177</v>
      </c>
      <c r="K530" s="20" t="s">
        <v>2178</v>
      </c>
      <c r="L530" s="20" t="s">
        <v>2179</v>
      </c>
      <c r="M530" s="20" t="s">
        <v>2180</v>
      </c>
      <c r="N530" s="26" t="s">
        <v>93</v>
      </c>
      <c r="O530" s="79" t="s">
        <v>294</v>
      </c>
      <c r="P530" s="79" t="s">
        <v>2181</v>
      </c>
      <c r="Q530" s="88" t="s">
        <v>2182</v>
      </c>
      <c r="R530" s="79"/>
      <c r="S530" s="80">
        <v>93401</v>
      </c>
      <c r="T530" s="80" t="s">
        <v>2183</v>
      </c>
      <c r="U530" s="81">
        <v>39352</v>
      </c>
      <c r="V530" s="79">
        <v>7376</v>
      </c>
    </row>
    <row r="531" spans="1:22" ht="17.25" customHeight="1" x14ac:dyDescent="0.2">
      <c r="A531" s="7">
        <v>531</v>
      </c>
      <c r="B531" s="17">
        <v>7377</v>
      </c>
      <c r="C531" s="56" t="s">
        <v>7022</v>
      </c>
      <c r="D531" s="9" t="s">
        <v>8545</v>
      </c>
      <c r="E531" s="9" t="s">
        <v>55</v>
      </c>
      <c r="F531" s="9" t="s">
        <v>7023</v>
      </c>
      <c r="G531" s="16" t="s">
        <v>7024</v>
      </c>
      <c r="H531" s="16" t="s">
        <v>7025</v>
      </c>
      <c r="I531" s="16" t="s">
        <v>7026</v>
      </c>
      <c r="J531" s="9" t="s">
        <v>3803</v>
      </c>
      <c r="K531" s="9" t="s">
        <v>7027</v>
      </c>
      <c r="L531" s="9" t="s">
        <v>7028</v>
      </c>
      <c r="M531" s="9" t="s">
        <v>7029</v>
      </c>
      <c r="N531" s="11" t="s">
        <v>64</v>
      </c>
      <c r="O531" s="17" t="s">
        <v>1752</v>
      </c>
      <c r="P531" s="17" t="s">
        <v>7030</v>
      </c>
      <c r="Q531" s="18" t="s">
        <v>7031</v>
      </c>
      <c r="R531" s="17"/>
      <c r="S531" s="18" t="s">
        <v>280</v>
      </c>
      <c r="T531" s="18" t="s">
        <v>7032</v>
      </c>
      <c r="U531" s="19">
        <v>39358</v>
      </c>
      <c r="V531" s="17">
        <v>7377</v>
      </c>
    </row>
    <row r="532" spans="1:22" ht="17.25" customHeight="1" x14ac:dyDescent="0.2">
      <c r="A532" s="7">
        <v>532</v>
      </c>
      <c r="B532" s="17">
        <v>7378</v>
      </c>
      <c r="C532" s="56" t="s">
        <v>5094</v>
      </c>
      <c r="D532" s="9" t="s">
        <v>8546</v>
      </c>
      <c r="E532" s="9" t="s">
        <v>4889</v>
      </c>
      <c r="F532" s="9" t="s">
        <v>5095</v>
      </c>
      <c r="G532" s="16" t="s">
        <v>5096</v>
      </c>
      <c r="H532" s="16" t="s">
        <v>5097</v>
      </c>
      <c r="I532" s="16" t="s">
        <v>5098</v>
      </c>
      <c r="J532" s="9" t="s">
        <v>5099</v>
      </c>
      <c r="K532" s="9" t="s">
        <v>5100</v>
      </c>
      <c r="L532" s="9" t="s">
        <v>5101</v>
      </c>
      <c r="M532" s="9" t="s">
        <v>5102</v>
      </c>
      <c r="N532" s="11" t="s">
        <v>591</v>
      </c>
      <c r="O532" s="17" t="s">
        <v>688</v>
      </c>
      <c r="P532" s="17"/>
      <c r="Q532" s="18" t="s">
        <v>5103</v>
      </c>
      <c r="R532" s="17"/>
      <c r="S532" s="18" t="s">
        <v>280</v>
      </c>
      <c r="T532" s="18" t="s">
        <v>5104</v>
      </c>
      <c r="U532" s="19">
        <v>39371</v>
      </c>
      <c r="V532" s="17">
        <v>7378</v>
      </c>
    </row>
    <row r="533" spans="1:22" ht="17.25" customHeight="1" x14ac:dyDescent="0.2">
      <c r="A533" s="7">
        <v>533</v>
      </c>
      <c r="B533" s="17">
        <v>7379</v>
      </c>
      <c r="C533" s="56" t="s">
        <v>2184</v>
      </c>
      <c r="D533" s="9" t="s">
        <v>8547</v>
      </c>
      <c r="E533" s="9" t="s">
        <v>29</v>
      </c>
      <c r="F533" s="9" t="s">
        <v>2185</v>
      </c>
      <c r="G533" s="86" t="s">
        <v>2186</v>
      </c>
      <c r="H533" s="16" t="s">
        <v>2187</v>
      </c>
      <c r="I533" s="16" t="s">
        <v>2188</v>
      </c>
      <c r="J533" s="9" t="s">
        <v>2189</v>
      </c>
      <c r="K533" s="24" t="s">
        <v>2190</v>
      </c>
      <c r="L533" s="9" t="s">
        <v>2191</v>
      </c>
      <c r="M533" s="9" t="s">
        <v>2192</v>
      </c>
      <c r="N533" s="11" t="s">
        <v>93</v>
      </c>
      <c r="O533" s="17" t="s">
        <v>252</v>
      </c>
      <c r="P533" s="17">
        <v>228798000</v>
      </c>
      <c r="Q533" s="55" t="s">
        <v>2193</v>
      </c>
      <c r="R533" s="17"/>
      <c r="S533" s="18" t="s">
        <v>52</v>
      </c>
      <c r="T533" s="55" t="s">
        <v>2194</v>
      </c>
      <c r="U533" s="19">
        <v>39381</v>
      </c>
      <c r="V533" s="17">
        <v>7379</v>
      </c>
    </row>
    <row r="534" spans="1:22" ht="17.25" customHeight="1" x14ac:dyDescent="0.2">
      <c r="A534" s="7">
        <v>534</v>
      </c>
      <c r="B534" s="17">
        <v>7380</v>
      </c>
      <c r="C534" s="56" t="s">
        <v>7301</v>
      </c>
      <c r="D534" s="9" t="s">
        <v>8548</v>
      </c>
      <c r="E534" s="9" t="s">
        <v>29</v>
      </c>
      <c r="F534" s="9" t="s">
        <v>7302</v>
      </c>
      <c r="G534" s="16" t="s">
        <v>7303</v>
      </c>
      <c r="H534" s="16" t="s">
        <v>6835</v>
      </c>
      <c r="I534" s="16" t="s">
        <v>7304</v>
      </c>
      <c r="J534" s="9" t="s">
        <v>1163</v>
      </c>
      <c r="K534" s="9" t="s">
        <v>7305</v>
      </c>
      <c r="L534" s="9" t="s">
        <v>7306</v>
      </c>
      <c r="M534" s="9" t="s">
        <v>7307</v>
      </c>
      <c r="N534" s="11" t="s">
        <v>93</v>
      </c>
      <c r="O534" s="17" t="s">
        <v>308</v>
      </c>
      <c r="P534" s="17" t="s">
        <v>7308</v>
      </c>
      <c r="Q534" s="18" t="s">
        <v>7309</v>
      </c>
      <c r="R534" s="17"/>
      <c r="S534" s="18">
        <v>93991</v>
      </c>
      <c r="T534" s="18" t="s">
        <v>7310</v>
      </c>
      <c r="U534" s="19">
        <v>39384</v>
      </c>
      <c r="V534" s="17">
        <v>7380</v>
      </c>
    </row>
    <row r="535" spans="1:22" ht="17.25" customHeight="1" x14ac:dyDescent="0.2">
      <c r="A535" s="7">
        <v>535</v>
      </c>
      <c r="B535" s="17">
        <v>7381</v>
      </c>
      <c r="C535" s="56" t="s">
        <v>9094</v>
      </c>
      <c r="D535" s="9" t="s">
        <v>8549</v>
      </c>
      <c r="E535" s="9" t="s">
        <v>2195</v>
      </c>
      <c r="F535" s="9" t="s">
        <v>2196</v>
      </c>
      <c r="G535" s="116" t="s">
        <v>2197</v>
      </c>
      <c r="H535" s="16" t="s">
        <v>2198</v>
      </c>
      <c r="I535" s="86" t="s">
        <v>2199</v>
      </c>
      <c r="J535" s="9" t="s">
        <v>2200</v>
      </c>
      <c r="K535" s="9" t="s">
        <v>2201</v>
      </c>
      <c r="L535" s="27" t="s">
        <v>2202</v>
      </c>
      <c r="M535" s="9" t="s">
        <v>2203</v>
      </c>
      <c r="N535" s="11" t="s">
        <v>93</v>
      </c>
      <c r="O535" s="17" t="s">
        <v>2204</v>
      </c>
      <c r="P535" s="89">
        <v>228217836</v>
      </c>
      <c r="Q535" s="90" t="s">
        <v>2205</v>
      </c>
      <c r="R535" s="17"/>
      <c r="S535" s="18" t="s">
        <v>1206</v>
      </c>
      <c r="T535" s="55" t="s">
        <v>2206</v>
      </c>
      <c r="U535" s="19">
        <v>39392</v>
      </c>
      <c r="V535" s="17">
        <v>7381</v>
      </c>
    </row>
    <row r="536" spans="1:22" ht="17.25" customHeight="1" x14ac:dyDescent="0.2">
      <c r="A536" s="7">
        <v>536</v>
      </c>
      <c r="B536" s="17">
        <v>7382</v>
      </c>
      <c r="C536" s="56" t="s">
        <v>7854</v>
      </c>
      <c r="D536" s="9" t="s">
        <v>8550</v>
      </c>
      <c r="E536" s="9" t="s">
        <v>162</v>
      </c>
      <c r="F536" s="9" t="s">
        <v>7855</v>
      </c>
      <c r="G536" s="16" t="s">
        <v>7856</v>
      </c>
      <c r="H536" s="16" t="s">
        <v>7857</v>
      </c>
      <c r="I536" s="16" t="s">
        <v>7858</v>
      </c>
      <c r="J536" s="9" t="s">
        <v>7859</v>
      </c>
      <c r="K536" s="9"/>
      <c r="L536" s="9" t="s">
        <v>7860</v>
      </c>
      <c r="M536" s="9" t="s">
        <v>7861</v>
      </c>
      <c r="N536" s="11" t="s">
        <v>93</v>
      </c>
      <c r="O536" s="17" t="s">
        <v>4159</v>
      </c>
      <c r="P536" s="17" t="s">
        <v>7862</v>
      </c>
      <c r="Q536" s="18"/>
      <c r="R536" s="17"/>
      <c r="S536" s="18" t="s">
        <v>280</v>
      </c>
      <c r="T536" s="18" t="s">
        <v>7863</v>
      </c>
      <c r="U536" s="19">
        <v>39392</v>
      </c>
      <c r="V536" s="17">
        <v>7382</v>
      </c>
    </row>
    <row r="537" spans="1:22" ht="17.25" customHeight="1" x14ac:dyDescent="0.2">
      <c r="A537" s="7">
        <v>537</v>
      </c>
      <c r="B537" s="17">
        <v>7383</v>
      </c>
      <c r="C537" s="56" t="s">
        <v>7846</v>
      </c>
      <c r="D537" s="9" t="s">
        <v>8551</v>
      </c>
      <c r="E537" s="9" t="s">
        <v>7810</v>
      </c>
      <c r="F537" s="9" t="s">
        <v>7847</v>
      </c>
      <c r="G537" s="16" t="s">
        <v>103</v>
      </c>
      <c r="H537" s="16" t="s">
        <v>7848</v>
      </c>
      <c r="I537" s="16" t="s">
        <v>90</v>
      </c>
      <c r="J537" s="9"/>
      <c r="K537" s="9"/>
      <c r="L537" s="9" t="s">
        <v>7849</v>
      </c>
      <c r="M537" s="9" t="s">
        <v>7850</v>
      </c>
      <c r="N537" s="11" t="s">
        <v>64</v>
      </c>
      <c r="O537" s="17" t="s">
        <v>65</v>
      </c>
      <c r="P537" s="17" t="s">
        <v>7851</v>
      </c>
      <c r="Q537" s="18" t="s">
        <v>7852</v>
      </c>
      <c r="R537" s="17"/>
      <c r="S537" s="18">
        <v>93105</v>
      </c>
      <c r="T537" s="18" t="s">
        <v>7853</v>
      </c>
      <c r="U537" s="19">
        <v>39401</v>
      </c>
      <c r="V537" s="17">
        <v>7383</v>
      </c>
    </row>
    <row r="538" spans="1:22" ht="17.25" customHeight="1" x14ac:dyDescent="0.2">
      <c r="A538" s="7">
        <v>538</v>
      </c>
      <c r="B538" s="17">
        <v>7384</v>
      </c>
      <c r="C538" s="56" t="s">
        <v>9093</v>
      </c>
      <c r="D538" s="9" t="s">
        <v>8552</v>
      </c>
      <c r="E538" s="9" t="s">
        <v>421</v>
      </c>
      <c r="F538" s="9" t="s">
        <v>5172</v>
      </c>
      <c r="G538" s="16" t="s">
        <v>5173</v>
      </c>
      <c r="H538" s="16" t="s">
        <v>5174</v>
      </c>
      <c r="I538" s="16" t="s">
        <v>5175</v>
      </c>
      <c r="J538" s="9" t="s">
        <v>352</v>
      </c>
      <c r="K538" s="9" t="s">
        <v>614</v>
      </c>
      <c r="L538" s="9" t="s">
        <v>5176</v>
      </c>
      <c r="M538" s="9" t="s">
        <v>5177</v>
      </c>
      <c r="N538" s="11" t="s">
        <v>93</v>
      </c>
      <c r="O538" s="17" t="s">
        <v>294</v>
      </c>
      <c r="P538" s="17"/>
      <c r="Q538" s="18"/>
      <c r="R538" s="17"/>
      <c r="S538" s="18">
        <v>93401</v>
      </c>
      <c r="T538" s="18" t="s">
        <v>5059</v>
      </c>
      <c r="U538" s="19">
        <v>39414</v>
      </c>
      <c r="V538" s="17">
        <v>7384</v>
      </c>
    </row>
    <row r="539" spans="1:22" ht="17.25" customHeight="1" x14ac:dyDescent="0.2">
      <c r="A539" s="7">
        <v>539</v>
      </c>
      <c r="B539" s="17">
        <v>7385</v>
      </c>
      <c r="C539" s="56" t="s">
        <v>7779</v>
      </c>
      <c r="D539" s="9" t="s">
        <v>8553</v>
      </c>
      <c r="E539" s="9" t="s">
        <v>55</v>
      </c>
      <c r="F539" s="9" t="s">
        <v>7780</v>
      </c>
      <c r="G539" s="86" t="s">
        <v>7781</v>
      </c>
      <c r="H539" s="16" t="s">
        <v>7782</v>
      </c>
      <c r="I539" s="16" t="s">
        <v>7783</v>
      </c>
      <c r="J539" s="9"/>
      <c r="K539" s="27" t="s">
        <v>7784</v>
      </c>
      <c r="L539" s="27" t="s">
        <v>7785</v>
      </c>
      <c r="M539" s="9" t="s">
        <v>7786</v>
      </c>
      <c r="N539" s="11" t="s">
        <v>93</v>
      </c>
      <c r="O539" s="17" t="s">
        <v>4159</v>
      </c>
      <c r="P539" s="17" t="s">
        <v>7787</v>
      </c>
      <c r="Q539" s="18"/>
      <c r="R539" s="17"/>
      <c r="S539" s="18">
        <v>93105</v>
      </c>
      <c r="T539" s="55" t="s">
        <v>7788</v>
      </c>
      <c r="U539" s="19">
        <v>39177</v>
      </c>
      <c r="V539" s="17">
        <v>7385</v>
      </c>
    </row>
    <row r="540" spans="1:22" ht="17.25" customHeight="1" x14ac:dyDescent="0.2">
      <c r="A540" s="7">
        <v>540</v>
      </c>
      <c r="B540" s="79">
        <v>7386</v>
      </c>
      <c r="C540" s="141" t="s">
        <v>9092</v>
      </c>
      <c r="D540" s="20" t="s">
        <v>8554</v>
      </c>
      <c r="E540" s="9" t="s">
        <v>502</v>
      </c>
      <c r="F540" s="20" t="s">
        <v>1133</v>
      </c>
      <c r="G540" s="20" t="s">
        <v>352</v>
      </c>
      <c r="H540" s="78" t="s">
        <v>1877</v>
      </c>
      <c r="I540" s="78" t="s">
        <v>90</v>
      </c>
      <c r="J540" s="20"/>
      <c r="K540" s="20"/>
      <c r="L540" s="20" t="s">
        <v>2207</v>
      </c>
      <c r="M540" s="20" t="s">
        <v>2208</v>
      </c>
      <c r="N540" s="26" t="s">
        <v>64</v>
      </c>
      <c r="O540" s="79" t="s">
        <v>2209</v>
      </c>
      <c r="P540" s="79" t="s">
        <v>2210</v>
      </c>
      <c r="Q540" s="80" t="s">
        <v>2211</v>
      </c>
      <c r="R540" s="79"/>
      <c r="S540" s="80">
        <v>91001</v>
      </c>
      <c r="T540" s="80" t="s">
        <v>1622</v>
      </c>
      <c r="U540" s="81">
        <v>39434</v>
      </c>
      <c r="V540" s="79">
        <v>7386</v>
      </c>
    </row>
    <row r="541" spans="1:22" ht="17.25" customHeight="1" x14ac:dyDescent="0.2">
      <c r="A541" s="7">
        <v>541</v>
      </c>
      <c r="B541" s="17">
        <v>7387</v>
      </c>
      <c r="C541" s="56" t="s">
        <v>5383</v>
      </c>
      <c r="D541" s="9" t="s">
        <v>8555</v>
      </c>
      <c r="E541" s="9" t="s">
        <v>162</v>
      </c>
      <c r="F541" s="9" t="s">
        <v>5384</v>
      </c>
      <c r="G541" s="16" t="s">
        <v>5385</v>
      </c>
      <c r="H541" s="16" t="s">
        <v>5386</v>
      </c>
      <c r="I541" s="16" t="s">
        <v>5387</v>
      </c>
      <c r="J541" s="9" t="s">
        <v>4533</v>
      </c>
      <c r="K541" s="9" t="s">
        <v>5388</v>
      </c>
      <c r="L541" s="9" t="s">
        <v>5389</v>
      </c>
      <c r="M541" s="9" t="s">
        <v>5390</v>
      </c>
      <c r="N541" s="11" t="s">
        <v>591</v>
      </c>
      <c r="O541" s="17" t="s">
        <v>688</v>
      </c>
      <c r="P541" s="17" t="s">
        <v>5391</v>
      </c>
      <c r="Q541" s="18"/>
      <c r="R541" s="17"/>
      <c r="S541" s="18" t="s">
        <v>233</v>
      </c>
      <c r="T541" s="18" t="s">
        <v>5392</v>
      </c>
      <c r="U541" s="19">
        <v>39444</v>
      </c>
      <c r="V541" s="17">
        <v>7387</v>
      </c>
    </row>
    <row r="542" spans="1:22" ht="17.25" customHeight="1" x14ac:dyDescent="0.2">
      <c r="A542" s="7">
        <v>542</v>
      </c>
      <c r="B542" s="17">
        <v>7388</v>
      </c>
      <c r="C542" s="56" t="s">
        <v>2212</v>
      </c>
      <c r="D542" s="9" t="s">
        <v>8556</v>
      </c>
      <c r="E542" s="9" t="s">
        <v>29</v>
      </c>
      <c r="F542" s="9" t="s">
        <v>2213</v>
      </c>
      <c r="G542" s="86" t="s">
        <v>2214</v>
      </c>
      <c r="H542" s="16" t="s">
        <v>2215</v>
      </c>
      <c r="I542" s="86" t="s">
        <v>2216</v>
      </c>
      <c r="J542" s="9" t="s">
        <v>1059</v>
      </c>
      <c r="K542" s="9" t="s">
        <v>2217</v>
      </c>
      <c r="L542" s="9" t="s">
        <v>2218</v>
      </c>
      <c r="M542" s="27" t="s">
        <v>2219</v>
      </c>
      <c r="N542" s="11" t="s">
        <v>865</v>
      </c>
      <c r="O542" s="17" t="s">
        <v>230</v>
      </c>
      <c r="P542" s="89" t="s">
        <v>2220</v>
      </c>
      <c r="Q542" s="28" t="s">
        <v>2221</v>
      </c>
      <c r="R542" s="17"/>
      <c r="S542" s="18">
        <v>93401</v>
      </c>
      <c r="T542" s="55" t="s">
        <v>2222</v>
      </c>
      <c r="U542" s="19">
        <v>39476</v>
      </c>
      <c r="V542" s="17">
        <v>7388</v>
      </c>
    </row>
    <row r="543" spans="1:22" ht="17.25" customHeight="1" x14ac:dyDescent="0.2">
      <c r="A543" s="7">
        <v>543</v>
      </c>
      <c r="B543" s="17">
        <v>7389</v>
      </c>
      <c r="C543" s="56" t="s">
        <v>6832</v>
      </c>
      <c r="D543" s="9" t="s">
        <v>8557</v>
      </c>
      <c r="E543" s="9" t="s">
        <v>29</v>
      </c>
      <c r="F543" s="9" t="s">
        <v>6833</v>
      </c>
      <c r="G543" s="16" t="s">
        <v>6834</v>
      </c>
      <c r="H543" s="16" t="s">
        <v>6835</v>
      </c>
      <c r="I543" s="16" t="s">
        <v>6836</v>
      </c>
      <c r="J543" s="9" t="s">
        <v>1368</v>
      </c>
      <c r="K543" s="9" t="s">
        <v>6837</v>
      </c>
      <c r="L543" s="9" t="s">
        <v>6838</v>
      </c>
      <c r="M543" s="9" t="s">
        <v>6839</v>
      </c>
      <c r="N543" s="11" t="s">
        <v>178</v>
      </c>
      <c r="O543" s="17" t="s">
        <v>2406</v>
      </c>
      <c r="P543" s="17" t="s">
        <v>6840</v>
      </c>
      <c r="Q543" s="18" t="s">
        <v>6841</v>
      </c>
      <c r="R543" s="17"/>
      <c r="S543" s="16" t="s">
        <v>6842</v>
      </c>
      <c r="T543" s="18" t="s">
        <v>6843</v>
      </c>
      <c r="U543" s="19">
        <v>39573</v>
      </c>
      <c r="V543" s="17">
        <v>7389</v>
      </c>
    </row>
    <row r="544" spans="1:22" ht="17.25" customHeight="1" x14ac:dyDescent="0.2">
      <c r="A544" s="7">
        <v>544</v>
      </c>
      <c r="B544" s="79">
        <v>7390</v>
      </c>
      <c r="C544" s="141" t="s">
        <v>9091</v>
      </c>
      <c r="D544" s="20" t="s">
        <v>7921</v>
      </c>
      <c r="E544" s="20" t="s">
        <v>502</v>
      </c>
      <c r="F544" s="20" t="s">
        <v>1133</v>
      </c>
      <c r="G544" s="78" t="s">
        <v>352</v>
      </c>
      <c r="H544" s="78" t="s">
        <v>1877</v>
      </c>
      <c r="I544" s="78" t="s">
        <v>90</v>
      </c>
      <c r="J544" s="20"/>
      <c r="K544" s="20"/>
      <c r="L544" s="20" t="s">
        <v>2223</v>
      </c>
      <c r="M544" s="20" t="s">
        <v>2224</v>
      </c>
      <c r="N544" s="26" t="s">
        <v>415</v>
      </c>
      <c r="O544" s="79" t="s">
        <v>1681</v>
      </c>
      <c r="P544" s="79" t="s">
        <v>2225</v>
      </c>
      <c r="Q544" s="20"/>
      <c r="R544" s="79"/>
      <c r="S544" s="80">
        <v>91001</v>
      </c>
      <c r="T544" s="80" t="s">
        <v>511</v>
      </c>
      <c r="U544" s="81">
        <v>39581</v>
      </c>
      <c r="V544" s="79">
        <v>7390</v>
      </c>
    </row>
    <row r="545" spans="1:22" ht="17.25" customHeight="1" x14ac:dyDescent="0.2">
      <c r="A545" s="7">
        <v>545</v>
      </c>
      <c r="B545" s="17">
        <v>7391</v>
      </c>
      <c r="C545" s="56" t="s">
        <v>7817</v>
      </c>
      <c r="D545" s="9" t="s">
        <v>8558</v>
      </c>
      <c r="E545" s="9" t="s">
        <v>3676</v>
      </c>
      <c r="F545" s="9" t="s">
        <v>7818</v>
      </c>
      <c r="G545" s="16" t="s">
        <v>6284</v>
      </c>
      <c r="H545" s="16" t="s">
        <v>7819</v>
      </c>
      <c r="I545" s="16" t="s">
        <v>7820</v>
      </c>
      <c r="J545" s="9" t="s">
        <v>7821</v>
      </c>
      <c r="K545" s="9"/>
      <c r="L545" s="9" t="s">
        <v>7822</v>
      </c>
      <c r="M545" s="9" t="s">
        <v>7823</v>
      </c>
      <c r="N545" s="11" t="s">
        <v>178</v>
      </c>
      <c r="O545" s="17" t="s">
        <v>7824</v>
      </c>
      <c r="P545" s="17" t="s">
        <v>7825</v>
      </c>
      <c r="Q545" s="121" t="s">
        <v>7826</v>
      </c>
      <c r="R545" s="17"/>
      <c r="S545" s="18">
        <v>93105</v>
      </c>
      <c r="T545" s="18" t="s">
        <v>7827</v>
      </c>
      <c r="U545" s="19">
        <v>39582</v>
      </c>
      <c r="V545" s="17">
        <v>7391</v>
      </c>
    </row>
    <row r="546" spans="1:22" ht="17.25" customHeight="1" x14ac:dyDescent="0.2">
      <c r="A546" s="7">
        <v>546</v>
      </c>
      <c r="B546" s="17">
        <v>7392</v>
      </c>
      <c r="C546" s="56" t="s">
        <v>6720</v>
      </c>
      <c r="D546" s="9" t="s">
        <v>8559</v>
      </c>
      <c r="E546" s="9" t="s">
        <v>6721</v>
      </c>
      <c r="F546" s="9" t="s">
        <v>6722</v>
      </c>
      <c r="G546" s="16" t="s">
        <v>6723</v>
      </c>
      <c r="H546" s="16" t="s">
        <v>6724</v>
      </c>
      <c r="I546" s="16" t="s">
        <v>6725</v>
      </c>
      <c r="J546" s="9" t="s">
        <v>6726</v>
      </c>
      <c r="K546" s="9" t="s">
        <v>6727</v>
      </c>
      <c r="L546" s="9" t="s">
        <v>6728</v>
      </c>
      <c r="M546" s="9" t="s">
        <v>6729</v>
      </c>
      <c r="N546" s="11" t="s">
        <v>35</v>
      </c>
      <c r="O546" s="17" t="s">
        <v>6730</v>
      </c>
      <c r="P546" s="17" t="s">
        <v>6731</v>
      </c>
      <c r="Q546" s="18"/>
      <c r="R546" s="17"/>
      <c r="S546" s="18" t="s">
        <v>233</v>
      </c>
      <c r="T546" s="18" t="s">
        <v>6732</v>
      </c>
      <c r="U546" s="19">
        <v>39588</v>
      </c>
      <c r="V546" s="17">
        <v>7392</v>
      </c>
    </row>
    <row r="547" spans="1:22" ht="17.25" customHeight="1" x14ac:dyDescent="0.2">
      <c r="A547" s="7">
        <v>547</v>
      </c>
      <c r="B547" s="17">
        <v>7393</v>
      </c>
      <c r="C547" s="56" t="s">
        <v>9089</v>
      </c>
      <c r="D547" s="9" t="s">
        <v>8560</v>
      </c>
      <c r="E547" s="9" t="s">
        <v>55</v>
      </c>
      <c r="F547" s="9" t="s">
        <v>4071</v>
      </c>
      <c r="G547" s="16" t="s">
        <v>4072</v>
      </c>
      <c r="H547" s="16" t="s">
        <v>4073</v>
      </c>
      <c r="I547" s="16" t="s">
        <v>4074</v>
      </c>
      <c r="J547" s="9" t="s">
        <v>4075</v>
      </c>
      <c r="K547" s="9" t="s">
        <v>4076</v>
      </c>
      <c r="L547" s="9" t="s">
        <v>4077</v>
      </c>
      <c r="M547" s="9" t="s">
        <v>4078</v>
      </c>
      <c r="N547" s="11" t="s">
        <v>93</v>
      </c>
      <c r="O547" s="17" t="s">
        <v>294</v>
      </c>
      <c r="P547" s="17" t="s">
        <v>4079</v>
      </c>
      <c r="Q547" s="18" t="s">
        <v>4080</v>
      </c>
      <c r="R547" s="17"/>
      <c r="S547" s="18" t="s">
        <v>280</v>
      </c>
      <c r="T547" s="18" t="s">
        <v>4081</v>
      </c>
      <c r="U547" s="19">
        <v>39608</v>
      </c>
      <c r="V547" s="17">
        <v>7393</v>
      </c>
    </row>
    <row r="548" spans="1:22" ht="17.25" customHeight="1" x14ac:dyDescent="0.2">
      <c r="A548" s="7">
        <v>548</v>
      </c>
      <c r="B548" s="17">
        <v>7394</v>
      </c>
      <c r="C548" s="56" t="s">
        <v>4004</v>
      </c>
      <c r="D548" s="9" t="s">
        <v>8561</v>
      </c>
      <c r="E548" s="9" t="s">
        <v>55</v>
      </c>
      <c r="F548" s="9" t="s">
        <v>4005</v>
      </c>
      <c r="G548" s="16" t="s">
        <v>4006</v>
      </c>
      <c r="H548" s="16" t="s">
        <v>4007</v>
      </c>
      <c r="I548" s="16" t="s">
        <v>4008</v>
      </c>
      <c r="J548" s="9" t="s">
        <v>4009</v>
      </c>
      <c r="K548" s="9" t="s">
        <v>4010</v>
      </c>
      <c r="L548" s="9" t="s">
        <v>4011</v>
      </c>
      <c r="M548" s="9" t="s">
        <v>4012</v>
      </c>
      <c r="N548" s="11" t="s">
        <v>93</v>
      </c>
      <c r="O548" s="17" t="s">
        <v>4013</v>
      </c>
      <c r="P548" s="17"/>
      <c r="Q548" s="18" t="s">
        <v>4014</v>
      </c>
      <c r="R548" s="17"/>
      <c r="S548" s="18" t="s">
        <v>280</v>
      </c>
      <c r="T548" s="18" t="s">
        <v>4015</v>
      </c>
      <c r="U548" s="19">
        <v>39608</v>
      </c>
      <c r="V548" s="17">
        <v>7394</v>
      </c>
    </row>
    <row r="549" spans="1:22" ht="17.25" customHeight="1" x14ac:dyDescent="0.2">
      <c r="A549" s="7">
        <v>549</v>
      </c>
      <c r="B549" s="79">
        <v>7395</v>
      </c>
      <c r="C549" s="141" t="s">
        <v>9088</v>
      </c>
      <c r="D549" s="20" t="s">
        <v>8562</v>
      </c>
      <c r="E549" s="20" t="s">
        <v>502</v>
      </c>
      <c r="F549" s="20" t="s">
        <v>503</v>
      </c>
      <c r="G549" s="78" t="s">
        <v>103</v>
      </c>
      <c r="H549" s="78" t="s">
        <v>504</v>
      </c>
      <c r="I549" s="78" t="s">
        <v>90</v>
      </c>
      <c r="J549" s="20"/>
      <c r="K549" s="20"/>
      <c r="L549" s="20" t="s">
        <v>2226</v>
      </c>
      <c r="M549" s="20" t="s">
        <v>2227</v>
      </c>
      <c r="N549" s="26" t="s">
        <v>93</v>
      </c>
      <c r="O549" s="79" t="s">
        <v>2228</v>
      </c>
      <c r="P549" s="79" t="s">
        <v>2229</v>
      </c>
      <c r="Q549" s="80" t="s">
        <v>2230</v>
      </c>
      <c r="R549" s="79"/>
      <c r="S549" s="80">
        <v>91001</v>
      </c>
      <c r="T549" s="80" t="s">
        <v>766</v>
      </c>
      <c r="U549" s="81">
        <v>39612</v>
      </c>
      <c r="V549" s="79">
        <v>7395</v>
      </c>
    </row>
    <row r="550" spans="1:22" ht="17.25" customHeight="1" x14ac:dyDescent="0.2">
      <c r="A550" s="7">
        <v>550</v>
      </c>
      <c r="B550" s="17">
        <v>7396</v>
      </c>
      <c r="C550" s="56" t="s">
        <v>9090</v>
      </c>
      <c r="D550" s="9" t="s">
        <v>8563</v>
      </c>
      <c r="E550" s="9" t="s">
        <v>162</v>
      </c>
      <c r="F550" s="9" t="s">
        <v>5232</v>
      </c>
      <c r="G550" s="16" t="s">
        <v>5233</v>
      </c>
      <c r="H550" s="16" t="s">
        <v>5234</v>
      </c>
      <c r="I550" s="16" t="s">
        <v>5235</v>
      </c>
      <c r="J550" s="9" t="s">
        <v>1240</v>
      </c>
      <c r="K550" s="9" t="s">
        <v>5236</v>
      </c>
      <c r="L550" s="9" t="s">
        <v>5237</v>
      </c>
      <c r="M550" s="11" t="s">
        <v>5238</v>
      </c>
      <c r="N550" s="11" t="s">
        <v>64</v>
      </c>
      <c r="O550" s="17" t="s">
        <v>5239</v>
      </c>
      <c r="P550" s="17" t="s">
        <v>5240</v>
      </c>
      <c r="Q550" s="18" t="s">
        <v>5241</v>
      </c>
      <c r="R550" s="17"/>
      <c r="S550" s="18" t="s">
        <v>233</v>
      </c>
      <c r="T550" s="18" t="s">
        <v>5242</v>
      </c>
      <c r="U550" s="19">
        <v>39616</v>
      </c>
      <c r="V550" s="17">
        <v>7396</v>
      </c>
    </row>
    <row r="551" spans="1:22" ht="17.25" customHeight="1" x14ac:dyDescent="0.2">
      <c r="A551" s="7">
        <v>551</v>
      </c>
      <c r="B551" s="17">
        <v>7397</v>
      </c>
      <c r="C551" s="56" t="s">
        <v>7140</v>
      </c>
      <c r="D551" s="9" t="s">
        <v>8564</v>
      </c>
      <c r="E551" s="9" t="s">
        <v>55</v>
      </c>
      <c r="F551" s="9" t="s">
        <v>7141</v>
      </c>
      <c r="G551" s="16" t="s">
        <v>7142</v>
      </c>
      <c r="H551" s="16" t="s">
        <v>1090</v>
      </c>
      <c r="I551" s="16" t="s">
        <v>7143</v>
      </c>
      <c r="J551" s="9" t="s">
        <v>7144</v>
      </c>
      <c r="K551" s="9" t="s">
        <v>7145</v>
      </c>
      <c r="L551" s="9" t="s">
        <v>7146</v>
      </c>
      <c r="M551" s="9" t="s">
        <v>7147</v>
      </c>
      <c r="N551" s="11" t="s">
        <v>93</v>
      </c>
      <c r="O551" s="17" t="s">
        <v>7148</v>
      </c>
      <c r="P551" s="17" t="s">
        <v>7149</v>
      </c>
      <c r="Q551" s="18" t="s">
        <v>7150</v>
      </c>
      <c r="R551" s="17"/>
      <c r="S551" s="18" t="s">
        <v>280</v>
      </c>
      <c r="T551" s="18" t="s">
        <v>7151</v>
      </c>
      <c r="U551" s="19">
        <v>39619</v>
      </c>
      <c r="V551" s="17">
        <v>7397</v>
      </c>
    </row>
    <row r="552" spans="1:22" ht="17.25" customHeight="1" x14ac:dyDescent="0.2">
      <c r="A552" s="7">
        <v>552</v>
      </c>
      <c r="B552" s="17">
        <v>7398</v>
      </c>
      <c r="C552" s="56" t="s">
        <v>7311</v>
      </c>
      <c r="D552" s="9" t="s">
        <v>8565</v>
      </c>
      <c r="E552" s="9" t="s">
        <v>29</v>
      </c>
      <c r="F552" s="9" t="s">
        <v>7312</v>
      </c>
      <c r="G552" s="16" t="s">
        <v>7313</v>
      </c>
      <c r="H552" s="16" t="s">
        <v>7314</v>
      </c>
      <c r="I552" s="16" t="s">
        <v>7315</v>
      </c>
      <c r="J552" s="9" t="s">
        <v>1368</v>
      </c>
      <c r="K552" s="9" t="s">
        <v>7316</v>
      </c>
      <c r="L552" s="9" t="s">
        <v>7317</v>
      </c>
      <c r="M552" s="9" t="s">
        <v>7318</v>
      </c>
      <c r="N552" s="11" t="s">
        <v>106</v>
      </c>
      <c r="O552" s="17" t="s">
        <v>7319</v>
      </c>
      <c r="P552" s="17" t="s">
        <v>7320</v>
      </c>
      <c r="Q552" s="18"/>
      <c r="R552" s="17"/>
      <c r="S552" s="18">
        <v>93991</v>
      </c>
      <c r="T552" s="18" t="s">
        <v>7321</v>
      </c>
      <c r="U552" s="19">
        <v>39626</v>
      </c>
      <c r="V552" s="17">
        <v>7398</v>
      </c>
    </row>
    <row r="553" spans="1:22" ht="17.25" customHeight="1" x14ac:dyDescent="0.2">
      <c r="A553" s="7">
        <v>553</v>
      </c>
      <c r="B553" s="17">
        <v>7399</v>
      </c>
      <c r="C553" s="56" t="s">
        <v>3662</v>
      </c>
      <c r="D553" s="9" t="s">
        <v>8566</v>
      </c>
      <c r="E553" s="9" t="s">
        <v>3663</v>
      </c>
      <c r="F553" s="9" t="s">
        <v>3664</v>
      </c>
      <c r="G553" s="16" t="s">
        <v>3665</v>
      </c>
      <c r="H553" s="16" t="s">
        <v>3666</v>
      </c>
      <c r="I553" s="16" t="s">
        <v>3667</v>
      </c>
      <c r="J553" s="9" t="s">
        <v>3668</v>
      </c>
      <c r="K553" s="9" t="s">
        <v>3669</v>
      </c>
      <c r="L553" s="9" t="s">
        <v>3670</v>
      </c>
      <c r="M553" s="9" t="s">
        <v>3671</v>
      </c>
      <c r="N553" s="11" t="s">
        <v>93</v>
      </c>
      <c r="O553" s="17" t="s">
        <v>294</v>
      </c>
      <c r="P553" s="17" t="s">
        <v>3672</v>
      </c>
      <c r="Q553" s="28" t="s">
        <v>3673</v>
      </c>
      <c r="R553" s="17"/>
      <c r="S553" s="18" t="s">
        <v>280</v>
      </c>
      <c r="T553" s="18" t="s">
        <v>3674</v>
      </c>
      <c r="U553" s="19">
        <v>39636</v>
      </c>
      <c r="V553" s="17">
        <v>7399</v>
      </c>
    </row>
    <row r="554" spans="1:22" ht="17.25" customHeight="1" x14ac:dyDescent="0.2">
      <c r="A554" s="7">
        <v>554</v>
      </c>
      <c r="B554" s="17">
        <v>7400</v>
      </c>
      <c r="C554" s="56" t="s">
        <v>6115</v>
      </c>
      <c r="D554" s="9" t="s">
        <v>8567</v>
      </c>
      <c r="E554" s="9" t="s">
        <v>923</v>
      </c>
      <c r="F554" s="9" t="s">
        <v>6116</v>
      </c>
      <c r="G554" s="16" t="s">
        <v>6117</v>
      </c>
      <c r="H554" s="16" t="s">
        <v>6118</v>
      </c>
      <c r="I554" s="16" t="s">
        <v>6119</v>
      </c>
      <c r="J554" s="9" t="s">
        <v>6120</v>
      </c>
      <c r="K554" s="9" t="s">
        <v>6121</v>
      </c>
      <c r="L554" s="9" t="s">
        <v>6122</v>
      </c>
      <c r="M554" s="9" t="s">
        <v>6123</v>
      </c>
      <c r="N554" s="11" t="s">
        <v>35</v>
      </c>
      <c r="O554" s="17" t="s">
        <v>6124</v>
      </c>
      <c r="P554" s="17" t="s">
        <v>6125</v>
      </c>
      <c r="Q554" s="18"/>
      <c r="R554" s="17"/>
      <c r="S554" s="18" t="s">
        <v>280</v>
      </c>
      <c r="T554" s="18" t="s">
        <v>6126</v>
      </c>
      <c r="U554" s="19">
        <v>39636</v>
      </c>
      <c r="V554" s="17">
        <v>7400</v>
      </c>
    </row>
    <row r="555" spans="1:22" ht="17.25" customHeight="1" x14ac:dyDescent="0.2">
      <c r="A555" s="7">
        <v>555</v>
      </c>
      <c r="B555" s="17">
        <v>7401</v>
      </c>
      <c r="C555" s="56" t="s">
        <v>6381</v>
      </c>
      <c r="D555" s="9" t="s">
        <v>8568</v>
      </c>
      <c r="E555" s="9" t="s">
        <v>923</v>
      </c>
      <c r="F555" s="9" t="s">
        <v>6382</v>
      </c>
      <c r="G555" s="16" t="s">
        <v>6383</v>
      </c>
      <c r="H555" s="16" t="s">
        <v>6384</v>
      </c>
      <c r="I555" s="16" t="s">
        <v>6385</v>
      </c>
      <c r="J555" s="9" t="s">
        <v>6386</v>
      </c>
      <c r="K555" s="9" t="s">
        <v>6387</v>
      </c>
      <c r="L555" s="9" t="s">
        <v>6388</v>
      </c>
      <c r="M555" s="9" t="s">
        <v>6389</v>
      </c>
      <c r="N555" s="11" t="s">
        <v>415</v>
      </c>
      <c r="O555" s="17" t="s">
        <v>416</v>
      </c>
      <c r="P555" s="17" t="s">
        <v>6390</v>
      </c>
      <c r="Q555" s="18" t="s">
        <v>6391</v>
      </c>
      <c r="R555" s="17"/>
      <c r="S555" s="18" t="s">
        <v>280</v>
      </c>
      <c r="T555" s="18" t="s">
        <v>6392</v>
      </c>
      <c r="U555" s="19">
        <v>39693</v>
      </c>
      <c r="V555" s="17">
        <v>7401</v>
      </c>
    </row>
    <row r="556" spans="1:22" ht="17.25" customHeight="1" x14ac:dyDescent="0.2">
      <c r="A556" s="7">
        <v>556</v>
      </c>
      <c r="B556" s="17">
        <v>7402</v>
      </c>
      <c r="C556" s="56" t="s">
        <v>6127</v>
      </c>
      <c r="D556" s="9" t="s">
        <v>8569</v>
      </c>
      <c r="E556" s="9" t="s">
        <v>6067</v>
      </c>
      <c r="F556" s="9" t="s">
        <v>6128</v>
      </c>
      <c r="G556" s="16" t="s">
        <v>6129</v>
      </c>
      <c r="H556" s="16" t="s">
        <v>6130</v>
      </c>
      <c r="I556" s="16" t="s">
        <v>6131</v>
      </c>
      <c r="J556" s="9" t="s">
        <v>4533</v>
      </c>
      <c r="K556" s="9" t="s">
        <v>6132</v>
      </c>
      <c r="L556" s="9" t="s">
        <v>6133</v>
      </c>
      <c r="M556" s="9" t="s">
        <v>6134</v>
      </c>
      <c r="N556" s="9" t="s">
        <v>1129</v>
      </c>
      <c r="O556" s="11" t="s">
        <v>6135</v>
      </c>
      <c r="P556" s="17"/>
      <c r="Q556" s="18"/>
      <c r="R556" s="17"/>
      <c r="S556" s="18" t="s">
        <v>280</v>
      </c>
      <c r="T556" s="18" t="s">
        <v>6136</v>
      </c>
      <c r="U556" s="19">
        <v>39695</v>
      </c>
      <c r="V556" s="17">
        <v>7402</v>
      </c>
    </row>
    <row r="557" spans="1:22" ht="17.25" customHeight="1" x14ac:dyDescent="0.2">
      <c r="A557" s="7">
        <v>557</v>
      </c>
      <c r="B557" s="17">
        <v>7403</v>
      </c>
      <c r="C557" s="142" t="s">
        <v>3257</v>
      </c>
      <c r="D557" s="9" t="s">
        <v>8570</v>
      </c>
      <c r="E557" s="9" t="s">
        <v>3258</v>
      </c>
      <c r="F557" s="9" t="s">
        <v>3259</v>
      </c>
      <c r="G557" s="16" t="s">
        <v>3260</v>
      </c>
      <c r="H557" s="16" t="s">
        <v>3261</v>
      </c>
      <c r="I557" s="16" t="s">
        <v>3262</v>
      </c>
      <c r="J557" s="9" t="s">
        <v>3263</v>
      </c>
      <c r="K557" s="9" t="s">
        <v>3264</v>
      </c>
      <c r="L557" s="9" t="s">
        <v>3265</v>
      </c>
      <c r="M557" s="9" t="s">
        <v>3266</v>
      </c>
      <c r="N557" s="11" t="s">
        <v>865</v>
      </c>
      <c r="O557" s="17" t="s">
        <v>3267</v>
      </c>
      <c r="P557" s="18" t="s">
        <v>3268</v>
      </c>
      <c r="Q557" s="18" t="s">
        <v>3269</v>
      </c>
      <c r="R557" s="17"/>
      <c r="S557" s="18" t="s">
        <v>201</v>
      </c>
      <c r="T557" s="18" t="s">
        <v>3270</v>
      </c>
      <c r="U557" s="19">
        <v>39701</v>
      </c>
      <c r="V557" s="17">
        <v>7403</v>
      </c>
    </row>
    <row r="558" spans="1:22" ht="17.25" customHeight="1" x14ac:dyDescent="0.2">
      <c r="A558" s="7">
        <v>558</v>
      </c>
      <c r="B558" s="17">
        <v>7404</v>
      </c>
      <c r="C558" s="56" t="s">
        <v>9087</v>
      </c>
      <c r="D558" s="9" t="s">
        <v>8571</v>
      </c>
      <c r="E558" s="9" t="s">
        <v>162</v>
      </c>
      <c r="F558" s="9" t="s">
        <v>6280</v>
      </c>
      <c r="G558" s="16" t="s">
        <v>6281</v>
      </c>
      <c r="H558" s="16" t="s">
        <v>6282</v>
      </c>
      <c r="I558" s="16" t="s">
        <v>6283</v>
      </c>
      <c r="J558" s="9" t="s">
        <v>6284</v>
      </c>
      <c r="K558" s="9" t="s">
        <v>6284</v>
      </c>
      <c r="L558" s="9" t="s">
        <v>6285</v>
      </c>
      <c r="M558" s="9" t="s">
        <v>6286</v>
      </c>
      <c r="N558" s="11" t="s">
        <v>93</v>
      </c>
      <c r="O558" s="17" t="s">
        <v>6287</v>
      </c>
      <c r="P558" s="9" t="s">
        <v>6288</v>
      </c>
      <c r="Q558" s="17" t="s">
        <v>6289</v>
      </c>
      <c r="R558" s="17"/>
      <c r="S558" s="18" t="s">
        <v>233</v>
      </c>
      <c r="T558" s="18" t="s">
        <v>6290</v>
      </c>
      <c r="U558" s="19">
        <v>39713</v>
      </c>
      <c r="V558" s="17">
        <v>7404</v>
      </c>
    </row>
    <row r="559" spans="1:22" ht="17.25" customHeight="1" x14ac:dyDescent="0.2">
      <c r="A559" s="7">
        <v>559</v>
      </c>
      <c r="B559" s="17">
        <v>7405</v>
      </c>
      <c r="C559" s="56" t="s">
        <v>4901</v>
      </c>
      <c r="D559" s="9" t="s">
        <v>8572</v>
      </c>
      <c r="E559" s="9" t="s">
        <v>162</v>
      </c>
      <c r="F559" s="9" t="s">
        <v>4902</v>
      </c>
      <c r="G559" s="16" t="s">
        <v>4903</v>
      </c>
      <c r="H559" s="16" t="s">
        <v>4904</v>
      </c>
      <c r="I559" s="16" t="s">
        <v>4905</v>
      </c>
      <c r="J559" s="9" t="s">
        <v>4906</v>
      </c>
      <c r="K559" s="9" t="s">
        <v>4907</v>
      </c>
      <c r="L559" s="9" t="s">
        <v>4908</v>
      </c>
      <c r="M559" s="9" t="s">
        <v>4909</v>
      </c>
      <c r="N559" s="11" t="s">
        <v>93</v>
      </c>
      <c r="O559" s="17" t="s">
        <v>4559</v>
      </c>
      <c r="P559" s="17" t="s">
        <v>4910</v>
      </c>
      <c r="Q559" s="18"/>
      <c r="R559" s="17"/>
      <c r="S559" s="18" t="s">
        <v>280</v>
      </c>
      <c r="T559" s="18" t="s">
        <v>4911</v>
      </c>
      <c r="U559" s="19">
        <v>39720</v>
      </c>
      <c r="V559" s="17">
        <v>7405</v>
      </c>
    </row>
    <row r="560" spans="1:22" ht="17.25" customHeight="1" x14ac:dyDescent="0.2">
      <c r="A560" s="7">
        <v>560</v>
      </c>
      <c r="B560" s="79">
        <v>7406</v>
      </c>
      <c r="C560" s="141" t="s">
        <v>3773</v>
      </c>
      <c r="D560" s="20" t="s">
        <v>8573</v>
      </c>
      <c r="E560" s="20" t="s">
        <v>29</v>
      </c>
      <c r="F560" s="20" t="s">
        <v>3774</v>
      </c>
      <c r="G560" s="78" t="s">
        <v>3775</v>
      </c>
      <c r="H560" s="78" t="s">
        <v>3776</v>
      </c>
      <c r="I560" s="78" t="s">
        <v>3777</v>
      </c>
      <c r="J560" s="20" t="s">
        <v>1368</v>
      </c>
      <c r="K560" s="20" t="s">
        <v>3778</v>
      </c>
      <c r="L560" s="20" t="s">
        <v>3779</v>
      </c>
      <c r="M560" s="20" t="s">
        <v>3780</v>
      </c>
      <c r="N560" s="26" t="s">
        <v>93</v>
      </c>
      <c r="O560" s="79" t="s">
        <v>3781</v>
      </c>
      <c r="P560" s="79" t="s">
        <v>3782</v>
      </c>
      <c r="Q560" s="80" t="s">
        <v>3783</v>
      </c>
      <c r="R560" s="79"/>
      <c r="S560" s="80">
        <v>93991</v>
      </c>
      <c r="T560" s="80" t="s">
        <v>3784</v>
      </c>
      <c r="U560" s="92">
        <v>39720</v>
      </c>
      <c r="V560" s="79">
        <v>7406</v>
      </c>
    </row>
    <row r="561" spans="1:22" ht="17.25" customHeight="1" x14ac:dyDescent="0.2">
      <c r="A561" s="7">
        <v>561</v>
      </c>
      <c r="B561" s="17">
        <v>7407</v>
      </c>
      <c r="C561" s="56" t="s">
        <v>9086</v>
      </c>
      <c r="D561" s="9" t="s">
        <v>8574</v>
      </c>
      <c r="E561" s="9" t="s">
        <v>2195</v>
      </c>
      <c r="F561" s="9" t="s">
        <v>7170</v>
      </c>
      <c r="G561" s="86" t="s">
        <v>7171</v>
      </c>
      <c r="H561" s="16" t="s">
        <v>2198</v>
      </c>
      <c r="I561" s="16" t="s">
        <v>7172</v>
      </c>
      <c r="J561" s="9" t="s">
        <v>2294</v>
      </c>
      <c r="K561" s="9" t="s">
        <v>7173</v>
      </c>
      <c r="L561" s="9" t="s">
        <v>7174</v>
      </c>
      <c r="M561" s="9" t="s">
        <v>7175</v>
      </c>
      <c r="N561" s="11" t="s">
        <v>64</v>
      </c>
      <c r="O561" s="17" t="s">
        <v>555</v>
      </c>
      <c r="P561" s="17" t="s">
        <v>7176</v>
      </c>
      <c r="Q561" s="28" t="s">
        <v>7177</v>
      </c>
      <c r="R561" s="17"/>
      <c r="S561" s="18" t="s">
        <v>1206</v>
      </c>
      <c r="T561" s="27" t="s">
        <v>7178</v>
      </c>
      <c r="U561" s="19">
        <v>39766</v>
      </c>
      <c r="V561" s="17">
        <v>7407</v>
      </c>
    </row>
    <row r="562" spans="1:22" ht="17.25" customHeight="1" x14ac:dyDescent="0.2">
      <c r="A562" s="7">
        <v>562</v>
      </c>
      <c r="B562" s="17">
        <v>7408</v>
      </c>
      <c r="C562" s="56" t="s">
        <v>6865</v>
      </c>
      <c r="D562" s="9" t="s">
        <v>8575</v>
      </c>
      <c r="E562" s="9" t="s">
        <v>162</v>
      </c>
      <c r="F562" s="9" t="s">
        <v>6866</v>
      </c>
      <c r="G562" s="16" t="s">
        <v>6867</v>
      </c>
      <c r="H562" s="16" t="s">
        <v>1090</v>
      </c>
      <c r="I562" s="16" t="s">
        <v>6868</v>
      </c>
      <c r="J562" s="9" t="s">
        <v>1368</v>
      </c>
      <c r="K562" s="9" t="s">
        <v>6869</v>
      </c>
      <c r="L562" s="9" t="s">
        <v>6870</v>
      </c>
      <c r="M562" s="9" t="s">
        <v>6871</v>
      </c>
      <c r="N562" s="11" t="s">
        <v>178</v>
      </c>
      <c r="O562" s="17" t="s">
        <v>179</v>
      </c>
      <c r="P562" s="17" t="s">
        <v>6872</v>
      </c>
      <c r="Q562" s="18"/>
      <c r="R562" s="17"/>
      <c r="S562" s="18" t="s">
        <v>280</v>
      </c>
      <c r="T562" s="18" t="s">
        <v>6873</v>
      </c>
      <c r="U562" s="19">
        <v>39812</v>
      </c>
      <c r="V562" s="17">
        <v>7408</v>
      </c>
    </row>
    <row r="563" spans="1:22" ht="17.25" customHeight="1" x14ac:dyDescent="0.2">
      <c r="A563" s="7">
        <v>563</v>
      </c>
      <c r="B563" s="17">
        <v>7409</v>
      </c>
      <c r="C563" s="56" t="s">
        <v>9085</v>
      </c>
      <c r="D563" s="9" t="s">
        <v>8576</v>
      </c>
      <c r="E563" s="9" t="s">
        <v>29</v>
      </c>
      <c r="F563" s="9" t="s">
        <v>7333</v>
      </c>
      <c r="G563" s="16" t="s">
        <v>7334</v>
      </c>
      <c r="H563" s="16" t="s">
        <v>7335</v>
      </c>
      <c r="I563" s="16" t="s">
        <v>7336</v>
      </c>
      <c r="J563" s="9" t="s">
        <v>7337</v>
      </c>
      <c r="K563" s="9" t="s">
        <v>7338</v>
      </c>
      <c r="L563" s="9" t="s">
        <v>7339</v>
      </c>
      <c r="M563" s="9" t="s">
        <v>7340</v>
      </c>
      <c r="N563" s="11" t="s">
        <v>64</v>
      </c>
      <c r="O563" s="17" t="s">
        <v>4989</v>
      </c>
      <c r="P563" s="17" t="s">
        <v>7341</v>
      </c>
      <c r="Q563" s="18" t="s">
        <v>7342</v>
      </c>
      <c r="R563" s="17"/>
      <c r="S563" s="18" t="s">
        <v>280</v>
      </c>
      <c r="T563" s="18" t="s">
        <v>7343</v>
      </c>
      <c r="U563" s="19">
        <v>39882</v>
      </c>
      <c r="V563" s="17">
        <v>7409</v>
      </c>
    </row>
    <row r="564" spans="1:22" ht="17.25" customHeight="1" x14ac:dyDescent="0.2">
      <c r="A564" s="7">
        <v>564</v>
      </c>
      <c r="B564" s="17">
        <v>7410</v>
      </c>
      <c r="C564" s="56" t="s">
        <v>6091</v>
      </c>
      <c r="D564" s="9" t="s">
        <v>8577</v>
      </c>
      <c r="E564" s="9" t="s">
        <v>6067</v>
      </c>
      <c r="F564" s="9" t="s">
        <v>6092</v>
      </c>
      <c r="G564" s="16" t="s">
        <v>6093</v>
      </c>
      <c r="H564" s="16" t="s">
        <v>6094</v>
      </c>
      <c r="I564" s="16" t="s">
        <v>6095</v>
      </c>
      <c r="J564" s="9" t="s">
        <v>6096</v>
      </c>
      <c r="K564" s="9" t="s">
        <v>6097</v>
      </c>
      <c r="L564" s="12" t="s">
        <v>6098</v>
      </c>
      <c r="M564" s="9" t="s">
        <v>6099</v>
      </c>
      <c r="N564" s="11" t="s">
        <v>93</v>
      </c>
      <c r="O564" s="17" t="s">
        <v>6100</v>
      </c>
      <c r="P564" s="17" t="s">
        <v>6101</v>
      </c>
      <c r="Q564" s="18" t="s">
        <v>6102</v>
      </c>
      <c r="R564" s="17"/>
      <c r="S564" s="18" t="s">
        <v>280</v>
      </c>
      <c r="T564" s="21" t="s">
        <v>6103</v>
      </c>
      <c r="U564" s="19">
        <v>39897</v>
      </c>
      <c r="V564" s="17">
        <v>7410</v>
      </c>
    </row>
    <row r="565" spans="1:22" ht="17.25" customHeight="1" x14ac:dyDescent="0.2">
      <c r="A565" s="7">
        <v>565</v>
      </c>
      <c r="B565" s="79">
        <v>7411</v>
      </c>
      <c r="C565" s="141" t="s">
        <v>9084</v>
      </c>
      <c r="D565" s="20" t="s">
        <v>8578</v>
      </c>
      <c r="E565" s="20" t="s">
        <v>502</v>
      </c>
      <c r="F565" s="20" t="s">
        <v>503</v>
      </c>
      <c r="G565" s="78" t="s">
        <v>103</v>
      </c>
      <c r="H565" s="78" t="s">
        <v>504</v>
      </c>
      <c r="I565" s="78" t="s">
        <v>90</v>
      </c>
      <c r="J565" s="20"/>
      <c r="K565" s="20"/>
      <c r="L565" s="63" t="s">
        <v>2231</v>
      </c>
      <c r="M565" s="20" t="s">
        <v>2232</v>
      </c>
      <c r="N565" s="26" t="s">
        <v>1318</v>
      </c>
      <c r="O565" s="79" t="s">
        <v>2233</v>
      </c>
      <c r="P565" s="79"/>
      <c r="Q565" s="80"/>
      <c r="R565" s="79"/>
      <c r="S565" s="80">
        <v>91001</v>
      </c>
      <c r="T565" s="80" t="s">
        <v>511</v>
      </c>
      <c r="U565" s="81">
        <v>39912</v>
      </c>
      <c r="V565" s="79">
        <v>7411</v>
      </c>
    </row>
    <row r="566" spans="1:22" ht="17.25" customHeight="1" x14ac:dyDescent="0.2">
      <c r="A566" s="7">
        <v>566</v>
      </c>
      <c r="B566" s="17">
        <v>7412</v>
      </c>
      <c r="C566" s="56" t="s">
        <v>9114</v>
      </c>
      <c r="D566" s="9" t="s">
        <v>8579</v>
      </c>
      <c r="E566" s="9" t="s">
        <v>162</v>
      </c>
      <c r="F566" s="9" t="s">
        <v>2234</v>
      </c>
      <c r="G566" s="86" t="s">
        <v>2235</v>
      </c>
      <c r="H566" s="16" t="s">
        <v>2236</v>
      </c>
      <c r="I566" s="86" t="s">
        <v>2237</v>
      </c>
      <c r="J566" s="9" t="s">
        <v>2238</v>
      </c>
      <c r="K566" s="27" t="s">
        <v>2239</v>
      </c>
      <c r="L566" s="9" t="s">
        <v>2240</v>
      </c>
      <c r="M566" s="9" t="s">
        <v>2241</v>
      </c>
      <c r="N566" s="11" t="s">
        <v>1129</v>
      </c>
      <c r="O566" s="17" t="s">
        <v>1564</v>
      </c>
      <c r="P566" s="17" t="s">
        <v>2242</v>
      </c>
      <c r="Q566" s="18" t="s">
        <v>2243</v>
      </c>
      <c r="R566" s="17"/>
      <c r="S566" s="18">
        <v>93401</v>
      </c>
      <c r="T566" s="55" t="s">
        <v>2244</v>
      </c>
      <c r="U566" s="19">
        <v>39938</v>
      </c>
      <c r="V566" s="17">
        <v>7412</v>
      </c>
    </row>
    <row r="567" spans="1:22" ht="17.25" customHeight="1" x14ac:dyDescent="0.2">
      <c r="A567" s="7">
        <v>567</v>
      </c>
      <c r="B567" s="17">
        <v>7413</v>
      </c>
      <c r="C567" s="56" t="s">
        <v>7619</v>
      </c>
      <c r="D567" s="9" t="s">
        <v>8580</v>
      </c>
      <c r="E567" s="9" t="s">
        <v>674</v>
      </c>
      <c r="F567" s="9" t="s">
        <v>7620</v>
      </c>
      <c r="G567" s="16" t="s">
        <v>103</v>
      </c>
      <c r="H567" s="16" t="s">
        <v>677</v>
      </c>
      <c r="I567" s="16" t="s">
        <v>90</v>
      </c>
      <c r="J567" s="9"/>
      <c r="K567" s="9"/>
      <c r="L567" s="9" t="s">
        <v>7621</v>
      </c>
      <c r="M567" s="9" t="s">
        <v>7622</v>
      </c>
      <c r="N567" s="11" t="s">
        <v>35</v>
      </c>
      <c r="O567" s="17" t="s">
        <v>1459</v>
      </c>
      <c r="P567" s="17"/>
      <c r="Q567" s="18"/>
      <c r="R567" s="17"/>
      <c r="S567" s="18">
        <v>93910</v>
      </c>
      <c r="T567" s="18" t="s">
        <v>7623</v>
      </c>
      <c r="U567" s="19">
        <v>40016</v>
      </c>
      <c r="V567" s="17">
        <v>7413</v>
      </c>
    </row>
    <row r="568" spans="1:22" ht="17.25" customHeight="1" x14ac:dyDescent="0.2">
      <c r="A568" s="7">
        <v>568</v>
      </c>
      <c r="B568" s="17">
        <v>7414</v>
      </c>
      <c r="C568" s="56" t="s">
        <v>7871</v>
      </c>
      <c r="D568" s="9" t="s">
        <v>8581</v>
      </c>
      <c r="E568" s="9" t="s">
        <v>7872</v>
      </c>
      <c r="F568" s="9" t="s">
        <v>7873</v>
      </c>
      <c r="G568" s="16" t="s">
        <v>7874</v>
      </c>
      <c r="H568" s="16" t="s">
        <v>7875</v>
      </c>
      <c r="I568" s="16" t="s">
        <v>90</v>
      </c>
      <c r="J568" s="9"/>
      <c r="K568" s="9"/>
      <c r="L568" s="9" t="s">
        <v>7876</v>
      </c>
      <c r="M568" s="9" t="s">
        <v>7877</v>
      </c>
      <c r="N568" s="11" t="s">
        <v>93</v>
      </c>
      <c r="O568" s="17" t="s">
        <v>4612</v>
      </c>
      <c r="P568" s="17" t="s">
        <v>7878</v>
      </c>
      <c r="Q568" s="18" t="s">
        <v>7879</v>
      </c>
      <c r="R568" s="17"/>
      <c r="S568" s="18" t="s">
        <v>182</v>
      </c>
      <c r="T568" s="18" t="s">
        <v>7880</v>
      </c>
      <c r="U568" s="19">
        <v>40021</v>
      </c>
      <c r="V568" s="17">
        <v>7414</v>
      </c>
    </row>
    <row r="569" spans="1:22" ht="17.25" customHeight="1" x14ac:dyDescent="0.2">
      <c r="A569" s="7">
        <v>569</v>
      </c>
      <c r="B569" s="17">
        <v>7415</v>
      </c>
      <c r="C569" s="56" t="s">
        <v>9081</v>
      </c>
      <c r="D569" s="9" t="s">
        <v>8582</v>
      </c>
      <c r="E569" s="9" t="s">
        <v>502</v>
      </c>
      <c r="F569" s="9" t="s">
        <v>1665</v>
      </c>
      <c r="G569" s="16" t="s">
        <v>103</v>
      </c>
      <c r="H569" s="16" t="s">
        <v>1692</v>
      </c>
      <c r="I569" s="16" t="s">
        <v>90</v>
      </c>
      <c r="J569" s="9" t="s">
        <v>1714</v>
      </c>
      <c r="K569" s="9"/>
      <c r="L569" s="9" t="s">
        <v>5720</v>
      </c>
      <c r="M569" s="9" t="s">
        <v>5721</v>
      </c>
      <c r="N569" s="11" t="s">
        <v>727</v>
      </c>
      <c r="O569" s="17" t="s">
        <v>2599</v>
      </c>
      <c r="P569" s="17" t="s">
        <v>5722</v>
      </c>
      <c r="Q569" s="18"/>
      <c r="R569" s="17"/>
      <c r="S569" s="18">
        <v>91001</v>
      </c>
      <c r="T569" s="18" t="s">
        <v>1429</v>
      </c>
      <c r="U569" s="19">
        <v>40028</v>
      </c>
      <c r="V569" s="17">
        <v>7415</v>
      </c>
    </row>
    <row r="570" spans="1:22" ht="17.25" customHeight="1" x14ac:dyDescent="0.2">
      <c r="A570" s="7">
        <v>570</v>
      </c>
      <c r="B570" s="17">
        <v>7416</v>
      </c>
      <c r="C570" s="142" t="s">
        <v>6249</v>
      </c>
      <c r="D570" s="9" t="s">
        <v>8583</v>
      </c>
      <c r="E570" s="9" t="s">
        <v>6067</v>
      </c>
      <c r="F570" s="9" t="s">
        <v>6250</v>
      </c>
      <c r="G570" s="16" t="s">
        <v>6251</v>
      </c>
      <c r="H570" s="16" t="s">
        <v>6252</v>
      </c>
      <c r="I570" s="16" t="s">
        <v>6253</v>
      </c>
      <c r="J570" s="9" t="s">
        <v>6096</v>
      </c>
      <c r="K570" s="9" t="s">
        <v>6254</v>
      </c>
      <c r="L570" s="9" t="s">
        <v>6255</v>
      </c>
      <c r="M570" s="9" t="s">
        <v>6256</v>
      </c>
      <c r="N570" s="11" t="s">
        <v>1129</v>
      </c>
      <c r="O570" s="17" t="s">
        <v>1635</v>
      </c>
      <c r="P570" s="17"/>
      <c r="Q570" s="18"/>
      <c r="R570" s="17"/>
      <c r="S570" s="18" t="s">
        <v>280</v>
      </c>
      <c r="T570" s="18" t="s">
        <v>6257</v>
      </c>
      <c r="U570" s="19">
        <v>40032</v>
      </c>
      <c r="V570" s="17">
        <v>7416</v>
      </c>
    </row>
    <row r="571" spans="1:22" ht="17.25" customHeight="1" x14ac:dyDescent="0.2">
      <c r="A571" s="7">
        <v>571</v>
      </c>
      <c r="B571" s="17">
        <v>7417</v>
      </c>
      <c r="C571" s="56" t="s">
        <v>9080</v>
      </c>
      <c r="D571" s="9" t="s">
        <v>8584</v>
      </c>
      <c r="E571" s="9" t="s">
        <v>7179</v>
      </c>
      <c r="F571" s="9" t="s">
        <v>7180</v>
      </c>
      <c r="G571" s="16" t="s">
        <v>7181</v>
      </c>
      <c r="H571" s="16" t="s">
        <v>7182</v>
      </c>
      <c r="I571" s="16" t="s">
        <v>7183</v>
      </c>
      <c r="J571" s="9" t="s">
        <v>7184</v>
      </c>
      <c r="K571" s="9" t="s">
        <v>7185</v>
      </c>
      <c r="L571" s="9" t="s">
        <v>7186</v>
      </c>
      <c r="M571" s="9" t="s">
        <v>7187</v>
      </c>
      <c r="N571" s="11" t="s">
        <v>415</v>
      </c>
      <c r="O571" s="17" t="s">
        <v>1963</v>
      </c>
      <c r="P571" s="17" t="s">
        <v>7188</v>
      </c>
      <c r="Q571" s="18"/>
      <c r="R571" s="17"/>
      <c r="S571" s="18" t="s">
        <v>6992</v>
      </c>
      <c r="T571" s="18" t="s">
        <v>7189</v>
      </c>
      <c r="U571" s="19">
        <v>40039</v>
      </c>
      <c r="V571" s="17">
        <v>7417</v>
      </c>
    </row>
    <row r="572" spans="1:22" ht="17.25" customHeight="1" x14ac:dyDescent="0.2">
      <c r="A572" s="7">
        <v>572</v>
      </c>
      <c r="B572" s="79">
        <v>7418</v>
      </c>
      <c r="C572" s="141" t="s">
        <v>9083</v>
      </c>
      <c r="D572" s="20" t="s">
        <v>9611</v>
      </c>
      <c r="E572" s="20" t="s">
        <v>2245</v>
      </c>
      <c r="F572" s="20" t="s">
        <v>2246</v>
      </c>
      <c r="G572" s="78" t="s">
        <v>352</v>
      </c>
      <c r="H572" s="78" t="s">
        <v>2247</v>
      </c>
      <c r="I572" s="78" t="s">
        <v>90</v>
      </c>
      <c r="J572" s="20"/>
      <c r="K572" s="20"/>
      <c r="L572" s="20" t="s">
        <v>2248</v>
      </c>
      <c r="M572" s="20" t="s">
        <v>2249</v>
      </c>
      <c r="N572" s="26" t="s">
        <v>93</v>
      </c>
      <c r="O572" s="79" t="s">
        <v>2250</v>
      </c>
      <c r="P572" s="20" t="s">
        <v>2251</v>
      </c>
      <c r="Q572" s="80" t="s">
        <v>2252</v>
      </c>
      <c r="R572" s="79"/>
      <c r="S572" s="80">
        <v>91001</v>
      </c>
      <c r="T572" s="80" t="s">
        <v>2253</v>
      </c>
      <c r="U572" s="81">
        <v>40057</v>
      </c>
      <c r="V572" s="79">
        <v>7418</v>
      </c>
    </row>
    <row r="573" spans="1:22" ht="17.25" customHeight="1" x14ac:dyDescent="0.2">
      <c r="A573" s="7">
        <v>573</v>
      </c>
      <c r="B573" s="17">
        <v>7419</v>
      </c>
      <c r="C573" s="56" t="s">
        <v>7367</v>
      </c>
      <c r="D573" s="9" t="s">
        <v>9613</v>
      </c>
      <c r="E573" s="9" t="s">
        <v>3663</v>
      </c>
      <c r="F573" s="9" t="s">
        <v>7368</v>
      </c>
      <c r="G573" s="16" t="s">
        <v>7369</v>
      </c>
      <c r="H573" s="16" t="s">
        <v>1090</v>
      </c>
      <c r="I573" s="16" t="s">
        <v>7370</v>
      </c>
      <c r="J573" s="9" t="s">
        <v>1163</v>
      </c>
      <c r="K573" s="9" t="s">
        <v>7371</v>
      </c>
      <c r="L573" s="9" t="s">
        <v>7372</v>
      </c>
      <c r="M573" s="9" t="s">
        <v>7373</v>
      </c>
      <c r="N573" s="11" t="s">
        <v>64</v>
      </c>
      <c r="O573" s="17" t="s">
        <v>65</v>
      </c>
      <c r="P573" s="17" t="s">
        <v>7374</v>
      </c>
      <c r="Q573" s="18" t="s">
        <v>7375</v>
      </c>
      <c r="R573" s="17"/>
      <c r="S573" s="18" t="s">
        <v>280</v>
      </c>
      <c r="T573" s="18" t="s">
        <v>7376</v>
      </c>
      <c r="U573" s="19">
        <v>40112</v>
      </c>
      <c r="V573" s="17">
        <v>7419</v>
      </c>
    </row>
    <row r="574" spans="1:22" ht="17.25" customHeight="1" x14ac:dyDescent="0.2">
      <c r="A574" s="7">
        <v>574</v>
      </c>
      <c r="B574" s="17">
        <v>7420</v>
      </c>
      <c r="C574" s="56" t="s">
        <v>7033</v>
      </c>
      <c r="D574" s="9" t="s">
        <v>8585</v>
      </c>
      <c r="E574" s="9" t="s">
        <v>3663</v>
      </c>
      <c r="F574" s="9" t="s">
        <v>7034</v>
      </c>
      <c r="G574" s="16" t="s">
        <v>7035</v>
      </c>
      <c r="H574" s="16" t="s">
        <v>1090</v>
      </c>
      <c r="I574" s="16" t="s">
        <v>7036</v>
      </c>
      <c r="J574" s="9" t="s">
        <v>7037</v>
      </c>
      <c r="K574" s="9" t="s">
        <v>7038</v>
      </c>
      <c r="L574" s="9" t="s">
        <v>7039</v>
      </c>
      <c r="M574" s="9" t="s">
        <v>7040</v>
      </c>
      <c r="N574" s="11" t="s">
        <v>93</v>
      </c>
      <c r="O574" s="17" t="s">
        <v>7041</v>
      </c>
      <c r="P574" s="17"/>
      <c r="Q574" s="18"/>
      <c r="R574" s="17"/>
      <c r="S574" s="18" t="s">
        <v>280</v>
      </c>
      <c r="T574" s="18" t="s">
        <v>7042</v>
      </c>
      <c r="U574" s="19">
        <v>40161</v>
      </c>
      <c r="V574" s="17">
        <v>7420</v>
      </c>
    </row>
    <row r="575" spans="1:22" ht="17.25" customHeight="1" x14ac:dyDescent="0.2">
      <c r="A575" s="7">
        <v>575</v>
      </c>
      <c r="B575" s="17">
        <v>7421</v>
      </c>
      <c r="C575" s="56" t="s">
        <v>9079</v>
      </c>
      <c r="D575" s="9" t="s">
        <v>8586</v>
      </c>
      <c r="E575" s="9" t="s">
        <v>502</v>
      </c>
      <c r="F575" s="9" t="s">
        <v>1665</v>
      </c>
      <c r="G575" s="16" t="s">
        <v>103</v>
      </c>
      <c r="H575" s="16" t="s">
        <v>1692</v>
      </c>
      <c r="I575" s="16" t="s">
        <v>90</v>
      </c>
      <c r="J575" s="9"/>
      <c r="K575" s="9"/>
      <c r="L575" s="9" t="s">
        <v>5782</v>
      </c>
      <c r="M575" s="9" t="s">
        <v>5783</v>
      </c>
      <c r="N575" s="11" t="s">
        <v>64</v>
      </c>
      <c r="O575" s="17" t="s">
        <v>5219</v>
      </c>
      <c r="P575" s="17" t="s">
        <v>5784</v>
      </c>
      <c r="Q575" s="18"/>
      <c r="R575" s="17"/>
      <c r="S575" s="18">
        <v>91001</v>
      </c>
      <c r="T575" s="18" t="s">
        <v>5785</v>
      </c>
      <c r="U575" s="19">
        <v>40190</v>
      </c>
      <c r="V575" s="17">
        <v>7421</v>
      </c>
    </row>
    <row r="576" spans="1:22" ht="17.25" customHeight="1" x14ac:dyDescent="0.2">
      <c r="A576" s="7">
        <v>576</v>
      </c>
      <c r="B576" s="17">
        <v>7422</v>
      </c>
      <c r="C576" s="56" t="s">
        <v>6547</v>
      </c>
      <c r="D576" s="9" t="s">
        <v>8587</v>
      </c>
      <c r="E576" s="9" t="s">
        <v>3663</v>
      </c>
      <c r="F576" s="9" t="s">
        <v>6548</v>
      </c>
      <c r="G576" s="16" t="s">
        <v>6549</v>
      </c>
      <c r="H576" s="16" t="s">
        <v>1090</v>
      </c>
      <c r="I576" s="16" t="s">
        <v>6550</v>
      </c>
      <c r="J576" s="9" t="s">
        <v>1163</v>
      </c>
      <c r="K576" s="9" t="s">
        <v>6551</v>
      </c>
      <c r="L576" s="9" t="s">
        <v>6552</v>
      </c>
      <c r="M576" s="9" t="s">
        <v>6553</v>
      </c>
      <c r="N576" s="11" t="s">
        <v>1318</v>
      </c>
      <c r="O576" s="17" t="s">
        <v>1656</v>
      </c>
      <c r="P576" s="17"/>
      <c r="Q576" s="18" t="s">
        <v>6554</v>
      </c>
      <c r="R576" s="17"/>
      <c r="S576" s="18" t="s">
        <v>280</v>
      </c>
      <c r="T576" s="18" t="s">
        <v>6555</v>
      </c>
      <c r="U576" s="19">
        <v>40197</v>
      </c>
      <c r="V576" s="17">
        <v>7422</v>
      </c>
    </row>
    <row r="577" spans="1:22" ht="17.25" customHeight="1" x14ac:dyDescent="0.2">
      <c r="A577" s="7">
        <v>577</v>
      </c>
      <c r="B577" s="79">
        <v>7423</v>
      </c>
      <c r="C577" s="141" t="s">
        <v>9082</v>
      </c>
      <c r="D577" s="20" t="s">
        <v>8588</v>
      </c>
      <c r="E577" s="20" t="s">
        <v>502</v>
      </c>
      <c r="F577" s="20" t="s">
        <v>1665</v>
      </c>
      <c r="G577" s="78" t="s">
        <v>103</v>
      </c>
      <c r="H577" s="78" t="s">
        <v>1692</v>
      </c>
      <c r="I577" s="78" t="s">
        <v>90</v>
      </c>
      <c r="J577" s="20"/>
      <c r="K577" s="20"/>
      <c r="L577" s="20" t="s">
        <v>2254</v>
      </c>
      <c r="M577" s="20" t="s">
        <v>2255</v>
      </c>
      <c r="N577" s="26" t="s">
        <v>64</v>
      </c>
      <c r="O577" s="79"/>
      <c r="P577" s="79" t="s">
        <v>2256</v>
      </c>
      <c r="Q577" s="80" t="s">
        <v>2257</v>
      </c>
      <c r="R577" s="79"/>
      <c r="S577" s="80">
        <v>91001</v>
      </c>
      <c r="T577" s="80" t="s">
        <v>511</v>
      </c>
      <c r="U577" s="81">
        <v>40190</v>
      </c>
      <c r="V577" s="79">
        <v>7423</v>
      </c>
    </row>
    <row r="578" spans="1:22" ht="17.25" customHeight="1" x14ac:dyDescent="0.2">
      <c r="A578" s="7">
        <v>578</v>
      </c>
      <c r="B578" s="17">
        <v>7424</v>
      </c>
      <c r="C578" s="56" t="s">
        <v>6777</v>
      </c>
      <c r="D578" s="9" t="s">
        <v>8589</v>
      </c>
      <c r="E578" s="9" t="s">
        <v>3663</v>
      </c>
      <c r="F578" s="9" t="s">
        <v>6778</v>
      </c>
      <c r="G578" s="16" t="s">
        <v>6779</v>
      </c>
      <c r="H578" s="16" t="s">
        <v>1090</v>
      </c>
      <c r="I578" s="16" t="s">
        <v>6780</v>
      </c>
      <c r="J578" s="9" t="s">
        <v>1240</v>
      </c>
      <c r="K578" s="9" t="s">
        <v>6781</v>
      </c>
      <c r="L578" s="9" t="s">
        <v>6782</v>
      </c>
      <c r="M578" s="9" t="s">
        <v>6783</v>
      </c>
      <c r="N578" s="11" t="s">
        <v>93</v>
      </c>
      <c r="O578" s="17" t="s">
        <v>6784</v>
      </c>
      <c r="P578" s="17" t="s">
        <v>6785</v>
      </c>
      <c r="Q578" s="18" t="s">
        <v>6786</v>
      </c>
      <c r="R578" s="17"/>
      <c r="S578" s="18" t="s">
        <v>280</v>
      </c>
      <c r="T578" s="18" t="s">
        <v>6787</v>
      </c>
      <c r="U578" s="19">
        <v>40203</v>
      </c>
      <c r="V578" s="17">
        <v>7424</v>
      </c>
    </row>
    <row r="579" spans="1:22" ht="17.25" customHeight="1" x14ac:dyDescent="0.2">
      <c r="A579" s="7">
        <v>579</v>
      </c>
      <c r="B579" s="79">
        <v>7425</v>
      </c>
      <c r="C579" s="141" t="s">
        <v>9113</v>
      </c>
      <c r="D579" s="20" t="s">
        <v>8590</v>
      </c>
      <c r="E579" s="20" t="s">
        <v>502</v>
      </c>
      <c r="F579" s="20" t="s">
        <v>1665</v>
      </c>
      <c r="G579" s="78" t="s">
        <v>103</v>
      </c>
      <c r="H579" s="78" t="s">
        <v>1692</v>
      </c>
      <c r="I579" s="78" t="s">
        <v>90</v>
      </c>
      <c r="J579" s="20"/>
      <c r="K579" s="20"/>
      <c r="L579" s="20" t="s">
        <v>2258</v>
      </c>
      <c r="M579" s="20" t="s">
        <v>2259</v>
      </c>
      <c r="N579" s="26" t="s">
        <v>756</v>
      </c>
      <c r="O579" s="79" t="s">
        <v>2260</v>
      </c>
      <c r="P579" s="79" t="s">
        <v>2261</v>
      </c>
      <c r="Q579" s="88" t="s">
        <v>2262</v>
      </c>
      <c r="R579" s="79"/>
      <c r="S579" s="80">
        <v>91001</v>
      </c>
      <c r="T579" s="80" t="s">
        <v>511</v>
      </c>
      <c r="U579" s="81">
        <v>40249</v>
      </c>
      <c r="V579" s="79">
        <v>7425</v>
      </c>
    </row>
    <row r="580" spans="1:22" ht="17.25" customHeight="1" x14ac:dyDescent="0.2">
      <c r="A580" s="7">
        <v>580</v>
      </c>
      <c r="B580" s="17">
        <v>7426</v>
      </c>
      <c r="C580" s="56" t="s">
        <v>6929</v>
      </c>
      <c r="D580" s="9" t="s">
        <v>8591</v>
      </c>
      <c r="E580" s="9" t="s">
        <v>55</v>
      </c>
      <c r="F580" s="9" t="s">
        <v>6930</v>
      </c>
      <c r="G580" s="16" t="s">
        <v>6931</v>
      </c>
      <c r="H580" s="16" t="s">
        <v>6932</v>
      </c>
      <c r="I580" s="16" t="s">
        <v>6933</v>
      </c>
      <c r="J580" s="9" t="s">
        <v>1368</v>
      </c>
      <c r="K580" s="9" t="s">
        <v>6934</v>
      </c>
      <c r="L580" s="9" t="s">
        <v>6935</v>
      </c>
      <c r="M580" s="9" t="s">
        <v>6936</v>
      </c>
      <c r="N580" s="11" t="s">
        <v>93</v>
      </c>
      <c r="O580" s="17" t="s">
        <v>5756</v>
      </c>
      <c r="P580" s="17" t="s">
        <v>6937</v>
      </c>
      <c r="Q580" s="18"/>
      <c r="R580" s="17"/>
      <c r="S580" s="18" t="s">
        <v>233</v>
      </c>
      <c r="T580" s="18" t="s">
        <v>6938</v>
      </c>
      <c r="U580" s="19">
        <v>40345</v>
      </c>
      <c r="V580" s="17">
        <v>7426</v>
      </c>
    </row>
    <row r="581" spans="1:22" ht="17.25" customHeight="1" x14ac:dyDescent="0.2">
      <c r="A581" s="7">
        <v>581</v>
      </c>
      <c r="B581" s="17">
        <v>7427</v>
      </c>
      <c r="C581" s="56" t="s">
        <v>9078</v>
      </c>
      <c r="D581" s="9" t="s">
        <v>8592</v>
      </c>
      <c r="E581" s="9" t="s">
        <v>5761</v>
      </c>
      <c r="F581" s="9" t="s">
        <v>1665</v>
      </c>
      <c r="G581" s="16" t="s">
        <v>103</v>
      </c>
      <c r="H581" s="16" t="s">
        <v>1692</v>
      </c>
      <c r="I581" s="16" t="s">
        <v>90</v>
      </c>
      <c r="J581" s="9"/>
      <c r="K581" s="9"/>
      <c r="L581" s="9" t="s">
        <v>5762</v>
      </c>
      <c r="M581" s="9" t="s">
        <v>5763</v>
      </c>
      <c r="N581" s="11" t="s">
        <v>756</v>
      </c>
      <c r="O581" s="17" t="s">
        <v>2949</v>
      </c>
      <c r="P581" s="17" t="s">
        <v>5764</v>
      </c>
      <c r="Q581" s="18" t="s">
        <v>5765</v>
      </c>
      <c r="R581" s="17"/>
      <c r="S581" s="18" t="s">
        <v>5766</v>
      </c>
      <c r="T581" s="18" t="s">
        <v>5767</v>
      </c>
      <c r="U581" s="19">
        <v>40346</v>
      </c>
      <c r="V581" s="17">
        <v>7427</v>
      </c>
    </row>
    <row r="582" spans="1:22" ht="17.25" customHeight="1" x14ac:dyDescent="0.2">
      <c r="A582" s="7">
        <v>582</v>
      </c>
      <c r="B582" s="17">
        <v>7428</v>
      </c>
      <c r="C582" s="56" t="s">
        <v>6641</v>
      </c>
      <c r="D582" s="9" t="s">
        <v>8593</v>
      </c>
      <c r="E582" s="9" t="s">
        <v>3663</v>
      </c>
      <c r="F582" s="9" t="s">
        <v>6642</v>
      </c>
      <c r="G582" s="16" t="s">
        <v>6643</v>
      </c>
      <c r="H582" s="16" t="s">
        <v>1090</v>
      </c>
      <c r="I582" s="16" t="s">
        <v>6644</v>
      </c>
      <c r="J582" s="9" t="s">
        <v>1240</v>
      </c>
      <c r="K582" s="9" t="s">
        <v>6645</v>
      </c>
      <c r="L582" s="9" t="s">
        <v>6646</v>
      </c>
      <c r="M582" s="9" t="s">
        <v>6647</v>
      </c>
      <c r="N582" s="11" t="s">
        <v>93</v>
      </c>
      <c r="O582" s="17" t="s">
        <v>6648</v>
      </c>
      <c r="P582" s="17" t="s">
        <v>6649</v>
      </c>
      <c r="Q582" s="18" t="s">
        <v>6650</v>
      </c>
      <c r="R582" s="17"/>
      <c r="S582" s="18" t="s">
        <v>346</v>
      </c>
      <c r="T582" s="18" t="s">
        <v>6651</v>
      </c>
      <c r="U582" s="19">
        <v>40365</v>
      </c>
      <c r="V582" s="17">
        <v>7428</v>
      </c>
    </row>
    <row r="583" spans="1:22" ht="17.25" customHeight="1" x14ac:dyDescent="0.2">
      <c r="A583" s="7">
        <v>583</v>
      </c>
      <c r="B583" s="17">
        <v>7429</v>
      </c>
      <c r="C583" s="56" t="s">
        <v>4993</v>
      </c>
      <c r="D583" s="9" t="s">
        <v>8594</v>
      </c>
      <c r="E583" s="9" t="s">
        <v>189</v>
      </c>
      <c r="F583" s="9" t="s">
        <v>4994</v>
      </c>
      <c r="G583" s="16" t="s">
        <v>4995</v>
      </c>
      <c r="H583" s="16" t="s">
        <v>4996</v>
      </c>
      <c r="I583" s="16" t="s">
        <v>4997</v>
      </c>
      <c r="J583" s="9" t="s">
        <v>4998</v>
      </c>
      <c r="K583" s="9" t="s">
        <v>4999</v>
      </c>
      <c r="L583" s="9" t="s">
        <v>5000</v>
      </c>
      <c r="M583" s="9" t="s">
        <v>5001</v>
      </c>
      <c r="N583" s="11" t="s">
        <v>93</v>
      </c>
      <c r="O583" s="17" t="s">
        <v>294</v>
      </c>
      <c r="P583" s="112"/>
      <c r="Q583" s="18" t="s">
        <v>5002</v>
      </c>
      <c r="R583" s="17"/>
      <c r="S583" s="18" t="s">
        <v>280</v>
      </c>
      <c r="T583" s="18" t="s">
        <v>5003</v>
      </c>
      <c r="U583" s="19">
        <v>40366</v>
      </c>
      <c r="V583" s="17">
        <v>7429</v>
      </c>
    </row>
    <row r="584" spans="1:22" ht="17.25" customHeight="1" x14ac:dyDescent="0.2">
      <c r="A584" s="7">
        <v>584</v>
      </c>
      <c r="B584" s="17">
        <v>7430</v>
      </c>
      <c r="C584" s="142" t="s">
        <v>9077</v>
      </c>
      <c r="D584" s="9" t="s">
        <v>8595</v>
      </c>
      <c r="E584" s="9" t="s">
        <v>5761</v>
      </c>
      <c r="F584" s="9" t="s">
        <v>1665</v>
      </c>
      <c r="G584" s="16" t="s">
        <v>103</v>
      </c>
      <c r="H584" s="16" t="s">
        <v>1692</v>
      </c>
      <c r="I584" s="16" t="s">
        <v>90</v>
      </c>
      <c r="J584" s="9"/>
      <c r="K584" s="9"/>
      <c r="L584" s="9" t="s">
        <v>5948</v>
      </c>
      <c r="M584" s="9" t="s">
        <v>5949</v>
      </c>
      <c r="N584" s="11" t="s">
        <v>1129</v>
      </c>
      <c r="O584" s="17" t="s">
        <v>5950</v>
      </c>
      <c r="P584" s="17"/>
      <c r="Q584" s="18" t="s">
        <v>5951</v>
      </c>
      <c r="R584" s="17"/>
      <c r="S584" s="18" t="s">
        <v>5766</v>
      </c>
      <c r="T584" s="18" t="s">
        <v>5952</v>
      </c>
      <c r="U584" s="19">
        <v>40374</v>
      </c>
      <c r="V584" s="17">
        <v>7430</v>
      </c>
    </row>
    <row r="585" spans="1:22" ht="17.25" customHeight="1" x14ac:dyDescent="0.2">
      <c r="A585" s="7">
        <v>585</v>
      </c>
      <c r="B585" s="17">
        <v>7431</v>
      </c>
      <c r="C585" s="56" t="s">
        <v>4584</v>
      </c>
      <c r="D585" s="9" t="s">
        <v>8596</v>
      </c>
      <c r="E585" s="9" t="s">
        <v>162</v>
      </c>
      <c r="F585" s="9" t="s">
        <v>4585</v>
      </c>
      <c r="G585" s="16" t="s">
        <v>4586</v>
      </c>
      <c r="H585" s="16" t="s">
        <v>4587</v>
      </c>
      <c r="I585" s="16" t="s">
        <v>4588</v>
      </c>
      <c r="J585" s="9" t="s">
        <v>928</v>
      </c>
      <c r="K585" s="9" t="s">
        <v>4589</v>
      </c>
      <c r="L585" s="9" t="s">
        <v>4590</v>
      </c>
      <c r="M585" s="9" t="s">
        <v>4591</v>
      </c>
      <c r="N585" s="11" t="s">
        <v>93</v>
      </c>
      <c r="O585" s="17" t="s">
        <v>294</v>
      </c>
      <c r="P585" s="17" t="s">
        <v>4592</v>
      </c>
      <c r="Q585" s="18"/>
      <c r="R585" s="17"/>
      <c r="S585" s="18" t="s">
        <v>233</v>
      </c>
      <c r="T585" s="18" t="s">
        <v>4593</v>
      </c>
      <c r="U585" s="19">
        <v>40374</v>
      </c>
      <c r="V585" s="17">
        <v>7431</v>
      </c>
    </row>
    <row r="586" spans="1:22" ht="17.25" customHeight="1" x14ac:dyDescent="0.2">
      <c r="A586" s="7">
        <v>586</v>
      </c>
      <c r="B586" s="17">
        <v>7432</v>
      </c>
      <c r="C586" s="56" t="s">
        <v>9076</v>
      </c>
      <c r="D586" s="9" t="s">
        <v>8597</v>
      </c>
      <c r="E586" s="9" t="s">
        <v>6982</v>
      </c>
      <c r="F586" s="9" t="s">
        <v>6983</v>
      </c>
      <c r="G586" s="16" t="s">
        <v>6984</v>
      </c>
      <c r="H586" s="16" t="s">
        <v>6985</v>
      </c>
      <c r="I586" s="16" t="s">
        <v>6986</v>
      </c>
      <c r="J586" s="9" t="s">
        <v>6987</v>
      </c>
      <c r="K586" s="9" t="s">
        <v>6988</v>
      </c>
      <c r="L586" s="9" t="s">
        <v>6989</v>
      </c>
      <c r="M586" s="9" t="s">
        <v>6990</v>
      </c>
      <c r="N586" s="11" t="s">
        <v>93</v>
      </c>
      <c r="O586" s="17" t="s">
        <v>2204</v>
      </c>
      <c r="P586" s="17" t="s">
        <v>6991</v>
      </c>
      <c r="Q586" s="18"/>
      <c r="R586" s="17"/>
      <c r="S586" s="18" t="s">
        <v>6992</v>
      </c>
      <c r="T586" s="18" t="s">
        <v>6993</v>
      </c>
      <c r="U586" s="19">
        <v>40417</v>
      </c>
      <c r="V586" s="17">
        <v>7432</v>
      </c>
    </row>
    <row r="587" spans="1:22" ht="17.25" customHeight="1" x14ac:dyDescent="0.2">
      <c r="A587" s="7">
        <v>587</v>
      </c>
      <c r="B587" s="17">
        <v>7433</v>
      </c>
      <c r="C587" s="56" t="s">
        <v>9075</v>
      </c>
      <c r="D587" s="9" t="s">
        <v>8598</v>
      </c>
      <c r="E587" s="9" t="s">
        <v>6067</v>
      </c>
      <c r="F587" s="9" t="s">
        <v>6068</v>
      </c>
      <c r="G587" s="16" t="s">
        <v>6069</v>
      </c>
      <c r="H587" s="16" t="s">
        <v>6070</v>
      </c>
      <c r="I587" s="16" t="s">
        <v>6071</v>
      </c>
      <c r="J587" s="9" t="s">
        <v>6072</v>
      </c>
      <c r="K587" s="9" t="s">
        <v>6073</v>
      </c>
      <c r="L587" s="9" t="s">
        <v>6074</v>
      </c>
      <c r="M587" s="9" t="s">
        <v>6075</v>
      </c>
      <c r="N587" s="11" t="s">
        <v>35</v>
      </c>
      <c r="O587" s="17" t="s">
        <v>390</v>
      </c>
      <c r="P587" s="17"/>
      <c r="Q587" s="18"/>
      <c r="R587" s="17"/>
      <c r="S587" s="18" t="s">
        <v>280</v>
      </c>
      <c r="T587" s="18" t="s">
        <v>6076</v>
      </c>
      <c r="U587" s="19">
        <v>40463</v>
      </c>
      <c r="V587" s="17">
        <v>7433</v>
      </c>
    </row>
    <row r="588" spans="1:22" ht="17.25" customHeight="1" x14ac:dyDescent="0.2">
      <c r="A588" s="7">
        <v>588</v>
      </c>
      <c r="B588" s="17">
        <v>7434</v>
      </c>
      <c r="C588" s="56" t="s">
        <v>9074</v>
      </c>
      <c r="D588" s="9" t="s">
        <v>8599</v>
      </c>
      <c r="E588" s="9" t="s">
        <v>6067</v>
      </c>
      <c r="F588" s="9" t="s">
        <v>6421</v>
      </c>
      <c r="G588" s="16" t="s">
        <v>6422</v>
      </c>
      <c r="H588" s="16" t="s">
        <v>6423</v>
      </c>
      <c r="I588" s="16" t="s">
        <v>6424</v>
      </c>
      <c r="J588" s="9" t="s">
        <v>6425</v>
      </c>
      <c r="K588" s="9" t="s">
        <v>6426</v>
      </c>
      <c r="L588" s="9" t="s">
        <v>6427</v>
      </c>
      <c r="M588" s="9" t="s">
        <v>6428</v>
      </c>
      <c r="N588" s="11" t="s">
        <v>93</v>
      </c>
      <c r="O588" s="17" t="s">
        <v>791</v>
      </c>
      <c r="P588" s="17"/>
      <c r="Q588" s="18"/>
      <c r="R588" s="17"/>
      <c r="S588" s="18" t="s">
        <v>2823</v>
      </c>
      <c r="T588" s="18" t="s">
        <v>6429</v>
      </c>
      <c r="U588" s="19">
        <v>40485</v>
      </c>
      <c r="V588" s="17">
        <v>7434</v>
      </c>
    </row>
    <row r="589" spans="1:22" ht="17.25" customHeight="1" x14ac:dyDescent="0.2">
      <c r="A589" s="7">
        <v>589</v>
      </c>
      <c r="B589" s="17">
        <v>7435</v>
      </c>
      <c r="C589" s="56" t="s">
        <v>9073</v>
      </c>
      <c r="D589" s="9" t="s">
        <v>8600</v>
      </c>
      <c r="E589" s="9" t="s">
        <v>162</v>
      </c>
      <c r="F589" s="9" t="s">
        <v>4604</v>
      </c>
      <c r="G589" s="16" t="s">
        <v>4605</v>
      </c>
      <c r="H589" s="16" t="s">
        <v>4606</v>
      </c>
      <c r="I589" s="16" t="s">
        <v>4607</v>
      </c>
      <c r="J589" s="9" t="s">
        <v>4608</v>
      </c>
      <c r="K589" s="9" t="s">
        <v>4609</v>
      </c>
      <c r="L589" s="9" t="s">
        <v>4610</v>
      </c>
      <c r="M589" s="9" t="s">
        <v>4611</v>
      </c>
      <c r="N589" s="11" t="s">
        <v>93</v>
      </c>
      <c r="O589" s="17" t="s">
        <v>4612</v>
      </c>
      <c r="P589" s="17" t="s">
        <v>4613</v>
      </c>
      <c r="Q589" s="18"/>
      <c r="R589" s="17"/>
      <c r="S589" s="18">
        <v>93401</v>
      </c>
      <c r="T589" s="18" t="s">
        <v>4614</v>
      </c>
      <c r="U589" s="19">
        <v>40494</v>
      </c>
      <c r="V589" s="17">
        <v>7435</v>
      </c>
    </row>
    <row r="590" spans="1:22" ht="17.25" customHeight="1" x14ac:dyDescent="0.2">
      <c r="A590" s="7">
        <v>590</v>
      </c>
      <c r="B590" s="79">
        <v>7436</v>
      </c>
      <c r="C590" s="141" t="s">
        <v>9112</v>
      </c>
      <c r="D590" s="20" t="s">
        <v>8601</v>
      </c>
      <c r="E590" s="20" t="s">
        <v>502</v>
      </c>
      <c r="F590" s="20" t="s">
        <v>503</v>
      </c>
      <c r="G590" s="78" t="s">
        <v>103</v>
      </c>
      <c r="H590" s="78" t="s">
        <v>504</v>
      </c>
      <c r="I590" s="78" t="s">
        <v>90</v>
      </c>
      <c r="J590" s="20"/>
      <c r="K590" s="20"/>
      <c r="L590" s="20" t="s">
        <v>2263</v>
      </c>
      <c r="M590" s="20" t="s">
        <v>2264</v>
      </c>
      <c r="N590" s="26" t="s">
        <v>591</v>
      </c>
      <c r="O590" s="79" t="s">
        <v>2265</v>
      </c>
      <c r="P590" s="79" t="s">
        <v>2266</v>
      </c>
      <c r="Q590" s="80"/>
      <c r="R590" s="79"/>
      <c r="S590" s="80">
        <v>91001</v>
      </c>
      <c r="T590" s="80" t="s">
        <v>1925</v>
      </c>
      <c r="U590" s="81">
        <v>40500</v>
      </c>
      <c r="V590" s="79">
        <v>7436</v>
      </c>
    </row>
    <row r="591" spans="1:22" ht="17.25" customHeight="1" x14ac:dyDescent="0.2">
      <c r="A591" s="7">
        <v>591</v>
      </c>
      <c r="B591" s="17">
        <v>7437</v>
      </c>
      <c r="C591" s="56" t="s">
        <v>5370</v>
      </c>
      <c r="D591" s="9" t="s">
        <v>8602</v>
      </c>
      <c r="E591" s="9" t="s">
        <v>189</v>
      </c>
      <c r="F591" s="9" t="s">
        <v>5371</v>
      </c>
      <c r="G591" s="16" t="s">
        <v>5372</v>
      </c>
      <c r="H591" s="16" t="s">
        <v>5373</v>
      </c>
      <c r="I591" s="9" t="s">
        <v>5374</v>
      </c>
      <c r="J591" s="9" t="s">
        <v>5375</v>
      </c>
      <c r="K591" s="9" t="s">
        <v>5376</v>
      </c>
      <c r="L591" s="9" t="s">
        <v>5377</v>
      </c>
      <c r="M591" s="9" t="s">
        <v>5378</v>
      </c>
      <c r="N591" s="11" t="s">
        <v>93</v>
      </c>
      <c r="O591" s="17" t="s">
        <v>5379</v>
      </c>
      <c r="P591" s="17" t="s">
        <v>5380</v>
      </c>
      <c r="Q591" s="18" t="s">
        <v>5381</v>
      </c>
      <c r="R591" s="17"/>
      <c r="S591" s="18" t="s">
        <v>280</v>
      </c>
      <c r="T591" s="18" t="s">
        <v>5382</v>
      </c>
      <c r="U591" s="19">
        <v>40522</v>
      </c>
      <c r="V591" s="17">
        <v>7437</v>
      </c>
    </row>
    <row r="592" spans="1:22" ht="17.25" customHeight="1" x14ac:dyDescent="0.2">
      <c r="A592" s="7">
        <v>592</v>
      </c>
      <c r="B592" s="17">
        <v>7438</v>
      </c>
      <c r="C592" s="56" t="s">
        <v>9072</v>
      </c>
      <c r="D592" s="9" t="s">
        <v>8603</v>
      </c>
      <c r="E592" s="9" t="s">
        <v>29</v>
      </c>
      <c r="F592" s="9" t="s">
        <v>6798</v>
      </c>
      <c r="G592" s="16" t="s">
        <v>6799</v>
      </c>
      <c r="H592" s="16" t="s">
        <v>6800</v>
      </c>
      <c r="I592" s="16" t="s">
        <v>6801</v>
      </c>
      <c r="J592" s="9" t="s">
        <v>6802</v>
      </c>
      <c r="K592" s="9" t="s">
        <v>6803</v>
      </c>
      <c r="L592" s="9" t="s">
        <v>6804</v>
      </c>
      <c r="M592" s="9" t="s">
        <v>6805</v>
      </c>
      <c r="N592" s="11" t="s">
        <v>93</v>
      </c>
      <c r="O592" s="17" t="s">
        <v>294</v>
      </c>
      <c r="P592" s="17" t="s">
        <v>6806</v>
      </c>
      <c r="Q592" s="18" t="s">
        <v>6807</v>
      </c>
      <c r="R592" s="17"/>
      <c r="S592" s="18" t="s">
        <v>2823</v>
      </c>
      <c r="T592" s="18" t="s">
        <v>6808</v>
      </c>
      <c r="U592" s="19">
        <v>40542</v>
      </c>
      <c r="V592" s="17">
        <v>7438</v>
      </c>
    </row>
    <row r="593" spans="1:22" ht="17.25" customHeight="1" x14ac:dyDescent="0.2">
      <c r="A593" s="7">
        <v>593</v>
      </c>
      <c r="B593" s="17">
        <v>7439</v>
      </c>
      <c r="C593" s="56" t="s">
        <v>9071</v>
      </c>
      <c r="D593" s="9" t="s">
        <v>8604</v>
      </c>
      <c r="E593" s="9" t="s">
        <v>1344</v>
      </c>
      <c r="F593" s="9" t="s">
        <v>4193</v>
      </c>
      <c r="G593" s="16" t="s">
        <v>4194</v>
      </c>
      <c r="H593" s="16" t="s">
        <v>4195</v>
      </c>
      <c r="I593" s="16" t="s">
        <v>4196</v>
      </c>
      <c r="J593" s="9" t="s">
        <v>4197</v>
      </c>
      <c r="K593" s="9" t="s">
        <v>4198</v>
      </c>
      <c r="L593" s="9" t="s">
        <v>4199</v>
      </c>
      <c r="M593" s="9" t="s">
        <v>4200</v>
      </c>
      <c r="N593" s="11" t="s">
        <v>1318</v>
      </c>
      <c r="O593" s="17" t="s">
        <v>4201</v>
      </c>
      <c r="P593" s="17" t="s">
        <v>4202</v>
      </c>
      <c r="Q593" s="18"/>
      <c r="R593" s="17"/>
      <c r="S593" s="18" t="s">
        <v>1206</v>
      </c>
      <c r="T593" s="18" t="s">
        <v>4203</v>
      </c>
      <c r="U593" s="19">
        <v>40542</v>
      </c>
      <c r="V593" s="17">
        <v>7439</v>
      </c>
    </row>
    <row r="594" spans="1:22" ht="17.25" customHeight="1" x14ac:dyDescent="0.2">
      <c r="A594" s="7">
        <v>594</v>
      </c>
      <c r="B594" s="17">
        <v>7440</v>
      </c>
      <c r="C594" s="56" t="s">
        <v>9070</v>
      </c>
      <c r="D594" s="9" t="s">
        <v>8605</v>
      </c>
      <c r="E594" s="9" t="s">
        <v>1344</v>
      </c>
      <c r="F594" s="9" t="s">
        <v>6565</v>
      </c>
      <c r="G594" s="16" t="s">
        <v>6566</v>
      </c>
      <c r="H594" s="16" t="s">
        <v>6567</v>
      </c>
      <c r="I594" s="16" t="s">
        <v>6568</v>
      </c>
      <c r="J594" s="9" t="s">
        <v>6569</v>
      </c>
      <c r="K594" s="9" t="s">
        <v>6570</v>
      </c>
      <c r="L594" s="9" t="s">
        <v>6571</v>
      </c>
      <c r="M594" s="9" t="s">
        <v>6572</v>
      </c>
      <c r="N594" s="11" t="s">
        <v>93</v>
      </c>
      <c r="O594" s="17" t="s">
        <v>198</v>
      </c>
      <c r="P594" s="17" t="s">
        <v>6573</v>
      </c>
      <c r="Q594" s="18"/>
      <c r="R594" s="17"/>
      <c r="S594" s="18" t="s">
        <v>1206</v>
      </c>
      <c r="T594" s="18" t="s">
        <v>6574</v>
      </c>
      <c r="U594" s="19">
        <v>40674</v>
      </c>
      <c r="V594" s="17">
        <v>7440</v>
      </c>
    </row>
    <row r="595" spans="1:22" ht="17.25" customHeight="1" x14ac:dyDescent="0.2">
      <c r="A595" s="7">
        <v>595</v>
      </c>
      <c r="B595" s="17">
        <v>7441</v>
      </c>
      <c r="C595" s="56" t="s">
        <v>5060</v>
      </c>
      <c r="D595" s="9" t="s">
        <v>8606</v>
      </c>
      <c r="E595" s="9" t="s">
        <v>189</v>
      </c>
      <c r="F595" s="9" t="s">
        <v>5061</v>
      </c>
      <c r="G595" s="16" t="s">
        <v>5062</v>
      </c>
      <c r="H595" s="16" t="s">
        <v>5063</v>
      </c>
      <c r="I595" s="16" t="s">
        <v>5064</v>
      </c>
      <c r="J595" s="9" t="s">
        <v>352</v>
      </c>
      <c r="K595" s="9" t="s">
        <v>5065</v>
      </c>
      <c r="L595" s="9" t="s">
        <v>5066</v>
      </c>
      <c r="M595" s="9" t="s">
        <v>5067</v>
      </c>
      <c r="N595" s="11" t="s">
        <v>591</v>
      </c>
      <c r="O595" s="17" t="s">
        <v>688</v>
      </c>
      <c r="P595" s="17" t="s">
        <v>5068</v>
      </c>
      <c r="Q595" s="18"/>
      <c r="R595" s="17"/>
      <c r="S595" s="18" t="s">
        <v>201</v>
      </c>
      <c r="T595" s="18" t="s">
        <v>5069</v>
      </c>
      <c r="U595" s="19">
        <v>40674</v>
      </c>
      <c r="V595" s="17">
        <v>7441</v>
      </c>
    </row>
    <row r="596" spans="1:22" ht="17.25" customHeight="1" x14ac:dyDescent="0.2">
      <c r="A596" s="7">
        <v>596</v>
      </c>
      <c r="B596" s="17">
        <v>7442</v>
      </c>
      <c r="C596" s="56" t="s">
        <v>9069</v>
      </c>
      <c r="D596" s="9" t="s">
        <v>8607</v>
      </c>
      <c r="E596" s="9" t="s">
        <v>55</v>
      </c>
      <c r="F596" s="9" t="s">
        <v>6556</v>
      </c>
      <c r="G596" s="16" t="s">
        <v>6557</v>
      </c>
      <c r="H596" s="16" t="s">
        <v>6558</v>
      </c>
      <c r="I596" s="16" t="s">
        <v>6559</v>
      </c>
      <c r="J596" s="9" t="s">
        <v>629</v>
      </c>
      <c r="K596" s="9"/>
      <c r="L596" s="9" t="s">
        <v>6560</v>
      </c>
      <c r="M596" s="9" t="s">
        <v>6561</v>
      </c>
      <c r="N596" s="11" t="s">
        <v>178</v>
      </c>
      <c r="O596" s="17" t="s">
        <v>179</v>
      </c>
      <c r="P596" s="17" t="s">
        <v>6562</v>
      </c>
      <c r="Q596" s="18" t="s">
        <v>6563</v>
      </c>
      <c r="R596" s="17"/>
      <c r="S596" s="18"/>
      <c r="T596" s="18" t="s">
        <v>6564</v>
      </c>
      <c r="U596" s="19">
        <v>40696</v>
      </c>
      <c r="V596" s="17">
        <v>7442</v>
      </c>
    </row>
    <row r="597" spans="1:22" ht="17.25" customHeight="1" x14ac:dyDescent="0.2">
      <c r="A597" s="7">
        <v>597</v>
      </c>
      <c r="B597" s="17">
        <v>7443</v>
      </c>
      <c r="C597" s="56" t="s">
        <v>6206</v>
      </c>
      <c r="D597" s="9" t="s">
        <v>8608</v>
      </c>
      <c r="E597" s="9" t="s">
        <v>6078</v>
      </c>
      <c r="F597" s="9" t="s">
        <v>6207</v>
      </c>
      <c r="G597" s="16" t="s">
        <v>6208</v>
      </c>
      <c r="H597" s="16" t="s">
        <v>6209</v>
      </c>
      <c r="I597" s="16" t="s">
        <v>6210</v>
      </c>
      <c r="J597" s="9" t="s">
        <v>2348</v>
      </c>
      <c r="K597" s="9" t="s">
        <v>6211</v>
      </c>
      <c r="L597" s="9" t="s">
        <v>6212</v>
      </c>
      <c r="M597" s="9" t="s">
        <v>6213</v>
      </c>
      <c r="N597" s="11" t="s">
        <v>64</v>
      </c>
      <c r="O597" s="17" t="s">
        <v>6214</v>
      </c>
      <c r="P597" s="17"/>
      <c r="Q597" s="18"/>
      <c r="R597" s="17"/>
      <c r="S597" s="18" t="s">
        <v>201</v>
      </c>
      <c r="T597" s="18" t="s">
        <v>6145</v>
      </c>
      <c r="U597" s="19">
        <v>40728</v>
      </c>
      <c r="V597" s="17">
        <v>7443</v>
      </c>
    </row>
    <row r="598" spans="1:22" ht="17.25" customHeight="1" x14ac:dyDescent="0.2">
      <c r="A598" s="7">
        <v>598</v>
      </c>
      <c r="B598" s="17">
        <v>7444</v>
      </c>
      <c r="C598" s="56" t="s">
        <v>9068</v>
      </c>
      <c r="D598" s="9" t="s">
        <v>8609</v>
      </c>
      <c r="E598" s="9" t="s">
        <v>29</v>
      </c>
      <c r="F598" s="9" t="s">
        <v>7464</v>
      </c>
      <c r="G598" s="16" t="s">
        <v>7465</v>
      </c>
      <c r="H598" s="16" t="s">
        <v>6800</v>
      </c>
      <c r="I598" s="16" t="s">
        <v>7466</v>
      </c>
      <c r="J598" s="9" t="s">
        <v>7467</v>
      </c>
      <c r="K598" s="9" t="s">
        <v>7468</v>
      </c>
      <c r="L598" s="9" t="s">
        <v>7469</v>
      </c>
      <c r="M598" s="9" t="s">
        <v>7470</v>
      </c>
      <c r="N598" s="11" t="s">
        <v>93</v>
      </c>
      <c r="O598" s="17" t="s">
        <v>1733</v>
      </c>
      <c r="P598" s="17" t="s">
        <v>7471</v>
      </c>
      <c r="Q598" s="18" t="s">
        <v>7472</v>
      </c>
      <c r="R598" s="17"/>
      <c r="S598" s="18" t="s">
        <v>2823</v>
      </c>
      <c r="T598" s="18" t="s">
        <v>7473</v>
      </c>
      <c r="U598" s="19">
        <v>40728</v>
      </c>
      <c r="V598" s="17">
        <v>7444</v>
      </c>
    </row>
    <row r="599" spans="1:22" ht="17.25" customHeight="1" x14ac:dyDescent="0.2">
      <c r="A599" s="7">
        <v>599</v>
      </c>
      <c r="B599" s="17">
        <v>7445</v>
      </c>
      <c r="C599" s="56" t="s">
        <v>9067</v>
      </c>
      <c r="D599" s="9" t="s">
        <v>8610</v>
      </c>
      <c r="E599" s="9" t="s">
        <v>55</v>
      </c>
      <c r="F599" s="9" t="s">
        <v>6606</v>
      </c>
      <c r="G599" s="16" t="s">
        <v>6607</v>
      </c>
      <c r="H599" s="16" t="s">
        <v>6608</v>
      </c>
      <c r="I599" s="16" t="s">
        <v>6609</v>
      </c>
      <c r="J599" s="9" t="s">
        <v>6610</v>
      </c>
      <c r="K599" s="9" t="s">
        <v>6611</v>
      </c>
      <c r="L599" s="9" t="s">
        <v>6612</v>
      </c>
      <c r="M599" s="9" t="s">
        <v>6613</v>
      </c>
      <c r="N599" s="11" t="s">
        <v>93</v>
      </c>
      <c r="O599" s="17" t="s">
        <v>6614</v>
      </c>
      <c r="P599" s="17"/>
      <c r="Q599" s="18" t="s">
        <v>6615</v>
      </c>
      <c r="R599" s="17"/>
      <c r="S599" s="18" t="s">
        <v>6616</v>
      </c>
      <c r="T599" s="18" t="s">
        <v>6617</v>
      </c>
      <c r="U599" s="19">
        <v>40739</v>
      </c>
      <c r="V599" s="17">
        <v>7445</v>
      </c>
    </row>
    <row r="600" spans="1:22" ht="17.25" customHeight="1" x14ac:dyDescent="0.2">
      <c r="A600" s="7">
        <v>600</v>
      </c>
      <c r="B600" s="17">
        <v>7446</v>
      </c>
      <c r="C600" s="56" t="s">
        <v>2267</v>
      </c>
      <c r="D600" s="9" t="s">
        <v>8611</v>
      </c>
      <c r="E600" s="9" t="s">
        <v>55</v>
      </c>
      <c r="F600" s="9" t="s">
        <v>2268</v>
      </c>
      <c r="G600" s="16" t="s">
        <v>2269</v>
      </c>
      <c r="H600" s="16" t="s">
        <v>2270</v>
      </c>
      <c r="I600" s="16" t="s">
        <v>2271</v>
      </c>
      <c r="J600" s="9" t="s">
        <v>2272</v>
      </c>
      <c r="K600" s="9" t="s">
        <v>2273</v>
      </c>
      <c r="L600" s="9" t="s">
        <v>2274</v>
      </c>
      <c r="M600" s="9" t="s">
        <v>2275</v>
      </c>
      <c r="N600" s="11" t="s">
        <v>93</v>
      </c>
      <c r="O600" s="17" t="s">
        <v>2275</v>
      </c>
      <c r="P600" s="89" t="s">
        <v>2276</v>
      </c>
      <c r="Q600" s="90" t="s">
        <v>2277</v>
      </c>
      <c r="R600" s="17"/>
      <c r="S600" s="18">
        <v>93401</v>
      </c>
      <c r="T600" s="18" t="s">
        <v>2278</v>
      </c>
      <c r="U600" s="19">
        <v>40745</v>
      </c>
      <c r="V600" s="17">
        <v>7446</v>
      </c>
    </row>
    <row r="601" spans="1:22" ht="17.25" customHeight="1" x14ac:dyDescent="0.2">
      <c r="A601" s="7">
        <v>601</v>
      </c>
      <c r="B601" s="17">
        <v>7447</v>
      </c>
      <c r="C601" s="56" t="s">
        <v>5015</v>
      </c>
      <c r="D601" s="9" t="s">
        <v>8612</v>
      </c>
      <c r="E601" s="9" t="s">
        <v>162</v>
      </c>
      <c r="F601" s="9" t="s">
        <v>5016</v>
      </c>
      <c r="G601" s="16" t="s">
        <v>5017</v>
      </c>
      <c r="H601" s="16" t="s">
        <v>5018</v>
      </c>
      <c r="I601" s="16" t="s">
        <v>5019</v>
      </c>
      <c r="J601" s="9" t="s">
        <v>5020</v>
      </c>
      <c r="K601" s="9" t="s">
        <v>5021</v>
      </c>
      <c r="L601" s="9" t="s">
        <v>5022</v>
      </c>
      <c r="M601" s="9" t="s">
        <v>5023</v>
      </c>
      <c r="N601" s="11" t="s">
        <v>93</v>
      </c>
      <c r="O601" s="17" t="s">
        <v>198</v>
      </c>
      <c r="P601" s="17"/>
      <c r="Q601" s="18"/>
      <c r="R601" s="17"/>
      <c r="S601" s="18">
        <v>93401</v>
      </c>
      <c r="T601" s="18" t="s">
        <v>5024</v>
      </c>
      <c r="U601" s="19">
        <v>40753</v>
      </c>
      <c r="V601" s="17">
        <v>7447</v>
      </c>
    </row>
    <row r="602" spans="1:22" ht="17.25" customHeight="1" x14ac:dyDescent="0.2">
      <c r="A602" s="7">
        <v>602</v>
      </c>
      <c r="B602" s="17">
        <v>7448</v>
      </c>
      <c r="C602" s="56" t="s">
        <v>3810</v>
      </c>
      <c r="D602" s="9" t="s">
        <v>8613</v>
      </c>
      <c r="E602" s="9" t="s">
        <v>55</v>
      </c>
      <c r="F602" s="9" t="s">
        <v>3811</v>
      </c>
      <c r="G602" s="16" t="s">
        <v>3812</v>
      </c>
      <c r="H602" s="16" t="s">
        <v>3813</v>
      </c>
      <c r="I602" s="16" t="s">
        <v>3814</v>
      </c>
      <c r="J602" s="9" t="s">
        <v>3815</v>
      </c>
      <c r="K602" s="9" t="s">
        <v>3816</v>
      </c>
      <c r="L602" s="9" t="s">
        <v>3817</v>
      </c>
      <c r="M602" s="9" t="s">
        <v>3818</v>
      </c>
      <c r="N602" s="11" t="s">
        <v>727</v>
      </c>
      <c r="O602" s="17" t="s">
        <v>728</v>
      </c>
      <c r="P602" s="17" t="s">
        <v>3819</v>
      </c>
      <c r="Q602" s="18" t="s">
        <v>3820</v>
      </c>
      <c r="R602" s="17"/>
      <c r="S602" s="18" t="s">
        <v>280</v>
      </c>
      <c r="T602" s="18" t="s">
        <v>3821</v>
      </c>
      <c r="U602" s="19">
        <v>40771</v>
      </c>
      <c r="V602" s="17">
        <v>7448</v>
      </c>
    </row>
    <row r="603" spans="1:22" ht="17.25" customHeight="1" x14ac:dyDescent="0.2">
      <c r="A603" s="7">
        <v>603</v>
      </c>
      <c r="B603" s="17">
        <v>7449</v>
      </c>
      <c r="C603" s="56" t="s">
        <v>6291</v>
      </c>
      <c r="D603" s="9" t="s">
        <v>8614</v>
      </c>
      <c r="E603" s="9" t="s">
        <v>6078</v>
      </c>
      <c r="F603" s="9" t="s">
        <v>6292</v>
      </c>
      <c r="G603" s="16" t="s">
        <v>6293</v>
      </c>
      <c r="H603" s="16" t="s">
        <v>6294</v>
      </c>
      <c r="I603" s="16" t="s">
        <v>6295</v>
      </c>
      <c r="J603" s="9" t="s">
        <v>6296</v>
      </c>
      <c r="K603" s="9" t="s">
        <v>6297</v>
      </c>
      <c r="L603" s="9" t="s">
        <v>6298</v>
      </c>
      <c r="M603" s="9" t="s">
        <v>6299</v>
      </c>
      <c r="N603" s="11" t="s">
        <v>93</v>
      </c>
      <c r="O603" s="17" t="s">
        <v>6300</v>
      </c>
      <c r="P603" s="17" t="s">
        <v>6301</v>
      </c>
      <c r="Q603" s="18" t="s">
        <v>6302</v>
      </c>
      <c r="R603" s="17"/>
      <c r="S603" s="18" t="s">
        <v>201</v>
      </c>
      <c r="T603" s="18" t="s">
        <v>6303</v>
      </c>
      <c r="U603" s="19">
        <v>37119</v>
      </c>
      <c r="V603" s="17">
        <v>7449</v>
      </c>
    </row>
    <row r="604" spans="1:22" ht="17.25" customHeight="1" x14ac:dyDescent="0.2">
      <c r="A604" s="7">
        <v>604</v>
      </c>
      <c r="B604" s="17">
        <v>7450</v>
      </c>
      <c r="C604" s="56" t="s">
        <v>9066</v>
      </c>
      <c r="D604" s="9" t="s">
        <v>7949</v>
      </c>
      <c r="E604" s="9" t="s">
        <v>502</v>
      </c>
      <c r="F604" s="9" t="s">
        <v>503</v>
      </c>
      <c r="G604" s="16" t="s">
        <v>103</v>
      </c>
      <c r="H604" s="16" t="s">
        <v>504</v>
      </c>
      <c r="I604" s="16" t="s">
        <v>90</v>
      </c>
      <c r="J604" s="9"/>
      <c r="K604" s="9"/>
      <c r="L604" s="9" t="s">
        <v>2279</v>
      </c>
      <c r="M604" s="9" t="s">
        <v>2280</v>
      </c>
      <c r="N604" s="11" t="s">
        <v>35</v>
      </c>
      <c r="O604" s="17" t="s">
        <v>2281</v>
      </c>
      <c r="P604" s="17" t="s">
        <v>2282</v>
      </c>
      <c r="Q604" s="18" t="s">
        <v>2283</v>
      </c>
      <c r="R604" s="17"/>
      <c r="S604" s="18">
        <v>91001</v>
      </c>
      <c r="T604" s="18" t="s">
        <v>511</v>
      </c>
      <c r="U604" s="19">
        <v>40683</v>
      </c>
      <c r="V604" s="17">
        <v>7450</v>
      </c>
    </row>
    <row r="605" spans="1:22" ht="17.25" customHeight="1" x14ac:dyDescent="0.2">
      <c r="A605" s="7">
        <v>605</v>
      </c>
      <c r="B605" s="79">
        <v>7451</v>
      </c>
      <c r="C605" s="141" t="s">
        <v>9065</v>
      </c>
      <c r="D605" s="20" t="s">
        <v>8615</v>
      </c>
      <c r="E605" s="20" t="s">
        <v>5939</v>
      </c>
      <c r="F605" s="20" t="s">
        <v>2285</v>
      </c>
      <c r="G605" s="78" t="s">
        <v>103</v>
      </c>
      <c r="H605" s="78" t="s">
        <v>504</v>
      </c>
      <c r="I605" s="78" t="s">
        <v>90</v>
      </c>
      <c r="J605" s="20"/>
      <c r="K605" s="20"/>
      <c r="L605" s="20" t="s">
        <v>2286</v>
      </c>
      <c r="M605" s="20" t="s">
        <v>2287</v>
      </c>
      <c r="N605" s="26" t="s">
        <v>756</v>
      </c>
      <c r="O605" s="79" t="s">
        <v>2288</v>
      </c>
      <c r="P605" s="79" t="s">
        <v>2289</v>
      </c>
      <c r="Q605" s="80" t="s">
        <v>2290</v>
      </c>
      <c r="R605" s="79"/>
      <c r="S605" s="80">
        <v>91001</v>
      </c>
      <c r="T605" s="80" t="s">
        <v>511</v>
      </c>
      <c r="U605" s="81">
        <v>40764</v>
      </c>
      <c r="V605" s="79">
        <v>7451</v>
      </c>
    </row>
    <row r="606" spans="1:22" ht="17.25" customHeight="1" x14ac:dyDescent="0.2">
      <c r="A606" s="7">
        <v>606</v>
      </c>
      <c r="B606" s="17">
        <v>7452</v>
      </c>
      <c r="C606" s="56" t="s">
        <v>9064</v>
      </c>
      <c r="D606" s="9" t="s">
        <v>8616</v>
      </c>
      <c r="E606" s="9" t="s">
        <v>2195</v>
      </c>
      <c r="F606" s="9" t="s">
        <v>2291</v>
      </c>
      <c r="G606" s="16" t="s">
        <v>2292</v>
      </c>
      <c r="H606" s="16" t="s">
        <v>2198</v>
      </c>
      <c r="I606" s="16" t="s">
        <v>2293</v>
      </c>
      <c r="J606" s="9" t="s">
        <v>2294</v>
      </c>
      <c r="K606" s="9" t="s">
        <v>2295</v>
      </c>
      <c r="L606" s="27" t="s">
        <v>2296</v>
      </c>
      <c r="M606" s="9" t="s">
        <v>2297</v>
      </c>
      <c r="N606" s="11" t="s">
        <v>93</v>
      </c>
      <c r="O606" s="17" t="s">
        <v>1481</v>
      </c>
      <c r="P606" s="17" t="s">
        <v>2298</v>
      </c>
      <c r="Q606" s="18"/>
      <c r="R606" s="17"/>
      <c r="S606" s="18" t="s">
        <v>1206</v>
      </c>
      <c r="T606" s="55" t="s">
        <v>2299</v>
      </c>
      <c r="U606" s="19">
        <v>40793</v>
      </c>
      <c r="V606" s="17">
        <v>7452</v>
      </c>
    </row>
    <row r="607" spans="1:22" ht="17.25" customHeight="1" x14ac:dyDescent="0.2">
      <c r="A607" s="7">
        <v>607</v>
      </c>
      <c r="B607" s="17">
        <v>7453</v>
      </c>
      <c r="C607" s="56" t="s">
        <v>6137</v>
      </c>
      <c r="D607" s="9" t="s">
        <v>8617</v>
      </c>
      <c r="E607" s="9" t="s">
        <v>6078</v>
      </c>
      <c r="F607" s="9" t="s">
        <v>6138</v>
      </c>
      <c r="G607" s="16" t="s">
        <v>6139</v>
      </c>
      <c r="H607" s="16" t="s">
        <v>6140</v>
      </c>
      <c r="I607" s="16" t="s">
        <v>6141</v>
      </c>
      <c r="J607" s="9" t="s">
        <v>6142</v>
      </c>
      <c r="K607" s="9" t="s">
        <v>614</v>
      </c>
      <c r="L607" s="9" t="s">
        <v>6143</v>
      </c>
      <c r="M607" s="9" t="s">
        <v>6144</v>
      </c>
      <c r="N607" s="11" t="s">
        <v>756</v>
      </c>
      <c r="O607" s="17" t="s">
        <v>1505</v>
      </c>
      <c r="P607" s="17"/>
      <c r="Q607" s="18"/>
      <c r="R607" s="17"/>
      <c r="S607" s="18" t="s">
        <v>201</v>
      </c>
      <c r="T607" s="18" t="s">
        <v>6145</v>
      </c>
      <c r="U607" s="19">
        <v>40809</v>
      </c>
      <c r="V607" s="17">
        <v>7453</v>
      </c>
    </row>
    <row r="608" spans="1:22" ht="17.25" customHeight="1" x14ac:dyDescent="0.2">
      <c r="A608" s="7">
        <v>608</v>
      </c>
      <c r="B608" s="17">
        <v>7454</v>
      </c>
      <c r="C608" s="56" t="s">
        <v>5105</v>
      </c>
      <c r="D608" s="9" t="s">
        <v>8618</v>
      </c>
      <c r="E608" s="9" t="s">
        <v>162</v>
      </c>
      <c r="F608" s="9" t="s">
        <v>5106</v>
      </c>
      <c r="G608" s="9" t="s">
        <v>5107</v>
      </c>
      <c r="H608" s="16" t="s">
        <v>5108</v>
      </c>
      <c r="I608" s="16" t="s">
        <v>5109</v>
      </c>
      <c r="J608" s="9" t="s">
        <v>5110</v>
      </c>
      <c r="K608" s="9" t="s">
        <v>5111</v>
      </c>
      <c r="L608" s="9" t="s">
        <v>5112</v>
      </c>
      <c r="M608" s="9" t="s">
        <v>5113</v>
      </c>
      <c r="N608" s="11" t="s">
        <v>865</v>
      </c>
      <c r="O608" s="17" t="s">
        <v>1491</v>
      </c>
      <c r="P608" s="17"/>
      <c r="Q608" s="18"/>
      <c r="R608" s="17"/>
      <c r="S608" s="18">
        <v>93401</v>
      </c>
      <c r="T608" s="18" t="s">
        <v>5114</v>
      </c>
      <c r="U608" s="19">
        <v>40813</v>
      </c>
      <c r="V608" s="17">
        <v>7454</v>
      </c>
    </row>
    <row r="609" spans="1:22" ht="17.25" customHeight="1" x14ac:dyDescent="0.2">
      <c r="A609" s="7">
        <v>609</v>
      </c>
      <c r="B609" s="17">
        <v>7455</v>
      </c>
      <c r="C609" s="56" t="s">
        <v>9063</v>
      </c>
      <c r="D609" s="9" t="s">
        <v>8619</v>
      </c>
      <c r="E609" s="9" t="s">
        <v>55</v>
      </c>
      <c r="F609" s="9" t="s">
        <v>6503</v>
      </c>
      <c r="G609" s="16" t="s">
        <v>6504</v>
      </c>
      <c r="H609" s="16" t="s">
        <v>6505</v>
      </c>
      <c r="I609" s="16" t="s">
        <v>6506</v>
      </c>
      <c r="J609" s="9" t="s">
        <v>1368</v>
      </c>
      <c r="K609" s="9" t="s">
        <v>6507</v>
      </c>
      <c r="L609" s="9" t="s">
        <v>6508</v>
      </c>
      <c r="M609" s="9" t="s">
        <v>6509</v>
      </c>
      <c r="N609" s="11" t="s">
        <v>1129</v>
      </c>
      <c r="O609" s="17" t="s">
        <v>2627</v>
      </c>
      <c r="P609" s="17" t="s">
        <v>6510</v>
      </c>
      <c r="Q609" s="18" t="s">
        <v>6511</v>
      </c>
      <c r="R609" s="17"/>
      <c r="S609" s="18"/>
      <c r="T609" s="18" t="s">
        <v>6512</v>
      </c>
      <c r="U609" s="19">
        <v>40819</v>
      </c>
      <c r="V609" s="17">
        <v>7455</v>
      </c>
    </row>
    <row r="610" spans="1:22" ht="17.25" customHeight="1" x14ac:dyDescent="0.2">
      <c r="A610" s="7">
        <v>610</v>
      </c>
      <c r="B610" s="17">
        <v>7456</v>
      </c>
      <c r="C610" s="56" t="s">
        <v>9062</v>
      </c>
      <c r="D610" s="9" t="s">
        <v>8620</v>
      </c>
      <c r="E610" s="9" t="s">
        <v>55</v>
      </c>
      <c r="F610" s="9" t="s">
        <v>7408</v>
      </c>
      <c r="G610" s="16" t="s">
        <v>7409</v>
      </c>
      <c r="H610" s="16" t="s">
        <v>7410</v>
      </c>
      <c r="I610" s="16" t="s">
        <v>7411</v>
      </c>
      <c r="J610" s="9" t="s">
        <v>7412</v>
      </c>
      <c r="K610" s="9" t="s">
        <v>7413</v>
      </c>
      <c r="L610" s="9" t="s">
        <v>7414</v>
      </c>
      <c r="M610" s="9" t="s">
        <v>7415</v>
      </c>
      <c r="N610" s="11" t="s">
        <v>93</v>
      </c>
      <c r="O610" s="17" t="s">
        <v>5056</v>
      </c>
      <c r="P610" s="17" t="s">
        <v>7416</v>
      </c>
      <c r="Q610" s="18" t="s">
        <v>7417</v>
      </c>
      <c r="R610" s="17"/>
      <c r="S610" s="18">
        <v>93401</v>
      </c>
      <c r="T610" s="18" t="s">
        <v>7418</v>
      </c>
      <c r="U610" s="19">
        <v>40829</v>
      </c>
      <c r="V610" s="17">
        <v>7456</v>
      </c>
    </row>
    <row r="611" spans="1:22" ht="17.25" customHeight="1" x14ac:dyDescent="0.2">
      <c r="A611" s="7">
        <v>611</v>
      </c>
      <c r="B611" s="17">
        <v>7457</v>
      </c>
      <c r="C611" s="56" t="s">
        <v>7451</v>
      </c>
      <c r="D611" s="9" t="s">
        <v>8621</v>
      </c>
      <c r="E611" s="9" t="s">
        <v>55</v>
      </c>
      <c r="F611" s="9" t="s">
        <v>7452</v>
      </c>
      <c r="G611" s="16" t="s">
        <v>7453</v>
      </c>
      <c r="H611" s="16" t="s">
        <v>7454</v>
      </c>
      <c r="I611" s="16" t="s">
        <v>7455</v>
      </c>
      <c r="J611" s="9" t="s">
        <v>7456</v>
      </c>
      <c r="K611" s="9" t="s">
        <v>7457</v>
      </c>
      <c r="L611" s="9" t="s">
        <v>7458</v>
      </c>
      <c r="M611" s="9" t="s">
        <v>7459</v>
      </c>
      <c r="N611" s="11" t="s">
        <v>93</v>
      </c>
      <c r="O611" s="17" t="s">
        <v>7460</v>
      </c>
      <c r="P611" s="17" t="s">
        <v>7461</v>
      </c>
      <c r="Q611" s="18" t="s">
        <v>7462</v>
      </c>
      <c r="R611" s="17"/>
      <c r="S611" s="18" t="s">
        <v>614</v>
      </c>
      <c r="T611" s="18" t="s">
        <v>7463</v>
      </c>
      <c r="U611" s="19">
        <v>40849</v>
      </c>
      <c r="V611" s="17">
        <v>7457</v>
      </c>
    </row>
    <row r="612" spans="1:22" ht="17.25" customHeight="1" x14ac:dyDescent="0.2">
      <c r="A612" s="7">
        <v>612</v>
      </c>
      <c r="B612" s="17">
        <v>7458</v>
      </c>
      <c r="C612" s="56" t="s">
        <v>9061</v>
      </c>
      <c r="D612" s="9" t="s">
        <v>7967</v>
      </c>
      <c r="E612" s="9" t="s">
        <v>502</v>
      </c>
      <c r="F612" s="9" t="s">
        <v>503</v>
      </c>
      <c r="G612" s="16" t="s">
        <v>103</v>
      </c>
      <c r="H612" s="16" t="s">
        <v>504</v>
      </c>
      <c r="I612" s="16" t="s">
        <v>90</v>
      </c>
      <c r="J612" s="9"/>
      <c r="K612" s="9"/>
      <c r="L612" s="9" t="s">
        <v>2300</v>
      </c>
      <c r="M612" s="9" t="s">
        <v>2301</v>
      </c>
      <c r="N612" s="11" t="s">
        <v>93</v>
      </c>
      <c r="O612" s="17" t="s">
        <v>2302</v>
      </c>
      <c r="P612" s="17" t="s">
        <v>2303</v>
      </c>
      <c r="Q612" s="18"/>
      <c r="R612" s="17"/>
      <c r="S612" s="18">
        <v>91001</v>
      </c>
      <c r="T612" s="18" t="s">
        <v>2304</v>
      </c>
      <c r="U612" s="19">
        <v>40875</v>
      </c>
      <c r="V612" s="17">
        <v>7458</v>
      </c>
    </row>
    <row r="613" spans="1:22" ht="17.25" customHeight="1" x14ac:dyDescent="0.2">
      <c r="A613" s="7">
        <v>613</v>
      </c>
      <c r="B613" s="79">
        <v>7459</v>
      </c>
      <c r="C613" s="141" t="s">
        <v>2305</v>
      </c>
      <c r="D613" s="20" t="s">
        <v>8622</v>
      </c>
      <c r="E613" s="20" t="s">
        <v>29</v>
      </c>
      <c r="F613" s="20" t="s">
        <v>2306</v>
      </c>
      <c r="G613" s="78" t="s">
        <v>2307</v>
      </c>
      <c r="H613" s="78" t="s">
        <v>2308</v>
      </c>
      <c r="I613" s="78" t="s">
        <v>2309</v>
      </c>
      <c r="J613" s="20" t="s">
        <v>2310</v>
      </c>
      <c r="K613" s="20" t="s">
        <v>2311</v>
      </c>
      <c r="L613" s="20" t="s">
        <v>2312</v>
      </c>
      <c r="M613" s="20" t="s">
        <v>2313</v>
      </c>
      <c r="N613" s="26" t="s">
        <v>1129</v>
      </c>
      <c r="O613" s="79" t="s">
        <v>2314</v>
      </c>
      <c r="P613" s="79" t="s">
        <v>2315</v>
      </c>
      <c r="Q613" s="80" t="s">
        <v>2316</v>
      </c>
      <c r="R613" s="79"/>
      <c r="S613" s="80" t="s">
        <v>280</v>
      </c>
      <c r="T613" s="80" t="s">
        <v>2317</v>
      </c>
      <c r="U613" s="81">
        <v>40882</v>
      </c>
      <c r="V613" s="79">
        <v>7459</v>
      </c>
    </row>
    <row r="614" spans="1:22" ht="17.25" customHeight="1" x14ac:dyDescent="0.2">
      <c r="A614" s="7">
        <v>614</v>
      </c>
      <c r="B614" s="17">
        <v>7460</v>
      </c>
      <c r="C614" s="56" t="s">
        <v>9060</v>
      </c>
      <c r="D614" s="9" t="s">
        <v>7900</v>
      </c>
      <c r="E614" s="9" t="s">
        <v>502</v>
      </c>
      <c r="F614" s="9" t="s">
        <v>503</v>
      </c>
      <c r="G614" s="16" t="s">
        <v>103</v>
      </c>
      <c r="H614" s="16" t="s">
        <v>504</v>
      </c>
      <c r="I614" s="16" t="s">
        <v>90</v>
      </c>
      <c r="J614" s="9"/>
      <c r="K614" s="9"/>
      <c r="L614" s="9" t="s">
        <v>2318</v>
      </c>
      <c r="M614" s="9" t="s">
        <v>2319</v>
      </c>
      <c r="N614" s="11" t="s">
        <v>64</v>
      </c>
      <c r="O614" s="17" t="s">
        <v>2320</v>
      </c>
      <c r="P614" s="17" t="s">
        <v>2321</v>
      </c>
      <c r="Q614" s="18"/>
      <c r="R614" s="17"/>
      <c r="S614" s="18">
        <v>91001</v>
      </c>
      <c r="T614" s="18" t="s">
        <v>511</v>
      </c>
      <c r="U614" s="19">
        <v>40884</v>
      </c>
      <c r="V614" s="17">
        <v>7460</v>
      </c>
    </row>
    <row r="615" spans="1:22" ht="17.25" customHeight="1" x14ac:dyDescent="0.2">
      <c r="A615" s="7">
        <v>615</v>
      </c>
      <c r="B615" s="17">
        <v>7461</v>
      </c>
      <c r="C615" s="56" t="s">
        <v>3537</v>
      </c>
      <c r="D615" s="9" t="s">
        <v>8623</v>
      </c>
      <c r="E615" s="9" t="s">
        <v>55</v>
      </c>
      <c r="F615" s="9" t="s">
        <v>3538</v>
      </c>
      <c r="G615" s="16" t="s">
        <v>3539</v>
      </c>
      <c r="H615" s="16" t="s">
        <v>3540</v>
      </c>
      <c r="I615" s="16" t="s">
        <v>3541</v>
      </c>
      <c r="J615" s="9" t="s">
        <v>3542</v>
      </c>
      <c r="K615" s="9" t="s">
        <v>614</v>
      </c>
      <c r="L615" s="9" t="s">
        <v>3543</v>
      </c>
      <c r="M615" s="9" t="s">
        <v>3544</v>
      </c>
      <c r="N615" s="11" t="s">
        <v>64</v>
      </c>
      <c r="O615" s="17" t="s">
        <v>3545</v>
      </c>
      <c r="P615" s="17"/>
      <c r="Q615" s="18"/>
      <c r="R615" s="17"/>
      <c r="S615" s="18" t="s">
        <v>280</v>
      </c>
      <c r="T615" s="18" t="s">
        <v>3546</v>
      </c>
      <c r="U615" s="19">
        <v>40910</v>
      </c>
      <c r="V615" s="17">
        <v>7461</v>
      </c>
    </row>
    <row r="616" spans="1:22" ht="17.25" customHeight="1" x14ac:dyDescent="0.2">
      <c r="A616" s="7">
        <v>616</v>
      </c>
      <c r="B616" s="79">
        <v>7462</v>
      </c>
      <c r="C616" s="141" t="s">
        <v>2323</v>
      </c>
      <c r="D616" s="20" t="s">
        <v>7924</v>
      </c>
      <c r="E616" s="20" t="s">
        <v>55</v>
      </c>
      <c r="F616" s="20" t="s">
        <v>2324</v>
      </c>
      <c r="G616" s="78" t="s">
        <v>2325</v>
      </c>
      <c r="H616" s="78" t="s">
        <v>2326</v>
      </c>
      <c r="I616" s="78" t="s">
        <v>2327</v>
      </c>
      <c r="J616" s="20" t="s">
        <v>2328</v>
      </c>
      <c r="K616" s="20" t="s">
        <v>2329</v>
      </c>
      <c r="L616" s="20" t="s">
        <v>8003</v>
      </c>
      <c r="M616" s="20" t="s">
        <v>2330</v>
      </c>
      <c r="N616" s="26" t="s">
        <v>415</v>
      </c>
      <c r="O616" s="79" t="s">
        <v>918</v>
      </c>
      <c r="P616" s="79" t="s">
        <v>2331</v>
      </c>
      <c r="Q616" s="80" t="s">
        <v>2332</v>
      </c>
      <c r="R616" s="79"/>
      <c r="S616" s="80" t="s">
        <v>280</v>
      </c>
      <c r="T616" s="80" t="s">
        <v>2333</v>
      </c>
      <c r="U616" s="81">
        <v>43174</v>
      </c>
      <c r="V616" s="79">
        <v>7462</v>
      </c>
    </row>
    <row r="617" spans="1:22" ht="17.25" customHeight="1" x14ac:dyDescent="0.2">
      <c r="A617" s="7">
        <v>617</v>
      </c>
      <c r="B617" s="17">
        <v>7463</v>
      </c>
      <c r="C617" s="56" t="s">
        <v>2334</v>
      </c>
      <c r="D617" s="9" t="s">
        <v>7961</v>
      </c>
      <c r="E617" s="9" t="s">
        <v>55</v>
      </c>
      <c r="F617" s="9" t="s">
        <v>2335</v>
      </c>
      <c r="G617" s="86" t="s">
        <v>8023</v>
      </c>
      <c r="H617" s="16" t="s">
        <v>2336</v>
      </c>
      <c r="I617" s="16" t="s">
        <v>2337</v>
      </c>
      <c r="J617" s="9" t="s">
        <v>2338</v>
      </c>
      <c r="K617" s="9" t="s">
        <v>2339</v>
      </c>
      <c r="L617" s="27" t="s">
        <v>8024</v>
      </c>
      <c r="M617" s="9" t="s">
        <v>2340</v>
      </c>
      <c r="N617" s="11" t="s">
        <v>93</v>
      </c>
      <c r="O617" s="17" t="s">
        <v>2204</v>
      </c>
      <c r="P617" s="89" t="s">
        <v>8025</v>
      </c>
      <c r="Q617" s="28" t="s">
        <v>2341</v>
      </c>
      <c r="R617" s="17"/>
      <c r="S617" s="18">
        <v>93401</v>
      </c>
      <c r="T617" s="55" t="s">
        <v>8026</v>
      </c>
      <c r="U617" s="19">
        <v>41012</v>
      </c>
      <c r="V617" s="17">
        <v>7463</v>
      </c>
    </row>
    <row r="618" spans="1:22" ht="17.25" customHeight="1" x14ac:dyDescent="0.2">
      <c r="A618" s="7">
        <v>618</v>
      </c>
      <c r="B618" s="17">
        <v>7464</v>
      </c>
      <c r="C618" s="56" t="s">
        <v>6462</v>
      </c>
      <c r="D618" s="9" t="s">
        <v>8624</v>
      </c>
      <c r="E618" s="9" t="s">
        <v>6078</v>
      </c>
      <c r="F618" s="9" t="s">
        <v>6463</v>
      </c>
      <c r="G618" s="16" t="s">
        <v>6464</v>
      </c>
      <c r="H618" s="16" t="s">
        <v>6465</v>
      </c>
      <c r="I618" s="16" t="s">
        <v>6466</v>
      </c>
      <c r="J618" s="9" t="s">
        <v>6467</v>
      </c>
      <c r="K618" s="9" t="s">
        <v>6468</v>
      </c>
      <c r="L618" s="9" t="s">
        <v>6469</v>
      </c>
      <c r="M618" s="9" t="s">
        <v>6470</v>
      </c>
      <c r="N618" s="11" t="s">
        <v>591</v>
      </c>
      <c r="O618" s="17" t="s">
        <v>688</v>
      </c>
      <c r="P618" s="17" t="s">
        <v>6471</v>
      </c>
      <c r="Q618" s="18"/>
      <c r="R618" s="17"/>
      <c r="S618" s="18" t="s">
        <v>201</v>
      </c>
      <c r="T618" s="18" t="s">
        <v>3857</v>
      </c>
      <c r="U618" s="19">
        <v>41047</v>
      </c>
      <c r="V618" s="17">
        <v>7464</v>
      </c>
    </row>
    <row r="619" spans="1:22" ht="17.25" customHeight="1" x14ac:dyDescent="0.2">
      <c r="A619" s="7">
        <v>619</v>
      </c>
      <c r="B619" s="17">
        <v>7465</v>
      </c>
      <c r="C619" s="56" t="s">
        <v>9059</v>
      </c>
      <c r="D619" s="9" t="s">
        <v>8625</v>
      </c>
      <c r="E619" s="9" t="s">
        <v>4702</v>
      </c>
      <c r="F619" s="9" t="s">
        <v>4703</v>
      </c>
      <c r="G619" s="16" t="s">
        <v>4704</v>
      </c>
      <c r="H619" s="16" t="s">
        <v>4705</v>
      </c>
      <c r="I619" s="16" t="s">
        <v>4706</v>
      </c>
      <c r="J619" s="9" t="s">
        <v>4707</v>
      </c>
      <c r="K619" s="9" t="s">
        <v>4708</v>
      </c>
      <c r="L619" s="9" t="s">
        <v>4709</v>
      </c>
      <c r="M619" s="9" t="s">
        <v>4710</v>
      </c>
      <c r="N619" s="11" t="s">
        <v>93</v>
      </c>
      <c r="O619" s="17" t="s">
        <v>4711</v>
      </c>
      <c r="P619" s="17" t="s">
        <v>4712</v>
      </c>
      <c r="Q619" s="18"/>
      <c r="R619" s="17"/>
      <c r="S619" s="18">
        <v>93401</v>
      </c>
      <c r="T619" s="27" t="s">
        <v>4713</v>
      </c>
      <c r="U619" s="19">
        <v>41113</v>
      </c>
      <c r="V619" s="17">
        <v>7465</v>
      </c>
    </row>
    <row r="620" spans="1:22" ht="17.25" customHeight="1" x14ac:dyDescent="0.2">
      <c r="A620" s="7">
        <v>620</v>
      </c>
      <c r="B620" s="17">
        <v>7466</v>
      </c>
      <c r="C620" s="56" t="s">
        <v>9058</v>
      </c>
      <c r="D620" s="9" t="s">
        <v>8626</v>
      </c>
      <c r="E620" s="9" t="s">
        <v>29</v>
      </c>
      <c r="F620" s="9" t="s">
        <v>7089</v>
      </c>
      <c r="G620" s="16" t="s">
        <v>7090</v>
      </c>
      <c r="H620" s="16" t="s">
        <v>6598</v>
      </c>
      <c r="I620" s="16" t="s">
        <v>7091</v>
      </c>
      <c r="J620" s="9" t="s">
        <v>7092</v>
      </c>
      <c r="K620" s="9" t="s">
        <v>7093</v>
      </c>
      <c r="L620" s="9" t="s">
        <v>7094</v>
      </c>
      <c r="M620" s="10" t="s">
        <v>7095</v>
      </c>
      <c r="N620" s="11" t="s">
        <v>93</v>
      </c>
      <c r="O620" s="17" t="s">
        <v>244</v>
      </c>
      <c r="P620" s="17"/>
      <c r="Q620" s="18"/>
      <c r="R620" s="17"/>
      <c r="S620" s="18" t="s">
        <v>39</v>
      </c>
      <c r="T620" s="18" t="s">
        <v>7096</v>
      </c>
      <c r="U620" s="19">
        <v>41150</v>
      </c>
      <c r="V620" s="17">
        <v>7466</v>
      </c>
    </row>
    <row r="621" spans="1:22" ht="17.25" customHeight="1" x14ac:dyDescent="0.2">
      <c r="A621" s="7">
        <v>621</v>
      </c>
      <c r="B621" s="17">
        <v>7467</v>
      </c>
      <c r="C621" s="56" t="s">
        <v>4680</v>
      </c>
      <c r="D621" s="9" t="s">
        <v>8627</v>
      </c>
      <c r="E621" s="9" t="s">
        <v>189</v>
      </c>
      <c r="F621" s="9" t="s">
        <v>4681</v>
      </c>
      <c r="G621" s="16" t="s">
        <v>4682</v>
      </c>
      <c r="H621" s="16" t="s">
        <v>4683</v>
      </c>
      <c r="I621" s="16" t="s">
        <v>4684</v>
      </c>
      <c r="J621" s="9" t="s">
        <v>4685</v>
      </c>
      <c r="K621" s="9" t="s">
        <v>4686</v>
      </c>
      <c r="L621" s="9" t="s">
        <v>4687</v>
      </c>
      <c r="M621" s="9" t="s">
        <v>4688</v>
      </c>
      <c r="N621" s="11" t="s">
        <v>178</v>
      </c>
      <c r="O621" s="17" t="s">
        <v>382</v>
      </c>
      <c r="P621" s="17" t="s">
        <v>4689</v>
      </c>
      <c r="Q621" s="18" t="s">
        <v>4690</v>
      </c>
      <c r="R621" s="17"/>
      <c r="S621" s="18" t="s">
        <v>201</v>
      </c>
      <c r="T621" s="18" t="s">
        <v>3857</v>
      </c>
      <c r="U621" s="19">
        <v>41234</v>
      </c>
      <c r="V621" s="17">
        <v>7467</v>
      </c>
    </row>
    <row r="622" spans="1:22" ht="17.25" customHeight="1" x14ac:dyDescent="0.2">
      <c r="A622" s="7">
        <v>622</v>
      </c>
      <c r="B622" s="17">
        <v>7468</v>
      </c>
      <c r="C622" s="56" t="s">
        <v>9057</v>
      </c>
      <c r="D622" s="9" t="s">
        <v>8628</v>
      </c>
      <c r="E622" s="9" t="s">
        <v>29</v>
      </c>
      <c r="F622" s="9" t="s">
        <v>6596</v>
      </c>
      <c r="G622" s="16" t="s">
        <v>6597</v>
      </c>
      <c r="H622" s="16" t="s">
        <v>6598</v>
      </c>
      <c r="I622" s="16" t="s">
        <v>6599</v>
      </c>
      <c r="J622" s="9" t="s">
        <v>6600</v>
      </c>
      <c r="K622" s="9" t="s">
        <v>6601</v>
      </c>
      <c r="L622" s="9" t="s">
        <v>6602</v>
      </c>
      <c r="M622" s="9" t="s">
        <v>6603</v>
      </c>
      <c r="N622" s="11" t="s">
        <v>64</v>
      </c>
      <c r="O622" s="17" t="s">
        <v>555</v>
      </c>
      <c r="P622" s="17">
        <v>2584644</v>
      </c>
      <c r="Q622" s="28" t="s">
        <v>6604</v>
      </c>
      <c r="R622" s="17"/>
      <c r="S622" s="18" t="s">
        <v>39</v>
      </c>
      <c r="T622" s="18" t="s">
        <v>6605</v>
      </c>
      <c r="U622" s="19">
        <v>41234</v>
      </c>
      <c r="V622" s="17">
        <v>7468</v>
      </c>
    </row>
    <row r="623" spans="1:22" ht="17.25" customHeight="1" x14ac:dyDescent="0.2">
      <c r="A623" s="7">
        <v>623</v>
      </c>
      <c r="B623" s="17">
        <v>7469</v>
      </c>
      <c r="C623" s="56" t="s">
        <v>6304</v>
      </c>
      <c r="D623" s="9" t="s">
        <v>8629</v>
      </c>
      <c r="E623" s="9" t="s">
        <v>6078</v>
      </c>
      <c r="F623" s="9" t="s">
        <v>6305</v>
      </c>
      <c r="G623" s="16" t="s">
        <v>6306</v>
      </c>
      <c r="H623" s="16" t="s">
        <v>6307</v>
      </c>
      <c r="I623" s="16" t="s">
        <v>6308</v>
      </c>
      <c r="J623" s="9" t="s">
        <v>6309</v>
      </c>
      <c r="K623" s="9" t="s">
        <v>6310</v>
      </c>
      <c r="L623" s="9" t="s">
        <v>6311</v>
      </c>
      <c r="M623" s="9" t="s">
        <v>6312</v>
      </c>
      <c r="N623" s="11" t="s">
        <v>64</v>
      </c>
      <c r="O623" s="17" t="s">
        <v>1486</v>
      </c>
      <c r="P623" s="17" t="s">
        <v>6313</v>
      </c>
      <c r="Q623" s="18"/>
      <c r="R623" s="17"/>
      <c r="S623" s="18" t="s">
        <v>201</v>
      </c>
      <c r="T623" s="18" t="s">
        <v>3857</v>
      </c>
      <c r="U623" s="19">
        <v>41288</v>
      </c>
      <c r="V623" s="17">
        <v>7469</v>
      </c>
    </row>
    <row r="624" spans="1:22" ht="17.25" customHeight="1" x14ac:dyDescent="0.2">
      <c r="A624" s="7">
        <v>624</v>
      </c>
      <c r="B624" s="17">
        <v>7470</v>
      </c>
      <c r="C624" s="56" t="s">
        <v>9056</v>
      </c>
      <c r="D624" s="9" t="s">
        <v>8630</v>
      </c>
      <c r="E624" s="9" t="s">
        <v>29</v>
      </c>
      <c r="F624" s="9" t="s">
        <v>7079</v>
      </c>
      <c r="G624" s="16" t="s">
        <v>7080</v>
      </c>
      <c r="H624" s="16" t="s">
        <v>7081</v>
      </c>
      <c r="I624" s="16" t="s">
        <v>7082</v>
      </c>
      <c r="J624" s="9" t="s">
        <v>7083</v>
      </c>
      <c r="K624" s="9" t="s">
        <v>7084</v>
      </c>
      <c r="L624" s="9" t="s">
        <v>7085</v>
      </c>
      <c r="M624" s="9" t="s">
        <v>7086</v>
      </c>
      <c r="N624" s="11" t="s">
        <v>93</v>
      </c>
      <c r="O624" s="17" t="s">
        <v>7087</v>
      </c>
      <c r="P624" s="17"/>
      <c r="Q624" s="18"/>
      <c r="R624" s="17"/>
      <c r="S624" s="18" t="s">
        <v>280</v>
      </c>
      <c r="T624" s="18" t="s">
        <v>7088</v>
      </c>
      <c r="U624" s="19">
        <v>41295</v>
      </c>
      <c r="V624" s="17">
        <v>7470</v>
      </c>
    </row>
    <row r="625" spans="1:22" ht="17.25" customHeight="1" x14ac:dyDescent="0.2">
      <c r="A625" s="7">
        <v>625</v>
      </c>
      <c r="B625" s="17">
        <v>7471</v>
      </c>
      <c r="C625" s="56" t="s">
        <v>4105</v>
      </c>
      <c r="D625" s="9" t="s">
        <v>8631</v>
      </c>
      <c r="E625" s="9" t="s">
        <v>55</v>
      </c>
      <c r="F625" s="9" t="s">
        <v>4106</v>
      </c>
      <c r="G625" s="86" t="s">
        <v>4107</v>
      </c>
      <c r="H625" s="16" t="s">
        <v>4108</v>
      </c>
      <c r="I625" s="86" t="s">
        <v>4109</v>
      </c>
      <c r="J625" s="9" t="s">
        <v>2384</v>
      </c>
      <c r="K625" s="27" t="s">
        <v>4110</v>
      </c>
      <c r="L625" s="9" t="s">
        <v>4111</v>
      </c>
      <c r="M625" s="9" t="s">
        <v>4112</v>
      </c>
      <c r="N625" s="11" t="s">
        <v>93</v>
      </c>
      <c r="O625" s="17" t="s">
        <v>1468</v>
      </c>
      <c r="P625" s="89" t="s">
        <v>4113</v>
      </c>
      <c r="Q625" s="90" t="s">
        <v>4114</v>
      </c>
      <c r="R625" s="17"/>
      <c r="S625" s="18" t="s">
        <v>280</v>
      </c>
      <c r="T625" s="55" t="s">
        <v>4115</v>
      </c>
      <c r="U625" s="19">
        <v>41323</v>
      </c>
      <c r="V625" s="17">
        <v>7471</v>
      </c>
    </row>
    <row r="626" spans="1:22" ht="17.25" customHeight="1" x14ac:dyDescent="0.2">
      <c r="A626" s="7">
        <v>626</v>
      </c>
      <c r="B626" s="17">
        <v>7472</v>
      </c>
      <c r="C626" s="56" t="s">
        <v>9055</v>
      </c>
      <c r="D626" s="9" t="s">
        <v>8632</v>
      </c>
      <c r="E626" s="9" t="s">
        <v>29</v>
      </c>
      <c r="F626" s="9" t="s">
        <v>7344</v>
      </c>
      <c r="G626" s="16" t="s">
        <v>7345</v>
      </c>
      <c r="H626" s="16" t="s">
        <v>6598</v>
      </c>
      <c r="I626" s="16" t="s">
        <v>7346</v>
      </c>
      <c r="J626" s="9" t="s">
        <v>7347</v>
      </c>
      <c r="K626" s="9" t="s">
        <v>7348</v>
      </c>
      <c r="L626" s="9" t="s">
        <v>7349</v>
      </c>
      <c r="M626" s="9" t="s">
        <v>7350</v>
      </c>
      <c r="N626" s="11" t="s">
        <v>1129</v>
      </c>
      <c r="O626" s="17" t="s">
        <v>1635</v>
      </c>
      <c r="P626" s="17" t="s">
        <v>7351</v>
      </c>
      <c r="Q626" s="28" t="s">
        <v>7352</v>
      </c>
      <c r="R626" s="17"/>
      <c r="S626" s="18" t="s">
        <v>2419</v>
      </c>
      <c r="T626" s="18" t="s">
        <v>7353</v>
      </c>
      <c r="U626" s="19">
        <v>41338</v>
      </c>
      <c r="V626" s="17">
        <v>7472</v>
      </c>
    </row>
    <row r="627" spans="1:22" ht="17.25" customHeight="1" x14ac:dyDescent="0.2">
      <c r="A627" s="7">
        <v>627</v>
      </c>
      <c r="B627" s="79">
        <v>7473</v>
      </c>
      <c r="C627" s="141" t="s">
        <v>2343</v>
      </c>
      <c r="D627" s="20" t="s">
        <v>7950</v>
      </c>
      <c r="E627" s="20" t="s">
        <v>162</v>
      </c>
      <c r="F627" s="20" t="s">
        <v>2344</v>
      </c>
      <c r="G627" s="78" t="s">
        <v>2345</v>
      </c>
      <c r="H627" s="78" t="s">
        <v>2346</v>
      </c>
      <c r="I627" s="78" t="s">
        <v>2347</v>
      </c>
      <c r="J627" s="20" t="s">
        <v>2348</v>
      </c>
      <c r="K627" s="20" t="s">
        <v>2349</v>
      </c>
      <c r="L627" s="20" t="s">
        <v>2350</v>
      </c>
      <c r="M627" s="20" t="s">
        <v>2351</v>
      </c>
      <c r="N627" s="26" t="s">
        <v>865</v>
      </c>
      <c r="O627" s="79" t="s">
        <v>230</v>
      </c>
      <c r="P627" s="79"/>
      <c r="Q627" s="80" t="s">
        <v>2352</v>
      </c>
      <c r="R627" s="79"/>
      <c r="S627" s="80">
        <v>93401</v>
      </c>
      <c r="T627" s="80" t="s">
        <v>2353</v>
      </c>
      <c r="U627" s="81">
        <v>41340</v>
      </c>
      <c r="V627" s="79">
        <v>7473</v>
      </c>
    </row>
    <row r="628" spans="1:22" ht="17.25" customHeight="1" x14ac:dyDescent="0.2">
      <c r="A628" s="7">
        <v>628</v>
      </c>
      <c r="B628" s="17">
        <v>7474</v>
      </c>
      <c r="C628" s="56" t="s">
        <v>3845</v>
      </c>
      <c r="D628" s="9" t="s">
        <v>8633</v>
      </c>
      <c r="E628" s="9" t="s">
        <v>3846</v>
      </c>
      <c r="F628" s="9" t="s">
        <v>3847</v>
      </c>
      <c r="G628" s="16" t="s">
        <v>3848</v>
      </c>
      <c r="H628" s="16" t="s">
        <v>3849</v>
      </c>
      <c r="I628" s="16" t="s">
        <v>3850</v>
      </c>
      <c r="J628" s="9" t="s">
        <v>3851</v>
      </c>
      <c r="K628" s="9" t="s">
        <v>3852</v>
      </c>
      <c r="L628" s="9" t="s">
        <v>3853</v>
      </c>
      <c r="M628" s="9" t="s">
        <v>3854</v>
      </c>
      <c r="N628" s="11" t="s">
        <v>64</v>
      </c>
      <c r="O628" s="17" t="s">
        <v>1486</v>
      </c>
      <c r="P628" s="17" t="s">
        <v>3855</v>
      </c>
      <c r="Q628" s="18" t="s">
        <v>3856</v>
      </c>
      <c r="R628" s="17"/>
      <c r="S628" s="18" t="s">
        <v>201</v>
      </c>
      <c r="T628" s="18" t="s">
        <v>3857</v>
      </c>
      <c r="U628" s="19">
        <v>41353</v>
      </c>
      <c r="V628" s="17">
        <v>7474</v>
      </c>
    </row>
    <row r="629" spans="1:22" ht="17.25" customHeight="1" x14ac:dyDescent="0.2">
      <c r="A629" s="7">
        <v>629</v>
      </c>
      <c r="B629" s="79">
        <v>7475</v>
      </c>
      <c r="C629" s="141" t="s">
        <v>8984</v>
      </c>
      <c r="D629" s="20" t="s">
        <v>8634</v>
      </c>
      <c r="E629" s="20" t="s">
        <v>502</v>
      </c>
      <c r="F629" s="20" t="s">
        <v>503</v>
      </c>
      <c r="G629" s="78" t="s">
        <v>103</v>
      </c>
      <c r="H629" s="78" t="s">
        <v>504</v>
      </c>
      <c r="I629" s="78" t="s">
        <v>90</v>
      </c>
      <c r="J629" s="20"/>
      <c r="K629" s="20"/>
      <c r="L629" s="20" t="s">
        <v>2354</v>
      </c>
      <c r="M629" s="20" t="s">
        <v>2355</v>
      </c>
      <c r="N629" s="26" t="s">
        <v>93</v>
      </c>
      <c r="O629" s="79" t="s">
        <v>294</v>
      </c>
      <c r="P629" s="79" t="s">
        <v>2356</v>
      </c>
      <c r="Q629" s="91" t="s">
        <v>2357</v>
      </c>
      <c r="R629" s="79"/>
      <c r="S629" s="80">
        <v>91001</v>
      </c>
      <c r="T629" s="80" t="s">
        <v>1429</v>
      </c>
      <c r="U629" s="81">
        <v>41361</v>
      </c>
      <c r="V629" s="79">
        <v>7475</v>
      </c>
    </row>
    <row r="630" spans="1:22" s="77" customFormat="1" ht="17.25" customHeight="1" x14ac:dyDescent="0.2">
      <c r="A630" s="7">
        <v>630</v>
      </c>
      <c r="B630" s="127">
        <v>7476</v>
      </c>
      <c r="C630" s="56" t="s">
        <v>8860</v>
      </c>
      <c r="D630" s="34" t="s">
        <v>7889</v>
      </c>
      <c r="E630" s="34" t="s">
        <v>502</v>
      </c>
      <c r="F630" s="34" t="s">
        <v>503</v>
      </c>
      <c r="G630" s="128" t="s">
        <v>103</v>
      </c>
      <c r="H630" s="128" t="s">
        <v>504</v>
      </c>
      <c r="I630" s="128" t="s">
        <v>90</v>
      </c>
      <c r="J630" s="34"/>
      <c r="K630" s="34"/>
      <c r="L630" s="34" t="s">
        <v>2358</v>
      </c>
      <c r="M630" s="34" t="s">
        <v>2359</v>
      </c>
      <c r="N630" s="129" t="s">
        <v>106</v>
      </c>
      <c r="O630" s="127" t="s">
        <v>2360</v>
      </c>
      <c r="P630" s="127" t="s">
        <v>2361</v>
      </c>
      <c r="Q630" s="130"/>
      <c r="R630" s="127"/>
      <c r="S630" s="131">
        <v>91001</v>
      </c>
      <c r="T630" s="131" t="s">
        <v>1429</v>
      </c>
      <c r="U630" s="132">
        <v>41394</v>
      </c>
      <c r="V630" s="127">
        <v>7476</v>
      </c>
    </row>
    <row r="631" spans="1:22" ht="17.25" customHeight="1" x14ac:dyDescent="0.2">
      <c r="A631" s="7">
        <v>631</v>
      </c>
      <c r="B631" s="17">
        <v>7477</v>
      </c>
      <c r="C631" s="56" t="s">
        <v>5508</v>
      </c>
      <c r="D631" s="9" t="s">
        <v>8635</v>
      </c>
      <c r="E631" s="9" t="s">
        <v>162</v>
      </c>
      <c r="F631" s="9" t="s">
        <v>5509</v>
      </c>
      <c r="G631" s="16" t="s">
        <v>5510</v>
      </c>
      <c r="H631" s="16" t="s">
        <v>5511</v>
      </c>
      <c r="I631" s="16" t="s">
        <v>5512</v>
      </c>
      <c r="J631" s="9" t="s">
        <v>5513</v>
      </c>
      <c r="K631" s="9"/>
      <c r="L631" s="9" t="s">
        <v>5514</v>
      </c>
      <c r="M631" s="11" t="s">
        <v>5515</v>
      </c>
      <c r="N631" s="11" t="s">
        <v>93</v>
      </c>
      <c r="O631" s="17" t="s">
        <v>5516</v>
      </c>
      <c r="P631" s="17" t="s">
        <v>5517</v>
      </c>
      <c r="Q631" s="18" t="s">
        <v>5518</v>
      </c>
      <c r="R631" s="17"/>
      <c r="S631" s="18">
        <v>93401</v>
      </c>
      <c r="T631" s="18" t="s">
        <v>5519</v>
      </c>
      <c r="U631" s="19">
        <v>41396</v>
      </c>
      <c r="V631" s="17">
        <v>7477</v>
      </c>
    </row>
    <row r="632" spans="1:22" ht="17.25" customHeight="1" x14ac:dyDescent="0.2">
      <c r="A632" s="7">
        <v>632</v>
      </c>
      <c r="B632" s="17">
        <v>7478</v>
      </c>
      <c r="C632" s="56" t="s">
        <v>8983</v>
      </c>
      <c r="D632" s="9" t="s">
        <v>8636</v>
      </c>
      <c r="E632" s="9" t="s">
        <v>2363</v>
      </c>
      <c r="F632" s="9" t="s">
        <v>2364</v>
      </c>
      <c r="G632" s="86" t="s">
        <v>2365</v>
      </c>
      <c r="H632" s="16" t="s">
        <v>2366</v>
      </c>
      <c r="I632" s="16" t="s">
        <v>2367</v>
      </c>
      <c r="J632" s="9" t="s">
        <v>2368</v>
      </c>
      <c r="K632" s="9" t="s">
        <v>2369</v>
      </c>
      <c r="L632" s="9" t="s">
        <v>2370</v>
      </c>
      <c r="M632" s="27" t="s">
        <v>2371</v>
      </c>
      <c r="N632" s="11" t="s">
        <v>93</v>
      </c>
      <c r="O632" s="17" t="s">
        <v>454</v>
      </c>
      <c r="P632" s="89" t="s">
        <v>2372</v>
      </c>
      <c r="Q632" s="18" t="s">
        <v>2373</v>
      </c>
      <c r="R632" s="17"/>
      <c r="S632" s="18" t="s">
        <v>280</v>
      </c>
      <c r="T632" s="55" t="s">
        <v>2374</v>
      </c>
      <c r="U632" s="19">
        <v>41411</v>
      </c>
      <c r="V632" s="17">
        <v>7478</v>
      </c>
    </row>
    <row r="633" spans="1:22" ht="17.25" customHeight="1" x14ac:dyDescent="0.2">
      <c r="A633" s="7">
        <v>633</v>
      </c>
      <c r="B633" s="17">
        <v>7479</v>
      </c>
      <c r="C633" s="56" t="s">
        <v>3822</v>
      </c>
      <c r="D633" s="9" t="s">
        <v>8637</v>
      </c>
      <c r="E633" s="9" t="s">
        <v>2434</v>
      </c>
      <c r="F633" s="9" t="s">
        <v>2475</v>
      </c>
      <c r="G633" s="16" t="s">
        <v>3823</v>
      </c>
      <c r="H633" s="16" t="s">
        <v>3824</v>
      </c>
      <c r="I633" s="16" t="s">
        <v>3825</v>
      </c>
      <c r="J633" s="9" t="s">
        <v>3826</v>
      </c>
      <c r="K633" s="9" t="s">
        <v>3827</v>
      </c>
      <c r="L633" s="9" t="s">
        <v>3828</v>
      </c>
      <c r="M633" s="9" t="s">
        <v>3829</v>
      </c>
      <c r="N633" s="11" t="s">
        <v>64</v>
      </c>
      <c r="O633" s="17" t="s">
        <v>3830</v>
      </c>
      <c r="P633" s="17" t="s">
        <v>3831</v>
      </c>
      <c r="Q633" s="18" t="s">
        <v>3832</v>
      </c>
      <c r="R633" s="17"/>
      <c r="S633" s="18" t="s">
        <v>233</v>
      </c>
      <c r="T633" s="18" t="s">
        <v>3833</v>
      </c>
      <c r="U633" s="19">
        <v>41436</v>
      </c>
      <c r="V633" s="17">
        <v>7479</v>
      </c>
    </row>
    <row r="634" spans="1:22" ht="17.25" customHeight="1" x14ac:dyDescent="0.2">
      <c r="A634" s="7">
        <v>634</v>
      </c>
      <c r="B634" s="79">
        <v>7480</v>
      </c>
      <c r="C634" s="141" t="s">
        <v>8982</v>
      </c>
      <c r="D634" s="20" t="s">
        <v>8638</v>
      </c>
      <c r="E634" s="20" t="s">
        <v>502</v>
      </c>
      <c r="F634" s="20" t="s">
        <v>503</v>
      </c>
      <c r="G634" s="78" t="s">
        <v>103</v>
      </c>
      <c r="H634" s="78" t="s">
        <v>504</v>
      </c>
      <c r="I634" s="78" t="s">
        <v>90</v>
      </c>
      <c r="J634" s="20"/>
      <c r="K634" s="20"/>
      <c r="L634" s="20" t="s">
        <v>2375</v>
      </c>
      <c r="M634" s="20" t="s">
        <v>2376</v>
      </c>
      <c r="N634" s="26" t="s">
        <v>178</v>
      </c>
      <c r="O634" s="79" t="s">
        <v>2377</v>
      </c>
      <c r="P634" s="79" t="s">
        <v>2378</v>
      </c>
      <c r="Q634" s="80" t="s">
        <v>2379</v>
      </c>
      <c r="R634" s="79"/>
      <c r="S634" s="80">
        <v>91001</v>
      </c>
      <c r="T634" s="80" t="s">
        <v>511</v>
      </c>
      <c r="U634" s="81">
        <v>41443</v>
      </c>
      <c r="V634" s="79">
        <v>7480</v>
      </c>
    </row>
    <row r="635" spans="1:22" ht="17.25" customHeight="1" x14ac:dyDescent="0.2">
      <c r="A635" s="7">
        <v>635</v>
      </c>
      <c r="B635" s="79">
        <v>7481</v>
      </c>
      <c r="C635" s="141" t="s">
        <v>2380</v>
      </c>
      <c r="D635" s="20" t="s">
        <v>8639</v>
      </c>
      <c r="E635" s="20" t="s">
        <v>55</v>
      </c>
      <c r="F635" s="20" t="s">
        <v>2381</v>
      </c>
      <c r="G635" s="78" t="s">
        <v>8082</v>
      </c>
      <c r="H635" s="78" t="s">
        <v>2382</v>
      </c>
      <c r="I635" s="78" t="s">
        <v>2383</v>
      </c>
      <c r="J635" s="20" t="s">
        <v>2384</v>
      </c>
      <c r="K635" s="20" t="s">
        <v>2385</v>
      </c>
      <c r="L635" s="20" t="s">
        <v>2386</v>
      </c>
      <c r="M635" s="20" t="s">
        <v>2387</v>
      </c>
      <c r="N635" s="26" t="s">
        <v>93</v>
      </c>
      <c r="O635" s="79" t="s">
        <v>1752</v>
      </c>
      <c r="P635" s="79" t="s">
        <v>2388</v>
      </c>
      <c r="Q635" s="80" t="s">
        <v>2389</v>
      </c>
      <c r="R635" s="79"/>
      <c r="S635" s="80" t="s">
        <v>280</v>
      </c>
      <c r="T635" s="80" t="s">
        <v>8083</v>
      </c>
      <c r="U635" s="81">
        <v>41463</v>
      </c>
      <c r="V635" s="79">
        <v>7481</v>
      </c>
    </row>
    <row r="636" spans="1:22" ht="17.25" customHeight="1" x14ac:dyDescent="0.2">
      <c r="A636" s="7">
        <v>636</v>
      </c>
      <c r="B636" s="79">
        <v>7482</v>
      </c>
      <c r="C636" s="141" t="s">
        <v>8981</v>
      </c>
      <c r="D636" s="20" t="s">
        <v>8640</v>
      </c>
      <c r="E636" s="20" t="s">
        <v>502</v>
      </c>
      <c r="F636" s="20" t="s">
        <v>503</v>
      </c>
      <c r="G636" s="78" t="s">
        <v>103</v>
      </c>
      <c r="H636" s="78" t="s">
        <v>504</v>
      </c>
      <c r="I636" s="78" t="s">
        <v>90</v>
      </c>
      <c r="J636" s="20"/>
      <c r="K636" s="20"/>
      <c r="L636" s="20" t="s">
        <v>2390</v>
      </c>
      <c r="M636" s="20" t="s">
        <v>2391</v>
      </c>
      <c r="N636" s="26" t="s">
        <v>756</v>
      </c>
      <c r="O636" s="79" t="s">
        <v>2392</v>
      </c>
      <c r="P636" s="79" t="s">
        <v>2393</v>
      </c>
      <c r="Q636" s="80" t="s">
        <v>2394</v>
      </c>
      <c r="R636" s="79"/>
      <c r="S636" s="80">
        <v>91001</v>
      </c>
      <c r="T636" s="80" t="s">
        <v>511</v>
      </c>
      <c r="U636" s="81">
        <v>41495</v>
      </c>
      <c r="V636" s="79">
        <v>7482</v>
      </c>
    </row>
    <row r="637" spans="1:22" ht="17.25" customHeight="1" x14ac:dyDescent="0.2">
      <c r="A637" s="7">
        <v>637</v>
      </c>
      <c r="B637" s="17">
        <v>7483</v>
      </c>
      <c r="C637" s="56" t="s">
        <v>8980</v>
      </c>
      <c r="D637" s="9" t="s">
        <v>8641</v>
      </c>
      <c r="E637" s="9" t="s">
        <v>502</v>
      </c>
      <c r="F637" s="9" t="s">
        <v>503</v>
      </c>
      <c r="G637" s="16" t="s">
        <v>103</v>
      </c>
      <c r="H637" s="16" t="s">
        <v>504</v>
      </c>
      <c r="I637" s="16" t="s">
        <v>90</v>
      </c>
      <c r="J637" s="9"/>
      <c r="K637" s="9"/>
      <c r="L637" s="9" t="s">
        <v>8058</v>
      </c>
      <c r="M637" s="9" t="s">
        <v>5755</v>
      </c>
      <c r="N637" s="11" t="s">
        <v>93</v>
      </c>
      <c r="O637" s="17" t="s">
        <v>5756</v>
      </c>
      <c r="P637" s="17" t="s">
        <v>8059</v>
      </c>
      <c r="Q637" s="18"/>
      <c r="R637" s="17"/>
      <c r="S637" s="18">
        <v>91001</v>
      </c>
      <c r="T637" s="18" t="s">
        <v>511</v>
      </c>
      <c r="U637" s="19">
        <v>41500</v>
      </c>
      <c r="V637" s="17">
        <v>7483</v>
      </c>
    </row>
    <row r="638" spans="1:22" ht="17.25" customHeight="1" x14ac:dyDescent="0.2">
      <c r="A638" s="7">
        <v>638</v>
      </c>
      <c r="B638" s="17">
        <v>7484</v>
      </c>
      <c r="C638" s="56" t="s">
        <v>8979</v>
      </c>
      <c r="D638" s="9" t="s">
        <v>8642</v>
      </c>
      <c r="E638" s="9" t="s">
        <v>55</v>
      </c>
      <c r="F638" s="9" t="s">
        <v>6686</v>
      </c>
      <c r="G638" s="16" t="s">
        <v>6687</v>
      </c>
      <c r="H638" s="16" t="s">
        <v>6688</v>
      </c>
      <c r="I638" s="16" t="s">
        <v>6689</v>
      </c>
      <c r="J638" s="9" t="s">
        <v>6690</v>
      </c>
      <c r="K638" s="9" t="s">
        <v>6691</v>
      </c>
      <c r="L638" s="9" t="s">
        <v>6692</v>
      </c>
      <c r="M638" s="9" t="s">
        <v>6693</v>
      </c>
      <c r="N638" s="11" t="s">
        <v>93</v>
      </c>
      <c r="O638" s="17" t="s">
        <v>6694</v>
      </c>
      <c r="P638" s="17" t="s">
        <v>6695</v>
      </c>
      <c r="Q638" s="18" t="s">
        <v>6696</v>
      </c>
      <c r="R638" s="17"/>
      <c r="S638" s="18" t="s">
        <v>346</v>
      </c>
      <c r="T638" s="18" t="s">
        <v>6697</v>
      </c>
      <c r="U638" s="19">
        <v>41502</v>
      </c>
      <c r="V638" s="17">
        <v>7484</v>
      </c>
    </row>
    <row r="639" spans="1:22" ht="17.25" customHeight="1" x14ac:dyDescent="0.2">
      <c r="A639" s="7">
        <v>639</v>
      </c>
      <c r="B639" s="17">
        <v>7485</v>
      </c>
      <c r="C639" s="56" t="s">
        <v>8978</v>
      </c>
      <c r="D639" s="9" t="s">
        <v>8643</v>
      </c>
      <c r="E639" s="9" t="s">
        <v>55</v>
      </c>
      <c r="F639" s="9" t="s">
        <v>7097</v>
      </c>
      <c r="G639" s="16" t="s">
        <v>7098</v>
      </c>
      <c r="H639" s="16" t="s">
        <v>7099</v>
      </c>
      <c r="I639" s="16" t="s">
        <v>7100</v>
      </c>
      <c r="J639" s="9" t="s">
        <v>7101</v>
      </c>
      <c r="K639" s="9"/>
      <c r="L639" s="9" t="s">
        <v>7102</v>
      </c>
      <c r="M639" s="9" t="s">
        <v>7103</v>
      </c>
      <c r="N639" s="11" t="s">
        <v>64</v>
      </c>
      <c r="O639" s="17" t="s">
        <v>7104</v>
      </c>
      <c r="P639" s="17" t="s">
        <v>7105</v>
      </c>
      <c r="Q639" s="18" t="s">
        <v>7106</v>
      </c>
      <c r="R639" s="17"/>
      <c r="S639" s="18" t="s">
        <v>614</v>
      </c>
      <c r="T639" s="18" t="s">
        <v>7107</v>
      </c>
      <c r="U639" s="19">
        <v>41526</v>
      </c>
      <c r="V639" s="17">
        <v>7485</v>
      </c>
    </row>
    <row r="640" spans="1:22" ht="17.25" customHeight="1" x14ac:dyDescent="0.2">
      <c r="A640" s="7">
        <v>640</v>
      </c>
      <c r="B640" s="17">
        <v>7486</v>
      </c>
      <c r="C640" s="56" t="s">
        <v>6077</v>
      </c>
      <c r="D640" s="9" t="s">
        <v>8644</v>
      </c>
      <c r="E640" s="9" t="s">
        <v>6078</v>
      </c>
      <c r="F640" s="9" t="s">
        <v>6079</v>
      </c>
      <c r="G640" s="16" t="s">
        <v>6080</v>
      </c>
      <c r="H640" s="16" t="s">
        <v>6081</v>
      </c>
      <c r="I640" s="16" t="s">
        <v>6082</v>
      </c>
      <c r="J640" s="9" t="s">
        <v>6083</v>
      </c>
      <c r="K640" s="9" t="s">
        <v>6084</v>
      </c>
      <c r="L640" s="9" t="s">
        <v>6085</v>
      </c>
      <c r="M640" s="9" t="s">
        <v>6086</v>
      </c>
      <c r="N640" s="11" t="s">
        <v>591</v>
      </c>
      <c r="O640" s="17" t="s">
        <v>6087</v>
      </c>
      <c r="P640" s="17" t="s">
        <v>6088</v>
      </c>
      <c r="Q640" s="18" t="s">
        <v>6089</v>
      </c>
      <c r="R640" s="17"/>
      <c r="S640" s="18" t="s">
        <v>201</v>
      </c>
      <c r="T640" s="18" t="s">
        <v>6090</v>
      </c>
      <c r="U640" s="19">
        <v>41540</v>
      </c>
      <c r="V640" s="17">
        <v>7486</v>
      </c>
    </row>
    <row r="641" spans="1:22" ht="17.25" customHeight="1" x14ac:dyDescent="0.2">
      <c r="A641" s="7">
        <v>641</v>
      </c>
      <c r="B641" s="79">
        <v>7487</v>
      </c>
      <c r="C641" s="141" t="s">
        <v>8977</v>
      </c>
      <c r="D641" s="20" t="s">
        <v>8645</v>
      </c>
      <c r="E641" s="20" t="s">
        <v>502</v>
      </c>
      <c r="F641" s="20" t="s">
        <v>1665</v>
      </c>
      <c r="G641" s="78" t="s">
        <v>103</v>
      </c>
      <c r="H641" s="78" t="s">
        <v>1692</v>
      </c>
      <c r="I641" s="78" t="s">
        <v>90</v>
      </c>
      <c r="J641" s="20"/>
      <c r="K641" s="20"/>
      <c r="L641" s="20" t="s">
        <v>2395</v>
      </c>
      <c r="M641" s="20" t="s">
        <v>2396</v>
      </c>
      <c r="N641" s="26" t="s">
        <v>35</v>
      </c>
      <c r="O641" s="79" t="s">
        <v>2397</v>
      </c>
      <c r="P641" s="79" t="s">
        <v>2398</v>
      </c>
      <c r="Q641" s="91" t="s">
        <v>2399</v>
      </c>
      <c r="R641" s="79"/>
      <c r="S641" s="80">
        <v>91001</v>
      </c>
      <c r="T641" s="80" t="s">
        <v>1086</v>
      </c>
      <c r="U641" s="81">
        <v>41547</v>
      </c>
      <c r="V641" s="79">
        <v>7487</v>
      </c>
    </row>
    <row r="642" spans="1:22" ht="17.25" customHeight="1" x14ac:dyDescent="0.2">
      <c r="A642" s="7">
        <v>642</v>
      </c>
      <c r="B642" s="79">
        <v>7488</v>
      </c>
      <c r="C642" s="141" t="s">
        <v>8976</v>
      </c>
      <c r="D642" s="20" t="s">
        <v>7914</v>
      </c>
      <c r="E642" s="20" t="s">
        <v>502</v>
      </c>
      <c r="F642" s="20" t="s">
        <v>1665</v>
      </c>
      <c r="G642" s="78" t="s">
        <v>103</v>
      </c>
      <c r="H642" s="78" t="s">
        <v>1692</v>
      </c>
      <c r="I642" s="78" t="s">
        <v>90</v>
      </c>
      <c r="J642" s="20"/>
      <c r="K642" s="20"/>
      <c r="L642" s="20" t="s">
        <v>2400</v>
      </c>
      <c r="M642" s="20" t="s">
        <v>2401</v>
      </c>
      <c r="N642" s="26" t="s">
        <v>64</v>
      </c>
      <c r="O642" s="79" t="s">
        <v>2402</v>
      </c>
      <c r="P642" s="79" t="s">
        <v>2403</v>
      </c>
      <c r="Q642" s="80"/>
      <c r="R642" s="79"/>
      <c r="S642" s="80">
        <v>91001</v>
      </c>
      <c r="T642" s="80" t="s">
        <v>511</v>
      </c>
      <c r="U642" s="81">
        <v>41563</v>
      </c>
      <c r="V642" s="79">
        <v>7488</v>
      </c>
    </row>
    <row r="643" spans="1:22" ht="17.25" customHeight="1" x14ac:dyDescent="0.2">
      <c r="A643" s="7">
        <v>643</v>
      </c>
      <c r="B643" s="17">
        <v>7489</v>
      </c>
      <c r="C643" s="56" t="s">
        <v>8975</v>
      </c>
      <c r="D643" s="9" t="s">
        <v>8646</v>
      </c>
      <c r="E643" s="9" t="s">
        <v>29</v>
      </c>
      <c r="F643" s="9" t="s">
        <v>3834</v>
      </c>
      <c r="G643" s="16" t="s">
        <v>3835</v>
      </c>
      <c r="H643" s="16" t="s">
        <v>3836</v>
      </c>
      <c r="I643" s="16" t="s">
        <v>3837</v>
      </c>
      <c r="J643" s="9" t="s">
        <v>3838</v>
      </c>
      <c r="K643" s="9" t="s">
        <v>90</v>
      </c>
      <c r="L643" s="9" t="s">
        <v>3839</v>
      </c>
      <c r="M643" s="9" t="s">
        <v>3840</v>
      </c>
      <c r="N643" s="11" t="s">
        <v>865</v>
      </c>
      <c r="O643" s="17" t="s">
        <v>3487</v>
      </c>
      <c r="P643" s="17" t="s">
        <v>3841</v>
      </c>
      <c r="Q643" s="18" t="s">
        <v>3842</v>
      </c>
      <c r="R643" s="17"/>
      <c r="S643" s="18" t="s">
        <v>3843</v>
      </c>
      <c r="T643" s="18" t="s">
        <v>3844</v>
      </c>
      <c r="U643" s="19">
        <v>41563</v>
      </c>
      <c r="V643" s="17">
        <v>7489</v>
      </c>
    </row>
    <row r="644" spans="1:22" ht="17.25" customHeight="1" x14ac:dyDescent="0.2">
      <c r="A644" s="7">
        <v>644</v>
      </c>
      <c r="B644" s="17">
        <v>7490</v>
      </c>
      <c r="C644" s="56" t="s">
        <v>8974</v>
      </c>
      <c r="D644" s="9" t="s">
        <v>8647</v>
      </c>
      <c r="E644" s="9" t="s">
        <v>29</v>
      </c>
      <c r="F644" s="9" t="s">
        <v>6887</v>
      </c>
      <c r="G644" s="16" t="s">
        <v>6888</v>
      </c>
      <c r="H644" s="16" t="s">
        <v>6598</v>
      </c>
      <c r="I644" s="16" t="s">
        <v>6889</v>
      </c>
      <c r="J644" s="9" t="s">
        <v>6890</v>
      </c>
      <c r="K644" s="9"/>
      <c r="L644" s="9" t="s">
        <v>6891</v>
      </c>
      <c r="M644" s="9" t="s">
        <v>6892</v>
      </c>
      <c r="N644" s="11" t="s">
        <v>1318</v>
      </c>
      <c r="O644" s="17" t="s">
        <v>1656</v>
      </c>
      <c r="P644" s="17"/>
      <c r="Q644" s="18"/>
      <c r="R644" s="17"/>
      <c r="S644" s="18" t="s">
        <v>39</v>
      </c>
      <c r="T644" s="18" t="s">
        <v>6893</v>
      </c>
      <c r="U644" s="19">
        <v>41575</v>
      </c>
      <c r="V644" s="17">
        <v>7490</v>
      </c>
    </row>
    <row r="645" spans="1:22" ht="17.25" customHeight="1" x14ac:dyDescent="0.2">
      <c r="A645" s="7">
        <v>645</v>
      </c>
      <c r="B645" s="17">
        <v>7491</v>
      </c>
      <c r="C645" s="56" t="s">
        <v>8973</v>
      </c>
      <c r="D645" s="9" t="s">
        <v>7933</v>
      </c>
      <c r="E645" s="9" t="s">
        <v>502</v>
      </c>
      <c r="F645" s="9" t="s">
        <v>1665</v>
      </c>
      <c r="G645" s="16" t="s">
        <v>103</v>
      </c>
      <c r="H645" s="16" t="s">
        <v>1692</v>
      </c>
      <c r="I645" s="16" t="s">
        <v>90</v>
      </c>
      <c r="J645" s="9"/>
      <c r="K645" s="9"/>
      <c r="L645" s="9" t="s">
        <v>2404</v>
      </c>
      <c r="M645" s="9" t="s">
        <v>2405</v>
      </c>
      <c r="N645" s="11" t="s">
        <v>178</v>
      </c>
      <c r="O645" s="17" t="s">
        <v>2406</v>
      </c>
      <c r="P645" s="17" t="s">
        <v>2407</v>
      </c>
      <c r="Q645" s="18"/>
      <c r="R645" s="17"/>
      <c r="S645" s="18">
        <v>91001</v>
      </c>
      <c r="T645" s="18" t="s">
        <v>1086</v>
      </c>
      <c r="U645" s="19">
        <v>41596</v>
      </c>
      <c r="V645" s="17">
        <v>7491</v>
      </c>
    </row>
    <row r="646" spans="1:22" ht="17.25" customHeight="1" x14ac:dyDescent="0.2">
      <c r="A646" s="7">
        <v>646</v>
      </c>
      <c r="B646" s="17">
        <v>7492</v>
      </c>
      <c r="C646" s="56" t="s">
        <v>8972</v>
      </c>
      <c r="D646" s="9" t="s">
        <v>8648</v>
      </c>
      <c r="E646" s="9" t="s">
        <v>29</v>
      </c>
      <c r="F646" s="9" t="s">
        <v>2408</v>
      </c>
      <c r="G646" s="16" t="s">
        <v>2409</v>
      </c>
      <c r="H646" s="16" t="s">
        <v>2410</v>
      </c>
      <c r="I646" s="16" t="s">
        <v>2411</v>
      </c>
      <c r="J646" s="9" t="s">
        <v>2412</v>
      </c>
      <c r="K646" s="9" t="s">
        <v>2413</v>
      </c>
      <c r="L646" s="9" t="s">
        <v>2414</v>
      </c>
      <c r="M646" s="16" t="s">
        <v>2415</v>
      </c>
      <c r="N646" s="11" t="s">
        <v>415</v>
      </c>
      <c r="O646" s="17" t="s">
        <v>2416</v>
      </c>
      <c r="P646" s="17" t="s">
        <v>2417</v>
      </c>
      <c r="Q646" s="28" t="s">
        <v>2418</v>
      </c>
      <c r="R646" s="17"/>
      <c r="S646" s="18" t="s">
        <v>2419</v>
      </c>
      <c r="T646" s="18" t="s">
        <v>2342</v>
      </c>
      <c r="U646" s="19">
        <v>41599</v>
      </c>
      <c r="V646" s="17">
        <v>7492</v>
      </c>
    </row>
    <row r="647" spans="1:22" ht="17.25" customHeight="1" x14ac:dyDescent="0.2">
      <c r="A647" s="7">
        <v>647</v>
      </c>
      <c r="B647" s="17">
        <v>7493</v>
      </c>
      <c r="C647" s="56" t="s">
        <v>8971</v>
      </c>
      <c r="D647" s="9" t="s">
        <v>8649</v>
      </c>
      <c r="E647" s="9" t="s">
        <v>29</v>
      </c>
      <c r="F647" s="9" t="s">
        <v>7502</v>
      </c>
      <c r="G647" s="16" t="s">
        <v>7503</v>
      </c>
      <c r="H647" s="16" t="s">
        <v>6598</v>
      </c>
      <c r="I647" s="16" t="s">
        <v>7504</v>
      </c>
      <c r="J647" s="9" t="s">
        <v>7505</v>
      </c>
      <c r="K647" s="9" t="s">
        <v>614</v>
      </c>
      <c r="L647" s="9" t="s">
        <v>7506</v>
      </c>
      <c r="M647" s="9" t="s">
        <v>7507</v>
      </c>
      <c r="N647" s="11" t="s">
        <v>64</v>
      </c>
      <c r="O647" s="17" t="s">
        <v>555</v>
      </c>
      <c r="P647" s="17"/>
      <c r="Q647" s="18"/>
      <c r="R647" s="17"/>
      <c r="S647" s="18" t="s">
        <v>39</v>
      </c>
      <c r="T647" s="18" t="s">
        <v>7508</v>
      </c>
      <c r="U647" s="19">
        <v>41600</v>
      </c>
      <c r="V647" s="17">
        <v>7493</v>
      </c>
    </row>
    <row r="648" spans="1:22" ht="17.25" customHeight="1" x14ac:dyDescent="0.2">
      <c r="A648" s="7">
        <v>648</v>
      </c>
      <c r="B648" s="17">
        <v>7494</v>
      </c>
      <c r="C648" s="56" t="s">
        <v>4550</v>
      </c>
      <c r="D648" s="9" t="s">
        <v>8650</v>
      </c>
      <c r="E648" s="9" t="s">
        <v>162</v>
      </c>
      <c r="F648" s="9" t="s">
        <v>4551</v>
      </c>
      <c r="G648" s="16" t="s">
        <v>4552</v>
      </c>
      <c r="H648" s="16" t="s">
        <v>4553</v>
      </c>
      <c r="I648" s="16" t="s">
        <v>4554</v>
      </c>
      <c r="J648" s="9" t="s">
        <v>4555</v>
      </c>
      <c r="K648" s="9" t="s">
        <v>4556</v>
      </c>
      <c r="L648" s="9" t="s">
        <v>4557</v>
      </c>
      <c r="M648" s="9" t="s">
        <v>4558</v>
      </c>
      <c r="N648" s="17" t="s">
        <v>93</v>
      </c>
      <c r="O648" s="17" t="s">
        <v>4559</v>
      </c>
      <c r="P648" s="17" t="s">
        <v>4560</v>
      </c>
      <c r="Q648" s="18" t="s">
        <v>4561</v>
      </c>
      <c r="R648" s="17"/>
      <c r="S648" s="18">
        <v>93401</v>
      </c>
      <c r="T648" s="18" t="s">
        <v>4562</v>
      </c>
      <c r="U648" s="19">
        <v>41600</v>
      </c>
      <c r="V648" s="17">
        <v>7494</v>
      </c>
    </row>
    <row r="649" spans="1:22" ht="17.25" customHeight="1" x14ac:dyDescent="0.2">
      <c r="A649" s="7">
        <v>649</v>
      </c>
      <c r="B649" s="79">
        <v>7495</v>
      </c>
      <c r="C649" s="140" t="s">
        <v>8970</v>
      </c>
      <c r="D649" s="20" t="s">
        <v>7943</v>
      </c>
      <c r="E649" s="20" t="s">
        <v>502</v>
      </c>
      <c r="F649" s="20" t="s">
        <v>1665</v>
      </c>
      <c r="G649" s="78" t="s">
        <v>103</v>
      </c>
      <c r="H649" s="78" t="s">
        <v>1692</v>
      </c>
      <c r="I649" s="78" t="s">
        <v>90</v>
      </c>
      <c r="J649" s="20"/>
      <c r="K649" s="20"/>
      <c r="L649" s="20" t="s">
        <v>2420</v>
      </c>
      <c r="M649" s="20" t="s">
        <v>2421</v>
      </c>
      <c r="N649" s="26" t="s">
        <v>865</v>
      </c>
      <c r="O649" s="79" t="s">
        <v>2422</v>
      </c>
      <c r="P649" s="79" t="s">
        <v>2423</v>
      </c>
      <c r="Q649" s="80" t="s">
        <v>2424</v>
      </c>
      <c r="R649" s="79"/>
      <c r="S649" s="80">
        <v>91001</v>
      </c>
      <c r="T649" s="80" t="s">
        <v>2425</v>
      </c>
      <c r="U649" s="81">
        <v>41614</v>
      </c>
      <c r="V649" s="79">
        <v>7495</v>
      </c>
    </row>
    <row r="650" spans="1:22" ht="17.25" customHeight="1" x14ac:dyDescent="0.2">
      <c r="A650" s="7">
        <v>650</v>
      </c>
      <c r="B650" s="17">
        <v>7496</v>
      </c>
      <c r="C650" s="56" t="s">
        <v>8969</v>
      </c>
      <c r="D650" s="9" t="s">
        <v>8651</v>
      </c>
      <c r="E650" s="9" t="s">
        <v>162</v>
      </c>
      <c r="F650" s="9" t="s">
        <v>4792</v>
      </c>
      <c r="G650" s="16" t="s">
        <v>4793</v>
      </c>
      <c r="H650" s="16" t="s">
        <v>4794</v>
      </c>
      <c r="I650" s="16" t="s">
        <v>4795</v>
      </c>
      <c r="J650" s="9" t="s">
        <v>4796</v>
      </c>
      <c r="K650" s="9" t="s">
        <v>4797</v>
      </c>
      <c r="L650" s="9" t="s">
        <v>4798</v>
      </c>
      <c r="M650" s="9" t="s">
        <v>4799</v>
      </c>
      <c r="N650" s="11" t="s">
        <v>93</v>
      </c>
      <c r="O650" s="17" t="s">
        <v>2902</v>
      </c>
      <c r="P650" s="17" t="s">
        <v>4800</v>
      </c>
      <c r="Q650" s="18" t="s">
        <v>4801</v>
      </c>
      <c r="R650" s="17"/>
      <c r="S650" s="18" t="s">
        <v>346</v>
      </c>
      <c r="T650" s="18" t="s">
        <v>4802</v>
      </c>
      <c r="U650" s="19">
        <v>41668</v>
      </c>
      <c r="V650" s="17">
        <v>7496</v>
      </c>
    </row>
    <row r="651" spans="1:22" ht="17.25" customHeight="1" x14ac:dyDescent="0.2">
      <c r="A651" s="7">
        <v>651</v>
      </c>
      <c r="B651" s="17">
        <v>7497</v>
      </c>
      <c r="C651" s="56" t="s">
        <v>2426</v>
      </c>
      <c r="D651" s="9" t="s">
        <v>8652</v>
      </c>
      <c r="E651" s="9" t="s">
        <v>189</v>
      </c>
      <c r="F651" s="9" t="s">
        <v>2427</v>
      </c>
      <c r="G651" s="27" t="s">
        <v>8047</v>
      </c>
      <c r="H651" s="16" t="s">
        <v>2428</v>
      </c>
      <c r="I651" s="86" t="s">
        <v>8048</v>
      </c>
      <c r="J651" s="9" t="s">
        <v>2429</v>
      </c>
      <c r="K651" s="27" t="s">
        <v>8049</v>
      </c>
      <c r="L651" s="27" t="s">
        <v>2430</v>
      </c>
      <c r="M651" s="27" t="s">
        <v>8050</v>
      </c>
      <c r="N651" s="11" t="s">
        <v>93</v>
      </c>
      <c r="O651" s="17" t="s">
        <v>1256</v>
      </c>
      <c r="P651" s="17" t="s">
        <v>2431</v>
      </c>
      <c r="Q651" s="18" t="s">
        <v>2432</v>
      </c>
      <c r="R651" s="17"/>
      <c r="S651" s="18" t="s">
        <v>201</v>
      </c>
      <c r="T651" s="55" t="s">
        <v>8051</v>
      </c>
      <c r="U651" s="19">
        <v>41676</v>
      </c>
      <c r="V651" s="17">
        <v>7497</v>
      </c>
    </row>
    <row r="652" spans="1:22" ht="17.25" customHeight="1" x14ac:dyDescent="0.2">
      <c r="A652" s="7">
        <v>652</v>
      </c>
      <c r="B652" s="17">
        <v>7498</v>
      </c>
      <c r="C652" s="56" t="s">
        <v>2433</v>
      </c>
      <c r="D652" s="9" t="s">
        <v>7906</v>
      </c>
      <c r="E652" s="9" t="s">
        <v>2434</v>
      </c>
      <c r="F652" s="9" t="s">
        <v>2435</v>
      </c>
      <c r="G652" s="86" t="s">
        <v>2436</v>
      </c>
      <c r="H652" s="16" t="s">
        <v>2437</v>
      </c>
      <c r="I652" s="16" t="s">
        <v>2438</v>
      </c>
      <c r="J652" s="9" t="s">
        <v>426</v>
      </c>
      <c r="K652" s="27" t="s">
        <v>2439</v>
      </c>
      <c r="L652" s="9" t="s">
        <v>2440</v>
      </c>
      <c r="M652" s="9" t="s">
        <v>2441</v>
      </c>
      <c r="N652" s="11" t="s">
        <v>64</v>
      </c>
      <c r="O652" s="17" t="s">
        <v>2442</v>
      </c>
      <c r="P652" s="17" t="s">
        <v>2443</v>
      </c>
      <c r="Q652" s="18" t="s">
        <v>2444</v>
      </c>
      <c r="R652" s="17"/>
      <c r="S652" s="18" t="s">
        <v>280</v>
      </c>
      <c r="T652" s="18" t="s">
        <v>2445</v>
      </c>
      <c r="U652" s="19">
        <v>41717</v>
      </c>
      <c r="V652" s="17">
        <v>7498</v>
      </c>
    </row>
    <row r="653" spans="1:22" ht="17.25" customHeight="1" x14ac:dyDescent="0.2">
      <c r="A653" s="7">
        <v>653</v>
      </c>
      <c r="B653" s="79">
        <v>7499</v>
      </c>
      <c r="C653" s="141" t="s">
        <v>2446</v>
      </c>
      <c r="D653" s="20" t="s">
        <v>8653</v>
      </c>
      <c r="E653" s="20" t="s">
        <v>2447</v>
      </c>
      <c r="F653" s="20" t="s">
        <v>2448</v>
      </c>
      <c r="G653" s="78" t="s">
        <v>2449</v>
      </c>
      <c r="H653" s="78" t="s">
        <v>2450</v>
      </c>
      <c r="I653" s="78" t="s">
        <v>2451</v>
      </c>
      <c r="J653" s="20" t="s">
        <v>2452</v>
      </c>
      <c r="K653" s="20" t="s">
        <v>2453</v>
      </c>
      <c r="L653" s="20" t="s">
        <v>2454</v>
      </c>
      <c r="M653" s="20" t="s">
        <v>2455</v>
      </c>
      <c r="N653" s="26" t="s">
        <v>1129</v>
      </c>
      <c r="O653" s="79" t="s">
        <v>2456</v>
      </c>
      <c r="P653" s="79" t="s">
        <v>2457</v>
      </c>
      <c r="Q653" s="80" t="s">
        <v>2458</v>
      </c>
      <c r="R653" s="79"/>
      <c r="S653" s="80" t="s">
        <v>280</v>
      </c>
      <c r="T653" s="80" t="s">
        <v>8029</v>
      </c>
      <c r="U653" s="81">
        <v>41739</v>
      </c>
      <c r="V653" s="79">
        <v>7499</v>
      </c>
    </row>
    <row r="654" spans="1:22" ht="17.25" customHeight="1" x14ac:dyDescent="0.2">
      <c r="A654" s="7">
        <v>654</v>
      </c>
      <c r="B654" s="79">
        <v>7500</v>
      </c>
      <c r="C654" s="141" t="s">
        <v>8968</v>
      </c>
      <c r="D654" s="20" t="s">
        <v>8654</v>
      </c>
      <c r="E654" s="20" t="s">
        <v>502</v>
      </c>
      <c r="F654" s="20" t="s">
        <v>1133</v>
      </c>
      <c r="G654" s="78" t="s">
        <v>5744</v>
      </c>
      <c r="H654" s="78" t="s">
        <v>1877</v>
      </c>
      <c r="I654" s="78" t="s">
        <v>90</v>
      </c>
      <c r="J654" s="20"/>
      <c r="K654" s="20"/>
      <c r="L654" s="20" t="s">
        <v>5745</v>
      </c>
      <c r="M654" s="20" t="s">
        <v>5746</v>
      </c>
      <c r="N654" s="79" t="s">
        <v>507</v>
      </c>
      <c r="O654" s="26" t="s">
        <v>5747</v>
      </c>
      <c r="P654" s="79" t="s">
        <v>5748</v>
      </c>
      <c r="Q654" s="80" t="s">
        <v>5749</v>
      </c>
      <c r="R654" s="79"/>
      <c r="S654" s="80">
        <v>91001</v>
      </c>
      <c r="T654" s="80" t="s">
        <v>1086</v>
      </c>
      <c r="U654" s="81">
        <v>41793</v>
      </c>
      <c r="V654" s="79">
        <v>7500</v>
      </c>
    </row>
    <row r="655" spans="1:22" ht="17.25" customHeight="1" x14ac:dyDescent="0.2">
      <c r="A655" s="7">
        <v>655</v>
      </c>
      <c r="B655" s="17">
        <v>7501</v>
      </c>
      <c r="C655" s="56" t="s">
        <v>8967</v>
      </c>
      <c r="D655" s="9" t="s">
        <v>8655</v>
      </c>
      <c r="E655" s="9" t="s">
        <v>502</v>
      </c>
      <c r="F655" s="9" t="s">
        <v>1665</v>
      </c>
      <c r="G655" s="16" t="s">
        <v>103</v>
      </c>
      <c r="H655" s="16" t="s">
        <v>1692</v>
      </c>
      <c r="I655" s="16" t="s">
        <v>90</v>
      </c>
      <c r="J655" s="9"/>
      <c r="K655" s="9"/>
      <c r="L655" s="9" t="s">
        <v>5900</v>
      </c>
      <c r="M655" s="9" t="s">
        <v>5901</v>
      </c>
      <c r="N655" s="11" t="s">
        <v>727</v>
      </c>
      <c r="O655" s="9" t="s">
        <v>2692</v>
      </c>
      <c r="P655" s="17" t="s">
        <v>5902</v>
      </c>
      <c r="Q655" s="17" t="s">
        <v>5903</v>
      </c>
      <c r="R655" s="17"/>
      <c r="S655" s="18">
        <v>91001</v>
      </c>
      <c r="T655" s="18" t="s">
        <v>511</v>
      </c>
      <c r="U655" s="19">
        <v>41807</v>
      </c>
      <c r="V655" s="17">
        <v>7501</v>
      </c>
    </row>
    <row r="656" spans="1:22" ht="17.25" customHeight="1" x14ac:dyDescent="0.2">
      <c r="A656" s="7">
        <v>656</v>
      </c>
      <c r="B656" s="17">
        <v>7502</v>
      </c>
      <c r="C656" s="144" t="s">
        <v>8966</v>
      </c>
      <c r="D656" s="9" t="s">
        <v>7989</v>
      </c>
      <c r="E656" s="9" t="s">
        <v>502</v>
      </c>
      <c r="F656" s="9" t="s">
        <v>1665</v>
      </c>
      <c r="G656" s="16" t="s">
        <v>103</v>
      </c>
      <c r="H656" s="16" t="s">
        <v>1692</v>
      </c>
      <c r="I656" s="16" t="s">
        <v>90</v>
      </c>
      <c r="J656" s="9"/>
      <c r="K656" s="9"/>
      <c r="L656" s="9" t="s">
        <v>2459</v>
      </c>
      <c r="M656" s="9" t="s">
        <v>2460</v>
      </c>
      <c r="N656" s="11" t="s">
        <v>93</v>
      </c>
      <c r="O656" s="17" t="s">
        <v>2461</v>
      </c>
      <c r="P656" s="17" t="s">
        <v>2462</v>
      </c>
      <c r="Q656" s="18" t="s">
        <v>2463</v>
      </c>
      <c r="R656" s="17"/>
      <c r="S656" s="18">
        <v>91001</v>
      </c>
      <c r="T656" s="18" t="s">
        <v>1315</v>
      </c>
      <c r="U656" s="19">
        <v>41848</v>
      </c>
      <c r="V656" s="17">
        <v>7502</v>
      </c>
    </row>
    <row r="657" spans="1:22" ht="17.25" customHeight="1" x14ac:dyDescent="0.2">
      <c r="A657" s="7">
        <v>657</v>
      </c>
      <c r="B657" s="17">
        <v>7503</v>
      </c>
      <c r="C657" s="56" t="s">
        <v>8965</v>
      </c>
      <c r="D657" s="9" t="s">
        <v>8656</v>
      </c>
      <c r="E657" s="9" t="s">
        <v>502</v>
      </c>
      <c r="F657" s="9" t="s">
        <v>1665</v>
      </c>
      <c r="G657" s="16" t="s">
        <v>103</v>
      </c>
      <c r="H657" s="16" t="s">
        <v>1692</v>
      </c>
      <c r="I657" s="16" t="s">
        <v>90</v>
      </c>
      <c r="J657" s="9"/>
      <c r="K657" s="9"/>
      <c r="L657" s="9" t="s">
        <v>5786</v>
      </c>
      <c r="M657" s="9" t="s">
        <v>5787</v>
      </c>
      <c r="N657" s="11" t="s">
        <v>591</v>
      </c>
      <c r="O657" s="17" t="s">
        <v>5788</v>
      </c>
      <c r="P657" s="17" t="s">
        <v>5789</v>
      </c>
      <c r="Q657" s="18" t="s">
        <v>5790</v>
      </c>
      <c r="R657" s="17"/>
      <c r="S657" s="18">
        <v>91001</v>
      </c>
      <c r="T657" s="18" t="s">
        <v>1086</v>
      </c>
      <c r="U657" s="19">
        <v>41872</v>
      </c>
      <c r="V657" s="17">
        <v>7503</v>
      </c>
    </row>
    <row r="658" spans="1:22" ht="17.25" customHeight="1" x14ac:dyDescent="0.2">
      <c r="A658" s="7">
        <v>658</v>
      </c>
      <c r="B658" s="17">
        <v>7504</v>
      </c>
      <c r="C658" s="56" t="s">
        <v>8964</v>
      </c>
      <c r="D658" s="9" t="s">
        <v>8657</v>
      </c>
      <c r="E658" s="9" t="s">
        <v>502</v>
      </c>
      <c r="F658" s="9" t="s">
        <v>1665</v>
      </c>
      <c r="G658" s="16" t="s">
        <v>103</v>
      </c>
      <c r="H658" s="31" t="s">
        <v>1692</v>
      </c>
      <c r="I658" s="16" t="s">
        <v>90</v>
      </c>
      <c r="J658" s="9"/>
      <c r="K658" s="9"/>
      <c r="L658" s="9" t="s">
        <v>2464</v>
      </c>
      <c r="M658" s="9" t="s">
        <v>2465</v>
      </c>
      <c r="N658" s="11" t="s">
        <v>591</v>
      </c>
      <c r="O658" s="17" t="s">
        <v>2466</v>
      </c>
      <c r="P658" s="17" t="s">
        <v>2467</v>
      </c>
      <c r="Q658" s="18" t="s">
        <v>2468</v>
      </c>
      <c r="R658" s="17"/>
      <c r="S658" s="18">
        <v>91001</v>
      </c>
      <c r="T658" s="18" t="s">
        <v>2425</v>
      </c>
      <c r="U658" s="19">
        <v>41872</v>
      </c>
      <c r="V658" s="17">
        <v>7504</v>
      </c>
    </row>
    <row r="659" spans="1:22" ht="17.25" customHeight="1" x14ac:dyDescent="0.2">
      <c r="A659" s="7">
        <v>659</v>
      </c>
      <c r="B659" s="17">
        <v>7505</v>
      </c>
      <c r="C659" s="56" t="s">
        <v>6894</v>
      </c>
      <c r="D659" s="9" t="s">
        <v>8658</v>
      </c>
      <c r="E659" s="9" t="s">
        <v>55</v>
      </c>
      <c r="F659" s="9" t="s">
        <v>6895</v>
      </c>
      <c r="G659" s="16" t="s">
        <v>6896</v>
      </c>
      <c r="H659" s="16" t="s">
        <v>6897</v>
      </c>
      <c r="I659" s="16" t="s">
        <v>6898</v>
      </c>
      <c r="J659" s="9" t="s">
        <v>2189</v>
      </c>
      <c r="K659" s="9" t="s">
        <v>6899</v>
      </c>
      <c r="L659" s="18" t="s">
        <v>6900</v>
      </c>
      <c r="M659" s="9" t="s">
        <v>6901</v>
      </c>
      <c r="N659" s="11" t="s">
        <v>178</v>
      </c>
      <c r="O659" s="17" t="s">
        <v>6902</v>
      </c>
      <c r="P659" s="17" t="s">
        <v>6903</v>
      </c>
      <c r="Q659" s="18" t="s">
        <v>6904</v>
      </c>
      <c r="R659" s="17"/>
      <c r="S659" s="18" t="s">
        <v>280</v>
      </c>
      <c r="T659" s="9" t="s">
        <v>6905</v>
      </c>
      <c r="U659" s="19">
        <v>41877</v>
      </c>
      <c r="V659" s="17">
        <v>7505</v>
      </c>
    </row>
    <row r="660" spans="1:22" ht="17.25" customHeight="1" x14ac:dyDescent="0.2">
      <c r="A660" s="7">
        <v>660</v>
      </c>
      <c r="B660" s="79">
        <v>7506</v>
      </c>
      <c r="C660" s="140" t="s">
        <v>4000</v>
      </c>
      <c r="D660" s="115" t="s">
        <v>8659</v>
      </c>
      <c r="E660" s="20" t="s">
        <v>55</v>
      </c>
      <c r="F660" s="20" t="s">
        <v>4001</v>
      </c>
      <c r="G660" s="78" t="s">
        <v>8007</v>
      </c>
      <c r="H660" s="78" t="s">
        <v>4002</v>
      </c>
      <c r="I660" s="78" t="s">
        <v>8008</v>
      </c>
      <c r="J660" s="20" t="s">
        <v>227</v>
      </c>
      <c r="K660" s="20" t="s">
        <v>8009</v>
      </c>
      <c r="L660" s="20" t="s">
        <v>8010</v>
      </c>
      <c r="M660" s="20" t="s">
        <v>4003</v>
      </c>
      <c r="N660" s="26" t="s">
        <v>93</v>
      </c>
      <c r="O660" s="79" t="s">
        <v>1823</v>
      </c>
      <c r="P660" s="79">
        <v>227325006</v>
      </c>
      <c r="Q660" s="88" t="s">
        <v>8011</v>
      </c>
      <c r="R660" s="79"/>
      <c r="S660" s="80" t="s">
        <v>280</v>
      </c>
      <c r="T660" s="80" t="s">
        <v>8012</v>
      </c>
      <c r="U660" s="81">
        <v>41890</v>
      </c>
      <c r="V660" s="79">
        <v>7506</v>
      </c>
    </row>
    <row r="661" spans="1:22" ht="17.25" customHeight="1" x14ac:dyDescent="0.2">
      <c r="A661" s="7">
        <v>661</v>
      </c>
      <c r="B661" s="17">
        <v>7507</v>
      </c>
      <c r="C661" s="56" t="s">
        <v>8963</v>
      </c>
      <c r="D661" s="9" t="s">
        <v>8660</v>
      </c>
      <c r="E661" s="9" t="s">
        <v>502</v>
      </c>
      <c r="F661" s="9" t="s">
        <v>1665</v>
      </c>
      <c r="G661" s="16" t="s">
        <v>103</v>
      </c>
      <c r="H661" s="16" t="s">
        <v>1692</v>
      </c>
      <c r="I661" s="16" t="s">
        <v>90</v>
      </c>
      <c r="J661" s="9"/>
      <c r="K661" s="9"/>
      <c r="L661" s="9" t="s">
        <v>5757</v>
      </c>
      <c r="M661" s="9" t="s">
        <v>5758</v>
      </c>
      <c r="N661" s="11" t="s">
        <v>1318</v>
      </c>
      <c r="O661" s="17" t="s">
        <v>5759</v>
      </c>
      <c r="P661" s="17">
        <v>722462921</v>
      </c>
      <c r="Q661" s="18"/>
      <c r="R661" s="17"/>
      <c r="S661" s="18">
        <v>91001</v>
      </c>
      <c r="T661" s="18" t="s">
        <v>1086</v>
      </c>
      <c r="U661" s="19" t="s">
        <v>5760</v>
      </c>
      <c r="V661" s="17">
        <v>7507</v>
      </c>
    </row>
    <row r="662" spans="1:22" ht="17.25" customHeight="1" x14ac:dyDescent="0.2">
      <c r="A662" s="7">
        <v>662</v>
      </c>
      <c r="B662" s="79">
        <v>7508</v>
      </c>
      <c r="C662" s="141" t="s">
        <v>8962</v>
      </c>
      <c r="D662" s="20" t="s">
        <v>8661</v>
      </c>
      <c r="E662" s="20" t="s">
        <v>502</v>
      </c>
      <c r="F662" s="20" t="s">
        <v>1665</v>
      </c>
      <c r="G662" s="78" t="s">
        <v>103</v>
      </c>
      <c r="H662" s="78" t="s">
        <v>1692</v>
      </c>
      <c r="I662" s="78" t="s">
        <v>90</v>
      </c>
      <c r="J662" s="20"/>
      <c r="K662" s="20"/>
      <c r="L662" s="20" t="s">
        <v>2469</v>
      </c>
      <c r="M662" s="20" t="s">
        <v>2470</v>
      </c>
      <c r="N662" s="26" t="s">
        <v>1318</v>
      </c>
      <c r="O662" s="79" t="s">
        <v>2471</v>
      </c>
      <c r="P662" s="79" t="s">
        <v>2472</v>
      </c>
      <c r="Q662" s="80" t="s">
        <v>2473</v>
      </c>
      <c r="R662" s="79"/>
      <c r="S662" s="80">
        <v>91001</v>
      </c>
      <c r="T662" s="80" t="s">
        <v>2425</v>
      </c>
      <c r="U662" s="81">
        <v>41906</v>
      </c>
      <c r="V662" s="79">
        <v>7508</v>
      </c>
    </row>
    <row r="663" spans="1:22" ht="17.25" customHeight="1" x14ac:dyDescent="0.2">
      <c r="A663" s="7">
        <v>663</v>
      </c>
      <c r="B663" s="17">
        <v>7510</v>
      </c>
      <c r="C663" s="56" t="s">
        <v>2474</v>
      </c>
      <c r="D663" s="9" t="s">
        <v>8662</v>
      </c>
      <c r="E663" s="9" t="s">
        <v>162</v>
      </c>
      <c r="F663" s="9" t="s">
        <v>2475</v>
      </c>
      <c r="G663" s="16" t="s">
        <v>2476</v>
      </c>
      <c r="H663" s="16" t="s">
        <v>2477</v>
      </c>
      <c r="I663" s="16" t="s">
        <v>2478</v>
      </c>
      <c r="J663" s="9" t="s">
        <v>2479</v>
      </c>
      <c r="K663" s="9" t="s">
        <v>2480</v>
      </c>
      <c r="L663" s="9" t="s">
        <v>2481</v>
      </c>
      <c r="M663" s="9" t="s">
        <v>2482</v>
      </c>
      <c r="N663" s="23" t="s">
        <v>93</v>
      </c>
      <c r="O663" s="17" t="s">
        <v>294</v>
      </c>
      <c r="P663" s="17" t="s">
        <v>2483</v>
      </c>
      <c r="Q663" s="18" t="s">
        <v>2484</v>
      </c>
      <c r="R663" s="17"/>
      <c r="S663" s="18" t="s">
        <v>233</v>
      </c>
      <c r="T663" s="55" t="s">
        <v>2485</v>
      </c>
      <c r="U663" s="19">
        <v>41908</v>
      </c>
      <c r="V663" s="17">
        <v>7510</v>
      </c>
    </row>
    <row r="664" spans="1:22" ht="17.25" customHeight="1" x14ac:dyDescent="0.2">
      <c r="A664" s="7">
        <v>664</v>
      </c>
      <c r="B664" s="17">
        <v>7511</v>
      </c>
      <c r="C664" s="56" t="s">
        <v>4311</v>
      </c>
      <c r="D664" s="9" t="s">
        <v>8663</v>
      </c>
      <c r="E664" s="9" t="s">
        <v>2434</v>
      </c>
      <c r="F664" s="9" t="s">
        <v>2475</v>
      </c>
      <c r="G664" s="16" t="s">
        <v>4312</v>
      </c>
      <c r="H664" s="16" t="s">
        <v>4313</v>
      </c>
      <c r="I664" s="16" t="s">
        <v>4314</v>
      </c>
      <c r="J664" s="9" t="s">
        <v>2479</v>
      </c>
      <c r="K664" s="9" t="s">
        <v>4315</v>
      </c>
      <c r="L664" s="9" t="s">
        <v>4316</v>
      </c>
      <c r="M664" s="9" t="s">
        <v>4317</v>
      </c>
      <c r="N664" s="11" t="s">
        <v>756</v>
      </c>
      <c r="O664" s="17" t="s">
        <v>1930</v>
      </c>
      <c r="P664" s="17" t="s">
        <v>4318</v>
      </c>
      <c r="Q664" s="18" t="s">
        <v>4319</v>
      </c>
      <c r="R664" s="17"/>
      <c r="S664" s="18" t="s">
        <v>233</v>
      </c>
      <c r="T664" s="18" t="s">
        <v>4320</v>
      </c>
      <c r="U664" s="19">
        <v>41919</v>
      </c>
      <c r="V664" s="17">
        <v>7511</v>
      </c>
    </row>
    <row r="665" spans="1:22" ht="17.25" customHeight="1" x14ac:dyDescent="0.2">
      <c r="A665" s="7">
        <v>665</v>
      </c>
      <c r="B665" s="79">
        <v>7512</v>
      </c>
      <c r="C665" s="141" t="s">
        <v>8961</v>
      </c>
      <c r="D665" s="20" t="s">
        <v>8664</v>
      </c>
      <c r="E665" s="20" t="s">
        <v>502</v>
      </c>
      <c r="F665" s="20" t="s">
        <v>1133</v>
      </c>
      <c r="G665" s="78" t="s">
        <v>352</v>
      </c>
      <c r="H665" s="78" t="s">
        <v>1877</v>
      </c>
      <c r="I665" s="78" t="s">
        <v>90</v>
      </c>
      <c r="J665" s="20"/>
      <c r="K665" s="20"/>
      <c r="L665" s="20" t="s">
        <v>2486</v>
      </c>
      <c r="M665" s="20" t="s">
        <v>2487</v>
      </c>
      <c r="N665" s="26" t="s">
        <v>507</v>
      </c>
      <c r="O665" s="79" t="s">
        <v>2488</v>
      </c>
      <c r="P665" s="79" t="s">
        <v>2489</v>
      </c>
      <c r="Q665" s="80" t="s">
        <v>2490</v>
      </c>
      <c r="R665" s="79"/>
      <c r="S665" s="80">
        <v>91001</v>
      </c>
      <c r="T665" s="80" t="s">
        <v>511</v>
      </c>
      <c r="U665" s="81">
        <v>41925</v>
      </c>
      <c r="V665" s="79">
        <v>7512</v>
      </c>
    </row>
    <row r="666" spans="1:22" ht="17.25" customHeight="1" x14ac:dyDescent="0.2">
      <c r="A666" s="7">
        <v>666</v>
      </c>
      <c r="B666" s="17">
        <v>7513</v>
      </c>
      <c r="C666" s="56" t="s">
        <v>8960</v>
      </c>
      <c r="D666" s="9" t="s">
        <v>7884</v>
      </c>
      <c r="E666" s="9" t="s">
        <v>502</v>
      </c>
      <c r="F666" s="9" t="s">
        <v>1665</v>
      </c>
      <c r="G666" s="16" t="s">
        <v>103</v>
      </c>
      <c r="H666" s="16" t="s">
        <v>1692</v>
      </c>
      <c r="I666" s="16" t="s">
        <v>90</v>
      </c>
      <c r="J666" s="9"/>
      <c r="K666" s="9"/>
      <c r="L666" s="9" t="s">
        <v>2491</v>
      </c>
      <c r="M666" s="9" t="s">
        <v>2492</v>
      </c>
      <c r="N666" s="17" t="s">
        <v>1498</v>
      </c>
      <c r="O666" s="17" t="s">
        <v>2493</v>
      </c>
      <c r="P666" s="17" t="s">
        <v>2494</v>
      </c>
      <c r="Q666" s="18"/>
      <c r="R666" s="17"/>
      <c r="S666" s="18">
        <v>91001</v>
      </c>
      <c r="T666" s="18" t="s">
        <v>2425</v>
      </c>
      <c r="U666" s="19">
        <v>41927</v>
      </c>
      <c r="V666" s="17">
        <v>7513</v>
      </c>
    </row>
    <row r="667" spans="1:22" ht="17.25" customHeight="1" x14ac:dyDescent="0.2">
      <c r="A667" s="7">
        <v>667</v>
      </c>
      <c r="B667" s="17">
        <v>7514</v>
      </c>
      <c r="C667" s="56" t="s">
        <v>8959</v>
      </c>
      <c r="D667" s="9" t="s">
        <v>8665</v>
      </c>
      <c r="E667" s="9" t="s">
        <v>502</v>
      </c>
      <c r="F667" s="9" t="s">
        <v>1665</v>
      </c>
      <c r="G667" s="16" t="s">
        <v>103</v>
      </c>
      <c r="H667" s="16" t="s">
        <v>1692</v>
      </c>
      <c r="I667" s="16" t="s">
        <v>90</v>
      </c>
      <c r="J667" s="9"/>
      <c r="K667" s="9"/>
      <c r="L667" s="9" t="s">
        <v>2495</v>
      </c>
      <c r="M667" s="9" t="s">
        <v>2496</v>
      </c>
      <c r="N667" s="11" t="s">
        <v>35</v>
      </c>
      <c r="O667" s="17" t="s">
        <v>2497</v>
      </c>
      <c r="P667" s="17"/>
      <c r="Q667" s="18"/>
      <c r="R667" s="17"/>
      <c r="S667" s="18">
        <v>91001</v>
      </c>
      <c r="T667" s="18" t="s">
        <v>1086</v>
      </c>
      <c r="U667" s="19">
        <v>41939</v>
      </c>
      <c r="V667" s="17">
        <v>7514</v>
      </c>
    </row>
    <row r="668" spans="1:22" ht="17.25" customHeight="1" x14ac:dyDescent="0.2">
      <c r="A668" s="7">
        <v>668</v>
      </c>
      <c r="B668" s="17">
        <v>7515</v>
      </c>
      <c r="C668" s="142" t="s">
        <v>8958</v>
      </c>
      <c r="D668" s="9" t="s">
        <v>8666</v>
      </c>
      <c r="E668" s="9" t="s">
        <v>502</v>
      </c>
      <c r="F668" s="9" t="s">
        <v>1665</v>
      </c>
      <c r="G668" s="16" t="s">
        <v>103</v>
      </c>
      <c r="H668" s="16" t="s">
        <v>1692</v>
      </c>
      <c r="I668" s="16" t="s">
        <v>90</v>
      </c>
      <c r="J668" s="9"/>
      <c r="K668" s="9"/>
      <c r="L668" s="9" t="s">
        <v>5831</v>
      </c>
      <c r="M668" s="9" t="s">
        <v>5832</v>
      </c>
      <c r="N668" s="11" t="s">
        <v>591</v>
      </c>
      <c r="O668" s="17" t="s">
        <v>5833</v>
      </c>
      <c r="P668" s="17"/>
      <c r="Q668" s="18"/>
      <c r="R668" s="17"/>
      <c r="S668" s="18">
        <v>91001</v>
      </c>
      <c r="T668" s="18" t="s">
        <v>2425</v>
      </c>
      <c r="U668" s="19">
        <v>41939</v>
      </c>
      <c r="V668" s="17">
        <v>7515</v>
      </c>
    </row>
    <row r="669" spans="1:22" ht="17.25" customHeight="1" x14ac:dyDescent="0.2">
      <c r="A669" s="7">
        <v>669</v>
      </c>
      <c r="B669" s="17">
        <v>7516</v>
      </c>
      <c r="C669" s="56" t="s">
        <v>6524</v>
      </c>
      <c r="D669" s="9" t="s">
        <v>8850</v>
      </c>
      <c r="E669" s="9" t="s">
        <v>2434</v>
      </c>
      <c r="F669" s="9" t="s">
        <v>6525</v>
      </c>
      <c r="G669" s="16" t="s">
        <v>6526</v>
      </c>
      <c r="H669" s="16" t="s">
        <v>6527</v>
      </c>
      <c r="I669" s="16" t="s">
        <v>6528</v>
      </c>
      <c r="J669" s="9" t="s">
        <v>2189</v>
      </c>
      <c r="K669" s="9" t="s">
        <v>6529</v>
      </c>
      <c r="L669" s="9" t="s">
        <v>6530</v>
      </c>
      <c r="M669" s="9" t="s">
        <v>6531</v>
      </c>
      <c r="N669" s="11" t="s">
        <v>178</v>
      </c>
      <c r="O669" s="17"/>
      <c r="P669" s="17" t="s">
        <v>6532</v>
      </c>
      <c r="Q669" s="18" t="s">
        <v>6533</v>
      </c>
      <c r="R669" s="17"/>
      <c r="S669" s="18" t="s">
        <v>280</v>
      </c>
      <c r="T669" s="18" t="s">
        <v>6534</v>
      </c>
      <c r="U669" s="19">
        <v>41949</v>
      </c>
      <c r="V669" s="17">
        <v>7516</v>
      </c>
    </row>
    <row r="670" spans="1:22" ht="17.25" customHeight="1" x14ac:dyDescent="0.2">
      <c r="A670" s="7">
        <v>670</v>
      </c>
      <c r="B670" s="17">
        <v>7517</v>
      </c>
      <c r="C670" s="56" t="s">
        <v>8957</v>
      </c>
      <c r="D670" s="9" t="s">
        <v>9280</v>
      </c>
      <c r="E670" s="9" t="s">
        <v>162</v>
      </c>
      <c r="F670" s="9" t="s">
        <v>2498</v>
      </c>
      <c r="G670" s="86" t="s">
        <v>2499</v>
      </c>
      <c r="H670" s="16" t="s">
        <v>2500</v>
      </c>
      <c r="I670" s="16" t="s">
        <v>2501</v>
      </c>
      <c r="J670" s="9" t="s">
        <v>2502</v>
      </c>
      <c r="K670" s="9" t="s">
        <v>2503</v>
      </c>
      <c r="L670" s="9" t="s">
        <v>2504</v>
      </c>
      <c r="M670" s="9" t="s">
        <v>2505</v>
      </c>
      <c r="N670" s="11" t="s">
        <v>93</v>
      </c>
      <c r="O670" s="17" t="s">
        <v>403</v>
      </c>
      <c r="P670" s="17" t="s">
        <v>2506</v>
      </c>
      <c r="Q670" s="18" t="s">
        <v>2507</v>
      </c>
      <c r="R670" s="17"/>
      <c r="S670" s="18" t="s">
        <v>346</v>
      </c>
      <c r="T670" s="55" t="s">
        <v>2508</v>
      </c>
      <c r="U670" s="19">
        <v>41950</v>
      </c>
      <c r="V670" s="17">
        <v>7517</v>
      </c>
    </row>
    <row r="671" spans="1:22" ht="17.25" customHeight="1" x14ac:dyDescent="0.2">
      <c r="A671" s="7">
        <v>671</v>
      </c>
      <c r="B671" s="17">
        <v>7518</v>
      </c>
      <c r="C671" s="56" t="s">
        <v>6535</v>
      </c>
      <c r="D671" s="9" t="s">
        <v>8851</v>
      </c>
      <c r="E671" s="9" t="s">
        <v>2434</v>
      </c>
      <c r="F671" s="9" t="s">
        <v>6536</v>
      </c>
      <c r="G671" s="16" t="s">
        <v>6537</v>
      </c>
      <c r="H671" s="16" t="s">
        <v>6538</v>
      </c>
      <c r="I671" s="16" t="s">
        <v>6539</v>
      </c>
      <c r="J671" s="9" t="s">
        <v>6540</v>
      </c>
      <c r="K671" s="9" t="s">
        <v>6541</v>
      </c>
      <c r="L671" s="9" t="s">
        <v>6542</v>
      </c>
      <c r="M671" s="11" t="s">
        <v>6543</v>
      </c>
      <c r="N671" s="9" t="s">
        <v>93</v>
      </c>
      <c r="O671" s="17" t="s">
        <v>1468</v>
      </c>
      <c r="P671" s="17" t="s">
        <v>6544</v>
      </c>
      <c r="Q671" s="18" t="s">
        <v>6545</v>
      </c>
      <c r="R671" s="17"/>
      <c r="S671" s="18" t="s">
        <v>280</v>
      </c>
      <c r="T671" s="18" t="s">
        <v>6546</v>
      </c>
      <c r="U671" s="19">
        <v>41975</v>
      </c>
      <c r="V671" s="17">
        <v>7518</v>
      </c>
    </row>
    <row r="672" spans="1:22" ht="17.25" customHeight="1" x14ac:dyDescent="0.2">
      <c r="A672" s="7">
        <v>672</v>
      </c>
      <c r="B672" s="17">
        <v>7519</v>
      </c>
      <c r="C672" s="56" t="s">
        <v>3707</v>
      </c>
      <c r="D672" s="9" t="s">
        <v>8667</v>
      </c>
      <c r="E672" s="9" t="s">
        <v>3708</v>
      </c>
      <c r="F672" s="9" t="s">
        <v>1665</v>
      </c>
      <c r="G672" s="16" t="s">
        <v>103</v>
      </c>
      <c r="H672" s="16" t="s">
        <v>1692</v>
      </c>
      <c r="I672" s="16" t="s">
        <v>3709</v>
      </c>
      <c r="J672" s="9" t="s">
        <v>3710</v>
      </c>
      <c r="K672" s="9" t="s">
        <v>3711</v>
      </c>
      <c r="L672" s="9" t="s">
        <v>3712</v>
      </c>
      <c r="M672" s="9" t="s">
        <v>3713</v>
      </c>
      <c r="N672" s="11" t="s">
        <v>93</v>
      </c>
      <c r="O672" s="17" t="s">
        <v>125</v>
      </c>
      <c r="P672" s="17" t="s">
        <v>3714</v>
      </c>
      <c r="Q672" s="18" t="s">
        <v>3715</v>
      </c>
      <c r="R672" s="17"/>
      <c r="S672" s="18">
        <v>91001</v>
      </c>
      <c r="T672" s="16" t="s">
        <v>3716</v>
      </c>
      <c r="U672" s="19">
        <v>41985</v>
      </c>
      <c r="V672" s="17">
        <v>7519</v>
      </c>
    </row>
    <row r="673" spans="1:22" ht="17.25" customHeight="1" x14ac:dyDescent="0.2">
      <c r="A673" s="7">
        <v>673</v>
      </c>
      <c r="B673" s="17">
        <v>7520</v>
      </c>
      <c r="C673" s="56" t="s">
        <v>8956</v>
      </c>
      <c r="D673" s="9" t="s">
        <v>8668</v>
      </c>
      <c r="E673" s="9" t="s">
        <v>502</v>
      </c>
      <c r="F673" s="9" t="s">
        <v>1665</v>
      </c>
      <c r="G673" s="16" t="s">
        <v>103</v>
      </c>
      <c r="H673" s="16" t="s">
        <v>1692</v>
      </c>
      <c r="I673" s="16" t="s">
        <v>1551</v>
      </c>
      <c r="J673" s="9"/>
      <c r="K673" s="9"/>
      <c r="L673" s="9" t="s">
        <v>2509</v>
      </c>
      <c r="M673" s="9" t="s">
        <v>2510</v>
      </c>
      <c r="N673" s="11" t="s">
        <v>591</v>
      </c>
      <c r="O673" s="17" t="s">
        <v>2511</v>
      </c>
      <c r="P673" s="17" t="s">
        <v>2512</v>
      </c>
      <c r="Q673" s="18" t="s">
        <v>2513</v>
      </c>
      <c r="R673" s="17"/>
      <c r="S673" s="18">
        <v>91001</v>
      </c>
      <c r="T673" s="18" t="s">
        <v>2425</v>
      </c>
      <c r="U673" s="19">
        <v>41996</v>
      </c>
      <c r="V673" s="17">
        <v>7520</v>
      </c>
    </row>
    <row r="674" spans="1:22" ht="17.25" customHeight="1" x14ac:dyDescent="0.2">
      <c r="A674" s="7">
        <v>674</v>
      </c>
      <c r="B674" s="17">
        <v>7521</v>
      </c>
      <c r="C674" s="56" t="s">
        <v>8955</v>
      </c>
      <c r="D674" s="9" t="s">
        <v>8669</v>
      </c>
      <c r="E674" s="9" t="s">
        <v>502</v>
      </c>
      <c r="F674" s="9" t="s">
        <v>1665</v>
      </c>
      <c r="G674" s="16" t="s">
        <v>103</v>
      </c>
      <c r="H674" s="16" t="s">
        <v>1692</v>
      </c>
      <c r="I674" s="16" t="s">
        <v>90</v>
      </c>
      <c r="J674" s="9"/>
      <c r="K674" s="9"/>
      <c r="L674" s="9" t="s">
        <v>2514</v>
      </c>
      <c r="M674" s="9" t="s">
        <v>2515</v>
      </c>
      <c r="N674" s="11" t="s">
        <v>591</v>
      </c>
      <c r="O674" s="17" t="s">
        <v>2516</v>
      </c>
      <c r="P674" s="17" t="s">
        <v>2517</v>
      </c>
      <c r="Q674" s="18" t="s">
        <v>2518</v>
      </c>
      <c r="R674" s="17"/>
      <c r="S674" s="18">
        <v>91001</v>
      </c>
      <c r="T674" s="18" t="s">
        <v>1086</v>
      </c>
      <c r="U674" s="19">
        <v>41996</v>
      </c>
      <c r="V674" s="17">
        <v>7521</v>
      </c>
    </row>
    <row r="675" spans="1:22" ht="17.25" customHeight="1" x14ac:dyDescent="0.2">
      <c r="A675" s="7">
        <v>675</v>
      </c>
      <c r="B675" s="9">
        <v>7522</v>
      </c>
      <c r="C675" s="142" t="s">
        <v>8954</v>
      </c>
      <c r="D675" s="9" t="s">
        <v>8670</v>
      </c>
      <c r="E675" s="9" t="s">
        <v>502</v>
      </c>
      <c r="F675" s="9" t="s">
        <v>1665</v>
      </c>
      <c r="G675" s="9" t="s">
        <v>103</v>
      </c>
      <c r="H675" s="9" t="s">
        <v>1692</v>
      </c>
      <c r="I675" s="9" t="s">
        <v>90</v>
      </c>
      <c r="J675" s="9"/>
      <c r="K675" s="9"/>
      <c r="L675" s="9" t="s">
        <v>5919</v>
      </c>
      <c r="M675" s="9" t="s">
        <v>5920</v>
      </c>
      <c r="N675" s="9" t="s">
        <v>591</v>
      </c>
      <c r="O675" s="9" t="s">
        <v>5921</v>
      </c>
      <c r="P675" s="9" t="s">
        <v>5922</v>
      </c>
      <c r="Q675" s="9" t="s">
        <v>5923</v>
      </c>
      <c r="R675" s="9"/>
      <c r="S675" s="9" t="s">
        <v>5921</v>
      </c>
      <c r="T675" s="9" t="s">
        <v>2425</v>
      </c>
      <c r="U675" s="24">
        <v>42027</v>
      </c>
      <c r="V675" s="9">
        <v>7522</v>
      </c>
    </row>
    <row r="676" spans="1:22" ht="17.25" customHeight="1" x14ac:dyDescent="0.2">
      <c r="A676" s="7">
        <v>676</v>
      </c>
      <c r="B676" s="79">
        <v>7523</v>
      </c>
      <c r="C676" s="141" t="s">
        <v>8953</v>
      </c>
      <c r="D676" s="20" t="s">
        <v>8671</v>
      </c>
      <c r="E676" s="20" t="s">
        <v>502</v>
      </c>
      <c r="F676" s="20" t="s">
        <v>1665</v>
      </c>
      <c r="G676" s="78" t="s">
        <v>103</v>
      </c>
      <c r="H676" s="78" t="s">
        <v>1692</v>
      </c>
      <c r="I676" s="78" t="s">
        <v>90</v>
      </c>
      <c r="J676" s="20"/>
      <c r="K676" s="20"/>
      <c r="L676" s="20" t="s">
        <v>2519</v>
      </c>
      <c r="M676" s="20" t="s">
        <v>2520</v>
      </c>
      <c r="N676" s="26" t="s">
        <v>591</v>
      </c>
      <c r="O676" s="79" t="s">
        <v>2521</v>
      </c>
      <c r="P676" s="79" t="s">
        <v>2522</v>
      </c>
      <c r="Q676" s="80" t="s">
        <v>2523</v>
      </c>
      <c r="R676" s="79"/>
      <c r="S676" s="80">
        <v>91001</v>
      </c>
      <c r="T676" s="80" t="s">
        <v>1139</v>
      </c>
      <c r="U676" s="81">
        <v>42032</v>
      </c>
      <c r="V676" s="79">
        <v>7523</v>
      </c>
    </row>
    <row r="677" spans="1:22" ht="17.25" customHeight="1" x14ac:dyDescent="0.2">
      <c r="A677" s="7">
        <v>677</v>
      </c>
      <c r="B677" s="17">
        <v>7524</v>
      </c>
      <c r="C677" s="56" t="s">
        <v>8952</v>
      </c>
      <c r="D677" s="9" t="s">
        <v>8672</v>
      </c>
      <c r="E677" s="9" t="s">
        <v>502</v>
      </c>
      <c r="F677" s="9" t="s">
        <v>1665</v>
      </c>
      <c r="G677" s="16" t="s">
        <v>103</v>
      </c>
      <c r="H677" s="16" t="s">
        <v>1692</v>
      </c>
      <c r="I677" s="16" t="s">
        <v>90</v>
      </c>
      <c r="J677" s="9"/>
      <c r="K677" s="9"/>
      <c r="L677" s="9" t="s">
        <v>2524</v>
      </c>
      <c r="M677" s="9" t="s">
        <v>2525</v>
      </c>
      <c r="N677" s="11" t="s">
        <v>93</v>
      </c>
      <c r="O677" s="17" t="s">
        <v>1823</v>
      </c>
      <c r="P677" s="17" t="s">
        <v>2526</v>
      </c>
      <c r="Q677" s="18" t="s">
        <v>2527</v>
      </c>
      <c r="R677" s="17"/>
      <c r="S677" s="18">
        <v>91001</v>
      </c>
      <c r="T677" s="18" t="s">
        <v>2425</v>
      </c>
      <c r="U677" s="19">
        <v>42032</v>
      </c>
      <c r="V677" s="17">
        <v>7524</v>
      </c>
    </row>
    <row r="678" spans="1:22" ht="17.25" customHeight="1" x14ac:dyDescent="0.2">
      <c r="A678" s="7">
        <v>678</v>
      </c>
      <c r="B678" s="17">
        <v>7525</v>
      </c>
      <c r="C678" s="56" t="s">
        <v>8951</v>
      </c>
      <c r="D678" s="9" t="s">
        <v>8673</v>
      </c>
      <c r="E678" s="9" t="s">
        <v>502</v>
      </c>
      <c r="F678" s="9" t="s">
        <v>1665</v>
      </c>
      <c r="G678" s="16" t="s">
        <v>103</v>
      </c>
      <c r="H678" s="16" t="s">
        <v>1692</v>
      </c>
      <c r="I678" s="16" t="s">
        <v>90</v>
      </c>
      <c r="J678" s="9"/>
      <c r="K678" s="9"/>
      <c r="L678" s="9" t="s">
        <v>5702</v>
      </c>
      <c r="M678" s="9" t="s">
        <v>5703</v>
      </c>
      <c r="N678" s="11" t="s">
        <v>93</v>
      </c>
      <c r="O678" s="17" t="s">
        <v>5704</v>
      </c>
      <c r="P678" s="17" t="s">
        <v>5705</v>
      </c>
      <c r="Q678" s="18" t="s">
        <v>5706</v>
      </c>
      <c r="R678" s="17"/>
      <c r="S678" s="18">
        <v>91001</v>
      </c>
      <c r="T678" s="18" t="s">
        <v>1086</v>
      </c>
      <c r="U678" s="19">
        <v>42045</v>
      </c>
      <c r="V678" s="17">
        <v>7525</v>
      </c>
    </row>
    <row r="679" spans="1:22" ht="17.25" customHeight="1" x14ac:dyDescent="0.2">
      <c r="A679" s="7">
        <v>679</v>
      </c>
      <c r="B679" s="79">
        <v>7526</v>
      </c>
      <c r="C679" s="141" t="s">
        <v>8950</v>
      </c>
      <c r="D679" s="20" t="s">
        <v>8674</v>
      </c>
      <c r="E679" s="20" t="s">
        <v>502</v>
      </c>
      <c r="F679" s="20" t="s">
        <v>1665</v>
      </c>
      <c r="G679" s="78" t="s">
        <v>103</v>
      </c>
      <c r="H679" s="78" t="s">
        <v>1692</v>
      </c>
      <c r="I679" s="78" t="s">
        <v>90</v>
      </c>
      <c r="J679" s="20"/>
      <c r="K679" s="20"/>
      <c r="L679" s="20" t="s">
        <v>2528</v>
      </c>
      <c r="M679" s="20" t="s">
        <v>2529</v>
      </c>
      <c r="N679" s="26" t="s">
        <v>865</v>
      </c>
      <c r="O679" s="79" t="s">
        <v>2530</v>
      </c>
      <c r="P679" s="79" t="s">
        <v>2531</v>
      </c>
      <c r="Q679" s="80" t="s">
        <v>2532</v>
      </c>
      <c r="R679" s="79"/>
      <c r="S679" s="80">
        <v>91001</v>
      </c>
      <c r="T679" s="80" t="s">
        <v>1086</v>
      </c>
      <c r="U679" s="81">
        <v>42047</v>
      </c>
      <c r="V679" s="79">
        <v>7526</v>
      </c>
    </row>
    <row r="680" spans="1:22" ht="17.25" customHeight="1" x14ac:dyDescent="0.2">
      <c r="A680" s="7">
        <v>680</v>
      </c>
      <c r="B680" s="79">
        <v>7527</v>
      </c>
      <c r="C680" s="141" t="s">
        <v>8949</v>
      </c>
      <c r="D680" s="20" t="s">
        <v>8675</v>
      </c>
      <c r="E680" s="20" t="s">
        <v>502</v>
      </c>
      <c r="F680" s="20" t="s">
        <v>1665</v>
      </c>
      <c r="G680" s="78" t="s">
        <v>103</v>
      </c>
      <c r="H680" s="78" t="s">
        <v>1692</v>
      </c>
      <c r="I680" s="78"/>
      <c r="J680" s="20"/>
      <c r="K680" s="20"/>
      <c r="L680" s="20" t="s">
        <v>2533</v>
      </c>
      <c r="M680" s="20" t="s">
        <v>2534</v>
      </c>
      <c r="N680" s="26" t="s">
        <v>1129</v>
      </c>
      <c r="O680" s="79" t="s">
        <v>2535</v>
      </c>
      <c r="P680" s="79" t="s">
        <v>2536</v>
      </c>
      <c r="Q680" s="80" t="s">
        <v>2537</v>
      </c>
      <c r="R680" s="79"/>
      <c r="S680" s="80">
        <v>91001</v>
      </c>
      <c r="T680" s="80" t="s">
        <v>1139</v>
      </c>
      <c r="U680" s="81">
        <v>42047</v>
      </c>
      <c r="V680" s="79">
        <v>7527</v>
      </c>
    </row>
    <row r="681" spans="1:22" ht="17.25" customHeight="1" x14ac:dyDescent="0.2">
      <c r="A681" s="7">
        <v>681</v>
      </c>
      <c r="B681" s="79">
        <v>7528</v>
      </c>
      <c r="C681" s="141" t="s">
        <v>8948</v>
      </c>
      <c r="D681" s="20" t="s">
        <v>8676</v>
      </c>
      <c r="E681" s="20" t="s">
        <v>502</v>
      </c>
      <c r="F681" s="20" t="s">
        <v>1665</v>
      </c>
      <c r="G681" s="78" t="s">
        <v>103</v>
      </c>
      <c r="H681" s="78" t="s">
        <v>1692</v>
      </c>
      <c r="I681" s="78" t="s">
        <v>90</v>
      </c>
      <c r="J681" s="20"/>
      <c r="K681" s="20"/>
      <c r="L681" s="20" t="s">
        <v>2538</v>
      </c>
      <c r="M681" s="20" t="s">
        <v>2539</v>
      </c>
      <c r="N681" s="26" t="s">
        <v>106</v>
      </c>
      <c r="O681" s="79" t="s">
        <v>2540</v>
      </c>
      <c r="P681" s="79" t="s">
        <v>2541</v>
      </c>
      <c r="Q681" s="80" t="s">
        <v>2542</v>
      </c>
      <c r="R681" s="79"/>
      <c r="S681" s="80">
        <v>91001</v>
      </c>
      <c r="T681" s="80" t="s">
        <v>1429</v>
      </c>
      <c r="U681" s="81">
        <v>42052</v>
      </c>
      <c r="V681" s="79">
        <v>7528</v>
      </c>
    </row>
    <row r="682" spans="1:22" ht="17.25" customHeight="1" x14ac:dyDescent="0.2">
      <c r="A682" s="7">
        <v>682</v>
      </c>
      <c r="B682" s="17">
        <v>7529</v>
      </c>
      <c r="C682" s="56" t="s">
        <v>2543</v>
      </c>
      <c r="D682" s="9" t="s">
        <v>7953</v>
      </c>
      <c r="E682" s="9" t="s">
        <v>2544</v>
      </c>
      <c r="F682" s="9" t="s">
        <v>2545</v>
      </c>
      <c r="G682" s="16" t="s">
        <v>103</v>
      </c>
      <c r="H682" s="16" t="s">
        <v>2546</v>
      </c>
      <c r="I682" s="16" t="s">
        <v>90</v>
      </c>
      <c r="J682" s="9"/>
      <c r="K682" s="9"/>
      <c r="L682" s="9" t="s">
        <v>2547</v>
      </c>
      <c r="M682" s="9" t="s">
        <v>2548</v>
      </c>
      <c r="N682" s="11" t="s">
        <v>507</v>
      </c>
      <c r="O682" s="17" t="s">
        <v>2549</v>
      </c>
      <c r="P682" s="17" t="s">
        <v>2550</v>
      </c>
      <c r="Q682" s="18" t="s">
        <v>2551</v>
      </c>
      <c r="R682" s="17"/>
      <c r="S682" s="18">
        <v>91001</v>
      </c>
      <c r="T682" s="18" t="s">
        <v>1086</v>
      </c>
      <c r="U682" s="19">
        <v>42052</v>
      </c>
      <c r="V682" s="17">
        <v>7529</v>
      </c>
    </row>
    <row r="683" spans="1:22" ht="17.25" customHeight="1" x14ac:dyDescent="0.2">
      <c r="A683" s="7">
        <v>683</v>
      </c>
      <c r="B683" s="17">
        <v>7530</v>
      </c>
      <c r="C683" s="56" t="s">
        <v>6586</v>
      </c>
      <c r="D683" s="9" t="s">
        <v>8852</v>
      </c>
      <c r="E683" s="9" t="s">
        <v>55</v>
      </c>
      <c r="F683" s="9" t="s">
        <v>6587</v>
      </c>
      <c r="G683" s="16" t="s">
        <v>6588</v>
      </c>
      <c r="H683" s="16" t="s">
        <v>6527</v>
      </c>
      <c r="I683" s="16" t="s">
        <v>6589</v>
      </c>
      <c r="J683" s="9" t="s">
        <v>441</v>
      </c>
      <c r="K683" s="9" t="s">
        <v>6590</v>
      </c>
      <c r="L683" s="9" t="s">
        <v>6591</v>
      </c>
      <c r="M683" s="9" t="s">
        <v>6592</v>
      </c>
      <c r="N683" s="11" t="s">
        <v>93</v>
      </c>
      <c r="O683" s="17" t="s">
        <v>294</v>
      </c>
      <c r="P683" s="17" t="s">
        <v>6593</v>
      </c>
      <c r="Q683" s="18" t="s">
        <v>6594</v>
      </c>
      <c r="R683" s="17"/>
      <c r="S683" s="18" t="s">
        <v>280</v>
      </c>
      <c r="T683" s="18" t="s">
        <v>6595</v>
      </c>
      <c r="U683" s="19">
        <v>42052</v>
      </c>
      <c r="V683" s="17">
        <v>7530</v>
      </c>
    </row>
    <row r="684" spans="1:22" ht="17.25" customHeight="1" x14ac:dyDescent="0.2">
      <c r="A684" s="7">
        <v>684</v>
      </c>
      <c r="B684" s="17">
        <v>7531</v>
      </c>
      <c r="C684" s="56" t="s">
        <v>8947</v>
      </c>
      <c r="D684" s="9" t="s">
        <v>7956</v>
      </c>
      <c r="E684" s="9" t="s">
        <v>502</v>
      </c>
      <c r="F684" s="9" t="s">
        <v>1665</v>
      </c>
      <c r="G684" s="16" t="s">
        <v>103</v>
      </c>
      <c r="H684" s="16" t="s">
        <v>1692</v>
      </c>
      <c r="I684" s="16" t="s">
        <v>90</v>
      </c>
      <c r="J684" s="9"/>
      <c r="K684" s="9"/>
      <c r="L684" s="27" t="s">
        <v>2552</v>
      </c>
      <c r="M684" s="9" t="s">
        <v>2553</v>
      </c>
      <c r="N684" s="11" t="s">
        <v>741</v>
      </c>
      <c r="O684" s="17" t="s">
        <v>2554</v>
      </c>
      <c r="P684" s="17" t="s">
        <v>2555</v>
      </c>
      <c r="Q684" s="18" t="s">
        <v>2556</v>
      </c>
      <c r="R684" s="17"/>
      <c r="S684" s="18">
        <v>91001</v>
      </c>
      <c r="T684" s="18" t="s">
        <v>1086</v>
      </c>
      <c r="U684" s="19">
        <v>42053</v>
      </c>
      <c r="V684" s="17">
        <v>7531</v>
      </c>
    </row>
    <row r="685" spans="1:22" ht="17.25" customHeight="1" x14ac:dyDescent="0.2">
      <c r="A685" s="7">
        <v>685</v>
      </c>
      <c r="B685" s="79">
        <v>7532</v>
      </c>
      <c r="C685" s="141" t="s">
        <v>8946</v>
      </c>
      <c r="D685" s="20" t="s">
        <v>8677</v>
      </c>
      <c r="E685" s="20" t="s">
        <v>502</v>
      </c>
      <c r="F685" s="20" t="s">
        <v>1665</v>
      </c>
      <c r="G685" s="78" t="s">
        <v>103</v>
      </c>
      <c r="H685" s="78" t="s">
        <v>1692</v>
      </c>
      <c r="I685" s="78" t="s">
        <v>90</v>
      </c>
      <c r="J685" s="20"/>
      <c r="K685" s="20"/>
      <c r="L685" s="20" t="s">
        <v>2558</v>
      </c>
      <c r="M685" s="20" t="s">
        <v>2559</v>
      </c>
      <c r="N685" s="26" t="s">
        <v>865</v>
      </c>
      <c r="O685" s="79" t="s">
        <v>2560</v>
      </c>
      <c r="P685" s="79" t="s">
        <v>2561</v>
      </c>
      <c r="Q685" s="80" t="s">
        <v>2562</v>
      </c>
      <c r="R685" s="79"/>
      <c r="S685" s="80">
        <v>91001</v>
      </c>
      <c r="T685" s="80" t="s">
        <v>1139</v>
      </c>
      <c r="U685" s="81">
        <v>42053</v>
      </c>
      <c r="V685" s="79">
        <v>7532</v>
      </c>
    </row>
    <row r="686" spans="1:22" ht="17.25" customHeight="1" x14ac:dyDescent="0.2">
      <c r="A686" s="7">
        <v>686</v>
      </c>
      <c r="B686" s="17">
        <v>7533</v>
      </c>
      <c r="C686" s="56" t="s">
        <v>8945</v>
      </c>
      <c r="D686" s="9" t="s">
        <v>8678</v>
      </c>
      <c r="E686" s="9" t="s">
        <v>502</v>
      </c>
      <c r="F686" s="9" t="s">
        <v>1665</v>
      </c>
      <c r="G686" s="16" t="s">
        <v>103</v>
      </c>
      <c r="H686" s="16" t="s">
        <v>1692</v>
      </c>
      <c r="I686" s="16" t="s">
        <v>90</v>
      </c>
      <c r="J686" s="9"/>
      <c r="K686" s="9"/>
      <c r="L686" s="9" t="s">
        <v>2563</v>
      </c>
      <c r="M686" s="9" t="s">
        <v>2564</v>
      </c>
      <c r="N686" s="11" t="s">
        <v>865</v>
      </c>
      <c r="O686" s="17" t="s">
        <v>2565</v>
      </c>
      <c r="P686" s="17" t="s">
        <v>2566</v>
      </c>
      <c r="Q686" s="18" t="s">
        <v>2567</v>
      </c>
      <c r="R686" s="17"/>
      <c r="S686" s="18">
        <v>91001</v>
      </c>
      <c r="T686" s="80" t="s">
        <v>1925</v>
      </c>
      <c r="U686" s="19">
        <v>42053</v>
      </c>
      <c r="V686" s="17">
        <v>7533</v>
      </c>
    </row>
    <row r="687" spans="1:22" ht="17.25" customHeight="1" x14ac:dyDescent="0.2">
      <c r="A687" s="7">
        <v>687</v>
      </c>
      <c r="B687" s="79">
        <v>7534</v>
      </c>
      <c r="C687" s="141" t="s">
        <v>8944</v>
      </c>
      <c r="D687" s="20" t="s">
        <v>8679</v>
      </c>
      <c r="E687" s="20" t="s">
        <v>502</v>
      </c>
      <c r="F687" s="20" t="s">
        <v>1665</v>
      </c>
      <c r="G687" s="78" t="s">
        <v>103</v>
      </c>
      <c r="H687" s="78" t="s">
        <v>1692</v>
      </c>
      <c r="I687" s="78" t="s">
        <v>90</v>
      </c>
      <c r="J687" s="20"/>
      <c r="K687" s="20"/>
      <c r="L687" s="20" t="s">
        <v>2568</v>
      </c>
      <c r="M687" s="20" t="s">
        <v>2569</v>
      </c>
      <c r="N687" s="26" t="s">
        <v>106</v>
      </c>
      <c r="O687" s="79" t="s">
        <v>2570</v>
      </c>
      <c r="P687" s="79" t="s">
        <v>2571</v>
      </c>
      <c r="Q687" s="80" t="s">
        <v>2572</v>
      </c>
      <c r="R687" s="79"/>
      <c r="S687" s="80">
        <v>91001</v>
      </c>
      <c r="T687" s="80" t="s">
        <v>1339</v>
      </c>
      <c r="U687" s="81">
        <v>42053</v>
      </c>
      <c r="V687" s="79">
        <v>7534</v>
      </c>
    </row>
    <row r="688" spans="1:22" ht="17.25" customHeight="1" x14ac:dyDescent="0.2">
      <c r="A688" s="7">
        <v>688</v>
      </c>
      <c r="B688" s="17">
        <v>7535</v>
      </c>
      <c r="C688" s="56" t="s">
        <v>8943</v>
      </c>
      <c r="D688" s="9" t="s">
        <v>7978</v>
      </c>
      <c r="E688" s="9" t="s">
        <v>502</v>
      </c>
      <c r="F688" s="9" t="s">
        <v>1665</v>
      </c>
      <c r="G688" s="16" t="s">
        <v>103</v>
      </c>
      <c r="H688" s="16" t="s">
        <v>1692</v>
      </c>
      <c r="I688" s="16" t="s">
        <v>90</v>
      </c>
      <c r="J688" s="9"/>
      <c r="K688" s="9"/>
      <c r="L688" s="9" t="s">
        <v>2573</v>
      </c>
      <c r="M688" s="9" t="s">
        <v>2574</v>
      </c>
      <c r="N688" s="11" t="s">
        <v>93</v>
      </c>
      <c r="O688" s="17" t="s">
        <v>2575</v>
      </c>
      <c r="P688" s="17" t="s">
        <v>2576</v>
      </c>
      <c r="Q688" s="18" t="s">
        <v>2577</v>
      </c>
      <c r="R688" s="17"/>
      <c r="S688" s="18">
        <v>91001</v>
      </c>
      <c r="T688" s="18" t="s">
        <v>1086</v>
      </c>
      <c r="U688" s="19">
        <v>42053</v>
      </c>
      <c r="V688" s="17">
        <v>7535</v>
      </c>
    </row>
    <row r="689" spans="1:22" ht="17.25" customHeight="1" x14ac:dyDescent="0.2">
      <c r="A689" s="7">
        <v>689</v>
      </c>
      <c r="B689" s="79">
        <v>7536</v>
      </c>
      <c r="C689" s="141" t="s">
        <v>8942</v>
      </c>
      <c r="D689" s="20" t="s">
        <v>8680</v>
      </c>
      <c r="E689" s="20" t="s">
        <v>502</v>
      </c>
      <c r="F689" s="20" t="s">
        <v>1665</v>
      </c>
      <c r="G689" s="78" t="s">
        <v>103</v>
      </c>
      <c r="H689" s="78" t="s">
        <v>1692</v>
      </c>
      <c r="I689" s="78" t="s">
        <v>90</v>
      </c>
      <c r="J689" s="20"/>
      <c r="K689" s="20"/>
      <c r="L689" s="20" t="s">
        <v>2578</v>
      </c>
      <c r="M689" s="20" t="s">
        <v>2579</v>
      </c>
      <c r="N689" s="26" t="s">
        <v>178</v>
      </c>
      <c r="O689" s="79" t="s">
        <v>2580</v>
      </c>
      <c r="P689" s="79" t="s">
        <v>2581</v>
      </c>
      <c r="Q689" s="80" t="s">
        <v>2582</v>
      </c>
      <c r="R689" s="79"/>
      <c r="S689" s="80">
        <v>91001</v>
      </c>
      <c r="T689" s="80" t="s">
        <v>1086</v>
      </c>
      <c r="U689" s="81">
        <v>42053</v>
      </c>
      <c r="V689" s="79">
        <v>7536</v>
      </c>
    </row>
    <row r="690" spans="1:22" ht="17.25" customHeight="1" x14ac:dyDescent="0.2">
      <c r="A690" s="7">
        <v>690</v>
      </c>
      <c r="B690" s="79">
        <v>7537</v>
      </c>
      <c r="C690" s="141" t="s">
        <v>8941</v>
      </c>
      <c r="D690" s="20" t="s">
        <v>8681</v>
      </c>
      <c r="E690" s="20" t="s">
        <v>502</v>
      </c>
      <c r="F690" s="20" t="s">
        <v>1665</v>
      </c>
      <c r="G690" s="78" t="s">
        <v>103</v>
      </c>
      <c r="H690" s="78" t="s">
        <v>1692</v>
      </c>
      <c r="I690" s="78" t="s">
        <v>90</v>
      </c>
      <c r="J690" s="20"/>
      <c r="K690" s="20"/>
      <c r="L690" s="20" t="s">
        <v>2583</v>
      </c>
      <c r="M690" s="20" t="s">
        <v>2584</v>
      </c>
      <c r="N690" s="26" t="s">
        <v>178</v>
      </c>
      <c r="O690" s="79" t="s">
        <v>2585</v>
      </c>
      <c r="P690" s="79" t="s">
        <v>2586</v>
      </c>
      <c r="Q690" s="80"/>
      <c r="R690" s="79"/>
      <c r="S690" s="80">
        <v>91001</v>
      </c>
      <c r="T690" s="80" t="s">
        <v>1086</v>
      </c>
      <c r="U690" s="81">
        <v>42053</v>
      </c>
      <c r="V690" s="79">
        <v>7537</v>
      </c>
    </row>
    <row r="691" spans="1:22" ht="17.25" customHeight="1" x14ac:dyDescent="0.2">
      <c r="A691" s="7">
        <v>691</v>
      </c>
      <c r="B691" s="79">
        <v>7538</v>
      </c>
      <c r="C691" s="141" t="s">
        <v>8940</v>
      </c>
      <c r="D691" s="20" t="s">
        <v>8682</v>
      </c>
      <c r="E691" s="20" t="s">
        <v>502</v>
      </c>
      <c r="F691" s="20" t="s">
        <v>1665</v>
      </c>
      <c r="G691" s="78" t="s">
        <v>103</v>
      </c>
      <c r="H691" s="78" t="s">
        <v>1692</v>
      </c>
      <c r="I691" s="78" t="s">
        <v>90</v>
      </c>
      <c r="J691" s="20"/>
      <c r="K691" s="20"/>
      <c r="L691" s="20" t="s">
        <v>2587</v>
      </c>
      <c r="M691" s="20" t="s">
        <v>2588</v>
      </c>
      <c r="N691" s="26" t="s">
        <v>756</v>
      </c>
      <c r="O691" s="79" t="s">
        <v>2589</v>
      </c>
      <c r="P691" s="79" t="s">
        <v>2590</v>
      </c>
      <c r="Q691" s="80"/>
      <c r="R691" s="79"/>
      <c r="S691" s="80">
        <v>91001</v>
      </c>
      <c r="T691" s="80" t="s">
        <v>1086</v>
      </c>
      <c r="U691" s="81">
        <v>42053</v>
      </c>
      <c r="V691" s="79">
        <v>7538</v>
      </c>
    </row>
    <row r="692" spans="1:22" ht="17.25" customHeight="1" x14ac:dyDescent="0.2">
      <c r="A692" s="7">
        <v>692</v>
      </c>
      <c r="B692" s="17">
        <v>7539</v>
      </c>
      <c r="C692" s="56" t="s">
        <v>7322</v>
      </c>
      <c r="D692" s="9" t="s">
        <v>8853</v>
      </c>
      <c r="E692" s="9" t="s">
        <v>2434</v>
      </c>
      <c r="F692" s="9" t="s">
        <v>7323</v>
      </c>
      <c r="G692" s="16" t="s">
        <v>7324</v>
      </c>
      <c r="H692" s="16" t="s">
        <v>7325</v>
      </c>
      <c r="I692" s="16" t="s">
        <v>7326</v>
      </c>
      <c r="J692" s="9" t="s">
        <v>3076</v>
      </c>
      <c r="K692" s="9" t="s">
        <v>7327</v>
      </c>
      <c r="L692" s="9" t="s">
        <v>7328</v>
      </c>
      <c r="M692" s="9" t="s">
        <v>7329</v>
      </c>
      <c r="N692" s="11" t="s">
        <v>93</v>
      </c>
      <c r="O692" s="17" t="s">
        <v>5843</v>
      </c>
      <c r="P692" s="17" t="s">
        <v>7330</v>
      </c>
      <c r="Q692" s="18" t="s">
        <v>7331</v>
      </c>
      <c r="R692" s="17"/>
      <c r="S692" s="18" t="s">
        <v>280</v>
      </c>
      <c r="T692" s="18" t="s">
        <v>7332</v>
      </c>
      <c r="U692" s="19">
        <v>42053</v>
      </c>
      <c r="V692" s="17">
        <v>7539</v>
      </c>
    </row>
    <row r="693" spans="1:22" ht="17.25" customHeight="1" x14ac:dyDescent="0.2">
      <c r="A693" s="7">
        <v>693</v>
      </c>
      <c r="B693" s="79">
        <v>7540</v>
      </c>
      <c r="C693" s="141" t="s">
        <v>8938</v>
      </c>
      <c r="D693" s="20" t="s">
        <v>8683</v>
      </c>
      <c r="E693" s="20" t="s">
        <v>502</v>
      </c>
      <c r="F693" s="20" t="s">
        <v>1665</v>
      </c>
      <c r="G693" s="78" t="s">
        <v>103</v>
      </c>
      <c r="H693" s="78" t="s">
        <v>1692</v>
      </c>
      <c r="I693" s="78" t="s">
        <v>90</v>
      </c>
      <c r="J693" s="20"/>
      <c r="K693" s="20"/>
      <c r="L693" s="20" t="s">
        <v>2591</v>
      </c>
      <c r="M693" s="20" t="s">
        <v>2592</v>
      </c>
      <c r="N693" s="26" t="s">
        <v>178</v>
      </c>
      <c r="O693" s="79" t="s">
        <v>2593</v>
      </c>
      <c r="P693" s="79" t="s">
        <v>2594</v>
      </c>
      <c r="Q693" s="80" t="s">
        <v>2595</v>
      </c>
      <c r="R693" s="79"/>
      <c r="S693" s="80">
        <v>91001</v>
      </c>
      <c r="T693" s="80" t="s">
        <v>1086</v>
      </c>
      <c r="U693" s="81">
        <v>42053</v>
      </c>
      <c r="V693" s="79">
        <v>7540</v>
      </c>
    </row>
    <row r="694" spans="1:22" ht="17.25" customHeight="1" x14ac:dyDescent="0.2">
      <c r="A694" s="7">
        <v>694</v>
      </c>
      <c r="B694" s="17">
        <v>7541</v>
      </c>
      <c r="C694" s="56" t="s">
        <v>5625</v>
      </c>
      <c r="D694" s="9" t="s">
        <v>8684</v>
      </c>
      <c r="E694" s="9" t="s">
        <v>2544</v>
      </c>
      <c r="F694" s="9" t="s">
        <v>2545</v>
      </c>
      <c r="G694" s="16" t="s">
        <v>103</v>
      </c>
      <c r="H694" s="16" t="s">
        <v>2546</v>
      </c>
      <c r="I694" s="16" t="s">
        <v>90</v>
      </c>
      <c r="J694" s="9"/>
      <c r="K694" s="9"/>
      <c r="L694" s="9" t="s">
        <v>5626</v>
      </c>
      <c r="M694" s="9" t="s">
        <v>5627</v>
      </c>
      <c r="N694" s="11" t="s">
        <v>741</v>
      </c>
      <c r="O694" s="17" t="s">
        <v>5628</v>
      </c>
      <c r="P694" s="17" t="s">
        <v>5629</v>
      </c>
      <c r="Q694" s="18" t="s">
        <v>5630</v>
      </c>
      <c r="R694" s="17"/>
      <c r="S694" s="18">
        <v>91001</v>
      </c>
      <c r="T694" s="18" t="s">
        <v>1086</v>
      </c>
      <c r="U694" s="19">
        <v>42053</v>
      </c>
      <c r="V694" s="17">
        <v>7541</v>
      </c>
    </row>
    <row r="695" spans="1:22" ht="17.25" customHeight="1" x14ac:dyDescent="0.2">
      <c r="A695" s="7">
        <v>695</v>
      </c>
      <c r="B695" s="17">
        <v>7542</v>
      </c>
      <c r="C695" s="56" t="s">
        <v>2596</v>
      </c>
      <c r="D695" s="9" t="s">
        <v>8685</v>
      </c>
      <c r="E695" s="9" t="s">
        <v>2544</v>
      </c>
      <c r="F695" s="9" t="s">
        <v>2545</v>
      </c>
      <c r="G695" s="16" t="s">
        <v>103</v>
      </c>
      <c r="H695" s="16" t="s">
        <v>2546</v>
      </c>
      <c r="I695" s="16" t="s">
        <v>90</v>
      </c>
      <c r="J695" s="9"/>
      <c r="K695" s="9"/>
      <c r="L695" s="9" t="s">
        <v>2597</v>
      </c>
      <c r="M695" s="9" t="s">
        <v>2598</v>
      </c>
      <c r="N695" s="11" t="s">
        <v>727</v>
      </c>
      <c r="O695" s="17" t="s">
        <v>2599</v>
      </c>
      <c r="P695" s="17" t="s">
        <v>2600</v>
      </c>
      <c r="Q695" s="18"/>
      <c r="R695" s="17"/>
      <c r="S695" s="18">
        <v>91001</v>
      </c>
      <c r="T695" s="18" t="s">
        <v>1086</v>
      </c>
      <c r="U695" s="19">
        <v>42054</v>
      </c>
      <c r="V695" s="17">
        <v>7542</v>
      </c>
    </row>
    <row r="696" spans="1:22" ht="17.25" customHeight="1" x14ac:dyDescent="0.2">
      <c r="A696" s="7">
        <v>696</v>
      </c>
      <c r="B696" s="79">
        <v>7543</v>
      </c>
      <c r="C696" s="141" t="s">
        <v>8937</v>
      </c>
      <c r="D696" s="20" t="s">
        <v>7977</v>
      </c>
      <c r="E696" s="20" t="s">
        <v>502</v>
      </c>
      <c r="F696" s="20" t="s">
        <v>1665</v>
      </c>
      <c r="G696" s="78" t="s">
        <v>103</v>
      </c>
      <c r="H696" s="78" t="s">
        <v>1692</v>
      </c>
      <c r="I696" s="78" t="s">
        <v>90</v>
      </c>
      <c r="J696" s="20"/>
      <c r="K696" s="20"/>
      <c r="L696" s="20" t="s">
        <v>2601</v>
      </c>
      <c r="M696" s="20" t="s">
        <v>2602</v>
      </c>
      <c r="N696" s="26" t="s">
        <v>93</v>
      </c>
      <c r="O696" s="79" t="s">
        <v>2603</v>
      </c>
      <c r="P696" s="79" t="s">
        <v>2604</v>
      </c>
      <c r="Q696" s="88" t="s">
        <v>2605</v>
      </c>
      <c r="R696" s="79"/>
      <c r="S696" s="80">
        <v>91001</v>
      </c>
      <c r="T696" s="80" t="s">
        <v>1086</v>
      </c>
      <c r="U696" s="81">
        <v>42058</v>
      </c>
      <c r="V696" s="79">
        <v>7543</v>
      </c>
    </row>
    <row r="697" spans="1:22" ht="17.25" customHeight="1" x14ac:dyDescent="0.2">
      <c r="A697" s="7">
        <v>697</v>
      </c>
      <c r="B697" s="79">
        <v>7544</v>
      </c>
      <c r="C697" s="141" t="s">
        <v>8936</v>
      </c>
      <c r="D697" s="20" t="s">
        <v>7917</v>
      </c>
      <c r="E697" s="20" t="s">
        <v>502</v>
      </c>
      <c r="F697" s="20" t="s">
        <v>1665</v>
      </c>
      <c r="G697" s="78" t="s">
        <v>103</v>
      </c>
      <c r="H697" s="78" t="s">
        <v>1692</v>
      </c>
      <c r="I697" s="78" t="s">
        <v>90</v>
      </c>
      <c r="J697" s="20"/>
      <c r="K697" s="20"/>
      <c r="L697" s="20" t="s">
        <v>2606</v>
      </c>
      <c r="M697" s="20" t="s">
        <v>2607</v>
      </c>
      <c r="N697" s="26" t="s">
        <v>64</v>
      </c>
      <c r="O697" s="79" t="s">
        <v>2608</v>
      </c>
      <c r="P697" s="79" t="s">
        <v>2609</v>
      </c>
      <c r="Q697" s="80" t="s">
        <v>2610</v>
      </c>
      <c r="R697" s="79"/>
      <c r="S697" s="80">
        <v>91001</v>
      </c>
      <c r="T697" s="80" t="s">
        <v>1086</v>
      </c>
      <c r="U697" s="81">
        <v>42059</v>
      </c>
      <c r="V697" s="79">
        <v>7544</v>
      </c>
    </row>
    <row r="698" spans="1:22" ht="17.25" customHeight="1" x14ac:dyDescent="0.2">
      <c r="A698" s="7">
        <v>698</v>
      </c>
      <c r="B698" s="17">
        <v>7545</v>
      </c>
      <c r="C698" s="56" t="s">
        <v>8935</v>
      </c>
      <c r="D698" s="9" t="s">
        <v>7916</v>
      </c>
      <c r="E698" s="9" t="s">
        <v>502</v>
      </c>
      <c r="F698" s="9" t="s">
        <v>1665</v>
      </c>
      <c r="G698" s="16" t="s">
        <v>103</v>
      </c>
      <c r="H698" s="16" t="s">
        <v>1692</v>
      </c>
      <c r="I698" s="16" t="s">
        <v>90</v>
      </c>
      <c r="J698" s="9"/>
      <c r="K698" s="9"/>
      <c r="L698" s="9" t="s">
        <v>2611</v>
      </c>
      <c r="M698" s="9" t="s">
        <v>2612</v>
      </c>
      <c r="N698" s="11" t="s">
        <v>64</v>
      </c>
      <c r="O698" s="17" t="s">
        <v>2613</v>
      </c>
      <c r="P698" s="17" t="s">
        <v>2614</v>
      </c>
      <c r="Q698" s="18"/>
      <c r="R698" s="17"/>
      <c r="S698" s="18">
        <v>91001</v>
      </c>
      <c r="T698" s="18" t="s">
        <v>1086</v>
      </c>
      <c r="U698" s="19">
        <v>42059</v>
      </c>
      <c r="V698" s="17">
        <v>7545</v>
      </c>
    </row>
    <row r="699" spans="1:22" ht="17.25" customHeight="1" x14ac:dyDescent="0.2">
      <c r="A699" s="7">
        <v>699</v>
      </c>
      <c r="B699" s="79">
        <v>7546</v>
      </c>
      <c r="C699" s="141" t="s">
        <v>8934</v>
      </c>
      <c r="D699" s="20" t="s">
        <v>7888</v>
      </c>
      <c r="E699" s="20" t="s">
        <v>502</v>
      </c>
      <c r="F699" s="20" t="s">
        <v>1665</v>
      </c>
      <c r="G699" s="78" t="s">
        <v>103</v>
      </c>
      <c r="H699" s="78" t="s">
        <v>1692</v>
      </c>
      <c r="I699" s="78" t="s">
        <v>90</v>
      </c>
      <c r="J699" s="20"/>
      <c r="K699" s="20"/>
      <c r="L699" s="20" t="s">
        <v>2615</v>
      </c>
      <c r="M699" s="109" t="s">
        <v>2616</v>
      </c>
      <c r="N699" s="26" t="s">
        <v>1129</v>
      </c>
      <c r="O699" s="79" t="s">
        <v>2617</v>
      </c>
      <c r="P699" s="79" t="s">
        <v>2618</v>
      </c>
      <c r="Q699" s="80" t="s">
        <v>2619</v>
      </c>
      <c r="R699" s="79"/>
      <c r="S699" s="80">
        <v>91001</v>
      </c>
      <c r="T699" s="80" t="s">
        <v>1086</v>
      </c>
      <c r="U699" s="81">
        <v>42059</v>
      </c>
      <c r="V699" s="79">
        <v>7546</v>
      </c>
    </row>
    <row r="700" spans="1:22" ht="17.25" customHeight="1" x14ac:dyDescent="0.2">
      <c r="A700" s="7">
        <v>700</v>
      </c>
      <c r="B700" s="79">
        <v>7547</v>
      </c>
      <c r="C700" s="141" t="s">
        <v>8933</v>
      </c>
      <c r="D700" s="20" t="s">
        <v>8686</v>
      </c>
      <c r="E700" s="20" t="s">
        <v>502</v>
      </c>
      <c r="F700" s="20" t="s">
        <v>1665</v>
      </c>
      <c r="G700" s="78" t="s">
        <v>103</v>
      </c>
      <c r="H700" s="78" t="s">
        <v>1692</v>
      </c>
      <c r="I700" s="78" t="s">
        <v>90</v>
      </c>
      <c r="J700" s="20"/>
      <c r="K700" s="20"/>
      <c r="L700" s="20" t="s">
        <v>2620</v>
      </c>
      <c r="M700" s="20" t="s">
        <v>2621</v>
      </c>
      <c r="N700" s="26" t="s">
        <v>1129</v>
      </c>
      <c r="O700" s="79" t="s">
        <v>2622</v>
      </c>
      <c r="P700" s="79" t="s">
        <v>2623</v>
      </c>
      <c r="Q700" s="80" t="s">
        <v>2624</v>
      </c>
      <c r="R700" s="79"/>
      <c r="S700" s="80">
        <v>91001</v>
      </c>
      <c r="T700" s="80" t="s">
        <v>1086</v>
      </c>
      <c r="U700" s="81">
        <v>42059</v>
      </c>
      <c r="V700" s="79">
        <v>7547</v>
      </c>
    </row>
    <row r="701" spans="1:22" ht="17.25" customHeight="1" x14ac:dyDescent="0.2">
      <c r="A701" s="7">
        <v>701</v>
      </c>
      <c r="B701" s="17">
        <v>7548</v>
      </c>
      <c r="C701" s="56" t="s">
        <v>8932</v>
      </c>
      <c r="D701" s="9" t="s">
        <v>8687</v>
      </c>
      <c r="E701" s="9" t="s">
        <v>502</v>
      </c>
      <c r="F701" s="9" t="s">
        <v>1665</v>
      </c>
      <c r="G701" s="16" t="s">
        <v>1665</v>
      </c>
      <c r="H701" s="16" t="s">
        <v>1692</v>
      </c>
      <c r="I701" s="16" t="s">
        <v>90</v>
      </c>
      <c r="J701" s="9"/>
      <c r="K701" s="9"/>
      <c r="L701" s="9" t="s">
        <v>2625</v>
      </c>
      <c r="M701" s="9" t="s">
        <v>2626</v>
      </c>
      <c r="N701" s="11" t="s">
        <v>1129</v>
      </c>
      <c r="O701" s="17" t="s">
        <v>2627</v>
      </c>
      <c r="P701" s="17" t="s">
        <v>2628</v>
      </c>
      <c r="Q701" s="18" t="s">
        <v>2629</v>
      </c>
      <c r="R701" s="17"/>
      <c r="S701" s="18">
        <v>91001</v>
      </c>
      <c r="T701" s="18" t="s">
        <v>1086</v>
      </c>
      <c r="U701" s="19">
        <v>42059</v>
      </c>
      <c r="V701" s="17">
        <v>7548</v>
      </c>
    </row>
    <row r="702" spans="1:22" ht="17.25" customHeight="1" x14ac:dyDescent="0.2">
      <c r="A702" s="7">
        <v>702</v>
      </c>
      <c r="B702" s="79">
        <v>7549</v>
      </c>
      <c r="C702" s="141" t="s">
        <v>8931</v>
      </c>
      <c r="D702" s="20" t="s">
        <v>7887</v>
      </c>
      <c r="E702" s="20" t="s">
        <v>502</v>
      </c>
      <c r="F702" s="20" t="s">
        <v>1665</v>
      </c>
      <c r="G702" s="78" t="s">
        <v>103</v>
      </c>
      <c r="H702" s="78" t="s">
        <v>1692</v>
      </c>
      <c r="I702" s="78" t="s">
        <v>90</v>
      </c>
      <c r="J702" s="20"/>
      <c r="K702" s="20"/>
      <c r="L702" s="20" t="s">
        <v>2630</v>
      </c>
      <c r="M702" s="20" t="s">
        <v>2631</v>
      </c>
      <c r="N702" s="26" t="s">
        <v>1129</v>
      </c>
      <c r="O702" s="79" t="s">
        <v>2632</v>
      </c>
      <c r="P702" s="79" t="s">
        <v>2633</v>
      </c>
      <c r="Q702" s="80" t="s">
        <v>2634</v>
      </c>
      <c r="R702" s="79"/>
      <c r="S702" s="80">
        <v>91001</v>
      </c>
      <c r="T702" s="80" t="s">
        <v>1086</v>
      </c>
      <c r="U702" s="81">
        <v>42059</v>
      </c>
      <c r="V702" s="79">
        <v>7549</v>
      </c>
    </row>
    <row r="703" spans="1:22" ht="17.25" customHeight="1" x14ac:dyDescent="0.2">
      <c r="A703" s="7">
        <v>703</v>
      </c>
      <c r="B703" s="17">
        <v>7550</v>
      </c>
      <c r="C703" s="56" t="s">
        <v>8930</v>
      </c>
      <c r="D703" s="9" t="s">
        <v>8688</v>
      </c>
      <c r="E703" s="9" t="s">
        <v>502</v>
      </c>
      <c r="F703" s="9" t="s">
        <v>1665</v>
      </c>
      <c r="G703" s="16" t="s">
        <v>103</v>
      </c>
      <c r="H703" s="16" t="s">
        <v>1692</v>
      </c>
      <c r="I703" s="16" t="s">
        <v>90</v>
      </c>
      <c r="J703" s="9"/>
      <c r="K703" s="9"/>
      <c r="L703" s="9" t="s">
        <v>2635</v>
      </c>
      <c r="M703" s="9" t="s">
        <v>2636</v>
      </c>
      <c r="N703" s="11" t="s">
        <v>741</v>
      </c>
      <c r="O703" s="17" t="s">
        <v>2637</v>
      </c>
      <c r="P703" s="17" t="s">
        <v>2638</v>
      </c>
      <c r="Q703" s="18" t="s">
        <v>2639</v>
      </c>
      <c r="R703" s="17"/>
      <c r="S703" s="18">
        <v>91001</v>
      </c>
      <c r="T703" s="18" t="s">
        <v>2425</v>
      </c>
      <c r="U703" s="19">
        <v>42059</v>
      </c>
      <c r="V703" s="17">
        <v>7550</v>
      </c>
    </row>
    <row r="704" spans="1:22" ht="17.25" customHeight="1" x14ac:dyDescent="0.2">
      <c r="A704" s="7">
        <v>704</v>
      </c>
      <c r="B704" s="17">
        <v>7551</v>
      </c>
      <c r="C704" s="56" t="s">
        <v>5642</v>
      </c>
      <c r="D704" s="9" t="s">
        <v>8689</v>
      </c>
      <c r="E704" s="9" t="s">
        <v>2544</v>
      </c>
      <c r="F704" s="9" t="s">
        <v>2545</v>
      </c>
      <c r="G704" s="16" t="s">
        <v>103</v>
      </c>
      <c r="H704" s="16" t="s">
        <v>2546</v>
      </c>
      <c r="I704" s="16" t="s">
        <v>90</v>
      </c>
      <c r="J704" s="9"/>
      <c r="K704" s="9"/>
      <c r="L704" s="9"/>
      <c r="M704" s="9" t="s">
        <v>5643</v>
      </c>
      <c r="N704" s="17" t="s">
        <v>1498</v>
      </c>
      <c r="O704" s="17" t="s">
        <v>1499</v>
      </c>
      <c r="P704" s="17" t="s">
        <v>5644</v>
      </c>
      <c r="Q704" s="18"/>
      <c r="R704" s="17"/>
      <c r="S704" s="18">
        <v>91001</v>
      </c>
      <c r="T704" s="18" t="s">
        <v>1086</v>
      </c>
      <c r="U704" s="19">
        <v>42059</v>
      </c>
      <c r="V704" s="17">
        <v>7551</v>
      </c>
    </row>
    <row r="705" spans="1:22" ht="17.25" customHeight="1" x14ac:dyDescent="0.2">
      <c r="A705" s="7">
        <v>705</v>
      </c>
      <c r="B705" s="17">
        <v>7552</v>
      </c>
      <c r="C705" s="56" t="s">
        <v>5656</v>
      </c>
      <c r="D705" s="9" t="s">
        <v>8690</v>
      </c>
      <c r="E705" s="9" t="s">
        <v>2544</v>
      </c>
      <c r="F705" s="9" t="s">
        <v>2545</v>
      </c>
      <c r="G705" s="16" t="s">
        <v>103</v>
      </c>
      <c r="H705" s="16" t="s">
        <v>2546</v>
      </c>
      <c r="I705" s="16" t="s">
        <v>90</v>
      </c>
      <c r="J705" s="9"/>
      <c r="K705" s="9"/>
      <c r="L705" s="9"/>
      <c r="M705" s="9" t="s">
        <v>5657</v>
      </c>
      <c r="N705" s="11" t="s">
        <v>741</v>
      </c>
      <c r="O705" s="17" t="s">
        <v>5658</v>
      </c>
      <c r="P705" s="17" t="s">
        <v>5659</v>
      </c>
      <c r="Q705" s="18" t="s">
        <v>5660</v>
      </c>
      <c r="R705" s="17"/>
      <c r="S705" s="18">
        <v>91001</v>
      </c>
      <c r="T705" s="18" t="s">
        <v>1086</v>
      </c>
      <c r="U705" s="19">
        <v>42060</v>
      </c>
      <c r="V705" s="17">
        <v>7552</v>
      </c>
    </row>
    <row r="706" spans="1:22" ht="17.25" customHeight="1" x14ac:dyDescent="0.2">
      <c r="A706" s="7">
        <v>706</v>
      </c>
      <c r="B706" s="17">
        <v>7553</v>
      </c>
      <c r="C706" s="56" t="s">
        <v>8929</v>
      </c>
      <c r="D706" s="9" t="s">
        <v>8691</v>
      </c>
      <c r="E706" s="9" t="s">
        <v>502</v>
      </c>
      <c r="F706" s="9" t="s">
        <v>1665</v>
      </c>
      <c r="G706" s="16" t="s">
        <v>103</v>
      </c>
      <c r="H706" s="16" t="s">
        <v>1692</v>
      </c>
      <c r="I706" s="16" t="s">
        <v>90</v>
      </c>
      <c r="J706" s="9"/>
      <c r="K706" s="9"/>
      <c r="L706" s="27" t="s">
        <v>2640</v>
      </c>
      <c r="M706" s="9" t="s">
        <v>2641</v>
      </c>
      <c r="N706" s="11" t="s">
        <v>35</v>
      </c>
      <c r="O706" s="17" t="s">
        <v>2642</v>
      </c>
      <c r="P706" s="17" t="s">
        <v>2643</v>
      </c>
      <c r="Q706" s="18" t="s">
        <v>2644</v>
      </c>
      <c r="R706" s="17"/>
      <c r="S706" s="18">
        <v>91001</v>
      </c>
      <c r="T706" s="18" t="s">
        <v>1139</v>
      </c>
      <c r="U706" s="19">
        <v>42061</v>
      </c>
      <c r="V706" s="17">
        <v>7553</v>
      </c>
    </row>
    <row r="707" spans="1:22" ht="17.25" customHeight="1" x14ac:dyDescent="0.2">
      <c r="A707" s="7">
        <v>707</v>
      </c>
      <c r="B707" s="79">
        <v>7554</v>
      </c>
      <c r="C707" s="141" t="s">
        <v>8927</v>
      </c>
      <c r="D707" s="20" t="s">
        <v>8692</v>
      </c>
      <c r="E707" s="20" t="s">
        <v>502</v>
      </c>
      <c r="F707" s="20" t="s">
        <v>1665</v>
      </c>
      <c r="G707" s="78" t="s">
        <v>103</v>
      </c>
      <c r="H707" s="78" t="s">
        <v>1692</v>
      </c>
      <c r="I707" s="78" t="s">
        <v>90</v>
      </c>
      <c r="J707" s="20"/>
      <c r="K707" s="20"/>
      <c r="L707" s="20" t="s">
        <v>2645</v>
      </c>
      <c r="M707" s="20" t="s">
        <v>2646</v>
      </c>
      <c r="N707" s="26" t="s">
        <v>93</v>
      </c>
      <c r="O707" s="79" t="s">
        <v>198</v>
      </c>
      <c r="P707" s="79" t="s">
        <v>2647</v>
      </c>
      <c r="Q707" s="80" t="s">
        <v>2648</v>
      </c>
      <c r="R707" s="79"/>
      <c r="S707" s="80">
        <v>91001</v>
      </c>
      <c r="T707" s="80" t="s">
        <v>2425</v>
      </c>
      <c r="U707" s="81">
        <v>42061</v>
      </c>
      <c r="V707" s="79">
        <v>7554</v>
      </c>
    </row>
    <row r="708" spans="1:22" ht="17.25" customHeight="1" x14ac:dyDescent="0.2">
      <c r="A708" s="7">
        <v>708</v>
      </c>
      <c r="B708" s="17">
        <v>7555</v>
      </c>
      <c r="C708" s="56" t="s">
        <v>8928</v>
      </c>
      <c r="D708" s="9" t="s">
        <v>8693</v>
      </c>
      <c r="E708" s="9" t="s">
        <v>502</v>
      </c>
      <c r="F708" s="9" t="s">
        <v>1665</v>
      </c>
      <c r="G708" s="31" t="s">
        <v>103</v>
      </c>
      <c r="H708" s="16" t="s">
        <v>1692</v>
      </c>
      <c r="I708" s="16" t="s">
        <v>90</v>
      </c>
      <c r="J708" s="9"/>
      <c r="K708" s="9"/>
      <c r="L708" s="27" t="s">
        <v>2649</v>
      </c>
      <c r="M708" s="9" t="s">
        <v>2650</v>
      </c>
      <c r="N708" s="11" t="s">
        <v>35</v>
      </c>
      <c r="O708" s="17" t="s">
        <v>2651</v>
      </c>
      <c r="P708" s="17" t="s">
        <v>2652</v>
      </c>
      <c r="Q708" s="90" t="s">
        <v>2653</v>
      </c>
      <c r="R708" s="17"/>
      <c r="S708" s="18">
        <v>91001</v>
      </c>
      <c r="T708" s="18" t="s">
        <v>2425</v>
      </c>
      <c r="U708" s="19">
        <v>42061</v>
      </c>
      <c r="V708" s="17">
        <v>7555</v>
      </c>
    </row>
    <row r="709" spans="1:22" ht="17.25" customHeight="1" x14ac:dyDescent="0.2">
      <c r="A709" s="7">
        <v>709</v>
      </c>
      <c r="B709" s="17">
        <v>7556</v>
      </c>
      <c r="C709" s="56" t="s">
        <v>5631</v>
      </c>
      <c r="D709" s="9" t="s">
        <v>8694</v>
      </c>
      <c r="E709" s="9" t="s">
        <v>2544</v>
      </c>
      <c r="F709" s="9" t="s">
        <v>2545</v>
      </c>
      <c r="G709" s="16" t="s">
        <v>103</v>
      </c>
      <c r="H709" s="16" t="s">
        <v>2546</v>
      </c>
      <c r="I709" s="16" t="s">
        <v>90</v>
      </c>
      <c r="J709" s="9"/>
      <c r="K709" s="9"/>
      <c r="L709" s="9" t="s">
        <v>5632</v>
      </c>
      <c r="M709" s="9" t="s">
        <v>5633</v>
      </c>
      <c r="N709" s="11" t="s">
        <v>507</v>
      </c>
      <c r="O709" s="17" t="s">
        <v>1222</v>
      </c>
      <c r="P709" s="17"/>
      <c r="Q709" s="18"/>
      <c r="R709" s="17"/>
      <c r="S709" s="18">
        <v>91001</v>
      </c>
      <c r="T709" s="18" t="s">
        <v>1086</v>
      </c>
      <c r="U709" s="19">
        <v>42062</v>
      </c>
      <c r="V709" s="17">
        <v>7556</v>
      </c>
    </row>
    <row r="710" spans="1:22" ht="17.25" customHeight="1" x14ac:dyDescent="0.2">
      <c r="A710" s="7">
        <v>710</v>
      </c>
      <c r="B710" s="17">
        <v>7557</v>
      </c>
      <c r="C710" s="56" t="s">
        <v>8926</v>
      </c>
      <c r="D710" s="9" t="s">
        <v>8695</v>
      </c>
      <c r="E710" s="9" t="s">
        <v>502</v>
      </c>
      <c r="F710" s="9" t="s">
        <v>1665</v>
      </c>
      <c r="G710" s="16" t="s">
        <v>103</v>
      </c>
      <c r="H710" s="16" t="s">
        <v>1692</v>
      </c>
      <c r="I710" s="16" t="s">
        <v>90</v>
      </c>
      <c r="J710" s="9"/>
      <c r="K710" s="9"/>
      <c r="L710" s="9" t="s">
        <v>2654</v>
      </c>
      <c r="M710" s="9" t="s">
        <v>2655</v>
      </c>
      <c r="N710" s="11" t="s">
        <v>415</v>
      </c>
      <c r="O710" s="17" t="s">
        <v>2656</v>
      </c>
      <c r="P710" s="17" t="s">
        <v>2657</v>
      </c>
      <c r="Q710" s="18"/>
      <c r="R710" s="17"/>
      <c r="S710" s="18">
        <v>91001</v>
      </c>
      <c r="T710" s="18" t="s">
        <v>1086</v>
      </c>
      <c r="U710" s="19">
        <v>42068</v>
      </c>
      <c r="V710" s="17">
        <v>7557</v>
      </c>
    </row>
    <row r="711" spans="1:22" ht="17.25" customHeight="1" x14ac:dyDescent="0.2">
      <c r="A711" s="7">
        <v>711</v>
      </c>
      <c r="B711" s="79">
        <v>7558</v>
      </c>
      <c r="C711" s="141" t="s">
        <v>8925</v>
      </c>
      <c r="D711" s="20" t="s">
        <v>8696</v>
      </c>
      <c r="E711" s="20" t="s">
        <v>502</v>
      </c>
      <c r="F711" s="20" t="s">
        <v>1665</v>
      </c>
      <c r="G711" s="78" t="s">
        <v>103</v>
      </c>
      <c r="H711" s="78" t="s">
        <v>1692</v>
      </c>
      <c r="I711" s="78" t="s">
        <v>90</v>
      </c>
      <c r="J711" s="20"/>
      <c r="K711" s="20"/>
      <c r="L711" s="20" t="s">
        <v>2658</v>
      </c>
      <c r="M711" s="20" t="s">
        <v>2659</v>
      </c>
      <c r="N711" s="26" t="s">
        <v>415</v>
      </c>
      <c r="O711" s="79" t="s">
        <v>2656</v>
      </c>
      <c r="P711" s="79" t="s">
        <v>2660</v>
      </c>
      <c r="Q711" s="80"/>
      <c r="R711" s="79"/>
      <c r="S711" s="80">
        <v>91001</v>
      </c>
      <c r="T711" s="80" t="s">
        <v>1086</v>
      </c>
      <c r="U711" s="81">
        <v>42068</v>
      </c>
      <c r="V711" s="79">
        <v>7558</v>
      </c>
    </row>
    <row r="712" spans="1:22" ht="17.25" customHeight="1" x14ac:dyDescent="0.2">
      <c r="A712" s="7">
        <v>712</v>
      </c>
      <c r="B712" s="79">
        <v>7559</v>
      </c>
      <c r="C712" s="141" t="s">
        <v>8924</v>
      </c>
      <c r="D712" s="20" t="s">
        <v>8697</v>
      </c>
      <c r="E712" s="20" t="s">
        <v>502</v>
      </c>
      <c r="F712" s="20" t="s">
        <v>1665</v>
      </c>
      <c r="G712" s="78" t="s">
        <v>103</v>
      </c>
      <c r="H712" s="78" t="s">
        <v>1692</v>
      </c>
      <c r="I712" s="78" t="s">
        <v>90</v>
      </c>
      <c r="J712" s="20"/>
      <c r="K712" s="20"/>
      <c r="L712" s="20" t="s">
        <v>2661</v>
      </c>
      <c r="M712" s="20" t="s">
        <v>2662</v>
      </c>
      <c r="N712" s="26" t="s">
        <v>1318</v>
      </c>
      <c r="O712" s="79" t="s">
        <v>2663</v>
      </c>
      <c r="P712" s="79" t="s">
        <v>2664</v>
      </c>
      <c r="Q712" s="80" t="s">
        <v>2665</v>
      </c>
      <c r="R712" s="79"/>
      <c r="S712" s="80">
        <v>91001</v>
      </c>
      <c r="T712" s="80" t="s">
        <v>1086</v>
      </c>
      <c r="U712" s="81">
        <v>42080</v>
      </c>
      <c r="V712" s="79">
        <v>7559</v>
      </c>
    </row>
    <row r="713" spans="1:22" ht="17.25" customHeight="1" x14ac:dyDescent="0.2">
      <c r="A713" s="7">
        <v>713</v>
      </c>
      <c r="B713" s="79">
        <v>7560</v>
      </c>
      <c r="C713" s="141" t="s">
        <v>8923</v>
      </c>
      <c r="D713" s="20" t="s">
        <v>7885</v>
      </c>
      <c r="E713" s="20" t="s">
        <v>502</v>
      </c>
      <c r="F713" s="20" t="s">
        <v>1665</v>
      </c>
      <c r="G713" s="78" t="s">
        <v>103</v>
      </c>
      <c r="H713" s="78" t="s">
        <v>1692</v>
      </c>
      <c r="I713" s="78" t="s">
        <v>90</v>
      </c>
      <c r="J713" s="20"/>
      <c r="K713" s="20"/>
      <c r="L713" s="20" t="s">
        <v>2666</v>
      </c>
      <c r="M713" s="20" t="s">
        <v>2667</v>
      </c>
      <c r="N713" s="26" t="s">
        <v>1129</v>
      </c>
      <c r="O713" s="79" t="s">
        <v>2668</v>
      </c>
      <c r="P713" s="79" t="s">
        <v>2669</v>
      </c>
      <c r="Q713" s="80" t="s">
        <v>2670</v>
      </c>
      <c r="R713" s="79"/>
      <c r="S713" s="80">
        <v>91001</v>
      </c>
      <c r="T713" s="80" t="s">
        <v>1086</v>
      </c>
      <c r="U713" s="81">
        <v>42087</v>
      </c>
      <c r="V713" s="79">
        <v>7560</v>
      </c>
    </row>
    <row r="714" spans="1:22" ht="17.25" customHeight="1" x14ac:dyDescent="0.2">
      <c r="A714" s="7">
        <v>714</v>
      </c>
      <c r="B714" s="17">
        <v>7561</v>
      </c>
      <c r="C714" s="56" t="s">
        <v>5634</v>
      </c>
      <c r="D714" s="9" t="s">
        <v>8698</v>
      </c>
      <c r="E714" s="9" t="s">
        <v>2544</v>
      </c>
      <c r="F714" s="9" t="s">
        <v>2545</v>
      </c>
      <c r="G714" s="16" t="s">
        <v>103</v>
      </c>
      <c r="H714" s="16" t="s">
        <v>2546</v>
      </c>
      <c r="I714" s="16" t="s">
        <v>90</v>
      </c>
      <c r="J714" s="9"/>
      <c r="K714" s="9"/>
      <c r="L714" s="9" t="s">
        <v>8052</v>
      </c>
      <c r="M714" s="9" t="s">
        <v>5635</v>
      </c>
      <c r="N714" s="11" t="s">
        <v>1318</v>
      </c>
      <c r="O714" s="17" t="s">
        <v>1656</v>
      </c>
      <c r="P714" s="17" t="s">
        <v>5636</v>
      </c>
      <c r="Q714" s="18"/>
      <c r="R714" s="17"/>
      <c r="S714" s="18">
        <v>91001</v>
      </c>
      <c r="T714" s="18" t="s">
        <v>1086</v>
      </c>
      <c r="U714" s="19">
        <v>42101</v>
      </c>
      <c r="V714" s="17">
        <v>7561</v>
      </c>
    </row>
    <row r="715" spans="1:22" ht="17.25" customHeight="1" x14ac:dyDescent="0.2">
      <c r="A715" s="7">
        <v>715</v>
      </c>
      <c r="B715" s="79">
        <v>7562</v>
      </c>
      <c r="C715" s="141" t="s">
        <v>8922</v>
      </c>
      <c r="D715" s="20" t="s">
        <v>8699</v>
      </c>
      <c r="E715" s="20" t="s">
        <v>502</v>
      </c>
      <c r="F715" s="20" t="s">
        <v>1665</v>
      </c>
      <c r="G715" s="78" t="s">
        <v>103</v>
      </c>
      <c r="H715" s="78" t="s">
        <v>1692</v>
      </c>
      <c r="I715" s="78" t="s">
        <v>90</v>
      </c>
      <c r="J715" s="20"/>
      <c r="K715" s="20"/>
      <c r="L715" s="20" t="s">
        <v>2671</v>
      </c>
      <c r="M715" s="20" t="s">
        <v>2672</v>
      </c>
      <c r="N715" s="26" t="s">
        <v>35</v>
      </c>
      <c r="O715" s="79" t="s">
        <v>2673</v>
      </c>
      <c r="P715" s="79" t="s">
        <v>2674</v>
      </c>
      <c r="Q715" s="80" t="s">
        <v>2675</v>
      </c>
      <c r="R715" s="79"/>
      <c r="S715" s="80">
        <v>91001</v>
      </c>
      <c r="T715" s="80" t="s">
        <v>1086</v>
      </c>
      <c r="U715" s="81">
        <v>42110</v>
      </c>
      <c r="V715" s="79">
        <v>7562</v>
      </c>
    </row>
    <row r="716" spans="1:22" ht="17.25" customHeight="1" x14ac:dyDescent="0.2">
      <c r="A716" s="7">
        <v>716</v>
      </c>
      <c r="B716" s="17">
        <v>7563</v>
      </c>
      <c r="C716" s="56" t="s">
        <v>3858</v>
      </c>
      <c r="D716" s="9" t="s">
        <v>8700</v>
      </c>
      <c r="E716" s="9" t="s">
        <v>2434</v>
      </c>
      <c r="F716" s="9" t="s">
        <v>3859</v>
      </c>
      <c r="G716" s="16" t="s">
        <v>3860</v>
      </c>
      <c r="H716" s="16" t="s">
        <v>3861</v>
      </c>
      <c r="I716" s="16" t="s">
        <v>3862</v>
      </c>
      <c r="J716" s="9" t="s">
        <v>3863</v>
      </c>
      <c r="K716" s="9" t="s">
        <v>3864</v>
      </c>
      <c r="L716" s="9" t="s">
        <v>3865</v>
      </c>
      <c r="M716" s="9" t="s">
        <v>3866</v>
      </c>
      <c r="N716" s="11" t="s">
        <v>93</v>
      </c>
      <c r="O716" s="17"/>
      <c r="P716" s="17" t="s">
        <v>3867</v>
      </c>
      <c r="Q716" s="18" t="s">
        <v>3868</v>
      </c>
      <c r="R716" s="17"/>
      <c r="S716" s="18" t="s">
        <v>233</v>
      </c>
      <c r="T716" s="18" t="s">
        <v>3869</v>
      </c>
      <c r="U716" s="19">
        <v>42118</v>
      </c>
      <c r="V716" s="17">
        <v>7563</v>
      </c>
    </row>
    <row r="717" spans="1:22" ht="17.25" customHeight="1" x14ac:dyDescent="0.2">
      <c r="A717" s="7">
        <v>717</v>
      </c>
      <c r="B717" s="17">
        <v>7564</v>
      </c>
      <c r="C717" s="56" t="s">
        <v>5645</v>
      </c>
      <c r="D717" s="9" t="s">
        <v>8701</v>
      </c>
      <c r="E717" s="9" t="s">
        <v>2544</v>
      </c>
      <c r="F717" s="9" t="s">
        <v>2689</v>
      </c>
      <c r="G717" s="16" t="s">
        <v>103</v>
      </c>
      <c r="H717" s="16" t="s">
        <v>2546</v>
      </c>
      <c r="I717" s="16" t="s">
        <v>90</v>
      </c>
      <c r="J717" s="9"/>
      <c r="K717" s="9"/>
      <c r="L717" s="9"/>
      <c r="M717" s="9" t="s">
        <v>5646</v>
      </c>
      <c r="N717" s="11" t="s">
        <v>64</v>
      </c>
      <c r="O717" s="17" t="s">
        <v>4255</v>
      </c>
      <c r="P717" s="17"/>
      <c r="Q717" s="28" t="s">
        <v>5647</v>
      </c>
      <c r="R717" s="18"/>
      <c r="S717" s="18">
        <v>91001</v>
      </c>
      <c r="T717" s="9" t="s">
        <v>1086</v>
      </c>
      <c r="U717" s="19">
        <v>42122</v>
      </c>
      <c r="V717" s="17">
        <v>7564</v>
      </c>
    </row>
    <row r="718" spans="1:22" ht="17.25" customHeight="1" x14ac:dyDescent="0.2">
      <c r="A718" s="7">
        <v>718</v>
      </c>
      <c r="B718" s="17">
        <v>7565</v>
      </c>
      <c r="C718" s="56" t="s">
        <v>2676</v>
      </c>
      <c r="D718" s="9" t="s">
        <v>8702</v>
      </c>
      <c r="E718" s="9" t="s">
        <v>2677</v>
      </c>
      <c r="F718" s="9" t="s">
        <v>2678</v>
      </c>
      <c r="G718" s="86" t="s">
        <v>2679</v>
      </c>
      <c r="H718" s="16" t="s">
        <v>2680</v>
      </c>
      <c r="I718" s="16" t="s">
        <v>2681</v>
      </c>
      <c r="J718" s="9" t="s">
        <v>227</v>
      </c>
      <c r="K718" s="9" t="s">
        <v>2682</v>
      </c>
      <c r="L718" s="9" t="s">
        <v>2683</v>
      </c>
      <c r="M718" s="9" t="s">
        <v>2684</v>
      </c>
      <c r="N718" s="11" t="s">
        <v>64</v>
      </c>
      <c r="O718" s="17" t="s">
        <v>65</v>
      </c>
      <c r="P718" s="17" t="s">
        <v>2685</v>
      </c>
      <c r="Q718" s="18" t="s">
        <v>2686</v>
      </c>
      <c r="R718" s="17"/>
      <c r="S718" s="18" t="s">
        <v>280</v>
      </c>
      <c r="T718" s="18" t="s">
        <v>2687</v>
      </c>
      <c r="U718" s="19">
        <v>42131</v>
      </c>
      <c r="V718" s="17">
        <v>7565</v>
      </c>
    </row>
    <row r="719" spans="1:22" ht="17.25" customHeight="1" x14ac:dyDescent="0.2">
      <c r="A719" s="7">
        <v>719</v>
      </c>
      <c r="B719" s="79">
        <v>7566</v>
      </c>
      <c r="C719" s="141" t="s">
        <v>2688</v>
      </c>
      <c r="D719" s="20" t="s">
        <v>8703</v>
      </c>
      <c r="E719" s="20" t="s">
        <v>2544</v>
      </c>
      <c r="F719" s="20" t="s">
        <v>2689</v>
      </c>
      <c r="G719" s="78" t="s">
        <v>103</v>
      </c>
      <c r="H719" s="78" t="s">
        <v>2546</v>
      </c>
      <c r="I719" s="78" t="s">
        <v>90</v>
      </c>
      <c r="J719" s="20"/>
      <c r="K719" s="20"/>
      <c r="L719" s="20" t="s">
        <v>2690</v>
      </c>
      <c r="M719" s="20" t="s">
        <v>2691</v>
      </c>
      <c r="N719" s="26" t="s">
        <v>727</v>
      </c>
      <c r="O719" s="79" t="s">
        <v>2692</v>
      </c>
      <c r="P719" s="79" t="s">
        <v>2693</v>
      </c>
      <c r="Q719" s="80" t="s">
        <v>2694</v>
      </c>
      <c r="R719" s="79"/>
      <c r="S719" s="80">
        <v>91001</v>
      </c>
      <c r="T719" s="80" t="s">
        <v>1086</v>
      </c>
      <c r="U719" s="81">
        <v>42136</v>
      </c>
      <c r="V719" s="79">
        <v>7566</v>
      </c>
    </row>
    <row r="720" spans="1:22" ht="17.25" customHeight="1" x14ac:dyDescent="0.2">
      <c r="A720" s="7">
        <v>720</v>
      </c>
      <c r="B720" s="17">
        <v>7567</v>
      </c>
      <c r="C720" s="56" t="s">
        <v>4725</v>
      </c>
      <c r="D720" s="9" t="s">
        <v>8704</v>
      </c>
      <c r="E720" s="9" t="s">
        <v>162</v>
      </c>
      <c r="F720" s="9" t="s">
        <v>4726</v>
      </c>
      <c r="G720" s="16" t="s">
        <v>4727</v>
      </c>
      <c r="H720" s="16" t="s">
        <v>4728</v>
      </c>
      <c r="I720" s="16" t="s">
        <v>4729</v>
      </c>
      <c r="J720" s="9" t="s">
        <v>2705</v>
      </c>
      <c r="K720" s="9" t="s">
        <v>4730</v>
      </c>
      <c r="L720" s="9" t="s">
        <v>4731</v>
      </c>
      <c r="M720" s="9" t="s">
        <v>4732</v>
      </c>
      <c r="N720" s="11" t="s">
        <v>93</v>
      </c>
      <c r="O720" s="17" t="s">
        <v>294</v>
      </c>
      <c r="P720" s="17" t="s">
        <v>4733</v>
      </c>
      <c r="Q720" s="18" t="s">
        <v>4734</v>
      </c>
      <c r="R720" s="17"/>
      <c r="S720" s="18">
        <v>93401</v>
      </c>
      <c r="T720" s="18" t="s">
        <v>4735</v>
      </c>
      <c r="U720" s="19">
        <v>42146</v>
      </c>
      <c r="V720" s="17">
        <v>7567</v>
      </c>
    </row>
    <row r="721" spans="1:22" ht="17.25" customHeight="1" x14ac:dyDescent="0.2">
      <c r="A721" s="7">
        <v>721</v>
      </c>
      <c r="B721" s="17">
        <v>7568</v>
      </c>
      <c r="C721" s="56" t="s">
        <v>4343</v>
      </c>
      <c r="D721" s="9" t="s">
        <v>8705</v>
      </c>
      <c r="E721" s="9" t="s">
        <v>55</v>
      </c>
      <c r="F721" s="9" t="s">
        <v>4344</v>
      </c>
      <c r="G721" s="16" t="s">
        <v>4345</v>
      </c>
      <c r="H721" s="16" t="s">
        <v>4019</v>
      </c>
      <c r="I721" s="16" t="s">
        <v>4346</v>
      </c>
      <c r="J721" s="9" t="s">
        <v>3030</v>
      </c>
      <c r="K721" s="9" t="s">
        <v>4347</v>
      </c>
      <c r="L721" s="9" t="s">
        <v>4348</v>
      </c>
      <c r="M721" s="9" t="s">
        <v>4349</v>
      </c>
      <c r="N721" s="11" t="s">
        <v>93</v>
      </c>
      <c r="O721" s="17" t="s">
        <v>1449</v>
      </c>
      <c r="P721" s="17" t="s">
        <v>4350</v>
      </c>
      <c r="Q721" s="18" t="s">
        <v>4351</v>
      </c>
      <c r="R721" s="17"/>
      <c r="S721" s="18">
        <v>93401</v>
      </c>
      <c r="T721" s="18" t="s">
        <v>4352</v>
      </c>
      <c r="U721" s="19">
        <v>42158</v>
      </c>
      <c r="V721" s="17">
        <v>7568</v>
      </c>
    </row>
    <row r="722" spans="1:22" ht="17.25" customHeight="1" x14ac:dyDescent="0.2">
      <c r="A722" s="7">
        <v>722</v>
      </c>
      <c r="B722" s="17">
        <v>7569</v>
      </c>
      <c r="C722" s="56" t="s">
        <v>7398</v>
      </c>
      <c r="D722" s="9" t="s">
        <v>8857</v>
      </c>
      <c r="E722" s="9" t="s">
        <v>55</v>
      </c>
      <c r="F722" s="9" t="s">
        <v>7399</v>
      </c>
      <c r="G722" s="16" t="s">
        <v>7400</v>
      </c>
      <c r="H722" s="16" t="s">
        <v>7401</v>
      </c>
      <c r="I722" s="16" t="s">
        <v>7402</v>
      </c>
      <c r="J722" s="9" t="s">
        <v>441</v>
      </c>
      <c r="K722" s="9" t="s">
        <v>7403</v>
      </c>
      <c r="L722" s="9" t="s">
        <v>7404</v>
      </c>
      <c r="M722" s="9" t="s">
        <v>7405</v>
      </c>
      <c r="N722" s="11" t="s">
        <v>178</v>
      </c>
      <c r="O722" s="17" t="s">
        <v>179</v>
      </c>
      <c r="P722" s="17" t="s">
        <v>7406</v>
      </c>
      <c r="Q722" s="28" t="s">
        <v>7407</v>
      </c>
      <c r="R722" s="17"/>
      <c r="S722" s="18" t="s">
        <v>280</v>
      </c>
      <c r="T722" s="18" t="s">
        <v>7212</v>
      </c>
      <c r="U722" s="19">
        <v>42158</v>
      </c>
      <c r="V722" s="17">
        <v>7569</v>
      </c>
    </row>
    <row r="723" spans="1:22" ht="17.25" customHeight="1" x14ac:dyDescent="0.2">
      <c r="A723" s="7">
        <v>723</v>
      </c>
      <c r="B723" s="17">
        <v>7570</v>
      </c>
      <c r="C723" s="56" t="s">
        <v>4518</v>
      </c>
      <c r="D723" s="9" t="s">
        <v>8706</v>
      </c>
      <c r="E723" s="9" t="s">
        <v>162</v>
      </c>
      <c r="F723" s="9" t="s">
        <v>4519</v>
      </c>
      <c r="G723" s="16" t="s">
        <v>4520</v>
      </c>
      <c r="H723" s="16" t="s">
        <v>4521</v>
      </c>
      <c r="I723" s="16" t="s">
        <v>4522</v>
      </c>
      <c r="J723" s="9" t="s">
        <v>227</v>
      </c>
      <c r="K723" s="9" t="s">
        <v>4523</v>
      </c>
      <c r="L723" s="9" t="s">
        <v>4524</v>
      </c>
      <c r="M723" s="9" t="s">
        <v>4525</v>
      </c>
      <c r="N723" s="11" t="s">
        <v>93</v>
      </c>
      <c r="O723" s="17" t="s">
        <v>294</v>
      </c>
      <c r="P723" s="17" t="s">
        <v>4526</v>
      </c>
      <c r="Q723" s="18" t="s">
        <v>4527</v>
      </c>
      <c r="R723" s="17"/>
      <c r="S723" s="18">
        <v>93401</v>
      </c>
      <c r="T723" s="18" t="s">
        <v>4528</v>
      </c>
      <c r="U723" s="19">
        <v>42180</v>
      </c>
      <c r="V723" s="17">
        <v>7570</v>
      </c>
    </row>
    <row r="724" spans="1:22" ht="17.25" customHeight="1" x14ac:dyDescent="0.2">
      <c r="A724" s="7">
        <v>724</v>
      </c>
      <c r="B724" s="17">
        <v>7571</v>
      </c>
      <c r="C724" s="56" t="s">
        <v>4770</v>
      </c>
      <c r="D724" s="9" t="s">
        <v>8854</v>
      </c>
      <c r="E724" s="9" t="s">
        <v>2434</v>
      </c>
      <c r="F724" s="9" t="s">
        <v>4771</v>
      </c>
      <c r="G724" s="16" t="s">
        <v>4772</v>
      </c>
      <c r="H724" s="16" t="s">
        <v>4773</v>
      </c>
      <c r="I724" s="16" t="s">
        <v>4774</v>
      </c>
      <c r="J724" s="9" t="s">
        <v>426</v>
      </c>
      <c r="K724" s="9" t="s">
        <v>4775</v>
      </c>
      <c r="L724" s="9" t="s">
        <v>4776</v>
      </c>
      <c r="M724" s="9" t="s">
        <v>4777</v>
      </c>
      <c r="N724" s="11" t="s">
        <v>1129</v>
      </c>
      <c r="O724" s="17"/>
      <c r="P724" s="17" t="s">
        <v>4778</v>
      </c>
      <c r="Q724" s="18" t="s">
        <v>4779</v>
      </c>
      <c r="R724" s="17"/>
      <c r="S724" s="18" t="s">
        <v>280</v>
      </c>
      <c r="T724" s="18" t="s">
        <v>4780</v>
      </c>
      <c r="U724" s="19">
        <v>42187</v>
      </c>
      <c r="V724" s="17">
        <v>7571</v>
      </c>
    </row>
    <row r="725" spans="1:22" ht="17.25" customHeight="1" x14ac:dyDescent="0.2">
      <c r="A725" s="7">
        <v>725</v>
      </c>
      <c r="B725" s="79">
        <v>7572</v>
      </c>
      <c r="C725" s="141" t="s">
        <v>8939</v>
      </c>
      <c r="D725" s="20" t="s">
        <v>8707</v>
      </c>
      <c r="E725" s="20" t="s">
        <v>502</v>
      </c>
      <c r="F725" s="20" t="s">
        <v>1804</v>
      </c>
      <c r="G725" s="78" t="s">
        <v>103</v>
      </c>
      <c r="H725" s="78" t="s">
        <v>1692</v>
      </c>
      <c r="I725" s="78" t="s">
        <v>90</v>
      </c>
      <c r="J725" s="20"/>
      <c r="K725" s="20"/>
      <c r="L725" s="20" t="s">
        <v>2695</v>
      </c>
      <c r="M725" s="20" t="s">
        <v>2696</v>
      </c>
      <c r="N725" s="26" t="s">
        <v>64</v>
      </c>
      <c r="O725" s="79" t="s">
        <v>2697</v>
      </c>
      <c r="P725" s="79" t="s">
        <v>2698</v>
      </c>
      <c r="Q725" s="80" t="s">
        <v>2699</v>
      </c>
      <c r="R725" s="79"/>
      <c r="S725" s="80">
        <v>91001</v>
      </c>
      <c r="T725" s="80" t="s">
        <v>1086</v>
      </c>
      <c r="U725" s="81">
        <v>42195</v>
      </c>
      <c r="V725" s="79">
        <v>7572</v>
      </c>
    </row>
    <row r="726" spans="1:22" ht="17.25" customHeight="1" x14ac:dyDescent="0.2">
      <c r="A726" s="7">
        <v>726</v>
      </c>
      <c r="B726" s="17">
        <v>7573</v>
      </c>
      <c r="C726" s="56" t="s">
        <v>6874</v>
      </c>
      <c r="D726" s="9" t="s">
        <v>8708</v>
      </c>
      <c r="E726" s="9" t="s">
        <v>55</v>
      </c>
      <c r="F726" s="9" t="s">
        <v>6875</v>
      </c>
      <c r="G726" s="9" t="s">
        <v>6876</v>
      </c>
      <c r="H726" s="16" t="s">
        <v>6877</v>
      </c>
      <c r="I726" s="16" t="s">
        <v>6878</v>
      </c>
      <c r="J726" s="9" t="s">
        <v>6879</v>
      </c>
      <c r="K726" s="9" t="s">
        <v>6880</v>
      </c>
      <c r="L726" s="9" t="s">
        <v>6881</v>
      </c>
      <c r="M726" s="9" t="s">
        <v>6882</v>
      </c>
      <c r="N726" s="11" t="s">
        <v>865</v>
      </c>
      <c r="O726" s="17" t="s">
        <v>230</v>
      </c>
      <c r="P726" s="17" t="s">
        <v>6883</v>
      </c>
      <c r="Q726" s="18" t="s">
        <v>6884</v>
      </c>
      <c r="R726" s="17"/>
      <c r="S726" s="18" t="s">
        <v>6885</v>
      </c>
      <c r="T726" s="18" t="s">
        <v>6886</v>
      </c>
      <c r="U726" s="19">
        <v>42199</v>
      </c>
      <c r="V726" s="17">
        <v>7573</v>
      </c>
    </row>
    <row r="727" spans="1:22" ht="17.25" customHeight="1" x14ac:dyDescent="0.2">
      <c r="A727" s="7">
        <v>727</v>
      </c>
      <c r="B727" s="17">
        <v>7574</v>
      </c>
      <c r="C727" s="56" t="s">
        <v>2700</v>
      </c>
      <c r="D727" s="9" t="s">
        <v>7995</v>
      </c>
      <c r="E727" s="9" t="s">
        <v>162</v>
      </c>
      <c r="F727" s="52" t="s">
        <v>2701</v>
      </c>
      <c r="G727" s="86" t="s">
        <v>2702</v>
      </c>
      <c r="H727" s="16" t="s">
        <v>2703</v>
      </c>
      <c r="I727" s="86" t="s">
        <v>2704</v>
      </c>
      <c r="J727" s="9" t="s">
        <v>2705</v>
      </c>
      <c r="K727" s="9" t="s">
        <v>2706</v>
      </c>
      <c r="L727" s="9" t="s">
        <v>2707</v>
      </c>
      <c r="M727" s="9" t="s">
        <v>2708</v>
      </c>
      <c r="N727" s="11" t="s">
        <v>756</v>
      </c>
      <c r="O727" s="17" t="s">
        <v>2709</v>
      </c>
      <c r="P727" s="17" t="s">
        <v>2710</v>
      </c>
      <c r="Q727" s="55" t="s">
        <v>2711</v>
      </c>
      <c r="R727" s="17"/>
      <c r="S727" s="18">
        <v>93401</v>
      </c>
      <c r="T727" s="55" t="s">
        <v>2712</v>
      </c>
      <c r="U727" s="19">
        <v>42202</v>
      </c>
      <c r="V727" s="17">
        <v>7574</v>
      </c>
    </row>
    <row r="728" spans="1:22" ht="17.25" customHeight="1" x14ac:dyDescent="0.2">
      <c r="A728" s="7">
        <v>728</v>
      </c>
      <c r="B728" s="17">
        <v>7575</v>
      </c>
      <c r="C728" s="56" t="s">
        <v>2713</v>
      </c>
      <c r="D728" s="9" t="s">
        <v>8709</v>
      </c>
      <c r="E728" s="9" t="s">
        <v>2544</v>
      </c>
      <c r="F728" s="9" t="s">
        <v>2689</v>
      </c>
      <c r="G728" s="16" t="s">
        <v>103</v>
      </c>
      <c r="H728" s="16" t="s">
        <v>2546</v>
      </c>
      <c r="I728" s="16" t="s">
        <v>90</v>
      </c>
      <c r="J728" s="9"/>
      <c r="K728" s="9"/>
      <c r="L728" s="9"/>
      <c r="M728" s="9" t="s">
        <v>2714</v>
      </c>
      <c r="N728" s="11" t="s">
        <v>1129</v>
      </c>
      <c r="O728" s="17" t="s">
        <v>1418</v>
      </c>
      <c r="P728" s="17" t="s">
        <v>2715</v>
      </c>
      <c r="Q728" s="18"/>
      <c r="R728" s="17"/>
      <c r="S728" s="18">
        <v>91001</v>
      </c>
      <c r="T728" s="18" t="s">
        <v>1086</v>
      </c>
      <c r="U728" s="19">
        <v>42206</v>
      </c>
      <c r="V728" s="17">
        <v>7575</v>
      </c>
    </row>
    <row r="729" spans="1:22" ht="17.25" customHeight="1" x14ac:dyDescent="0.2">
      <c r="A729" s="7">
        <v>729</v>
      </c>
      <c r="B729" s="17">
        <v>7576</v>
      </c>
      <c r="C729" s="56" t="s">
        <v>4016</v>
      </c>
      <c r="D729" s="9" t="s">
        <v>8710</v>
      </c>
      <c r="E729" s="9" t="s">
        <v>55</v>
      </c>
      <c r="F729" s="9" t="s">
        <v>4017</v>
      </c>
      <c r="G729" s="31" t="s">
        <v>4018</v>
      </c>
      <c r="H729" s="16" t="s">
        <v>4019</v>
      </c>
      <c r="I729" s="16" t="s">
        <v>4020</v>
      </c>
      <c r="J729" s="9" t="s">
        <v>4021</v>
      </c>
      <c r="K729" s="9" t="s">
        <v>4022</v>
      </c>
      <c r="L729" s="9" t="s">
        <v>4023</v>
      </c>
      <c r="M729" s="9" t="s">
        <v>4024</v>
      </c>
      <c r="N729" s="11" t="s">
        <v>415</v>
      </c>
      <c r="O729" s="17" t="s">
        <v>4025</v>
      </c>
      <c r="P729" s="17" t="s">
        <v>4026</v>
      </c>
      <c r="Q729" s="18" t="s">
        <v>4027</v>
      </c>
      <c r="R729" s="17"/>
      <c r="S729" s="18">
        <v>93401</v>
      </c>
      <c r="T729" s="18" t="s">
        <v>4028</v>
      </c>
      <c r="U729" s="19">
        <v>42209</v>
      </c>
      <c r="V729" s="17">
        <v>7576</v>
      </c>
    </row>
    <row r="730" spans="1:22" ht="17.25" customHeight="1" x14ac:dyDescent="0.2">
      <c r="A730" s="7">
        <v>730</v>
      </c>
      <c r="B730" s="17">
        <v>7577</v>
      </c>
      <c r="C730" s="56" t="s">
        <v>8921</v>
      </c>
      <c r="D730" s="9" t="s">
        <v>7903</v>
      </c>
      <c r="E730" s="9" t="s">
        <v>502</v>
      </c>
      <c r="F730" s="9" t="s">
        <v>1804</v>
      </c>
      <c r="G730" s="31" t="s">
        <v>103</v>
      </c>
      <c r="H730" s="16" t="s">
        <v>1692</v>
      </c>
      <c r="I730" s="16" t="s">
        <v>90</v>
      </c>
      <c r="J730" s="9"/>
      <c r="K730" s="9"/>
      <c r="L730" s="9" t="s">
        <v>2716</v>
      </c>
      <c r="M730" s="9" t="s">
        <v>2717</v>
      </c>
      <c r="N730" s="11" t="s">
        <v>64</v>
      </c>
      <c r="O730" s="17" t="s">
        <v>2442</v>
      </c>
      <c r="P730" s="17" t="s">
        <v>2718</v>
      </c>
      <c r="Q730" s="18" t="s">
        <v>2719</v>
      </c>
      <c r="R730" s="17"/>
      <c r="S730" s="18">
        <v>91001</v>
      </c>
      <c r="T730" s="18" t="s">
        <v>1086</v>
      </c>
      <c r="U730" s="19">
        <v>42215</v>
      </c>
      <c r="V730" s="17">
        <v>7577</v>
      </c>
    </row>
    <row r="731" spans="1:22" ht="17.25" customHeight="1" x14ac:dyDescent="0.2">
      <c r="A731" s="7">
        <v>731</v>
      </c>
      <c r="B731" s="17">
        <v>7578</v>
      </c>
      <c r="C731" s="144" t="s">
        <v>8920</v>
      </c>
      <c r="D731" s="9" t="s">
        <v>8711</v>
      </c>
      <c r="E731" s="9" t="s">
        <v>502</v>
      </c>
      <c r="F731" s="9" t="s">
        <v>1804</v>
      </c>
      <c r="G731" s="16" t="s">
        <v>103</v>
      </c>
      <c r="H731" s="16" t="s">
        <v>1692</v>
      </c>
      <c r="I731" s="16" t="s">
        <v>90</v>
      </c>
      <c r="J731" s="9"/>
      <c r="K731" s="9"/>
      <c r="L731" s="9" t="s">
        <v>5935</v>
      </c>
      <c r="M731" s="9" t="s">
        <v>5936</v>
      </c>
      <c r="N731" s="11" t="s">
        <v>93</v>
      </c>
      <c r="O731" s="17" t="s">
        <v>2204</v>
      </c>
      <c r="P731" s="17" t="s">
        <v>5937</v>
      </c>
      <c r="Q731" s="18" t="s">
        <v>5938</v>
      </c>
      <c r="R731" s="17"/>
      <c r="S731" s="18">
        <v>91001</v>
      </c>
      <c r="T731" s="18" t="s">
        <v>1086</v>
      </c>
      <c r="U731" s="19">
        <v>42215</v>
      </c>
      <c r="V731" s="17">
        <v>7578</v>
      </c>
    </row>
    <row r="732" spans="1:22" ht="17.25" customHeight="1" x14ac:dyDescent="0.2">
      <c r="A732" s="7">
        <v>732</v>
      </c>
      <c r="B732" s="17">
        <v>7579</v>
      </c>
      <c r="C732" s="56" t="s">
        <v>8919</v>
      </c>
      <c r="D732" s="9" t="s">
        <v>8712</v>
      </c>
      <c r="E732" s="9" t="s">
        <v>502</v>
      </c>
      <c r="F732" s="9" t="s">
        <v>1804</v>
      </c>
      <c r="G732" s="16" t="s">
        <v>103</v>
      </c>
      <c r="H732" s="16" t="s">
        <v>1692</v>
      </c>
      <c r="I732" s="16" t="s">
        <v>90</v>
      </c>
      <c r="J732" s="9"/>
      <c r="K732" s="9"/>
      <c r="L732" s="9" t="s">
        <v>5871</v>
      </c>
      <c r="M732" s="9" t="s">
        <v>5872</v>
      </c>
      <c r="N732" s="11" t="s">
        <v>64</v>
      </c>
      <c r="O732" s="17" t="s">
        <v>5873</v>
      </c>
      <c r="P732" s="17"/>
      <c r="Q732" s="18"/>
      <c r="R732" s="17"/>
      <c r="S732" s="18">
        <v>91001</v>
      </c>
      <c r="T732" s="18" t="s">
        <v>1086</v>
      </c>
      <c r="U732" s="19">
        <v>42216</v>
      </c>
      <c r="V732" s="17">
        <v>7579</v>
      </c>
    </row>
    <row r="733" spans="1:22" ht="17.25" customHeight="1" x14ac:dyDescent="0.2">
      <c r="A733" s="7">
        <v>733</v>
      </c>
      <c r="B733" s="17">
        <v>7580</v>
      </c>
      <c r="C733" s="56" t="s">
        <v>2720</v>
      </c>
      <c r="D733" s="9" t="s">
        <v>8713</v>
      </c>
      <c r="E733" s="9" t="s">
        <v>2544</v>
      </c>
      <c r="F733" s="9" t="s">
        <v>2689</v>
      </c>
      <c r="G733" s="16" t="s">
        <v>103</v>
      </c>
      <c r="H733" s="16" t="s">
        <v>2546</v>
      </c>
      <c r="I733" s="16" t="s">
        <v>90</v>
      </c>
      <c r="J733" s="9"/>
      <c r="K733" s="9"/>
      <c r="L733" s="9" t="s">
        <v>2721</v>
      </c>
      <c r="M733" s="9" t="s">
        <v>2722</v>
      </c>
      <c r="N733" s="11" t="s">
        <v>1129</v>
      </c>
      <c r="O733" s="17" t="s">
        <v>1564</v>
      </c>
      <c r="P733" s="17"/>
      <c r="Q733" s="18"/>
      <c r="R733" s="17"/>
      <c r="S733" s="18">
        <v>91001</v>
      </c>
      <c r="T733" s="18" t="s">
        <v>1086</v>
      </c>
      <c r="U733" s="19">
        <v>42226</v>
      </c>
      <c r="V733" s="17">
        <v>7580</v>
      </c>
    </row>
    <row r="734" spans="1:22" ht="17.25" customHeight="1" x14ac:dyDescent="0.2">
      <c r="A734" s="7">
        <v>734</v>
      </c>
      <c r="B734" s="17">
        <v>7581</v>
      </c>
      <c r="C734" s="56" t="s">
        <v>7201</v>
      </c>
      <c r="D734" s="9" t="s">
        <v>8855</v>
      </c>
      <c r="E734" s="9" t="s">
        <v>55</v>
      </c>
      <c r="F734" s="9" t="s">
        <v>7202</v>
      </c>
      <c r="G734" s="16" t="s">
        <v>7203</v>
      </c>
      <c r="H734" s="16" t="s">
        <v>7204</v>
      </c>
      <c r="I734" s="16" t="s">
        <v>7205</v>
      </c>
      <c r="J734" s="9" t="s">
        <v>227</v>
      </c>
      <c r="K734" s="9" t="s">
        <v>7206</v>
      </c>
      <c r="L734" s="9" t="s">
        <v>7207</v>
      </c>
      <c r="M734" s="9" t="s">
        <v>7208</v>
      </c>
      <c r="N734" s="11" t="s">
        <v>178</v>
      </c>
      <c r="O734" s="17" t="s">
        <v>7209</v>
      </c>
      <c r="P734" s="17" t="s">
        <v>7210</v>
      </c>
      <c r="Q734" s="18" t="s">
        <v>7211</v>
      </c>
      <c r="R734" s="17"/>
      <c r="S734" s="18" t="s">
        <v>2823</v>
      </c>
      <c r="T734" s="18" t="s">
        <v>7212</v>
      </c>
      <c r="U734" s="19">
        <v>42248</v>
      </c>
      <c r="V734" s="17">
        <v>7581</v>
      </c>
    </row>
    <row r="735" spans="1:22" ht="17.25" customHeight="1" x14ac:dyDescent="0.2">
      <c r="A735" s="7">
        <v>735</v>
      </c>
      <c r="B735" s="17">
        <v>7582</v>
      </c>
      <c r="C735" s="56" t="s">
        <v>5648</v>
      </c>
      <c r="D735" s="9" t="s">
        <v>8714</v>
      </c>
      <c r="E735" s="9" t="s">
        <v>2544</v>
      </c>
      <c r="F735" s="9" t="s">
        <v>2689</v>
      </c>
      <c r="G735" s="16" t="s">
        <v>103</v>
      </c>
      <c r="H735" s="16" t="s">
        <v>2546</v>
      </c>
      <c r="I735" s="16" t="s">
        <v>90</v>
      </c>
      <c r="J735" s="9"/>
      <c r="K735" s="9"/>
      <c r="L735" s="9"/>
      <c r="M735" s="9" t="s">
        <v>5649</v>
      </c>
      <c r="N735" s="11" t="s">
        <v>1498</v>
      </c>
      <c r="O735" s="17" t="s">
        <v>1763</v>
      </c>
      <c r="P735" s="17" t="s">
        <v>5650</v>
      </c>
      <c r="Q735" s="18"/>
      <c r="R735" s="18"/>
      <c r="S735" s="18">
        <v>91001</v>
      </c>
      <c r="T735" s="9" t="s">
        <v>1086</v>
      </c>
      <c r="U735" s="19">
        <v>42250</v>
      </c>
      <c r="V735" s="17">
        <v>7582</v>
      </c>
    </row>
    <row r="736" spans="1:22" ht="17.25" customHeight="1" x14ac:dyDescent="0.2">
      <c r="A736" s="7">
        <v>736</v>
      </c>
      <c r="B736" s="79">
        <v>7583</v>
      </c>
      <c r="C736" s="141" t="s">
        <v>8918</v>
      </c>
      <c r="D736" s="20" t="s">
        <v>7941</v>
      </c>
      <c r="E736" s="20" t="s">
        <v>502</v>
      </c>
      <c r="F736" s="20" t="s">
        <v>1804</v>
      </c>
      <c r="G736" s="78" t="s">
        <v>103</v>
      </c>
      <c r="H736" s="78" t="s">
        <v>1692</v>
      </c>
      <c r="I736" s="78" t="s">
        <v>90</v>
      </c>
      <c r="J736" s="20"/>
      <c r="K736" s="20"/>
      <c r="L736" s="20" t="s">
        <v>2723</v>
      </c>
      <c r="M736" s="79" t="s">
        <v>2724</v>
      </c>
      <c r="N736" s="26" t="s">
        <v>865</v>
      </c>
      <c r="O736" s="79" t="s">
        <v>2725</v>
      </c>
      <c r="P736" s="79" t="s">
        <v>2726</v>
      </c>
      <c r="Q736" s="80" t="s">
        <v>2727</v>
      </c>
      <c r="R736" s="79"/>
      <c r="S736" s="80">
        <v>91001</v>
      </c>
      <c r="T736" s="80" t="s">
        <v>1086</v>
      </c>
      <c r="U736" s="81">
        <v>42262</v>
      </c>
      <c r="V736" s="79">
        <v>7583</v>
      </c>
    </row>
    <row r="737" spans="1:22" ht="17.25" customHeight="1" x14ac:dyDescent="0.2">
      <c r="A737" s="7">
        <v>737</v>
      </c>
      <c r="B737" s="79">
        <v>7584</v>
      </c>
      <c r="C737" s="141" t="s">
        <v>8917</v>
      </c>
      <c r="D737" s="20" t="s">
        <v>7911</v>
      </c>
      <c r="E737" s="20" t="s">
        <v>502</v>
      </c>
      <c r="F737" s="20" t="s">
        <v>1804</v>
      </c>
      <c r="G737" s="78" t="s">
        <v>103</v>
      </c>
      <c r="H737" s="78" t="s">
        <v>1692</v>
      </c>
      <c r="I737" s="78" t="s">
        <v>90</v>
      </c>
      <c r="J737" s="20"/>
      <c r="K737" s="20"/>
      <c r="L737" s="20" t="s">
        <v>2729</v>
      </c>
      <c r="M737" s="20" t="s">
        <v>2730</v>
      </c>
      <c r="N737" s="26" t="s">
        <v>64</v>
      </c>
      <c r="O737" s="79" t="s">
        <v>2731</v>
      </c>
      <c r="P737" s="79" t="s">
        <v>2732</v>
      </c>
      <c r="Q737" s="80" t="s">
        <v>2733</v>
      </c>
      <c r="R737" s="79"/>
      <c r="S737" s="80">
        <v>91001</v>
      </c>
      <c r="T737" s="80" t="s">
        <v>1086</v>
      </c>
      <c r="U737" s="81">
        <v>38641</v>
      </c>
      <c r="V737" s="79">
        <v>7584</v>
      </c>
    </row>
    <row r="738" spans="1:22" ht="17.25" customHeight="1" x14ac:dyDescent="0.2">
      <c r="A738" s="7">
        <v>738</v>
      </c>
      <c r="B738" s="17">
        <v>7585</v>
      </c>
      <c r="C738" s="56" t="s">
        <v>5124</v>
      </c>
      <c r="D738" s="9" t="s">
        <v>8715</v>
      </c>
      <c r="E738" s="9" t="s">
        <v>5125</v>
      </c>
      <c r="F738" s="9" t="s">
        <v>5126</v>
      </c>
      <c r="G738" s="16" t="s">
        <v>5127</v>
      </c>
      <c r="H738" s="16" t="s">
        <v>5128</v>
      </c>
      <c r="I738" s="9" t="s">
        <v>5129</v>
      </c>
      <c r="J738" s="16" t="s">
        <v>5130</v>
      </c>
      <c r="K738" s="9" t="s">
        <v>5131</v>
      </c>
      <c r="L738" s="9" t="s">
        <v>5132</v>
      </c>
      <c r="M738" s="9" t="s">
        <v>5133</v>
      </c>
      <c r="N738" s="11" t="s">
        <v>93</v>
      </c>
      <c r="O738" s="17" t="s">
        <v>294</v>
      </c>
      <c r="P738" s="17" t="s">
        <v>5134</v>
      </c>
      <c r="Q738" s="18" t="s">
        <v>5135</v>
      </c>
      <c r="R738" s="17"/>
      <c r="S738" s="18">
        <v>93401</v>
      </c>
      <c r="T738" s="18" t="s">
        <v>5136</v>
      </c>
      <c r="U738" s="19">
        <v>42306</v>
      </c>
      <c r="V738" s="17">
        <v>7585</v>
      </c>
    </row>
    <row r="739" spans="1:22" ht="17.25" customHeight="1" x14ac:dyDescent="0.2">
      <c r="A739" s="7">
        <v>739</v>
      </c>
      <c r="B739" s="79">
        <v>7586</v>
      </c>
      <c r="C739" s="141" t="s">
        <v>8916</v>
      </c>
      <c r="D739" s="20" t="s">
        <v>8716</v>
      </c>
      <c r="E739" s="20" t="s">
        <v>502</v>
      </c>
      <c r="F739" s="20" t="s">
        <v>1804</v>
      </c>
      <c r="G739" s="78" t="s">
        <v>103</v>
      </c>
      <c r="H739" s="78" t="s">
        <v>1692</v>
      </c>
      <c r="I739" s="78" t="s">
        <v>90</v>
      </c>
      <c r="J739" s="20"/>
      <c r="K739" s="20"/>
      <c r="L739" s="20" t="s">
        <v>2734</v>
      </c>
      <c r="M739" s="20" t="s">
        <v>2735</v>
      </c>
      <c r="N739" s="26" t="s">
        <v>1129</v>
      </c>
      <c r="O739" s="79" t="s">
        <v>2736</v>
      </c>
      <c r="P739" s="79" t="s">
        <v>2737</v>
      </c>
      <c r="Q739" s="80" t="s">
        <v>2738</v>
      </c>
      <c r="R739" s="79"/>
      <c r="S739" s="80">
        <v>91001</v>
      </c>
      <c r="T739" s="80" t="s">
        <v>1086</v>
      </c>
      <c r="U739" s="81">
        <v>42347</v>
      </c>
      <c r="V739" s="79">
        <v>7586</v>
      </c>
    </row>
    <row r="740" spans="1:22" ht="17.25" customHeight="1" x14ac:dyDescent="0.2">
      <c r="A740" s="7">
        <v>740</v>
      </c>
      <c r="B740" s="17">
        <v>7587</v>
      </c>
      <c r="C740" s="56" t="s">
        <v>2739</v>
      </c>
      <c r="D740" s="9" t="s">
        <v>7910</v>
      </c>
      <c r="E740" s="9" t="s">
        <v>2544</v>
      </c>
      <c r="F740" s="9" t="s">
        <v>2689</v>
      </c>
      <c r="G740" s="16" t="s">
        <v>103</v>
      </c>
      <c r="H740" s="16" t="s">
        <v>2546</v>
      </c>
      <c r="I740" s="16" t="s">
        <v>90</v>
      </c>
      <c r="J740" s="9"/>
      <c r="K740" s="9"/>
      <c r="L740" s="9"/>
      <c r="M740" s="9" t="s">
        <v>2740</v>
      </c>
      <c r="N740" s="11" t="s">
        <v>64</v>
      </c>
      <c r="O740" s="17" t="s">
        <v>2741</v>
      </c>
      <c r="P740" s="89" t="s">
        <v>2742</v>
      </c>
      <c r="Q740" s="18"/>
      <c r="R740" s="17"/>
      <c r="S740" s="18">
        <v>91001</v>
      </c>
      <c r="T740" s="18" t="s">
        <v>1086</v>
      </c>
      <c r="U740" s="19">
        <v>42348</v>
      </c>
      <c r="V740" s="17">
        <v>7587</v>
      </c>
    </row>
    <row r="741" spans="1:22" ht="17.25" customHeight="1" thickBot="1" x14ac:dyDescent="0.25">
      <c r="A741" s="7">
        <v>741</v>
      </c>
      <c r="B741" s="17">
        <v>7588</v>
      </c>
      <c r="C741" s="56" t="s">
        <v>3882</v>
      </c>
      <c r="D741" s="9" t="s">
        <v>8717</v>
      </c>
      <c r="E741" s="9" t="s">
        <v>55</v>
      </c>
      <c r="F741" s="9" t="s">
        <v>3883</v>
      </c>
      <c r="G741" s="16" t="s">
        <v>3884</v>
      </c>
      <c r="H741" s="16" t="s">
        <v>3885</v>
      </c>
      <c r="I741" s="16" t="s">
        <v>3886</v>
      </c>
      <c r="J741" s="9" t="s">
        <v>2189</v>
      </c>
      <c r="K741" s="9" t="s">
        <v>3887</v>
      </c>
      <c r="L741" s="9" t="s">
        <v>3888</v>
      </c>
      <c r="M741" s="9" t="s">
        <v>3889</v>
      </c>
      <c r="N741" s="11" t="s">
        <v>727</v>
      </c>
      <c r="O741" s="17" t="s">
        <v>728</v>
      </c>
      <c r="P741" s="17" t="s">
        <v>3890</v>
      </c>
      <c r="Q741" s="18" t="s">
        <v>3891</v>
      </c>
      <c r="R741" s="17"/>
      <c r="S741" s="18" t="s">
        <v>280</v>
      </c>
      <c r="T741" s="18" t="s">
        <v>3892</v>
      </c>
      <c r="U741" s="19">
        <v>42349</v>
      </c>
      <c r="V741" s="17">
        <v>7588</v>
      </c>
    </row>
    <row r="742" spans="1:22" ht="17.25" customHeight="1" thickBot="1" x14ac:dyDescent="0.25">
      <c r="A742" s="7">
        <v>742</v>
      </c>
      <c r="B742" s="17">
        <v>7589</v>
      </c>
      <c r="C742" s="142" t="s">
        <v>3271</v>
      </c>
      <c r="D742" s="9" t="s">
        <v>8718</v>
      </c>
      <c r="E742" s="9" t="s">
        <v>29</v>
      </c>
      <c r="F742" s="9" t="s">
        <v>3272</v>
      </c>
      <c r="G742" s="16" t="s">
        <v>3273</v>
      </c>
      <c r="H742" s="16" t="s">
        <v>3274</v>
      </c>
      <c r="I742" s="16" t="s">
        <v>3275</v>
      </c>
      <c r="J742" s="9" t="s">
        <v>3276</v>
      </c>
      <c r="K742" s="16" t="s">
        <v>3277</v>
      </c>
      <c r="L742" s="9" t="s">
        <v>3278</v>
      </c>
      <c r="M742" s="9" t="s">
        <v>3279</v>
      </c>
      <c r="N742" s="11" t="s">
        <v>1129</v>
      </c>
      <c r="O742" s="17" t="s">
        <v>1635</v>
      </c>
      <c r="P742" s="17" t="s">
        <v>3280</v>
      </c>
      <c r="Q742" s="18" t="s">
        <v>3280</v>
      </c>
      <c r="R742" s="17" t="s">
        <v>3280</v>
      </c>
      <c r="S742" s="124">
        <v>93401</v>
      </c>
      <c r="T742" s="18" t="s">
        <v>3281</v>
      </c>
      <c r="U742" s="19">
        <v>42352</v>
      </c>
      <c r="V742" s="17">
        <v>7589</v>
      </c>
    </row>
    <row r="743" spans="1:22" ht="17.25" customHeight="1" thickBot="1" x14ac:dyDescent="0.25">
      <c r="A743" s="7">
        <v>743</v>
      </c>
      <c r="B743" s="17">
        <v>7590</v>
      </c>
      <c r="C743" s="56" t="s">
        <v>8915</v>
      </c>
      <c r="D743" s="9" t="s">
        <v>8719</v>
      </c>
      <c r="E743" s="9" t="s">
        <v>502</v>
      </c>
      <c r="F743" s="9" t="s">
        <v>1804</v>
      </c>
      <c r="G743" s="16" t="s">
        <v>103</v>
      </c>
      <c r="H743" s="16" t="s">
        <v>1692</v>
      </c>
      <c r="I743" s="16" t="s">
        <v>90</v>
      </c>
      <c r="J743" s="9"/>
      <c r="K743" s="9"/>
      <c r="L743" s="9" t="s">
        <v>5796</v>
      </c>
      <c r="M743" s="9" t="s">
        <v>5797</v>
      </c>
      <c r="N743" s="11" t="s">
        <v>507</v>
      </c>
      <c r="O743" s="17" t="s">
        <v>5798</v>
      </c>
      <c r="P743" s="17" t="s">
        <v>5799</v>
      </c>
      <c r="Q743" s="18" t="s">
        <v>5800</v>
      </c>
      <c r="R743" s="17"/>
      <c r="S743" s="124">
        <v>91001</v>
      </c>
      <c r="T743" s="18" t="s">
        <v>1086</v>
      </c>
      <c r="U743" s="19">
        <v>42356</v>
      </c>
      <c r="V743" s="17">
        <v>7590</v>
      </c>
    </row>
    <row r="744" spans="1:22" ht="17.25" customHeight="1" x14ac:dyDescent="0.2">
      <c r="A744" s="7">
        <v>744</v>
      </c>
      <c r="B744" s="17">
        <v>7591</v>
      </c>
      <c r="C744" s="56" t="s">
        <v>8914</v>
      </c>
      <c r="D744" s="9" t="s">
        <v>8720</v>
      </c>
      <c r="E744" s="9" t="s">
        <v>502</v>
      </c>
      <c r="F744" s="9" t="s">
        <v>1665</v>
      </c>
      <c r="G744" s="16" t="s">
        <v>103</v>
      </c>
      <c r="H744" s="16" t="s">
        <v>1692</v>
      </c>
      <c r="I744" s="16" t="s">
        <v>90</v>
      </c>
      <c r="J744" s="9"/>
      <c r="K744" s="9"/>
      <c r="L744" s="9" t="s">
        <v>2743</v>
      </c>
      <c r="M744" s="9" t="s">
        <v>2744</v>
      </c>
      <c r="N744" s="11" t="s">
        <v>415</v>
      </c>
      <c r="O744" s="17" t="s">
        <v>2745</v>
      </c>
      <c r="P744" s="17" t="s">
        <v>2746</v>
      </c>
      <c r="Q744" s="18" t="s">
        <v>2747</v>
      </c>
      <c r="R744" s="17"/>
      <c r="S744" s="18">
        <v>91001</v>
      </c>
      <c r="T744" s="18" t="s">
        <v>1086</v>
      </c>
      <c r="U744" s="19">
        <v>42383</v>
      </c>
      <c r="V744" s="17">
        <v>7591</v>
      </c>
    </row>
    <row r="745" spans="1:22" ht="17.25" customHeight="1" x14ac:dyDescent="0.2">
      <c r="A745" s="7">
        <v>745</v>
      </c>
      <c r="B745" s="17">
        <v>7592</v>
      </c>
      <c r="C745" s="56" t="s">
        <v>8913</v>
      </c>
      <c r="D745" s="9" t="s">
        <v>8721</v>
      </c>
      <c r="E745" s="9" t="s">
        <v>502</v>
      </c>
      <c r="F745" s="9" t="s">
        <v>1665</v>
      </c>
      <c r="G745" s="16" t="s">
        <v>103</v>
      </c>
      <c r="H745" s="16" t="s">
        <v>1692</v>
      </c>
      <c r="I745" s="16" t="s">
        <v>90</v>
      </c>
      <c r="J745" s="9"/>
      <c r="K745" s="9"/>
      <c r="L745" s="9" t="s">
        <v>2748</v>
      </c>
      <c r="M745" s="9" t="s">
        <v>2749</v>
      </c>
      <c r="N745" s="11" t="s">
        <v>415</v>
      </c>
      <c r="O745" s="17" t="s">
        <v>2750</v>
      </c>
      <c r="P745" s="17" t="s">
        <v>2751</v>
      </c>
      <c r="Q745" s="18" t="s">
        <v>2752</v>
      </c>
      <c r="R745" s="17"/>
      <c r="S745" s="18">
        <v>91001</v>
      </c>
      <c r="T745" s="18" t="s">
        <v>1086</v>
      </c>
      <c r="U745" s="19">
        <v>42397</v>
      </c>
      <c r="V745" s="17">
        <v>7592</v>
      </c>
    </row>
    <row r="746" spans="1:22" ht="17.25" customHeight="1" x14ac:dyDescent="0.2">
      <c r="A746" s="7">
        <v>746</v>
      </c>
      <c r="B746" s="79">
        <v>7593</v>
      </c>
      <c r="C746" s="141" t="s">
        <v>8912</v>
      </c>
      <c r="D746" s="20" t="s">
        <v>8722</v>
      </c>
      <c r="E746" s="20" t="s">
        <v>502</v>
      </c>
      <c r="F746" s="20" t="s">
        <v>1665</v>
      </c>
      <c r="G746" s="78" t="s">
        <v>103</v>
      </c>
      <c r="H746" s="78" t="s">
        <v>1692</v>
      </c>
      <c r="I746" s="78" t="s">
        <v>90</v>
      </c>
      <c r="J746" s="20"/>
      <c r="K746" s="20"/>
      <c r="L746" s="20" t="s">
        <v>2753</v>
      </c>
      <c r="M746" s="20" t="s">
        <v>2754</v>
      </c>
      <c r="N746" s="26" t="s">
        <v>64</v>
      </c>
      <c r="O746" s="79" t="s">
        <v>2755</v>
      </c>
      <c r="P746" s="79" t="s">
        <v>2756</v>
      </c>
      <c r="Q746" s="88" t="s">
        <v>2757</v>
      </c>
      <c r="R746" s="79"/>
      <c r="S746" s="80">
        <v>91001</v>
      </c>
      <c r="T746" s="80" t="s">
        <v>1086</v>
      </c>
      <c r="U746" s="81">
        <v>42402</v>
      </c>
      <c r="V746" s="79">
        <v>7593</v>
      </c>
    </row>
    <row r="747" spans="1:22" ht="17.25" customHeight="1" x14ac:dyDescent="0.2">
      <c r="A747" s="7">
        <v>747</v>
      </c>
      <c r="B747" s="17">
        <v>7594</v>
      </c>
      <c r="C747" s="56" t="s">
        <v>8911</v>
      </c>
      <c r="D747" s="9" t="s">
        <v>7918</v>
      </c>
      <c r="E747" s="9" t="s">
        <v>502</v>
      </c>
      <c r="F747" s="9" t="s">
        <v>1665</v>
      </c>
      <c r="G747" s="16" t="s">
        <v>103</v>
      </c>
      <c r="H747" s="16" t="s">
        <v>1692</v>
      </c>
      <c r="I747" s="16" t="s">
        <v>90</v>
      </c>
      <c r="J747" s="9"/>
      <c r="K747" s="9"/>
      <c r="L747" s="9" t="s">
        <v>2758</v>
      </c>
      <c r="M747" s="9" t="s">
        <v>2759</v>
      </c>
      <c r="N747" s="11" t="s">
        <v>415</v>
      </c>
      <c r="O747" s="17" t="s">
        <v>2760</v>
      </c>
      <c r="P747" s="17" t="s">
        <v>2761</v>
      </c>
      <c r="Q747" s="18" t="s">
        <v>2762</v>
      </c>
      <c r="R747" s="17"/>
      <c r="S747" s="18">
        <v>91001</v>
      </c>
      <c r="T747" s="18" t="s">
        <v>1086</v>
      </c>
      <c r="U747" s="19">
        <v>42402</v>
      </c>
      <c r="V747" s="17">
        <v>7594</v>
      </c>
    </row>
    <row r="748" spans="1:22" ht="17.25" customHeight="1" x14ac:dyDescent="0.2">
      <c r="A748" s="7">
        <v>748</v>
      </c>
      <c r="B748" s="17">
        <v>7595</v>
      </c>
      <c r="C748" s="56" t="s">
        <v>2764</v>
      </c>
      <c r="D748" s="9" t="s">
        <v>8723</v>
      </c>
      <c r="E748" s="9" t="s">
        <v>2544</v>
      </c>
      <c r="F748" s="9" t="s">
        <v>2689</v>
      </c>
      <c r="G748" s="16" t="s">
        <v>103</v>
      </c>
      <c r="H748" s="16" t="s">
        <v>2546</v>
      </c>
      <c r="I748" s="16" t="s">
        <v>90</v>
      </c>
      <c r="J748" s="9"/>
      <c r="K748" s="9"/>
      <c r="L748" s="9"/>
      <c r="M748" s="9" t="s">
        <v>2765</v>
      </c>
      <c r="N748" s="11" t="s">
        <v>741</v>
      </c>
      <c r="O748" s="17" t="s">
        <v>742</v>
      </c>
      <c r="P748" s="17" t="s">
        <v>2766</v>
      </c>
      <c r="Q748" s="18"/>
      <c r="R748" s="17"/>
      <c r="S748" s="18">
        <v>91001</v>
      </c>
      <c r="T748" s="18" t="s">
        <v>1086</v>
      </c>
      <c r="U748" s="19">
        <v>42405</v>
      </c>
      <c r="V748" s="17">
        <v>7595</v>
      </c>
    </row>
    <row r="749" spans="1:22" ht="17.25" customHeight="1" x14ac:dyDescent="0.2">
      <c r="A749" s="7">
        <v>749</v>
      </c>
      <c r="B749" s="17">
        <v>7596</v>
      </c>
      <c r="C749" s="56" t="s">
        <v>8910</v>
      </c>
      <c r="D749" s="9" t="s">
        <v>7904</v>
      </c>
      <c r="E749" s="9" t="s">
        <v>502</v>
      </c>
      <c r="F749" s="9" t="s">
        <v>1665</v>
      </c>
      <c r="G749" s="16" t="s">
        <v>103</v>
      </c>
      <c r="H749" s="16" t="s">
        <v>1692</v>
      </c>
      <c r="I749" s="16" t="s">
        <v>90</v>
      </c>
      <c r="J749" s="9"/>
      <c r="K749" s="9"/>
      <c r="L749" s="27" t="s">
        <v>2767</v>
      </c>
      <c r="M749" s="9" t="s">
        <v>2768</v>
      </c>
      <c r="N749" s="11" t="s">
        <v>64</v>
      </c>
      <c r="O749" s="17" t="s">
        <v>2769</v>
      </c>
      <c r="P749" s="17" t="s">
        <v>2770</v>
      </c>
      <c r="Q749" s="18"/>
      <c r="R749" s="17"/>
      <c r="S749" s="18">
        <v>91001</v>
      </c>
      <c r="T749" s="18" t="s">
        <v>1086</v>
      </c>
      <c r="U749" s="19">
        <v>42410</v>
      </c>
      <c r="V749" s="17">
        <v>7596</v>
      </c>
    </row>
    <row r="750" spans="1:22" ht="17.25" customHeight="1" x14ac:dyDescent="0.2">
      <c r="A750" s="7">
        <v>750</v>
      </c>
      <c r="B750" s="17">
        <v>7597</v>
      </c>
      <c r="C750" s="56" t="s">
        <v>8909</v>
      </c>
      <c r="D750" s="9" t="s">
        <v>8724</v>
      </c>
      <c r="E750" s="9" t="s">
        <v>502</v>
      </c>
      <c r="F750" s="9" t="s">
        <v>2772</v>
      </c>
      <c r="G750" s="16" t="s">
        <v>103</v>
      </c>
      <c r="H750" s="16" t="s">
        <v>1692</v>
      </c>
      <c r="I750" s="16" t="s">
        <v>90</v>
      </c>
      <c r="J750" s="9"/>
      <c r="K750" s="9"/>
      <c r="L750" s="9" t="s">
        <v>5911</v>
      </c>
      <c r="M750" s="9" t="s">
        <v>5912</v>
      </c>
      <c r="N750" s="11" t="s">
        <v>415</v>
      </c>
      <c r="O750" s="17" t="s">
        <v>5913</v>
      </c>
      <c r="P750" s="17" t="s">
        <v>5914</v>
      </c>
      <c r="Q750" s="18"/>
      <c r="R750" s="17"/>
      <c r="S750" s="18">
        <v>91001</v>
      </c>
      <c r="T750" s="18" t="s">
        <v>1086</v>
      </c>
      <c r="U750" s="19">
        <v>42415</v>
      </c>
      <c r="V750" s="17">
        <v>7597</v>
      </c>
    </row>
    <row r="751" spans="1:22" ht="17.25" customHeight="1" x14ac:dyDescent="0.2">
      <c r="A751" s="7">
        <v>751</v>
      </c>
      <c r="B751" s="18">
        <v>7598</v>
      </c>
      <c r="C751" s="142" t="s">
        <v>8908</v>
      </c>
      <c r="D751" s="9" t="s">
        <v>8725</v>
      </c>
      <c r="E751" s="9" t="s">
        <v>502</v>
      </c>
      <c r="F751" s="9" t="s">
        <v>2772</v>
      </c>
      <c r="G751" s="16" t="s">
        <v>103</v>
      </c>
      <c r="H751" s="16" t="s">
        <v>1692</v>
      </c>
      <c r="I751" s="16" t="s">
        <v>90</v>
      </c>
      <c r="J751" s="9"/>
      <c r="K751" s="9"/>
      <c r="L751" s="9" t="s">
        <v>2773</v>
      </c>
      <c r="M751" s="9" t="s">
        <v>2774</v>
      </c>
      <c r="N751" s="9" t="s">
        <v>106</v>
      </c>
      <c r="O751" s="18" t="s">
        <v>2775</v>
      </c>
      <c r="P751" s="18" t="s">
        <v>2776</v>
      </c>
      <c r="Q751" s="18" t="s">
        <v>2777</v>
      </c>
      <c r="R751" s="18"/>
      <c r="S751" s="18">
        <v>91001</v>
      </c>
      <c r="T751" s="18" t="s">
        <v>1086</v>
      </c>
      <c r="U751" s="21">
        <v>42416</v>
      </c>
      <c r="V751" s="18">
        <v>7598</v>
      </c>
    </row>
    <row r="752" spans="1:22" ht="17.25" customHeight="1" x14ac:dyDescent="0.2">
      <c r="A752" s="7">
        <v>752</v>
      </c>
      <c r="B752" s="17">
        <v>7599</v>
      </c>
      <c r="C752" s="56" t="s">
        <v>8907</v>
      </c>
      <c r="D752" s="9" t="s">
        <v>8726</v>
      </c>
      <c r="E752" s="9" t="s">
        <v>502</v>
      </c>
      <c r="F752" s="9" t="s">
        <v>2772</v>
      </c>
      <c r="G752" s="16" t="s">
        <v>103</v>
      </c>
      <c r="H752" s="16" t="s">
        <v>1692</v>
      </c>
      <c r="I752" s="16" t="s">
        <v>90</v>
      </c>
      <c r="J752" s="9"/>
      <c r="K752" s="9"/>
      <c r="L752" s="9" t="s">
        <v>5882</v>
      </c>
      <c r="M752" s="9" t="s">
        <v>5883</v>
      </c>
      <c r="N752" s="11" t="s">
        <v>741</v>
      </c>
      <c r="O752" s="9" t="s">
        <v>5884</v>
      </c>
      <c r="P752" s="17" t="s">
        <v>5885</v>
      </c>
      <c r="Q752" s="17" t="s">
        <v>5886</v>
      </c>
      <c r="R752" s="17"/>
      <c r="S752" s="18">
        <v>91001</v>
      </c>
      <c r="T752" s="18" t="s">
        <v>1086</v>
      </c>
      <c r="U752" s="19">
        <v>42416</v>
      </c>
      <c r="V752" s="17">
        <v>7599</v>
      </c>
    </row>
    <row r="753" spans="1:22" ht="17.25" customHeight="1" x14ac:dyDescent="0.2">
      <c r="A753" s="7">
        <v>753</v>
      </c>
      <c r="B753" s="17">
        <v>7600</v>
      </c>
      <c r="C753" s="56" t="s">
        <v>4451</v>
      </c>
      <c r="D753" s="9" t="s">
        <v>8727</v>
      </c>
      <c r="E753" s="9" t="s">
        <v>55</v>
      </c>
      <c r="F753" s="9" t="s">
        <v>4452</v>
      </c>
      <c r="G753" s="16" t="s">
        <v>4453</v>
      </c>
      <c r="H753" s="16" t="s">
        <v>4454</v>
      </c>
      <c r="I753" s="16" t="s">
        <v>4455</v>
      </c>
      <c r="J753" s="9" t="s">
        <v>3076</v>
      </c>
      <c r="K753" s="9" t="s">
        <v>4456</v>
      </c>
      <c r="L753" s="9" t="s">
        <v>4457</v>
      </c>
      <c r="M753" s="9" t="s">
        <v>4458</v>
      </c>
      <c r="N753" s="11" t="s">
        <v>93</v>
      </c>
      <c r="O753" s="17" t="s">
        <v>2902</v>
      </c>
      <c r="P753" s="17" t="s">
        <v>4459</v>
      </c>
      <c r="Q753" s="18" t="s">
        <v>4460</v>
      </c>
      <c r="R753" s="17"/>
      <c r="S753" s="18" t="s">
        <v>280</v>
      </c>
      <c r="T753" s="18" t="s">
        <v>4461</v>
      </c>
      <c r="U753" s="19">
        <v>42417</v>
      </c>
      <c r="V753" s="17">
        <v>7600</v>
      </c>
    </row>
    <row r="754" spans="1:22" ht="17.25" customHeight="1" x14ac:dyDescent="0.2">
      <c r="A754" s="7">
        <v>754</v>
      </c>
      <c r="B754" s="17">
        <v>7601</v>
      </c>
      <c r="C754" s="56" t="s">
        <v>8906</v>
      </c>
      <c r="D754" s="9" t="s">
        <v>8728</v>
      </c>
      <c r="E754" s="9" t="s">
        <v>502</v>
      </c>
      <c r="F754" s="9" t="s">
        <v>2778</v>
      </c>
      <c r="G754" s="16" t="s">
        <v>103</v>
      </c>
      <c r="H754" s="16" t="s">
        <v>1692</v>
      </c>
      <c r="I754" s="16" t="s">
        <v>90</v>
      </c>
      <c r="J754" s="9"/>
      <c r="K754" s="9"/>
      <c r="L754" s="9" t="s">
        <v>2779</v>
      </c>
      <c r="M754" s="9" t="s">
        <v>2780</v>
      </c>
      <c r="N754" s="11" t="s">
        <v>106</v>
      </c>
      <c r="O754" s="17" t="s">
        <v>2781</v>
      </c>
      <c r="P754" s="17" t="s">
        <v>2782</v>
      </c>
      <c r="Q754" s="18"/>
      <c r="R754" s="17"/>
      <c r="S754" s="18">
        <v>91001</v>
      </c>
      <c r="T754" s="18" t="s">
        <v>1086</v>
      </c>
      <c r="U754" s="19">
        <v>42422</v>
      </c>
      <c r="V754" s="17">
        <v>7601</v>
      </c>
    </row>
    <row r="755" spans="1:22" ht="17.25" customHeight="1" x14ac:dyDescent="0.2">
      <c r="A755" s="7">
        <v>755</v>
      </c>
      <c r="B755" s="17">
        <v>7602</v>
      </c>
      <c r="C755" s="56" t="s">
        <v>7474</v>
      </c>
      <c r="D755" s="9" t="s">
        <v>8858</v>
      </c>
      <c r="E755" s="9" t="s">
        <v>55</v>
      </c>
      <c r="F755" s="9" t="s">
        <v>7475</v>
      </c>
      <c r="G755" s="16" t="s">
        <v>7476</v>
      </c>
      <c r="H755" s="16" t="s">
        <v>7477</v>
      </c>
      <c r="I755" s="16" t="s">
        <v>7478</v>
      </c>
      <c r="J755" s="9" t="s">
        <v>441</v>
      </c>
      <c r="K755" s="9" t="s">
        <v>7479</v>
      </c>
      <c r="L755" s="9" t="s">
        <v>7480</v>
      </c>
      <c r="M755" s="9" t="s">
        <v>7481</v>
      </c>
      <c r="N755" s="11" t="s">
        <v>756</v>
      </c>
      <c r="O755" s="17" t="s">
        <v>2709</v>
      </c>
      <c r="P755" s="17" t="s">
        <v>7482</v>
      </c>
      <c r="Q755" s="18" t="s">
        <v>7483</v>
      </c>
      <c r="R755" s="17"/>
      <c r="S755" s="18" t="s">
        <v>2823</v>
      </c>
      <c r="T755" s="18" t="s">
        <v>7212</v>
      </c>
      <c r="U755" s="19">
        <v>42424</v>
      </c>
      <c r="V755" s="17">
        <v>7602</v>
      </c>
    </row>
    <row r="756" spans="1:22" ht="17.25" customHeight="1" x14ac:dyDescent="0.2">
      <c r="A756" s="7">
        <v>756</v>
      </c>
      <c r="B756" s="79">
        <v>7603</v>
      </c>
      <c r="C756" s="141" t="s">
        <v>2783</v>
      </c>
      <c r="D756" s="20" t="s">
        <v>7942</v>
      </c>
      <c r="E756" s="20" t="s">
        <v>502</v>
      </c>
      <c r="F756" s="20" t="s">
        <v>503</v>
      </c>
      <c r="G756" s="78" t="s">
        <v>103</v>
      </c>
      <c r="H756" s="78" t="s">
        <v>504</v>
      </c>
      <c r="I756" s="78" t="s">
        <v>90</v>
      </c>
      <c r="J756" s="20"/>
      <c r="K756" s="20"/>
      <c r="L756" s="20" t="s">
        <v>2784</v>
      </c>
      <c r="M756" s="20" t="s">
        <v>2785</v>
      </c>
      <c r="N756" s="26" t="s">
        <v>865</v>
      </c>
      <c r="O756" s="79" t="s">
        <v>2786</v>
      </c>
      <c r="P756" s="79" t="s">
        <v>2787</v>
      </c>
      <c r="Q756" s="80" t="s">
        <v>2788</v>
      </c>
      <c r="R756" s="79"/>
      <c r="S756" s="80">
        <v>91001</v>
      </c>
      <c r="T756" s="80" t="s">
        <v>511</v>
      </c>
      <c r="U756" s="81">
        <v>42446</v>
      </c>
      <c r="V756" s="79">
        <v>7603</v>
      </c>
    </row>
    <row r="757" spans="1:22" ht="17.25" customHeight="1" x14ac:dyDescent="0.2">
      <c r="A757" s="7">
        <v>757</v>
      </c>
      <c r="B757" s="79">
        <v>7604</v>
      </c>
      <c r="C757" s="141" t="s">
        <v>8905</v>
      </c>
      <c r="D757" s="20" t="s">
        <v>8729</v>
      </c>
      <c r="E757" s="20" t="s">
        <v>502</v>
      </c>
      <c r="F757" s="20" t="s">
        <v>2772</v>
      </c>
      <c r="G757" s="78" t="s">
        <v>103</v>
      </c>
      <c r="H757" s="78" t="s">
        <v>1692</v>
      </c>
      <c r="I757" s="78" t="s">
        <v>90</v>
      </c>
      <c r="J757" s="20"/>
      <c r="K757" s="20"/>
      <c r="L757" s="20" t="s">
        <v>5877</v>
      </c>
      <c r="M757" s="20" t="s">
        <v>5878</v>
      </c>
      <c r="N757" s="26" t="s">
        <v>865</v>
      </c>
      <c r="O757" s="79" t="s">
        <v>5879</v>
      </c>
      <c r="P757" s="79" t="s">
        <v>5880</v>
      </c>
      <c r="Q757" s="80" t="s">
        <v>5881</v>
      </c>
      <c r="R757" s="79"/>
      <c r="S757" s="80">
        <v>91001</v>
      </c>
      <c r="T757" s="80" t="s">
        <v>1086</v>
      </c>
      <c r="U757" s="81">
        <v>42451</v>
      </c>
      <c r="V757" s="79">
        <v>7604</v>
      </c>
    </row>
    <row r="758" spans="1:22" ht="17.25" customHeight="1" x14ac:dyDescent="0.2">
      <c r="A758" s="7">
        <v>758</v>
      </c>
      <c r="B758" s="79">
        <v>7605</v>
      </c>
      <c r="C758" s="141" t="s">
        <v>2789</v>
      </c>
      <c r="D758" s="20" t="s">
        <v>7925</v>
      </c>
      <c r="E758" s="20" t="s">
        <v>55</v>
      </c>
      <c r="F758" s="20" t="s">
        <v>2790</v>
      </c>
      <c r="G758" s="78" t="s">
        <v>2791</v>
      </c>
      <c r="H758" s="78" t="s">
        <v>2792</v>
      </c>
      <c r="I758" s="78" t="s">
        <v>2793</v>
      </c>
      <c r="J758" s="20" t="s">
        <v>426</v>
      </c>
      <c r="K758" s="20" t="s">
        <v>2794</v>
      </c>
      <c r="L758" s="20" t="s">
        <v>2795</v>
      </c>
      <c r="M758" s="20" t="s">
        <v>2796</v>
      </c>
      <c r="N758" s="26" t="s">
        <v>415</v>
      </c>
      <c r="O758" s="79" t="s">
        <v>918</v>
      </c>
      <c r="P758" s="88" t="s">
        <v>2797</v>
      </c>
      <c r="Q758" s="80" t="s">
        <v>2798</v>
      </c>
      <c r="R758" s="79"/>
      <c r="S758" s="80" t="s">
        <v>280</v>
      </c>
      <c r="T758" s="80" t="s">
        <v>2799</v>
      </c>
      <c r="U758" s="81">
        <v>42472</v>
      </c>
      <c r="V758" s="79">
        <v>7605</v>
      </c>
    </row>
    <row r="759" spans="1:22" ht="17.25" customHeight="1" x14ac:dyDescent="0.2">
      <c r="A759" s="7">
        <v>759</v>
      </c>
      <c r="B759" s="17">
        <v>7606</v>
      </c>
      <c r="C759" s="56" t="s">
        <v>5209</v>
      </c>
      <c r="D759" s="9" t="s">
        <v>8730</v>
      </c>
      <c r="E759" s="18" t="s">
        <v>5210</v>
      </c>
      <c r="F759" s="9" t="s">
        <v>5211</v>
      </c>
      <c r="G759" s="16" t="s">
        <v>5212</v>
      </c>
      <c r="H759" s="16" t="s">
        <v>5213</v>
      </c>
      <c r="I759" s="16" t="s">
        <v>5214</v>
      </c>
      <c r="J759" s="9" t="s">
        <v>5215</v>
      </c>
      <c r="K759" s="9" t="s">
        <v>5216</v>
      </c>
      <c r="L759" s="9" t="s">
        <v>5217</v>
      </c>
      <c r="M759" s="9" t="s">
        <v>5218</v>
      </c>
      <c r="N759" s="11" t="s">
        <v>64</v>
      </c>
      <c r="O759" s="17" t="s">
        <v>5219</v>
      </c>
      <c r="P759" s="17" t="s">
        <v>5220</v>
      </c>
      <c r="Q759" s="18" t="s">
        <v>5221</v>
      </c>
      <c r="R759" s="17"/>
      <c r="S759" s="18">
        <v>93401</v>
      </c>
      <c r="T759" s="18" t="s">
        <v>4528</v>
      </c>
      <c r="U759" s="19">
        <v>42489</v>
      </c>
      <c r="V759" s="17">
        <v>7606</v>
      </c>
    </row>
    <row r="760" spans="1:22" ht="17.25" customHeight="1" x14ac:dyDescent="0.2">
      <c r="A760" s="7">
        <v>760</v>
      </c>
      <c r="B760" s="17">
        <v>7607</v>
      </c>
      <c r="C760" s="56" t="s">
        <v>6809</v>
      </c>
      <c r="D760" s="9" t="s">
        <v>8859</v>
      </c>
      <c r="E760" s="9" t="s">
        <v>55</v>
      </c>
      <c r="F760" s="9" t="s">
        <v>6810</v>
      </c>
      <c r="G760" s="16" t="s">
        <v>6811</v>
      </c>
      <c r="H760" s="16" t="s">
        <v>6812</v>
      </c>
      <c r="I760" s="16" t="s">
        <v>6813</v>
      </c>
      <c r="J760" s="9" t="s">
        <v>6814</v>
      </c>
      <c r="K760" s="9" t="s">
        <v>6815</v>
      </c>
      <c r="L760" s="9" t="s">
        <v>6816</v>
      </c>
      <c r="M760" s="9" t="s">
        <v>6817</v>
      </c>
      <c r="N760" s="11" t="s">
        <v>178</v>
      </c>
      <c r="O760" s="17" t="s">
        <v>6818</v>
      </c>
      <c r="P760" s="17" t="s">
        <v>6819</v>
      </c>
      <c r="Q760" s="18" t="s">
        <v>6820</v>
      </c>
      <c r="R760" s="17"/>
      <c r="S760" s="18" t="s">
        <v>2823</v>
      </c>
      <c r="T760" s="18" t="s">
        <v>6821</v>
      </c>
      <c r="U760" s="19">
        <v>42501</v>
      </c>
      <c r="V760" s="17">
        <v>7607</v>
      </c>
    </row>
    <row r="761" spans="1:22" ht="17.25" customHeight="1" x14ac:dyDescent="0.2">
      <c r="A761" s="7">
        <v>761</v>
      </c>
      <c r="B761" s="17">
        <v>7608</v>
      </c>
      <c r="C761" s="56" t="s">
        <v>3581</v>
      </c>
      <c r="D761" s="9" t="s">
        <v>8731</v>
      </c>
      <c r="E761" s="9" t="s">
        <v>55</v>
      </c>
      <c r="F761" s="9" t="s">
        <v>3582</v>
      </c>
      <c r="G761" s="16" t="s">
        <v>3583</v>
      </c>
      <c r="H761" s="16" t="s">
        <v>3584</v>
      </c>
      <c r="I761" s="16" t="s">
        <v>3585</v>
      </c>
      <c r="J761" s="9" t="s">
        <v>426</v>
      </c>
      <c r="K761" s="9" t="s">
        <v>3586</v>
      </c>
      <c r="L761" s="9" t="s">
        <v>3587</v>
      </c>
      <c r="M761" s="9" t="s">
        <v>3588</v>
      </c>
      <c r="N761" s="11" t="s">
        <v>93</v>
      </c>
      <c r="O761" s="17"/>
      <c r="P761" s="17" t="s">
        <v>3589</v>
      </c>
      <c r="Q761" s="18" t="s">
        <v>3590</v>
      </c>
      <c r="R761" s="17"/>
      <c r="S761" s="18" t="s">
        <v>280</v>
      </c>
      <c r="T761" s="18" t="s">
        <v>3591</v>
      </c>
      <c r="U761" s="19">
        <v>42538</v>
      </c>
      <c r="V761" s="17">
        <v>7608</v>
      </c>
    </row>
    <row r="762" spans="1:22" ht="17.25" customHeight="1" x14ac:dyDescent="0.2">
      <c r="A762" s="7">
        <v>762</v>
      </c>
      <c r="B762" s="17">
        <v>7609</v>
      </c>
      <c r="C762" s="56" t="s">
        <v>2800</v>
      </c>
      <c r="D762" s="9" t="s">
        <v>7890</v>
      </c>
      <c r="E762" s="9" t="s">
        <v>29</v>
      </c>
      <c r="F762" s="9" t="s">
        <v>2801</v>
      </c>
      <c r="G762" s="86" t="s">
        <v>2802</v>
      </c>
      <c r="H762" s="16" t="s">
        <v>2803</v>
      </c>
      <c r="I762" s="16" t="s">
        <v>2804</v>
      </c>
      <c r="J762" s="9" t="s">
        <v>2310</v>
      </c>
      <c r="K762" s="9" t="s">
        <v>2805</v>
      </c>
      <c r="L762" s="9" t="s">
        <v>2806</v>
      </c>
      <c r="M762" s="9" t="s">
        <v>2807</v>
      </c>
      <c r="N762" s="11" t="s">
        <v>106</v>
      </c>
      <c r="O762" s="17" t="s">
        <v>2808</v>
      </c>
      <c r="P762" s="17" t="s">
        <v>2809</v>
      </c>
      <c r="Q762" s="18" t="s">
        <v>2810</v>
      </c>
      <c r="R762" s="17"/>
      <c r="S762" s="18" t="s">
        <v>201</v>
      </c>
      <c r="T762" s="55" t="s">
        <v>2811</v>
      </c>
      <c r="U762" s="19">
        <v>42538</v>
      </c>
      <c r="V762" s="17">
        <v>7609</v>
      </c>
    </row>
    <row r="763" spans="1:22" ht="17.25" customHeight="1" x14ac:dyDescent="0.2">
      <c r="A763" s="7">
        <v>763</v>
      </c>
      <c r="B763" s="17">
        <v>7610</v>
      </c>
      <c r="C763" s="56" t="s">
        <v>7213</v>
      </c>
      <c r="D763" s="9" t="s">
        <v>8732</v>
      </c>
      <c r="E763" s="9" t="s">
        <v>55</v>
      </c>
      <c r="F763" s="9" t="s">
        <v>7214</v>
      </c>
      <c r="G763" s="16" t="s">
        <v>7215</v>
      </c>
      <c r="H763" s="16" t="s">
        <v>7216</v>
      </c>
      <c r="I763" s="16" t="s">
        <v>7217</v>
      </c>
      <c r="J763" s="9" t="s">
        <v>2847</v>
      </c>
      <c r="K763" s="9" t="s">
        <v>7218</v>
      </c>
      <c r="L763" s="9" t="s">
        <v>7219</v>
      </c>
      <c r="M763" s="9" t="s">
        <v>7220</v>
      </c>
      <c r="N763" s="11" t="s">
        <v>591</v>
      </c>
      <c r="O763" s="17" t="s">
        <v>688</v>
      </c>
      <c r="P763" s="17" t="s">
        <v>7221</v>
      </c>
      <c r="Q763" s="18" t="s">
        <v>7222</v>
      </c>
      <c r="R763" s="17"/>
      <c r="S763" s="18" t="s">
        <v>2823</v>
      </c>
      <c r="T763" s="18" t="s">
        <v>6821</v>
      </c>
      <c r="U763" s="19">
        <v>42543</v>
      </c>
      <c r="V763" s="17">
        <v>7610</v>
      </c>
    </row>
    <row r="764" spans="1:22" ht="17.25" customHeight="1" x14ac:dyDescent="0.2">
      <c r="A764" s="7">
        <v>764</v>
      </c>
      <c r="B764" s="17">
        <v>7611</v>
      </c>
      <c r="C764" s="56" t="s">
        <v>5487</v>
      </c>
      <c r="D764" s="9" t="s">
        <v>8733</v>
      </c>
      <c r="E764" s="9" t="s">
        <v>189</v>
      </c>
      <c r="F764" s="9" t="s">
        <v>5488</v>
      </c>
      <c r="G764" s="16" t="s">
        <v>5489</v>
      </c>
      <c r="H764" s="16" t="s">
        <v>5490</v>
      </c>
      <c r="I764" s="16" t="s">
        <v>5491</v>
      </c>
      <c r="J764" s="9" t="s">
        <v>5130</v>
      </c>
      <c r="K764" s="9" t="s">
        <v>5492</v>
      </c>
      <c r="L764" s="9" t="s">
        <v>5493</v>
      </c>
      <c r="M764" s="9" t="s">
        <v>5494</v>
      </c>
      <c r="N764" s="11" t="s">
        <v>93</v>
      </c>
      <c r="O764" s="17" t="s">
        <v>2902</v>
      </c>
      <c r="P764" s="17" t="s">
        <v>5495</v>
      </c>
      <c r="Q764" s="18" t="s">
        <v>5496</v>
      </c>
      <c r="R764" s="17"/>
      <c r="S764" s="18" t="s">
        <v>201</v>
      </c>
      <c r="T764" s="18" t="s">
        <v>5497</v>
      </c>
      <c r="U764" s="19">
        <v>42543</v>
      </c>
      <c r="V764" s="17">
        <v>7611</v>
      </c>
    </row>
    <row r="765" spans="1:22" ht="17.25" customHeight="1" x14ac:dyDescent="0.2">
      <c r="A765" s="7">
        <v>765</v>
      </c>
      <c r="B765" s="17">
        <v>7612</v>
      </c>
      <c r="C765" s="56" t="s">
        <v>7234</v>
      </c>
      <c r="D765" s="9" t="s">
        <v>8734</v>
      </c>
      <c r="E765" s="9" t="s">
        <v>55</v>
      </c>
      <c r="F765" s="9" t="s">
        <v>7235</v>
      </c>
      <c r="G765" s="16" t="s">
        <v>7236</v>
      </c>
      <c r="H765" s="16" t="s">
        <v>7237</v>
      </c>
      <c r="I765" s="16" t="s">
        <v>7238</v>
      </c>
      <c r="J765" s="9" t="s">
        <v>2847</v>
      </c>
      <c r="K765" s="9" t="s">
        <v>7239</v>
      </c>
      <c r="L765" s="9" t="s">
        <v>7240</v>
      </c>
      <c r="M765" s="9" t="s">
        <v>7241</v>
      </c>
      <c r="N765" s="11" t="s">
        <v>35</v>
      </c>
      <c r="O765" s="17" t="s">
        <v>3364</v>
      </c>
      <c r="P765" s="17">
        <v>967621906</v>
      </c>
      <c r="Q765" s="28" t="s">
        <v>7242</v>
      </c>
      <c r="R765" s="17"/>
      <c r="S765" s="18" t="s">
        <v>2823</v>
      </c>
      <c r="T765" s="18" t="s">
        <v>7243</v>
      </c>
      <c r="U765" s="19">
        <v>42565</v>
      </c>
      <c r="V765" s="17">
        <v>7612</v>
      </c>
    </row>
    <row r="766" spans="1:22" ht="17.25" customHeight="1" x14ac:dyDescent="0.2">
      <c r="A766" s="7">
        <v>766</v>
      </c>
      <c r="B766" s="17">
        <v>7613</v>
      </c>
      <c r="C766" s="56" t="s">
        <v>5637</v>
      </c>
      <c r="D766" s="9" t="s">
        <v>8735</v>
      </c>
      <c r="E766" s="9" t="s">
        <v>2544</v>
      </c>
      <c r="F766" s="9" t="s">
        <v>2689</v>
      </c>
      <c r="G766" s="16" t="s">
        <v>103</v>
      </c>
      <c r="H766" s="16" t="s">
        <v>2546</v>
      </c>
      <c r="I766" s="16" t="s">
        <v>90</v>
      </c>
      <c r="J766" s="9"/>
      <c r="K766" s="9"/>
      <c r="L766" s="9" t="s">
        <v>5638</v>
      </c>
      <c r="M766" s="9" t="s">
        <v>5639</v>
      </c>
      <c r="N766" s="11" t="s">
        <v>507</v>
      </c>
      <c r="O766" s="17" t="s">
        <v>508</v>
      </c>
      <c r="P766" s="17" t="s">
        <v>5640</v>
      </c>
      <c r="Q766" s="18" t="s">
        <v>5641</v>
      </c>
      <c r="R766" s="17"/>
      <c r="S766" s="18">
        <v>91001</v>
      </c>
      <c r="T766" s="18" t="s">
        <v>1086</v>
      </c>
      <c r="U766" s="19">
        <v>42585</v>
      </c>
      <c r="V766" s="17">
        <v>7613</v>
      </c>
    </row>
    <row r="767" spans="1:22" ht="17.25" customHeight="1" x14ac:dyDescent="0.2">
      <c r="A767" s="7">
        <v>767</v>
      </c>
      <c r="B767" s="17">
        <v>7614</v>
      </c>
      <c r="C767" s="56" t="s">
        <v>2812</v>
      </c>
      <c r="D767" s="9" t="s">
        <v>7958</v>
      </c>
      <c r="E767" s="9" t="s">
        <v>55</v>
      </c>
      <c r="F767" s="9" t="s">
        <v>2813</v>
      </c>
      <c r="G767" s="55" t="s">
        <v>2814</v>
      </c>
      <c r="H767" s="16" t="s">
        <v>2815</v>
      </c>
      <c r="I767" s="16" t="s">
        <v>2816</v>
      </c>
      <c r="J767" s="9" t="s">
        <v>2817</v>
      </c>
      <c r="K767" s="9" t="s">
        <v>2818</v>
      </c>
      <c r="L767" s="9" t="s">
        <v>2819</v>
      </c>
      <c r="M767" s="27" t="s">
        <v>2820</v>
      </c>
      <c r="N767" s="11" t="s">
        <v>35</v>
      </c>
      <c r="O767" s="17" t="s">
        <v>1459</v>
      </c>
      <c r="P767" s="89" t="s">
        <v>2821</v>
      </c>
      <c r="Q767" s="55" t="s">
        <v>2822</v>
      </c>
      <c r="R767" s="17"/>
      <c r="S767" s="18" t="s">
        <v>2823</v>
      </c>
      <c r="T767" s="55" t="s">
        <v>2824</v>
      </c>
      <c r="U767" s="19">
        <v>42599</v>
      </c>
      <c r="V767" s="17">
        <v>7614</v>
      </c>
    </row>
    <row r="768" spans="1:22" ht="17.25" customHeight="1" x14ac:dyDescent="0.2">
      <c r="A768" s="7">
        <v>768</v>
      </c>
      <c r="B768" s="79">
        <v>7615</v>
      </c>
      <c r="C768" s="141" t="s">
        <v>2825</v>
      </c>
      <c r="D768" s="20" t="s">
        <v>8736</v>
      </c>
      <c r="E768" s="20" t="s">
        <v>502</v>
      </c>
      <c r="F768" s="20" t="s">
        <v>503</v>
      </c>
      <c r="G768" s="78" t="s">
        <v>103</v>
      </c>
      <c r="H768" s="78" t="s">
        <v>504</v>
      </c>
      <c r="I768" s="78" t="s">
        <v>90</v>
      </c>
      <c r="J768" s="20"/>
      <c r="K768" s="20"/>
      <c r="L768" s="20" t="s">
        <v>2826</v>
      </c>
      <c r="M768" s="20" t="s">
        <v>2827</v>
      </c>
      <c r="N768" s="26" t="s">
        <v>865</v>
      </c>
      <c r="O768" s="79" t="s">
        <v>2828</v>
      </c>
      <c r="P768" s="79"/>
      <c r="Q768" s="80" t="s">
        <v>2829</v>
      </c>
      <c r="R768" s="79"/>
      <c r="S768" s="80">
        <v>91001</v>
      </c>
      <c r="T768" s="80" t="s">
        <v>511</v>
      </c>
      <c r="U768" s="81">
        <v>42615</v>
      </c>
      <c r="V768" s="79">
        <v>7615</v>
      </c>
    </row>
    <row r="769" spans="1:22" ht="17.25" customHeight="1" x14ac:dyDescent="0.2">
      <c r="A769" s="7">
        <v>769</v>
      </c>
      <c r="B769" s="17">
        <v>7616</v>
      </c>
      <c r="C769" s="56" t="s">
        <v>4051</v>
      </c>
      <c r="D769" s="9" t="s">
        <v>8737</v>
      </c>
      <c r="E769" s="9" t="s">
        <v>29</v>
      </c>
      <c r="F769" s="9" t="s">
        <v>4052</v>
      </c>
      <c r="G769" s="16" t="s">
        <v>4053</v>
      </c>
      <c r="H769" s="16" t="s">
        <v>4054</v>
      </c>
      <c r="I769" s="16" t="s">
        <v>4055</v>
      </c>
      <c r="J769" s="9" t="s">
        <v>426</v>
      </c>
      <c r="K769" s="9" t="s">
        <v>4056</v>
      </c>
      <c r="L769" s="9" t="s">
        <v>4057</v>
      </c>
      <c r="M769" s="9" t="s">
        <v>4058</v>
      </c>
      <c r="N769" s="11" t="s">
        <v>93</v>
      </c>
      <c r="O769" s="17" t="s">
        <v>294</v>
      </c>
      <c r="P769" s="17">
        <v>954202602</v>
      </c>
      <c r="Q769" s="18" t="s">
        <v>4059</v>
      </c>
      <c r="R769" s="17"/>
      <c r="S769" s="18" t="s">
        <v>201</v>
      </c>
      <c r="T769" s="18" t="s">
        <v>4060</v>
      </c>
      <c r="U769" s="19">
        <v>42618</v>
      </c>
      <c r="V769" s="17">
        <v>7616</v>
      </c>
    </row>
    <row r="770" spans="1:22" ht="17.25" customHeight="1" x14ac:dyDescent="0.2">
      <c r="A770" s="7">
        <v>770</v>
      </c>
      <c r="B770" s="17">
        <v>7617</v>
      </c>
      <c r="C770" s="56" t="s">
        <v>3927</v>
      </c>
      <c r="D770" s="9" t="s">
        <v>8738</v>
      </c>
      <c r="E770" s="16" t="s">
        <v>55</v>
      </c>
      <c r="F770" s="9" t="s">
        <v>3928</v>
      </c>
      <c r="G770" s="16" t="s">
        <v>3929</v>
      </c>
      <c r="H770" s="16" t="s">
        <v>3930</v>
      </c>
      <c r="I770" s="16" t="s">
        <v>3931</v>
      </c>
      <c r="J770" s="9" t="s">
        <v>2189</v>
      </c>
      <c r="K770" s="9" t="s">
        <v>3932</v>
      </c>
      <c r="L770" s="9" t="s">
        <v>3933</v>
      </c>
      <c r="M770" s="9" t="s">
        <v>3934</v>
      </c>
      <c r="N770" s="11" t="s">
        <v>1129</v>
      </c>
      <c r="O770" s="17" t="s">
        <v>1635</v>
      </c>
      <c r="P770" s="17" t="s">
        <v>3935</v>
      </c>
      <c r="Q770" s="18" t="s">
        <v>3936</v>
      </c>
      <c r="R770" s="17"/>
      <c r="S770" s="17" t="s">
        <v>280</v>
      </c>
      <c r="T770" s="18" t="s">
        <v>3591</v>
      </c>
      <c r="U770" s="19">
        <v>42626</v>
      </c>
      <c r="V770" s="17">
        <v>7617</v>
      </c>
    </row>
    <row r="771" spans="1:22" ht="17.25" customHeight="1" x14ac:dyDescent="0.2">
      <c r="A771" s="7">
        <v>771</v>
      </c>
      <c r="B771" s="17">
        <v>7618</v>
      </c>
      <c r="C771" s="56" t="s">
        <v>5555</v>
      </c>
      <c r="D771" s="9" t="s">
        <v>8739</v>
      </c>
      <c r="E771" s="9" t="s">
        <v>162</v>
      </c>
      <c r="F771" s="9" t="s">
        <v>5556</v>
      </c>
      <c r="G771" s="16" t="s">
        <v>5557</v>
      </c>
      <c r="H771" s="16" t="s">
        <v>5558</v>
      </c>
      <c r="I771" s="16" t="s">
        <v>5559</v>
      </c>
      <c r="J771" s="9" t="s">
        <v>2847</v>
      </c>
      <c r="K771" s="24">
        <v>43556</v>
      </c>
      <c r="L771" s="9" t="s">
        <v>5560</v>
      </c>
      <c r="M771" s="9" t="s">
        <v>5561</v>
      </c>
      <c r="N771" s="11" t="s">
        <v>93</v>
      </c>
      <c r="O771" s="17" t="s">
        <v>5562</v>
      </c>
      <c r="P771" s="17" t="s">
        <v>5563</v>
      </c>
      <c r="Q771" s="18" t="s">
        <v>5564</v>
      </c>
      <c r="R771" s="17"/>
      <c r="S771" s="18">
        <v>93401</v>
      </c>
      <c r="T771" s="18" t="s">
        <v>5565</v>
      </c>
      <c r="U771" s="19">
        <v>42646</v>
      </c>
      <c r="V771" s="17">
        <v>7618</v>
      </c>
    </row>
    <row r="772" spans="1:22" ht="17.25" customHeight="1" x14ac:dyDescent="0.2">
      <c r="A772" s="7">
        <v>772</v>
      </c>
      <c r="B772" s="17">
        <v>7619</v>
      </c>
      <c r="C772" s="56" t="s">
        <v>5707</v>
      </c>
      <c r="D772" s="9" t="s">
        <v>8740</v>
      </c>
      <c r="E772" s="9" t="s">
        <v>502</v>
      </c>
      <c r="F772" s="9" t="s">
        <v>503</v>
      </c>
      <c r="G772" s="16" t="s">
        <v>103</v>
      </c>
      <c r="H772" s="16" t="s">
        <v>504</v>
      </c>
      <c r="I772" s="16" t="s">
        <v>90</v>
      </c>
      <c r="J772" s="9"/>
      <c r="K772" s="9"/>
      <c r="L772" s="9" t="s">
        <v>5708</v>
      </c>
      <c r="M772" s="9" t="s">
        <v>5709</v>
      </c>
      <c r="N772" s="11" t="s">
        <v>178</v>
      </c>
      <c r="O772" s="17" t="s">
        <v>5710</v>
      </c>
      <c r="P772" s="17" t="s">
        <v>5711</v>
      </c>
      <c r="Q772" s="18" t="s">
        <v>5712</v>
      </c>
      <c r="R772" s="17"/>
      <c r="S772" s="18">
        <v>91001</v>
      </c>
      <c r="T772" s="18" t="s">
        <v>511</v>
      </c>
      <c r="U772" s="19">
        <v>42650</v>
      </c>
      <c r="V772" s="17">
        <v>7619</v>
      </c>
    </row>
    <row r="773" spans="1:22" ht="17.25" customHeight="1" x14ac:dyDescent="0.2">
      <c r="A773" s="7">
        <v>773</v>
      </c>
      <c r="B773" s="17">
        <v>7620</v>
      </c>
      <c r="C773" s="56" t="s">
        <v>2830</v>
      </c>
      <c r="D773" s="9" t="s">
        <v>8741</v>
      </c>
      <c r="E773" s="9" t="s">
        <v>162</v>
      </c>
      <c r="F773" s="9" t="s">
        <v>2831</v>
      </c>
      <c r="G773" s="16" t="s">
        <v>2832</v>
      </c>
      <c r="H773" s="16" t="s">
        <v>2833</v>
      </c>
      <c r="I773" s="16" t="s">
        <v>2834</v>
      </c>
      <c r="J773" s="9" t="s">
        <v>2835</v>
      </c>
      <c r="K773" s="9" t="s">
        <v>2836</v>
      </c>
      <c r="L773" s="9" t="s">
        <v>2837</v>
      </c>
      <c r="M773" s="9" t="s">
        <v>2838</v>
      </c>
      <c r="N773" s="11" t="s">
        <v>93</v>
      </c>
      <c r="O773" s="17" t="s">
        <v>643</v>
      </c>
      <c r="P773" s="17" t="s">
        <v>2839</v>
      </c>
      <c r="Q773" s="18" t="s">
        <v>2840</v>
      </c>
      <c r="R773" s="17"/>
      <c r="S773" s="18" t="s">
        <v>2823</v>
      </c>
      <c r="T773" s="55" t="s">
        <v>2841</v>
      </c>
      <c r="U773" s="19">
        <v>42688</v>
      </c>
      <c r="V773" s="17">
        <v>7620</v>
      </c>
    </row>
    <row r="774" spans="1:22" ht="17.25" customHeight="1" x14ac:dyDescent="0.2">
      <c r="A774" s="7">
        <v>774</v>
      </c>
      <c r="B774" s="17">
        <v>7621</v>
      </c>
      <c r="C774" s="56" t="s">
        <v>7043</v>
      </c>
      <c r="D774" s="9" t="s">
        <v>8742</v>
      </c>
      <c r="E774" s="9" t="s">
        <v>55</v>
      </c>
      <c r="F774" s="9" t="s">
        <v>7044</v>
      </c>
      <c r="G774" s="16" t="s">
        <v>7045</v>
      </c>
      <c r="H774" s="16" t="s">
        <v>7046</v>
      </c>
      <c r="I774" s="16" t="s">
        <v>7047</v>
      </c>
      <c r="J774" s="9" t="s">
        <v>7048</v>
      </c>
      <c r="K774" s="9" t="s">
        <v>7049</v>
      </c>
      <c r="L774" s="9" t="s">
        <v>7050</v>
      </c>
      <c r="M774" s="9" t="s">
        <v>7051</v>
      </c>
      <c r="N774" s="11" t="s">
        <v>93</v>
      </c>
      <c r="O774" s="17" t="s">
        <v>198</v>
      </c>
      <c r="P774" s="17"/>
      <c r="Q774" s="18" t="s">
        <v>7052</v>
      </c>
      <c r="R774" s="17"/>
      <c r="S774" s="18" t="s">
        <v>2823</v>
      </c>
      <c r="T774" s="18" t="s">
        <v>6821</v>
      </c>
      <c r="U774" s="19">
        <v>42702</v>
      </c>
      <c r="V774" s="17">
        <v>7621</v>
      </c>
    </row>
    <row r="775" spans="1:22" ht="17.25" customHeight="1" x14ac:dyDescent="0.2">
      <c r="A775" s="7">
        <v>775</v>
      </c>
      <c r="B775" s="17">
        <v>7622</v>
      </c>
      <c r="C775" s="56" t="s">
        <v>7388</v>
      </c>
      <c r="D775" s="9" t="s">
        <v>8743</v>
      </c>
      <c r="E775" s="9" t="s">
        <v>55</v>
      </c>
      <c r="F775" s="9" t="s">
        <v>7389</v>
      </c>
      <c r="G775" s="16" t="s">
        <v>7390</v>
      </c>
      <c r="H775" s="16" t="s">
        <v>7391</v>
      </c>
      <c r="I775" s="16" t="s">
        <v>7392</v>
      </c>
      <c r="J775" s="9" t="s">
        <v>2861</v>
      </c>
      <c r="K775" s="9" t="s">
        <v>7393</v>
      </c>
      <c r="L775" s="9" t="s">
        <v>7394</v>
      </c>
      <c r="M775" s="9" t="s">
        <v>7395</v>
      </c>
      <c r="N775" s="11" t="s">
        <v>93</v>
      </c>
      <c r="O775" s="17" t="s">
        <v>7396</v>
      </c>
      <c r="P775" s="17"/>
      <c r="Q775" s="18"/>
      <c r="R775" s="17"/>
      <c r="S775" s="18" t="s">
        <v>2823</v>
      </c>
      <c r="T775" s="18" t="s">
        <v>7397</v>
      </c>
      <c r="U775" s="19">
        <v>42720</v>
      </c>
      <c r="V775" s="17">
        <v>7622</v>
      </c>
    </row>
    <row r="776" spans="1:22" ht="17.25" customHeight="1" x14ac:dyDescent="0.2">
      <c r="A776" s="7">
        <v>776</v>
      </c>
      <c r="B776" s="17">
        <v>7623</v>
      </c>
      <c r="C776" s="56" t="s">
        <v>6663</v>
      </c>
      <c r="D776" s="9" t="s">
        <v>8744</v>
      </c>
      <c r="E776" s="9" t="s">
        <v>55</v>
      </c>
      <c r="F776" s="9" t="s">
        <v>6664</v>
      </c>
      <c r="G776" s="16" t="s">
        <v>6665</v>
      </c>
      <c r="H776" s="16" t="s">
        <v>6666</v>
      </c>
      <c r="I776" s="16" t="s">
        <v>6667</v>
      </c>
      <c r="J776" s="9" t="s">
        <v>6668</v>
      </c>
      <c r="K776" s="9" t="s">
        <v>6669</v>
      </c>
      <c r="L776" s="9" t="s">
        <v>6670</v>
      </c>
      <c r="M776" s="9" t="s">
        <v>6671</v>
      </c>
      <c r="N776" s="11" t="s">
        <v>591</v>
      </c>
      <c r="O776" s="17" t="s">
        <v>688</v>
      </c>
      <c r="P776" s="17" t="s">
        <v>6672</v>
      </c>
      <c r="Q776" s="18" t="s">
        <v>6673</v>
      </c>
      <c r="R776" s="17"/>
      <c r="S776" s="18" t="s">
        <v>233</v>
      </c>
      <c r="T776" s="16" t="s">
        <v>6674</v>
      </c>
      <c r="U776" s="19">
        <v>42730</v>
      </c>
      <c r="V776" s="17">
        <v>7623</v>
      </c>
    </row>
    <row r="777" spans="1:22" ht="17.25" customHeight="1" x14ac:dyDescent="0.2">
      <c r="A777" s="7">
        <v>777</v>
      </c>
      <c r="B777" s="17">
        <v>7624</v>
      </c>
      <c r="C777" s="56" t="s">
        <v>5851</v>
      </c>
      <c r="D777" s="9" t="s">
        <v>8745</v>
      </c>
      <c r="E777" s="9" t="s">
        <v>502</v>
      </c>
      <c r="F777" s="9" t="s">
        <v>503</v>
      </c>
      <c r="G777" s="16" t="s">
        <v>103</v>
      </c>
      <c r="H777" s="16" t="s">
        <v>504</v>
      </c>
      <c r="I777" s="16" t="s">
        <v>90</v>
      </c>
      <c r="J777" s="9"/>
      <c r="K777" s="9"/>
      <c r="L777" s="9" t="s">
        <v>5852</v>
      </c>
      <c r="M777" s="9" t="s">
        <v>5853</v>
      </c>
      <c r="N777" s="11" t="s">
        <v>64</v>
      </c>
      <c r="O777" s="17" t="s">
        <v>5854</v>
      </c>
      <c r="P777" s="17"/>
      <c r="Q777" s="18"/>
      <c r="R777" s="17"/>
      <c r="S777" s="18">
        <v>91001</v>
      </c>
      <c r="T777" s="18" t="s">
        <v>511</v>
      </c>
      <c r="U777" s="19">
        <v>42739</v>
      </c>
      <c r="V777" s="17">
        <v>7624</v>
      </c>
    </row>
    <row r="778" spans="1:22" ht="17.25" customHeight="1" x14ac:dyDescent="0.2">
      <c r="A778" s="7">
        <v>778</v>
      </c>
      <c r="B778" s="17">
        <v>7625</v>
      </c>
      <c r="C778" s="56" t="s">
        <v>6440</v>
      </c>
      <c r="D778" s="9" t="s">
        <v>8746</v>
      </c>
      <c r="E778" s="9" t="s">
        <v>6441</v>
      </c>
      <c r="F778" s="9" t="s">
        <v>6442</v>
      </c>
      <c r="G778" s="16" t="s">
        <v>6443</v>
      </c>
      <c r="H778" s="16" t="s">
        <v>6444</v>
      </c>
      <c r="I778" s="16" t="s">
        <v>6445</v>
      </c>
      <c r="J778" s="9" t="s">
        <v>2861</v>
      </c>
      <c r="K778" s="9" t="s">
        <v>6446</v>
      </c>
      <c r="L778" s="9" t="s">
        <v>6447</v>
      </c>
      <c r="M778" s="9" t="s">
        <v>6448</v>
      </c>
      <c r="N778" s="11" t="s">
        <v>64</v>
      </c>
      <c r="O778" s="17" t="s">
        <v>6449</v>
      </c>
      <c r="P778" s="17" t="s">
        <v>6450</v>
      </c>
      <c r="Q778" s="18" t="s">
        <v>6451</v>
      </c>
      <c r="R778" s="17"/>
      <c r="S778" s="18">
        <v>93401</v>
      </c>
      <c r="T778" s="18" t="s">
        <v>6452</v>
      </c>
      <c r="U778" s="19">
        <v>42762</v>
      </c>
      <c r="V778" s="17">
        <v>7625</v>
      </c>
    </row>
    <row r="779" spans="1:22" ht="17.25" customHeight="1" x14ac:dyDescent="0.2">
      <c r="A779" s="7">
        <v>779</v>
      </c>
      <c r="B779" s="17">
        <v>7626</v>
      </c>
      <c r="C779" s="56" t="s">
        <v>2842</v>
      </c>
      <c r="D779" s="9" t="s">
        <v>8747</v>
      </c>
      <c r="E779" s="9" t="s">
        <v>55</v>
      </c>
      <c r="F779" s="9" t="s">
        <v>2843</v>
      </c>
      <c r="G779" s="16" t="s">
        <v>2844</v>
      </c>
      <c r="H779" s="16" t="s">
        <v>2845</v>
      </c>
      <c r="I779" s="16" t="s">
        <v>2846</v>
      </c>
      <c r="J779" s="9" t="s">
        <v>2847</v>
      </c>
      <c r="K779" s="9" t="s">
        <v>2848</v>
      </c>
      <c r="L779" s="9" t="s">
        <v>2849</v>
      </c>
      <c r="M779" s="9" t="s">
        <v>2850</v>
      </c>
      <c r="N779" s="11" t="s">
        <v>178</v>
      </c>
      <c r="O779" s="17" t="s">
        <v>2851</v>
      </c>
      <c r="P779" s="17" t="s">
        <v>2852</v>
      </c>
      <c r="Q779" s="18" t="s">
        <v>2853</v>
      </c>
      <c r="R779" s="17"/>
      <c r="S779" s="18" t="s">
        <v>2823</v>
      </c>
      <c r="T779" s="55" t="s">
        <v>2854</v>
      </c>
      <c r="U779" s="19">
        <v>42762</v>
      </c>
      <c r="V779" s="17">
        <v>7626</v>
      </c>
    </row>
    <row r="780" spans="1:22" ht="17.25" customHeight="1" x14ac:dyDescent="0.2">
      <c r="A780" s="7">
        <v>780</v>
      </c>
      <c r="B780" s="79">
        <v>7627</v>
      </c>
      <c r="C780" s="140" t="s">
        <v>3239</v>
      </c>
      <c r="D780" s="20" t="s">
        <v>7985</v>
      </c>
      <c r="E780" s="20" t="s">
        <v>1208</v>
      </c>
      <c r="F780" s="78" t="s">
        <v>3240</v>
      </c>
      <c r="G780" s="20" t="s">
        <v>3241</v>
      </c>
      <c r="H780" s="78" t="s">
        <v>3242</v>
      </c>
      <c r="I780" s="78" t="s">
        <v>90</v>
      </c>
      <c r="J780" s="20" t="s">
        <v>90</v>
      </c>
      <c r="K780" s="20" t="s">
        <v>90</v>
      </c>
      <c r="L780" s="20" t="s">
        <v>3243</v>
      </c>
      <c r="M780" s="20" t="s">
        <v>1212</v>
      </c>
      <c r="N780" s="26" t="s">
        <v>93</v>
      </c>
      <c r="O780" s="79" t="s">
        <v>546</v>
      </c>
      <c r="P780" s="79" t="s">
        <v>3244</v>
      </c>
      <c r="Q780" s="80" t="s">
        <v>3245</v>
      </c>
      <c r="R780" s="79"/>
      <c r="S780" s="80">
        <v>93401</v>
      </c>
      <c r="T780" s="80" t="s">
        <v>3246</v>
      </c>
      <c r="U780" s="81">
        <v>42772</v>
      </c>
      <c r="V780" s="79">
        <v>7627</v>
      </c>
    </row>
    <row r="781" spans="1:22" ht="17.25" customHeight="1" x14ac:dyDescent="0.2">
      <c r="A781" s="7">
        <v>781</v>
      </c>
      <c r="B781" s="17">
        <v>7628</v>
      </c>
      <c r="C781" s="56" t="s">
        <v>6733</v>
      </c>
      <c r="D781" s="9" t="s">
        <v>8748</v>
      </c>
      <c r="E781" s="9" t="s">
        <v>3663</v>
      </c>
      <c r="F781" s="9" t="s">
        <v>6734</v>
      </c>
      <c r="G781" s="16" t="s">
        <v>6735</v>
      </c>
      <c r="H781" s="16" t="s">
        <v>6736</v>
      </c>
      <c r="I781" s="16" t="s">
        <v>6737</v>
      </c>
      <c r="J781" s="9" t="s">
        <v>6738</v>
      </c>
      <c r="K781" s="9" t="s">
        <v>6739</v>
      </c>
      <c r="L781" s="9" t="s">
        <v>6740</v>
      </c>
      <c r="M781" s="9" t="s">
        <v>6741</v>
      </c>
      <c r="N781" s="11" t="s">
        <v>93</v>
      </c>
      <c r="O781" s="17"/>
      <c r="P781" s="17"/>
      <c r="Q781" s="18" t="s">
        <v>6742</v>
      </c>
      <c r="R781" s="17"/>
      <c r="S781" s="18" t="s">
        <v>280</v>
      </c>
      <c r="T781" s="18" t="s">
        <v>6743</v>
      </c>
      <c r="U781" s="19">
        <v>42790</v>
      </c>
      <c r="V781" s="17">
        <v>7628</v>
      </c>
    </row>
    <row r="782" spans="1:22" ht="17.25" customHeight="1" x14ac:dyDescent="0.2">
      <c r="A782" s="7">
        <v>782</v>
      </c>
      <c r="B782" s="17">
        <v>7629</v>
      </c>
      <c r="C782" s="56" t="s">
        <v>5727</v>
      </c>
      <c r="D782" s="9" t="s">
        <v>8749</v>
      </c>
      <c r="E782" s="9" t="s">
        <v>502</v>
      </c>
      <c r="F782" s="9" t="s">
        <v>503</v>
      </c>
      <c r="G782" s="16" t="s">
        <v>103</v>
      </c>
      <c r="H782" s="16" t="s">
        <v>504</v>
      </c>
      <c r="I782" s="16"/>
      <c r="J782" s="9"/>
      <c r="K782" s="9"/>
      <c r="L782" s="9" t="s">
        <v>5728</v>
      </c>
      <c r="M782" s="9" t="s">
        <v>5729</v>
      </c>
      <c r="N782" s="11" t="s">
        <v>64</v>
      </c>
      <c r="O782" s="17" t="s">
        <v>5730</v>
      </c>
      <c r="P782" s="17"/>
      <c r="Q782" s="18"/>
      <c r="R782" s="17"/>
      <c r="S782" s="18">
        <v>91001</v>
      </c>
      <c r="T782" s="18" t="s">
        <v>511</v>
      </c>
      <c r="U782" s="19">
        <v>42808</v>
      </c>
      <c r="V782" s="17">
        <v>7629</v>
      </c>
    </row>
    <row r="783" spans="1:22" ht="17.25" customHeight="1" x14ac:dyDescent="0.2">
      <c r="A783" s="7">
        <v>783</v>
      </c>
      <c r="B783" s="79">
        <v>7630</v>
      </c>
      <c r="C783" s="141" t="s">
        <v>8904</v>
      </c>
      <c r="D783" s="20" t="s">
        <v>8750</v>
      </c>
      <c r="E783" s="20" t="s">
        <v>189</v>
      </c>
      <c r="F783" s="20" t="s">
        <v>4540</v>
      </c>
      <c r="G783" s="78" t="s">
        <v>4541</v>
      </c>
      <c r="H783" s="78" t="s">
        <v>4542</v>
      </c>
      <c r="I783" s="78" t="s">
        <v>4543</v>
      </c>
      <c r="J783" s="20" t="s">
        <v>4544</v>
      </c>
      <c r="K783" s="20" t="s">
        <v>4545</v>
      </c>
      <c r="L783" s="20" t="s">
        <v>4546</v>
      </c>
      <c r="M783" s="20" t="s">
        <v>4547</v>
      </c>
      <c r="N783" s="26" t="s">
        <v>64</v>
      </c>
      <c r="O783" s="79" t="s">
        <v>1752</v>
      </c>
      <c r="P783" s="79">
        <v>998761252</v>
      </c>
      <c r="Q783" s="80" t="s">
        <v>4548</v>
      </c>
      <c r="R783" s="79"/>
      <c r="S783" s="80" t="s">
        <v>1259</v>
      </c>
      <c r="T783" s="80" t="s">
        <v>4549</v>
      </c>
      <c r="U783" s="81">
        <v>42818</v>
      </c>
      <c r="V783" s="79">
        <v>7630</v>
      </c>
    </row>
    <row r="784" spans="1:22" ht="17.25" customHeight="1" x14ac:dyDescent="0.2">
      <c r="A784" s="7">
        <v>784</v>
      </c>
      <c r="B784" s="17">
        <v>7631</v>
      </c>
      <c r="C784" s="56" t="s">
        <v>6629</v>
      </c>
      <c r="D784" s="9" t="s">
        <v>8751</v>
      </c>
      <c r="E784" s="9" t="s">
        <v>2434</v>
      </c>
      <c r="F784" s="9" t="s">
        <v>6630</v>
      </c>
      <c r="G784" s="16" t="s">
        <v>6631</v>
      </c>
      <c r="H784" s="16" t="s">
        <v>6632</v>
      </c>
      <c r="I784" s="16" t="s">
        <v>6633</v>
      </c>
      <c r="J784" s="9" t="s">
        <v>6634</v>
      </c>
      <c r="K784" s="9" t="s">
        <v>6635</v>
      </c>
      <c r="L784" s="9" t="s">
        <v>6636</v>
      </c>
      <c r="M784" s="11" t="s">
        <v>6637</v>
      </c>
      <c r="N784" s="11" t="s">
        <v>64</v>
      </c>
      <c r="O784" s="17" t="s">
        <v>2066</v>
      </c>
      <c r="P784" s="17" t="s">
        <v>6638</v>
      </c>
      <c r="Q784" s="18" t="s">
        <v>6639</v>
      </c>
      <c r="R784" s="17"/>
      <c r="S784" s="18" t="s">
        <v>233</v>
      </c>
      <c r="T784" s="18" t="s">
        <v>6640</v>
      </c>
      <c r="U784" s="19">
        <v>42850</v>
      </c>
      <c r="V784" s="17">
        <v>7631</v>
      </c>
    </row>
    <row r="785" spans="1:22" ht="17.25" customHeight="1" x14ac:dyDescent="0.2">
      <c r="A785" s="7">
        <v>785</v>
      </c>
      <c r="B785" s="17">
        <v>7632</v>
      </c>
      <c r="C785" s="56" t="s">
        <v>8903</v>
      </c>
      <c r="D785" s="9" t="s">
        <v>8752</v>
      </c>
      <c r="E785" s="9" t="s">
        <v>189</v>
      </c>
      <c r="F785" s="9" t="s">
        <v>4923</v>
      </c>
      <c r="G785" s="16" t="s">
        <v>4924</v>
      </c>
      <c r="H785" s="16" t="s">
        <v>4925</v>
      </c>
      <c r="I785" s="16" t="s">
        <v>4926</v>
      </c>
      <c r="J785" s="9" t="s">
        <v>227</v>
      </c>
      <c r="K785" s="9" t="s">
        <v>4927</v>
      </c>
      <c r="L785" s="9" t="s">
        <v>4928</v>
      </c>
      <c r="M785" s="9" t="s">
        <v>4929</v>
      </c>
      <c r="N785" s="11" t="s">
        <v>64</v>
      </c>
      <c r="O785" s="17" t="s">
        <v>65</v>
      </c>
      <c r="P785" s="17" t="s">
        <v>4930</v>
      </c>
      <c r="Q785" s="18" t="s">
        <v>4931</v>
      </c>
      <c r="R785" s="17"/>
      <c r="S785" s="18" t="s">
        <v>1259</v>
      </c>
      <c r="T785" s="18" t="s">
        <v>4932</v>
      </c>
      <c r="U785" s="19">
        <v>42902</v>
      </c>
      <c r="V785" s="17">
        <v>7632</v>
      </c>
    </row>
    <row r="786" spans="1:22" ht="17.25" customHeight="1" x14ac:dyDescent="0.2">
      <c r="A786" s="7">
        <v>786</v>
      </c>
      <c r="B786" s="17">
        <v>7633</v>
      </c>
      <c r="C786" s="56" t="s">
        <v>6765</v>
      </c>
      <c r="D786" s="9" t="s">
        <v>8753</v>
      </c>
      <c r="E786" s="9" t="s">
        <v>55</v>
      </c>
      <c r="F786" s="9" t="s">
        <v>6766</v>
      </c>
      <c r="G786" s="16" t="s">
        <v>6767</v>
      </c>
      <c r="H786" s="16" t="s">
        <v>6768</v>
      </c>
      <c r="I786" s="16" t="s">
        <v>6769</v>
      </c>
      <c r="J786" s="9" t="s">
        <v>6770</v>
      </c>
      <c r="K786" s="9" t="s">
        <v>6771</v>
      </c>
      <c r="L786" s="9" t="s">
        <v>6772</v>
      </c>
      <c r="M786" s="9" t="s">
        <v>6773</v>
      </c>
      <c r="N786" s="11" t="s">
        <v>1129</v>
      </c>
      <c r="O786" s="17" t="s">
        <v>6774</v>
      </c>
      <c r="P786" s="17">
        <v>994420699</v>
      </c>
      <c r="Q786" s="18" t="s">
        <v>6775</v>
      </c>
      <c r="R786" s="17"/>
      <c r="S786" s="18" t="s">
        <v>2879</v>
      </c>
      <c r="T786" s="18" t="s">
        <v>6776</v>
      </c>
      <c r="U786" s="19">
        <v>42968</v>
      </c>
      <c r="V786" s="17">
        <v>7633</v>
      </c>
    </row>
    <row r="787" spans="1:22" ht="17.25" customHeight="1" x14ac:dyDescent="0.2">
      <c r="A787" s="7">
        <v>787</v>
      </c>
      <c r="B787" s="17">
        <v>7634</v>
      </c>
      <c r="C787" s="56" t="s">
        <v>5651</v>
      </c>
      <c r="D787" s="9" t="s">
        <v>8754</v>
      </c>
      <c r="E787" s="9" t="s">
        <v>2544</v>
      </c>
      <c r="F787" s="9" t="s">
        <v>2545</v>
      </c>
      <c r="G787" s="16" t="s">
        <v>103</v>
      </c>
      <c r="H787" s="16" t="s">
        <v>2546</v>
      </c>
      <c r="I787" s="16" t="s">
        <v>90</v>
      </c>
      <c r="J787" s="9"/>
      <c r="K787" s="9"/>
      <c r="L787" s="9"/>
      <c r="M787" s="9" t="s">
        <v>5652</v>
      </c>
      <c r="N787" s="11" t="s">
        <v>1129</v>
      </c>
      <c r="O787" s="17" t="s">
        <v>5653</v>
      </c>
      <c r="P787" s="17" t="s">
        <v>5654</v>
      </c>
      <c r="Q787" s="18" t="s">
        <v>5655</v>
      </c>
      <c r="R787" s="17"/>
      <c r="S787" s="18">
        <v>91001</v>
      </c>
      <c r="T787" s="18" t="s">
        <v>1086</v>
      </c>
      <c r="U787" s="19">
        <v>42971</v>
      </c>
      <c r="V787" s="17">
        <v>7634</v>
      </c>
    </row>
    <row r="788" spans="1:22" ht="17.25" customHeight="1" x14ac:dyDescent="0.2">
      <c r="A788" s="7">
        <v>788</v>
      </c>
      <c r="B788" s="17">
        <v>7635</v>
      </c>
      <c r="C788" s="56" t="s">
        <v>8902</v>
      </c>
      <c r="D788" s="9" t="s">
        <v>8755</v>
      </c>
      <c r="E788" s="9" t="s">
        <v>189</v>
      </c>
      <c r="F788" s="9" t="s">
        <v>4529</v>
      </c>
      <c r="G788" s="16" t="s">
        <v>4530</v>
      </c>
      <c r="H788" s="16" t="s">
        <v>4531</v>
      </c>
      <c r="I788" s="16" t="s">
        <v>4532</v>
      </c>
      <c r="J788" s="9" t="s">
        <v>4533</v>
      </c>
      <c r="K788" s="9" t="s">
        <v>4534</v>
      </c>
      <c r="L788" s="9" t="s">
        <v>4535</v>
      </c>
      <c r="M788" s="9" t="s">
        <v>4536</v>
      </c>
      <c r="N788" s="11" t="s">
        <v>106</v>
      </c>
      <c r="O788" s="17" t="s">
        <v>1476</v>
      </c>
      <c r="P788" s="17" t="s">
        <v>4537</v>
      </c>
      <c r="Q788" s="18" t="s">
        <v>4538</v>
      </c>
      <c r="R788" s="17"/>
      <c r="S788" s="18" t="s">
        <v>1259</v>
      </c>
      <c r="T788" s="18" t="s">
        <v>4539</v>
      </c>
      <c r="U788" s="19">
        <v>42982</v>
      </c>
      <c r="V788" s="17">
        <v>7635</v>
      </c>
    </row>
    <row r="789" spans="1:22" ht="17.25" customHeight="1" x14ac:dyDescent="0.2">
      <c r="A789" s="7">
        <v>789</v>
      </c>
      <c r="B789" s="17">
        <v>7636</v>
      </c>
      <c r="C789" s="56" t="s">
        <v>5825</v>
      </c>
      <c r="D789" s="9" t="s">
        <v>8756</v>
      </c>
      <c r="E789" s="9" t="s">
        <v>502</v>
      </c>
      <c r="F789" s="9" t="s">
        <v>503</v>
      </c>
      <c r="G789" s="16" t="s">
        <v>103</v>
      </c>
      <c r="H789" s="16" t="s">
        <v>504</v>
      </c>
      <c r="I789" s="16" t="s">
        <v>90</v>
      </c>
      <c r="J789" s="9"/>
      <c r="K789" s="9"/>
      <c r="L789" s="9" t="s">
        <v>5826</v>
      </c>
      <c r="M789" s="9" t="s">
        <v>5827</v>
      </c>
      <c r="N789" s="11" t="s">
        <v>591</v>
      </c>
      <c r="O789" s="17" t="s">
        <v>5828</v>
      </c>
      <c r="P789" s="17" t="s">
        <v>5829</v>
      </c>
      <c r="Q789" s="18" t="s">
        <v>5830</v>
      </c>
      <c r="R789" s="17"/>
      <c r="S789" s="18">
        <v>91001</v>
      </c>
      <c r="T789" s="18" t="s">
        <v>511</v>
      </c>
      <c r="U789" s="19">
        <v>42991</v>
      </c>
      <c r="V789" s="17">
        <v>7636</v>
      </c>
    </row>
    <row r="790" spans="1:22" ht="17.25" customHeight="1" x14ac:dyDescent="0.2">
      <c r="A790" s="7">
        <v>790</v>
      </c>
      <c r="B790" s="17">
        <v>7637</v>
      </c>
      <c r="C790" s="56" t="s">
        <v>6962</v>
      </c>
      <c r="D790" s="9" t="s">
        <v>8757</v>
      </c>
      <c r="E790" s="9" t="s">
        <v>6963</v>
      </c>
      <c r="F790" s="9" t="s">
        <v>5556</v>
      </c>
      <c r="G790" s="16" t="s">
        <v>6964</v>
      </c>
      <c r="H790" s="16" t="s">
        <v>6965</v>
      </c>
      <c r="I790" s="16" t="s">
        <v>6966</v>
      </c>
      <c r="J790" s="9" t="s">
        <v>2847</v>
      </c>
      <c r="K790" s="9" t="s">
        <v>6967</v>
      </c>
      <c r="L790" s="9" t="s">
        <v>6968</v>
      </c>
      <c r="M790" s="9" t="s">
        <v>6969</v>
      </c>
      <c r="N790" s="11" t="s">
        <v>415</v>
      </c>
      <c r="O790" s="17" t="s">
        <v>4570</v>
      </c>
      <c r="P790" s="17" t="s">
        <v>6970</v>
      </c>
      <c r="Q790" s="18" t="s">
        <v>6971</v>
      </c>
      <c r="R790" s="17"/>
      <c r="S790" s="18">
        <v>93401</v>
      </c>
      <c r="T790" s="18" t="s">
        <v>6972</v>
      </c>
      <c r="U790" s="19">
        <v>43003</v>
      </c>
      <c r="V790" s="17">
        <v>7637</v>
      </c>
    </row>
    <row r="791" spans="1:22" ht="17.25" customHeight="1" x14ac:dyDescent="0.2">
      <c r="A791" s="7">
        <v>791</v>
      </c>
      <c r="B791" s="79">
        <v>7638</v>
      </c>
      <c r="C791" s="141" t="s">
        <v>2855</v>
      </c>
      <c r="D791" s="20" t="s">
        <v>8758</v>
      </c>
      <c r="E791" s="20" t="s">
        <v>2856</v>
      </c>
      <c r="F791" s="20" t="s">
        <v>2857</v>
      </c>
      <c r="G791" s="78" t="s">
        <v>2858</v>
      </c>
      <c r="H791" s="78" t="s">
        <v>2859</v>
      </c>
      <c r="I791" s="78" t="s">
        <v>2860</v>
      </c>
      <c r="J791" s="20" t="s">
        <v>2861</v>
      </c>
      <c r="K791" s="20" t="s">
        <v>2862</v>
      </c>
      <c r="L791" s="20" t="s">
        <v>2863</v>
      </c>
      <c r="M791" s="20" t="s">
        <v>2864</v>
      </c>
      <c r="N791" s="26" t="s">
        <v>415</v>
      </c>
      <c r="O791" s="79" t="s">
        <v>2865</v>
      </c>
      <c r="P791" s="79" t="s">
        <v>2866</v>
      </c>
      <c r="Q791" s="80" t="s">
        <v>2867</v>
      </c>
      <c r="R791" s="79"/>
      <c r="S791" s="80">
        <v>93401</v>
      </c>
      <c r="T791" s="80" t="s">
        <v>2868</v>
      </c>
      <c r="U791" s="81">
        <v>43014</v>
      </c>
      <c r="V791" s="79">
        <v>7638</v>
      </c>
    </row>
    <row r="792" spans="1:22" ht="17.25" customHeight="1" x14ac:dyDescent="0.2">
      <c r="A792" s="7">
        <v>792</v>
      </c>
      <c r="B792" s="17">
        <v>7639</v>
      </c>
      <c r="C792" s="56" t="s">
        <v>3750</v>
      </c>
      <c r="D792" s="9" t="s">
        <v>8759</v>
      </c>
      <c r="E792" s="9" t="s">
        <v>55</v>
      </c>
      <c r="F792" s="9" t="s">
        <v>3751</v>
      </c>
      <c r="G792" s="16" t="s">
        <v>3752</v>
      </c>
      <c r="H792" s="16" t="s">
        <v>3753</v>
      </c>
      <c r="I792" s="16" t="s">
        <v>3754</v>
      </c>
      <c r="J792" s="9" t="s">
        <v>3755</v>
      </c>
      <c r="K792" s="9" t="s">
        <v>3756</v>
      </c>
      <c r="L792" s="9" t="s">
        <v>3757</v>
      </c>
      <c r="M792" s="9" t="s">
        <v>3758</v>
      </c>
      <c r="N792" s="11" t="s">
        <v>178</v>
      </c>
      <c r="O792" s="17" t="s">
        <v>3759</v>
      </c>
      <c r="P792" s="17"/>
      <c r="Q792" s="18"/>
      <c r="R792" s="17"/>
      <c r="S792" s="18" t="s">
        <v>2879</v>
      </c>
      <c r="T792" s="18" t="s">
        <v>3760</v>
      </c>
      <c r="U792" s="19">
        <v>43048</v>
      </c>
      <c r="V792" s="17">
        <v>7639</v>
      </c>
    </row>
    <row r="793" spans="1:22" ht="17.25" customHeight="1" x14ac:dyDescent="0.2">
      <c r="A793" s="7">
        <v>793</v>
      </c>
      <c r="B793" s="17">
        <v>7640</v>
      </c>
      <c r="C793" s="56" t="s">
        <v>6652</v>
      </c>
      <c r="D793" s="9" t="s">
        <v>8760</v>
      </c>
      <c r="E793" s="9" t="s">
        <v>55</v>
      </c>
      <c r="F793" s="9" t="s">
        <v>6653</v>
      </c>
      <c r="G793" s="16" t="s">
        <v>6654</v>
      </c>
      <c r="H793" s="16" t="s">
        <v>6655</v>
      </c>
      <c r="I793" s="16" t="s">
        <v>6656</v>
      </c>
      <c r="J793" s="9" t="s">
        <v>2874</v>
      </c>
      <c r="K793" s="9" t="s">
        <v>6657</v>
      </c>
      <c r="L793" s="9" t="s">
        <v>6658</v>
      </c>
      <c r="M793" s="9" t="s">
        <v>6659</v>
      </c>
      <c r="N793" s="11" t="s">
        <v>93</v>
      </c>
      <c r="O793" s="17" t="s">
        <v>6660</v>
      </c>
      <c r="P793" s="17">
        <f>56964313880</f>
        <v>56964313880</v>
      </c>
      <c r="Q793" s="18" t="s">
        <v>6661</v>
      </c>
      <c r="R793" s="17"/>
      <c r="S793" s="18" t="s">
        <v>2879</v>
      </c>
      <c r="T793" s="18" t="s">
        <v>6662</v>
      </c>
      <c r="U793" s="19">
        <v>43048</v>
      </c>
      <c r="V793" s="17">
        <v>7640</v>
      </c>
    </row>
    <row r="794" spans="1:22" ht="17.25" customHeight="1" x14ac:dyDescent="0.2">
      <c r="A794" s="7">
        <v>794</v>
      </c>
      <c r="B794" s="17">
        <v>7641</v>
      </c>
      <c r="C794" s="56" t="s">
        <v>7354</v>
      </c>
      <c r="D794" s="9" t="s">
        <v>8761</v>
      </c>
      <c r="E794" s="9" t="s">
        <v>55</v>
      </c>
      <c r="F794" s="9" t="s">
        <v>7355</v>
      </c>
      <c r="G794" s="16" t="s">
        <v>7356</v>
      </c>
      <c r="H794" s="16" t="s">
        <v>7357</v>
      </c>
      <c r="I794" s="16" t="s">
        <v>7358</v>
      </c>
      <c r="J794" s="9" t="s">
        <v>7359</v>
      </c>
      <c r="K794" s="9" t="s">
        <v>7360</v>
      </c>
      <c r="L794" s="9" t="s">
        <v>7361</v>
      </c>
      <c r="M794" s="9" t="s">
        <v>7362</v>
      </c>
      <c r="N794" s="11" t="s">
        <v>93</v>
      </c>
      <c r="O794" s="9" t="s">
        <v>7363</v>
      </c>
      <c r="P794" s="17" t="s">
        <v>7364</v>
      </c>
      <c r="Q794" s="28" t="s">
        <v>7365</v>
      </c>
      <c r="R794" s="17"/>
      <c r="S794" s="18" t="s">
        <v>2823</v>
      </c>
      <c r="T794" s="18" t="s">
        <v>7366</v>
      </c>
      <c r="U794" s="19">
        <v>43062</v>
      </c>
      <c r="V794" s="17">
        <v>7641</v>
      </c>
    </row>
    <row r="795" spans="1:22" ht="17.25" customHeight="1" x14ac:dyDescent="0.2">
      <c r="A795" s="7">
        <v>795</v>
      </c>
      <c r="B795" s="17">
        <v>7642</v>
      </c>
      <c r="C795" s="56" t="s">
        <v>4757</v>
      </c>
      <c r="D795" s="9" t="s">
        <v>8762</v>
      </c>
      <c r="E795" s="9" t="s">
        <v>162</v>
      </c>
      <c r="F795" s="9" t="s">
        <v>4758</v>
      </c>
      <c r="G795" s="16" t="s">
        <v>4759</v>
      </c>
      <c r="H795" s="16" t="s">
        <v>4760</v>
      </c>
      <c r="I795" s="16" t="s">
        <v>4761</v>
      </c>
      <c r="J795" s="9" t="s">
        <v>4762</v>
      </c>
      <c r="K795" s="9" t="s">
        <v>4763</v>
      </c>
      <c r="L795" s="9" t="s">
        <v>4764</v>
      </c>
      <c r="M795" s="9" t="s">
        <v>4765</v>
      </c>
      <c r="N795" s="11" t="s">
        <v>93</v>
      </c>
      <c r="O795" s="17" t="s">
        <v>4766</v>
      </c>
      <c r="P795" s="17" t="s">
        <v>4767</v>
      </c>
      <c r="Q795" s="18" t="s">
        <v>4768</v>
      </c>
      <c r="R795" s="17"/>
      <c r="S795" s="18" t="s">
        <v>2879</v>
      </c>
      <c r="T795" s="18" t="s">
        <v>4769</v>
      </c>
      <c r="U795" s="19">
        <v>43063</v>
      </c>
      <c r="V795" s="17">
        <v>7642</v>
      </c>
    </row>
    <row r="796" spans="1:22" ht="17.25" customHeight="1" x14ac:dyDescent="0.2">
      <c r="A796" s="7">
        <v>796</v>
      </c>
      <c r="B796" s="17">
        <v>7643</v>
      </c>
      <c r="C796" s="56" t="s">
        <v>5929</v>
      </c>
      <c r="D796" s="9" t="s">
        <v>8763</v>
      </c>
      <c r="E796" s="9" t="s">
        <v>502</v>
      </c>
      <c r="F796" s="9" t="s">
        <v>503</v>
      </c>
      <c r="G796" s="16" t="s">
        <v>103</v>
      </c>
      <c r="H796" s="16" t="s">
        <v>504</v>
      </c>
      <c r="I796" s="16" t="s">
        <v>90</v>
      </c>
      <c r="J796" s="9"/>
      <c r="K796" s="9"/>
      <c r="L796" s="9" t="s">
        <v>5930</v>
      </c>
      <c r="M796" s="9" t="s">
        <v>5931</v>
      </c>
      <c r="N796" s="11" t="s">
        <v>178</v>
      </c>
      <c r="O796" s="17" t="s">
        <v>5932</v>
      </c>
      <c r="P796" s="17" t="s">
        <v>5933</v>
      </c>
      <c r="Q796" s="18" t="s">
        <v>5934</v>
      </c>
      <c r="R796" s="17"/>
      <c r="S796" s="18">
        <v>91001</v>
      </c>
      <c r="T796" s="18" t="s">
        <v>511</v>
      </c>
      <c r="U796" s="19">
        <v>43165</v>
      </c>
      <c r="V796" s="17">
        <v>7643</v>
      </c>
    </row>
    <row r="797" spans="1:22" ht="17.25" customHeight="1" x14ac:dyDescent="0.2">
      <c r="A797" s="7">
        <v>797</v>
      </c>
      <c r="B797" s="79">
        <v>7644</v>
      </c>
      <c r="C797" s="141" t="s">
        <v>2869</v>
      </c>
      <c r="D797" s="20" t="s">
        <v>7932</v>
      </c>
      <c r="E797" s="20" t="s">
        <v>2434</v>
      </c>
      <c r="F797" s="20" t="s">
        <v>2870</v>
      </c>
      <c r="G797" s="78" t="s">
        <v>2871</v>
      </c>
      <c r="H797" s="78" t="s">
        <v>2872</v>
      </c>
      <c r="I797" s="78" t="s">
        <v>2873</v>
      </c>
      <c r="J797" s="20" t="s">
        <v>2874</v>
      </c>
      <c r="K797" s="20" t="s">
        <v>2875</v>
      </c>
      <c r="L797" s="20" t="s">
        <v>2876</v>
      </c>
      <c r="M797" s="20" t="s">
        <v>2877</v>
      </c>
      <c r="N797" s="26" t="s">
        <v>178</v>
      </c>
      <c r="O797" s="79" t="s">
        <v>2878</v>
      </c>
      <c r="P797" s="79"/>
      <c r="Q797" s="80"/>
      <c r="R797" s="79"/>
      <c r="S797" s="80" t="s">
        <v>2879</v>
      </c>
      <c r="T797" s="80" t="s">
        <v>2880</v>
      </c>
      <c r="U797" s="81">
        <v>43165</v>
      </c>
      <c r="V797" s="79">
        <v>7644</v>
      </c>
    </row>
    <row r="798" spans="1:22" ht="17.25" customHeight="1" x14ac:dyDescent="0.2">
      <c r="A798" s="7">
        <v>798</v>
      </c>
      <c r="B798" s="17">
        <v>7645</v>
      </c>
      <c r="C798" s="56" t="s">
        <v>8901</v>
      </c>
      <c r="D798" s="9" t="s">
        <v>7993</v>
      </c>
      <c r="E798" s="9" t="s">
        <v>189</v>
      </c>
      <c r="F798" s="9" t="s">
        <v>2881</v>
      </c>
      <c r="G798" s="86" t="s">
        <v>2882</v>
      </c>
      <c r="H798" s="16" t="s">
        <v>2883</v>
      </c>
      <c r="I798" s="16" t="s">
        <v>2884</v>
      </c>
      <c r="J798" s="9" t="s">
        <v>2885</v>
      </c>
      <c r="K798" s="27" t="s">
        <v>2886</v>
      </c>
      <c r="L798" s="11" t="s">
        <v>2887</v>
      </c>
      <c r="M798" s="9" t="s">
        <v>2888</v>
      </c>
      <c r="N798" s="11" t="s">
        <v>64</v>
      </c>
      <c r="O798" s="17" t="s">
        <v>555</v>
      </c>
      <c r="P798" s="17" t="s">
        <v>2889</v>
      </c>
      <c r="Q798" s="18" t="s">
        <v>2890</v>
      </c>
      <c r="R798" s="17"/>
      <c r="S798" s="18" t="s">
        <v>1259</v>
      </c>
      <c r="T798" s="55" t="s">
        <v>2891</v>
      </c>
      <c r="U798" s="19">
        <v>43180</v>
      </c>
      <c r="V798" s="17">
        <v>7645</v>
      </c>
    </row>
    <row r="799" spans="1:22" ht="17.25" customHeight="1" x14ac:dyDescent="0.2">
      <c r="A799" s="7">
        <v>799</v>
      </c>
      <c r="B799" s="79">
        <v>7646</v>
      </c>
      <c r="C799" s="141" t="s">
        <v>7529</v>
      </c>
      <c r="D799" s="20" t="s">
        <v>8764</v>
      </c>
      <c r="E799" s="20" t="s">
        <v>2893</v>
      </c>
      <c r="F799" s="20" t="s">
        <v>7530</v>
      </c>
      <c r="G799" s="78" t="s">
        <v>7531</v>
      </c>
      <c r="H799" s="78" t="s">
        <v>7532</v>
      </c>
      <c r="I799" s="78" t="s">
        <v>7533</v>
      </c>
      <c r="J799" s="20" t="s">
        <v>6634</v>
      </c>
      <c r="K799" s="20" t="s">
        <v>7534</v>
      </c>
      <c r="L799" s="20" t="s">
        <v>7535</v>
      </c>
      <c r="M799" s="20" t="s">
        <v>7536</v>
      </c>
      <c r="N799" s="26" t="s">
        <v>64</v>
      </c>
      <c r="O799" s="79" t="s">
        <v>7537</v>
      </c>
      <c r="P799" s="79" t="s">
        <v>7538</v>
      </c>
      <c r="Q799" s="80" t="s">
        <v>7539</v>
      </c>
      <c r="R799" s="79"/>
      <c r="S799" s="80" t="s">
        <v>233</v>
      </c>
      <c r="T799" s="80" t="s">
        <v>7540</v>
      </c>
      <c r="U799" s="81">
        <v>43182</v>
      </c>
      <c r="V799" s="79">
        <v>7646</v>
      </c>
    </row>
    <row r="800" spans="1:22" ht="17.25" customHeight="1" x14ac:dyDescent="0.2">
      <c r="A800" s="7">
        <v>800</v>
      </c>
      <c r="B800" s="17">
        <v>7647</v>
      </c>
      <c r="C800" s="56" t="s">
        <v>8900</v>
      </c>
      <c r="D800" s="9" t="s">
        <v>8765</v>
      </c>
      <c r="E800" s="9" t="s">
        <v>189</v>
      </c>
      <c r="F800" s="9" t="s">
        <v>5456</v>
      </c>
      <c r="G800" s="16" t="s">
        <v>5457</v>
      </c>
      <c r="H800" s="16" t="s">
        <v>5458</v>
      </c>
      <c r="I800" s="16" t="s">
        <v>5459</v>
      </c>
      <c r="J800" s="9" t="s">
        <v>4533</v>
      </c>
      <c r="K800" s="9" t="s">
        <v>5460</v>
      </c>
      <c r="L800" s="9" t="s">
        <v>5461</v>
      </c>
      <c r="M800" s="9" t="s">
        <v>5462</v>
      </c>
      <c r="N800" s="11" t="s">
        <v>1498</v>
      </c>
      <c r="O800" s="17" t="s">
        <v>1499</v>
      </c>
      <c r="P800" s="17" t="s">
        <v>5463</v>
      </c>
      <c r="Q800" s="18" t="s">
        <v>5464</v>
      </c>
      <c r="R800" s="17"/>
      <c r="S800" s="18" t="s">
        <v>1259</v>
      </c>
      <c r="T800" s="18" t="s">
        <v>5465</v>
      </c>
      <c r="U800" s="19">
        <v>43196</v>
      </c>
      <c r="V800" s="17">
        <v>7647</v>
      </c>
    </row>
    <row r="801" spans="1:22" ht="17.25" customHeight="1" x14ac:dyDescent="0.2">
      <c r="A801" s="7">
        <v>801</v>
      </c>
      <c r="B801" s="17">
        <v>7648</v>
      </c>
      <c r="C801" s="56" t="s">
        <v>5723</v>
      </c>
      <c r="D801" s="9" t="s">
        <v>8766</v>
      </c>
      <c r="E801" s="9" t="s">
        <v>502</v>
      </c>
      <c r="F801" s="9" t="s">
        <v>503</v>
      </c>
      <c r="G801" s="16" t="s">
        <v>103</v>
      </c>
      <c r="H801" s="16" t="s">
        <v>504</v>
      </c>
      <c r="I801" s="16" t="s">
        <v>90</v>
      </c>
      <c r="J801" s="9"/>
      <c r="K801" s="9"/>
      <c r="L801" s="9" t="s">
        <v>5724</v>
      </c>
      <c r="M801" s="9" t="s">
        <v>5725</v>
      </c>
      <c r="N801" s="11" t="s">
        <v>756</v>
      </c>
      <c r="O801" s="17" t="s">
        <v>5726</v>
      </c>
      <c r="P801" s="17">
        <v>422204002</v>
      </c>
      <c r="Q801" s="18"/>
      <c r="R801" s="17"/>
      <c r="S801" s="18">
        <v>91001</v>
      </c>
      <c r="T801" s="18" t="s">
        <v>511</v>
      </c>
      <c r="U801" s="19">
        <v>43209</v>
      </c>
      <c r="V801" s="17">
        <v>7648</v>
      </c>
    </row>
    <row r="802" spans="1:22" ht="17.25" customHeight="1" x14ac:dyDescent="0.2">
      <c r="A802" s="7">
        <v>802</v>
      </c>
      <c r="B802" s="17">
        <v>7649</v>
      </c>
      <c r="C802" s="56" t="s">
        <v>4474</v>
      </c>
      <c r="D802" s="9" t="s">
        <v>8767</v>
      </c>
      <c r="E802" s="9" t="s">
        <v>2907</v>
      </c>
      <c r="F802" s="9" t="s">
        <v>4475</v>
      </c>
      <c r="G802" s="16" t="s">
        <v>4476</v>
      </c>
      <c r="H802" s="16" t="s">
        <v>4477</v>
      </c>
      <c r="I802" s="16" t="s">
        <v>4478</v>
      </c>
      <c r="J802" s="9" t="s">
        <v>4479</v>
      </c>
      <c r="K802" s="9" t="s">
        <v>4480</v>
      </c>
      <c r="L802" s="9" t="s">
        <v>4481</v>
      </c>
      <c r="M802" s="9" t="s">
        <v>4482</v>
      </c>
      <c r="N802" s="11" t="s">
        <v>93</v>
      </c>
      <c r="O802" s="17" t="s">
        <v>1887</v>
      </c>
      <c r="P802" s="17">
        <v>56930800728</v>
      </c>
      <c r="Q802" s="18" t="s">
        <v>4483</v>
      </c>
      <c r="R802" s="17"/>
      <c r="S802" s="18" t="s">
        <v>2879</v>
      </c>
      <c r="T802" s="18" t="s">
        <v>4484</v>
      </c>
      <c r="U802" s="19">
        <v>43227</v>
      </c>
      <c r="V802" s="17">
        <v>7649</v>
      </c>
    </row>
    <row r="803" spans="1:22" ht="17.25" customHeight="1" x14ac:dyDescent="0.2">
      <c r="A803" s="7">
        <v>803</v>
      </c>
      <c r="B803" s="79">
        <v>7650</v>
      </c>
      <c r="C803" s="141" t="s">
        <v>2892</v>
      </c>
      <c r="D803" s="20" t="s">
        <v>8768</v>
      </c>
      <c r="E803" s="20" t="s">
        <v>2893</v>
      </c>
      <c r="F803" s="20" t="s">
        <v>2894</v>
      </c>
      <c r="G803" s="78" t="s">
        <v>2895</v>
      </c>
      <c r="H803" s="78" t="s">
        <v>2896</v>
      </c>
      <c r="I803" s="78" t="s">
        <v>2897</v>
      </c>
      <c r="J803" s="20" t="s">
        <v>2898</v>
      </c>
      <c r="K803" s="20" t="s">
        <v>2899</v>
      </c>
      <c r="L803" s="20" t="s">
        <v>2900</v>
      </c>
      <c r="M803" s="20" t="s">
        <v>2901</v>
      </c>
      <c r="N803" s="26" t="s">
        <v>93</v>
      </c>
      <c r="O803" s="79" t="s">
        <v>2902</v>
      </c>
      <c r="P803" s="79" t="s">
        <v>2903</v>
      </c>
      <c r="Q803" s="88" t="s">
        <v>2904</v>
      </c>
      <c r="R803" s="79"/>
      <c r="S803" s="80" t="s">
        <v>233</v>
      </c>
      <c r="T803" s="80" t="s">
        <v>2905</v>
      </c>
      <c r="U803" s="81">
        <v>43276</v>
      </c>
      <c r="V803" s="79">
        <v>7650</v>
      </c>
    </row>
    <row r="804" spans="1:22" ht="17.25" customHeight="1" x14ac:dyDescent="0.2">
      <c r="A804" s="7">
        <v>804</v>
      </c>
      <c r="B804" s="17">
        <v>7651</v>
      </c>
      <c r="C804" s="56" t="s">
        <v>6513</v>
      </c>
      <c r="D804" s="9" t="s">
        <v>8769</v>
      </c>
      <c r="E804" s="9" t="s">
        <v>55</v>
      </c>
      <c r="F804" s="9" t="s">
        <v>6514</v>
      </c>
      <c r="G804" s="16" t="s">
        <v>6515</v>
      </c>
      <c r="H804" s="16" t="s">
        <v>6516</v>
      </c>
      <c r="I804" s="16" t="s">
        <v>6517</v>
      </c>
      <c r="J804" s="9" t="s">
        <v>2861</v>
      </c>
      <c r="K804" s="9" t="s">
        <v>6518</v>
      </c>
      <c r="L804" s="9" t="s">
        <v>6519</v>
      </c>
      <c r="M804" s="9" t="s">
        <v>6520</v>
      </c>
      <c r="N804" s="11" t="s">
        <v>64</v>
      </c>
      <c r="O804" s="17" t="s">
        <v>6521</v>
      </c>
      <c r="P804" s="17" t="s">
        <v>6522</v>
      </c>
      <c r="Q804" s="18" t="s">
        <v>6523</v>
      </c>
      <c r="R804" s="17"/>
      <c r="S804" s="18" t="s">
        <v>2879</v>
      </c>
      <c r="T804" s="18" t="s">
        <v>4506</v>
      </c>
      <c r="U804" s="19">
        <v>43299</v>
      </c>
      <c r="V804" s="17">
        <v>7651</v>
      </c>
    </row>
    <row r="805" spans="1:22" ht="17.25" customHeight="1" x14ac:dyDescent="0.2">
      <c r="A805" s="7">
        <v>805</v>
      </c>
      <c r="B805" s="79">
        <v>7652</v>
      </c>
      <c r="C805" s="141" t="s">
        <v>2906</v>
      </c>
      <c r="D805" s="20" t="s">
        <v>8770</v>
      </c>
      <c r="E805" s="20" t="s">
        <v>2907</v>
      </c>
      <c r="F805" s="20" t="s">
        <v>2908</v>
      </c>
      <c r="G805" s="78" t="s">
        <v>8004</v>
      </c>
      <c r="H805" s="78" t="s">
        <v>2909</v>
      </c>
      <c r="I805" s="78" t="s">
        <v>2910</v>
      </c>
      <c r="J805" s="20" t="s">
        <v>2911</v>
      </c>
      <c r="K805" s="20" t="s">
        <v>8005</v>
      </c>
      <c r="L805" s="20" t="s">
        <v>8006</v>
      </c>
      <c r="M805" s="20" t="s">
        <v>2912</v>
      </c>
      <c r="N805" s="26" t="s">
        <v>106</v>
      </c>
      <c r="O805" s="79" t="s">
        <v>2913</v>
      </c>
      <c r="P805" s="79" t="s">
        <v>2914</v>
      </c>
      <c r="Q805" s="80" t="s">
        <v>2915</v>
      </c>
      <c r="R805" s="79" t="s">
        <v>2916</v>
      </c>
      <c r="S805" s="80" t="s">
        <v>2823</v>
      </c>
      <c r="T805" s="80" t="s">
        <v>1415</v>
      </c>
      <c r="U805" s="81">
        <v>43307</v>
      </c>
      <c r="V805" s="79">
        <v>7652</v>
      </c>
    </row>
    <row r="806" spans="1:22" ht="17.25" customHeight="1" x14ac:dyDescent="0.2">
      <c r="A806" s="7">
        <v>806</v>
      </c>
      <c r="B806" s="17">
        <v>7653</v>
      </c>
      <c r="C806" s="56" t="s">
        <v>6618</v>
      </c>
      <c r="D806" s="9" t="s">
        <v>8771</v>
      </c>
      <c r="E806" s="9" t="s">
        <v>6619</v>
      </c>
      <c r="F806" s="9" t="s">
        <v>6620</v>
      </c>
      <c r="G806" s="16" t="s">
        <v>6621</v>
      </c>
      <c r="H806" s="16" t="s">
        <v>6622</v>
      </c>
      <c r="I806" s="16" t="s">
        <v>6623</v>
      </c>
      <c r="J806" s="9" t="s">
        <v>4762</v>
      </c>
      <c r="K806" s="9" t="s">
        <v>6624</v>
      </c>
      <c r="L806" s="9" t="s">
        <v>6625</v>
      </c>
      <c r="M806" s="9" t="s">
        <v>6626</v>
      </c>
      <c r="N806" s="11" t="s">
        <v>178</v>
      </c>
      <c r="O806" s="17" t="s">
        <v>1668</v>
      </c>
      <c r="P806" s="17" t="s">
        <v>6627</v>
      </c>
      <c r="Q806" s="18" t="s">
        <v>6628</v>
      </c>
      <c r="R806" s="17"/>
      <c r="S806" s="18">
        <v>93401</v>
      </c>
      <c r="T806" s="18" t="s">
        <v>6452</v>
      </c>
      <c r="U806" s="19">
        <v>43311</v>
      </c>
      <c r="V806" s="17">
        <v>7653</v>
      </c>
    </row>
    <row r="807" spans="1:22" ht="17.25" customHeight="1" x14ac:dyDescent="0.2">
      <c r="A807" s="7">
        <v>807</v>
      </c>
      <c r="B807" s="79">
        <v>7654</v>
      </c>
      <c r="C807" s="141" t="s">
        <v>3904</v>
      </c>
      <c r="D807" s="20" t="s">
        <v>8772</v>
      </c>
      <c r="E807" s="20" t="s">
        <v>55</v>
      </c>
      <c r="F807" s="20" t="s">
        <v>3905</v>
      </c>
      <c r="G807" s="78" t="s">
        <v>3906</v>
      </c>
      <c r="H807" s="78" t="s">
        <v>3907</v>
      </c>
      <c r="I807" s="78" t="s">
        <v>3908</v>
      </c>
      <c r="J807" s="20" t="s">
        <v>3909</v>
      </c>
      <c r="K807" s="20" t="s">
        <v>3910</v>
      </c>
      <c r="L807" s="20" t="s">
        <v>3911</v>
      </c>
      <c r="M807" s="20" t="s">
        <v>3912</v>
      </c>
      <c r="N807" s="26" t="s">
        <v>64</v>
      </c>
      <c r="O807" s="79" t="s">
        <v>3913</v>
      </c>
      <c r="P807" s="79" t="s">
        <v>3914</v>
      </c>
      <c r="Q807" s="80" t="s">
        <v>3915</v>
      </c>
      <c r="R807" s="79"/>
      <c r="S807" s="80" t="s">
        <v>2879</v>
      </c>
      <c r="T807" s="80" t="s">
        <v>3036</v>
      </c>
      <c r="U807" s="81">
        <v>43343</v>
      </c>
      <c r="V807" s="79">
        <v>7654</v>
      </c>
    </row>
    <row r="808" spans="1:22" ht="17.25" customHeight="1" x14ac:dyDescent="0.2">
      <c r="A808" s="7">
        <v>808</v>
      </c>
      <c r="B808" s="17">
        <v>7655</v>
      </c>
      <c r="C808" s="56" t="s">
        <v>8899</v>
      </c>
      <c r="D808" s="9" t="s">
        <v>9414</v>
      </c>
      <c r="E808" s="9" t="s">
        <v>189</v>
      </c>
      <c r="F808" s="9" t="s">
        <v>2917</v>
      </c>
      <c r="G808" s="86" t="s">
        <v>2918</v>
      </c>
      <c r="H808" s="16" t="s">
        <v>2919</v>
      </c>
      <c r="I808" s="86" t="s">
        <v>2920</v>
      </c>
      <c r="J808" s="9" t="s">
        <v>2921</v>
      </c>
      <c r="K808" s="27" t="s">
        <v>2922</v>
      </c>
      <c r="L808" s="9" t="s">
        <v>2923</v>
      </c>
      <c r="M808" s="27" t="s">
        <v>2924</v>
      </c>
      <c r="N808" s="11" t="s">
        <v>93</v>
      </c>
      <c r="O808" s="89" t="s">
        <v>2925</v>
      </c>
      <c r="P808" s="17" t="s">
        <v>2926</v>
      </c>
      <c r="Q808" s="18" t="s">
        <v>2927</v>
      </c>
      <c r="R808" s="17"/>
      <c r="S808" s="18" t="s">
        <v>1259</v>
      </c>
      <c r="T808" s="55" t="s">
        <v>2928</v>
      </c>
      <c r="U808" s="19">
        <v>43353</v>
      </c>
      <c r="V808" s="17">
        <v>7655</v>
      </c>
    </row>
    <row r="809" spans="1:22" ht="17.25" customHeight="1" x14ac:dyDescent="0.2">
      <c r="A809" s="7">
        <v>809</v>
      </c>
      <c r="B809" s="17">
        <v>7656</v>
      </c>
      <c r="C809" s="56" t="s">
        <v>5304</v>
      </c>
      <c r="D809" s="9" t="s">
        <v>8773</v>
      </c>
      <c r="E809" s="9" t="s">
        <v>162</v>
      </c>
      <c r="F809" s="9" t="s">
        <v>5305</v>
      </c>
      <c r="G809" s="16" t="s">
        <v>5306</v>
      </c>
      <c r="H809" s="16" t="s">
        <v>5307</v>
      </c>
      <c r="I809" s="16" t="s">
        <v>5308</v>
      </c>
      <c r="J809" s="9" t="s">
        <v>5309</v>
      </c>
      <c r="K809" s="9" t="s">
        <v>5310</v>
      </c>
      <c r="L809" s="9" t="s">
        <v>5311</v>
      </c>
      <c r="M809" s="9" t="s">
        <v>5312</v>
      </c>
      <c r="N809" s="11" t="s">
        <v>93</v>
      </c>
      <c r="O809" s="17" t="s">
        <v>5313</v>
      </c>
      <c r="P809" s="17" t="s">
        <v>5314</v>
      </c>
      <c r="Q809" s="18" t="s">
        <v>5315</v>
      </c>
      <c r="R809" s="17"/>
      <c r="S809" s="18" t="s">
        <v>2879</v>
      </c>
      <c r="T809" s="18" t="s">
        <v>3728</v>
      </c>
      <c r="U809" s="19">
        <v>43357</v>
      </c>
      <c r="V809" s="17">
        <v>7656</v>
      </c>
    </row>
    <row r="810" spans="1:22" ht="17.25" customHeight="1" x14ac:dyDescent="0.2">
      <c r="A810" s="7">
        <v>810</v>
      </c>
      <c r="B810" s="17">
        <v>7657</v>
      </c>
      <c r="C810" s="56" t="s">
        <v>2929</v>
      </c>
      <c r="D810" s="9" t="s">
        <v>7968</v>
      </c>
      <c r="E810" s="9" t="s">
        <v>2434</v>
      </c>
      <c r="F810" s="9" t="s">
        <v>2930</v>
      </c>
      <c r="G810" s="16" t="s">
        <v>2931</v>
      </c>
      <c r="H810" s="16" t="s">
        <v>2932</v>
      </c>
      <c r="I810" s="16" t="s">
        <v>2933</v>
      </c>
      <c r="J810" s="9" t="s">
        <v>2934</v>
      </c>
      <c r="K810" s="9" t="s">
        <v>2935</v>
      </c>
      <c r="L810" s="9" t="s">
        <v>2936</v>
      </c>
      <c r="M810" s="9" t="s">
        <v>2937</v>
      </c>
      <c r="N810" s="11" t="s">
        <v>64</v>
      </c>
      <c r="O810" s="17" t="s">
        <v>2938</v>
      </c>
      <c r="P810" s="17">
        <v>984478316</v>
      </c>
      <c r="Q810" s="28" t="s">
        <v>2939</v>
      </c>
      <c r="R810" s="17"/>
      <c r="S810" s="18" t="s">
        <v>233</v>
      </c>
      <c r="T810" s="55" t="s">
        <v>2940</v>
      </c>
      <c r="U810" s="19">
        <v>43374</v>
      </c>
      <c r="V810" s="17">
        <v>7657</v>
      </c>
    </row>
    <row r="811" spans="1:22" ht="17.25" customHeight="1" x14ac:dyDescent="0.2">
      <c r="A811" s="7">
        <v>811</v>
      </c>
      <c r="B811" s="79">
        <v>7658</v>
      </c>
      <c r="C811" s="141" t="s">
        <v>2941</v>
      </c>
      <c r="D811" s="20" t="s">
        <v>7999</v>
      </c>
      <c r="E811" s="20" t="s">
        <v>162</v>
      </c>
      <c r="F811" s="20" t="s">
        <v>2942</v>
      </c>
      <c r="G811" s="78" t="s">
        <v>8040</v>
      </c>
      <c r="H811" s="78" t="s">
        <v>2943</v>
      </c>
      <c r="I811" s="78" t="s">
        <v>2944</v>
      </c>
      <c r="J811" s="20" t="s">
        <v>2945</v>
      </c>
      <c r="K811" s="20" t="s">
        <v>2946</v>
      </c>
      <c r="L811" s="20" t="s">
        <v>2947</v>
      </c>
      <c r="M811" s="20" t="s">
        <v>2948</v>
      </c>
      <c r="N811" s="26" t="s">
        <v>756</v>
      </c>
      <c r="O811" s="79" t="s">
        <v>2949</v>
      </c>
      <c r="P811" s="79" t="s">
        <v>8041</v>
      </c>
      <c r="Q811" s="80" t="s">
        <v>2950</v>
      </c>
      <c r="R811" s="79"/>
      <c r="S811" s="80" t="s">
        <v>233</v>
      </c>
      <c r="T811" s="80" t="s">
        <v>8042</v>
      </c>
      <c r="U811" s="81">
        <v>43374</v>
      </c>
      <c r="V811" s="79">
        <v>7658</v>
      </c>
    </row>
    <row r="812" spans="1:22" ht="17.25" customHeight="1" x14ac:dyDescent="0.2">
      <c r="A812" s="7">
        <v>812</v>
      </c>
      <c r="B812" s="17">
        <v>7659</v>
      </c>
      <c r="C812" s="56" t="s">
        <v>6472</v>
      </c>
      <c r="D812" s="9" t="s">
        <v>8774</v>
      </c>
      <c r="E812" s="9" t="s">
        <v>6441</v>
      </c>
      <c r="F812" s="9" t="s">
        <v>6473</v>
      </c>
      <c r="G812" s="16" t="s">
        <v>6474</v>
      </c>
      <c r="H812" s="16" t="s">
        <v>6475</v>
      </c>
      <c r="I812" s="16" t="s">
        <v>6476</v>
      </c>
      <c r="J812" s="9" t="s">
        <v>2847</v>
      </c>
      <c r="K812" s="9" t="s">
        <v>6477</v>
      </c>
      <c r="L812" s="9" t="s">
        <v>6478</v>
      </c>
      <c r="M812" s="9" t="s">
        <v>6479</v>
      </c>
      <c r="N812" s="11" t="s">
        <v>1129</v>
      </c>
      <c r="O812" s="17" t="s">
        <v>6480</v>
      </c>
      <c r="P812" s="17" t="s">
        <v>6481</v>
      </c>
      <c r="Q812" s="18" t="s">
        <v>6482</v>
      </c>
      <c r="R812" s="17"/>
      <c r="S812" s="18">
        <v>93401</v>
      </c>
      <c r="T812" s="18" t="s">
        <v>6452</v>
      </c>
      <c r="U812" s="19">
        <v>43376</v>
      </c>
      <c r="V812" s="17">
        <v>7659</v>
      </c>
    </row>
    <row r="813" spans="1:22" ht="17.25" customHeight="1" x14ac:dyDescent="0.2">
      <c r="A813" s="7">
        <v>813</v>
      </c>
      <c r="B813" s="17">
        <v>7660</v>
      </c>
      <c r="C813" s="56" t="s">
        <v>8898</v>
      </c>
      <c r="D813" s="9" t="s">
        <v>8775</v>
      </c>
      <c r="E813" s="9" t="s">
        <v>4882</v>
      </c>
      <c r="F813" s="9" t="s">
        <v>4883</v>
      </c>
      <c r="G813" s="86" t="s">
        <v>8034</v>
      </c>
      <c r="H813" s="16" t="s">
        <v>4884</v>
      </c>
      <c r="I813" s="16" t="s">
        <v>4885</v>
      </c>
      <c r="J813" s="9" t="s">
        <v>8035</v>
      </c>
      <c r="K813" s="27" t="s">
        <v>8036</v>
      </c>
      <c r="L813" s="9" t="s">
        <v>4886</v>
      </c>
      <c r="M813" s="27" t="s">
        <v>8037</v>
      </c>
      <c r="N813" s="11" t="s">
        <v>64</v>
      </c>
      <c r="O813" s="89" t="s">
        <v>8038</v>
      </c>
      <c r="P813" s="17" t="s">
        <v>4887</v>
      </c>
      <c r="Q813" s="18" t="s">
        <v>4888</v>
      </c>
      <c r="R813" s="17"/>
      <c r="S813" s="18">
        <v>93401</v>
      </c>
      <c r="T813" s="55" t="s">
        <v>8039</v>
      </c>
      <c r="U813" s="19">
        <v>43395</v>
      </c>
      <c r="V813" s="17">
        <v>7660</v>
      </c>
    </row>
    <row r="814" spans="1:22" ht="17.25" customHeight="1" x14ac:dyDescent="0.2">
      <c r="A814" s="7">
        <v>814</v>
      </c>
      <c r="B814" s="17">
        <v>7662</v>
      </c>
      <c r="C814" s="56" t="s">
        <v>6906</v>
      </c>
      <c r="D814" s="9" t="s">
        <v>8776</v>
      </c>
      <c r="E814" s="9" t="s">
        <v>2953</v>
      </c>
      <c r="F814" s="9" t="s">
        <v>6907</v>
      </c>
      <c r="G814" s="16" t="s">
        <v>6908</v>
      </c>
      <c r="H814" s="16" t="s">
        <v>6909</v>
      </c>
      <c r="I814" s="16" t="s">
        <v>6910</v>
      </c>
      <c r="J814" s="9" t="s">
        <v>6911</v>
      </c>
      <c r="K814" s="9" t="s">
        <v>6912</v>
      </c>
      <c r="L814" s="9" t="s">
        <v>6913</v>
      </c>
      <c r="M814" s="9" t="s">
        <v>6914</v>
      </c>
      <c r="N814" s="11" t="s">
        <v>93</v>
      </c>
      <c r="O814" s="17" t="s">
        <v>4091</v>
      </c>
      <c r="P814" s="17" t="s">
        <v>6915</v>
      </c>
      <c r="Q814" s="18" t="s">
        <v>6916</v>
      </c>
      <c r="R814" s="17"/>
      <c r="S814" s="18" t="s">
        <v>233</v>
      </c>
      <c r="T814" s="18" t="s">
        <v>6917</v>
      </c>
      <c r="U814" s="19" t="s">
        <v>6918</v>
      </c>
      <c r="V814" s="17">
        <v>7662</v>
      </c>
    </row>
    <row r="815" spans="1:22" ht="17.25" customHeight="1" x14ac:dyDescent="0.2">
      <c r="A815" s="7">
        <v>815</v>
      </c>
      <c r="B815" s="17">
        <v>7663</v>
      </c>
      <c r="C815" s="56" t="s">
        <v>5434</v>
      </c>
      <c r="D815" s="9" t="s">
        <v>8777</v>
      </c>
      <c r="E815" s="9" t="s">
        <v>162</v>
      </c>
      <c r="F815" s="9" t="s">
        <v>5435</v>
      </c>
      <c r="G815" s="86" t="s">
        <v>5436</v>
      </c>
      <c r="H815" s="16" t="s">
        <v>5437</v>
      </c>
      <c r="I815" s="16" t="s">
        <v>5438</v>
      </c>
      <c r="J815" s="9" t="s">
        <v>4762</v>
      </c>
      <c r="K815" s="27" t="s">
        <v>5439</v>
      </c>
      <c r="L815" s="9" t="s">
        <v>5440</v>
      </c>
      <c r="M815" s="9" t="s">
        <v>5441</v>
      </c>
      <c r="N815" s="11" t="s">
        <v>93</v>
      </c>
      <c r="O815" s="17" t="s">
        <v>294</v>
      </c>
      <c r="P815" s="17" t="s">
        <v>5442</v>
      </c>
      <c r="Q815" s="18" t="s">
        <v>5443</v>
      </c>
      <c r="R815" s="17"/>
      <c r="S815" s="18" t="s">
        <v>2879</v>
      </c>
      <c r="T815" s="55" t="s">
        <v>5444</v>
      </c>
      <c r="U815" s="19">
        <v>43416</v>
      </c>
      <c r="V815" s="17">
        <v>7663</v>
      </c>
    </row>
    <row r="816" spans="1:22" ht="17.25" customHeight="1" x14ac:dyDescent="0.2">
      <c r="A816" s="7">
        <v>816</v>
      </c>
      <c r="B816" s="79">
        <v>7664</v>
      </c>
      <c r="C816" s="141" t="s">
        <v>2952</v>
      </c>
      <c r="D816" s="20" t="s">
        <v>7894</v>
      </c>
      <c r="E816" s="20" t="s">
        <v>2953</v>
      </c>
      <c r="F816" s="20" t="s">
        <v>2954</v>
      </c>
      <c r="G816" s="78" t="s">
        <v>2955</v>
      </c>
      <c r="H816" s="78" t="s">
        <v>2956</v>
      </c>
      <c r="I816" s="78" t="s">
        <v>2957</v>
      </c>
      <c r="J816" s="20" t="s">
        <v>2958</v>
      </c>
      <c r="K816" s="20" t="s">
        <v>2959</v>
      </c>
      <c r="L816" s="20" t="s">
        <v>2960</v>
      </c>
      <c r="M816" s="20" t="s">
        <v>2961</v>
      </c>
      <c r="N816" s="26" t="s">
        <v>106</v>
      </c>
      <c r="O816" s="79" t="s">
        <v>276</v>
      </c>
      <c r="P816" s="79" t="s">
        <v>2962</v>
      </c>
      <c r="Q816" s="80" t="s">
        <v>2963</v>
      </c>
      <c r="R816" s="79"/>
      <c r="S816" s="80" t="s">
        <v>233</v>
      </c>
      <c r="T816" s="80" t="s">
        <v>2485</v>
      </c>
      <c r="U816" s="81">
        <v>43453</v>
      </c>
      <c r="V816" s="79">
        <v>7664</v>
      </c>
    </row>
    <row r="817" spans="1:22" ht="17.25" customHeight="1" x14ac:dyDescent="0.2">
      <c r="A817" s="7">
        <v>817</v>
      </c>
      <c r="B817" s="17">
        <v>7665</v>
      </c>
      <c r="C817" s="56" t="s">
        <v>7430</v>
      </c>
      <c r="D817" s="9" t="s">
        <v>8778</v>
      </c>
      <c r="E817" s="9" t="s">
        <v>2434</v>
      </c>
      <c r="F817" s="9" t="s">
        <v>7431</v>
      </c>
      <c r="G817" s="16" t="s">
        <v>7432</v>
      </c>
      <c r="H817" s="16" t="s">
        <v>7433</v>
      </c>
      <c r="I817" s="16" t="s">
        <v>7434</v>
      </c>
      <c r="J817" s="9" t="s">
        <v>7435</v>
      </c>
      <c r="K817" s="9" t="s">
        <v>7436</v>
      </c>
      <c r="L817" s="9" t="s">
        <v>7437</v>
      </c>
      <c r="M817" s="9" t="s">
        <v>7438</v>
      </c>
      <c r="N817" s="11" t="s">
        <v>35</v>
      </c>
      <c r="O817" s="17" t="s">
        <v>7439</v>
      </c>
      <c r="P817" s="17">
        <f>996457485 - 997756020</f>
        <v>-1298535</v>
      </c>
      <c r="Q817" s="28" t="s">
        <v>7440</v>
      </c>
      <c r="R817" s="17"/>
      <c r="S817" s="18" t="s">
        <v>614</v>
      </c>
      <c r="T817" s="18" t="s">
        <v>3728</v>
      </c>
      <c r="U817" s="19">
        <v>43455</v>
      </c>
      <c r="V817" s="17">
        <v>7665</v>
      </c>
    </row>
    <row r="818" spans="1:22" ht="17.25" customHeight="1" x14ac:dyDescent="0.2">
      <c r="A818" s="7">
        <v>818</v>
      </c>
      <c r="B818" s="17">
        <v>7666</v>
      </c>
      <c r="C818" s="56" t="s">
        <v>7419</v>
      </c>
      <c r="D818" s="9" t="s">
        <v>8779</v>
      </c>
      <c r="E818" s="9" t="s">
        <v>55</v>
      </c>
      <c r="F818" s="9" t="s">
        <v>7420</v>
      </c>
      <c r="G818" s="16" t="s">
        <v>7421</v>
      </c>
      <c r="H818" s="16" t="s">
        <v>7422</v>
      </c>
      <c r="I818" s="16" t="s">
        <v>7423</v>
      </c>
      <c r="J818" s="9" t="s">
        <v>4762</v>
      </c>
      <c r="K818" s="9" t="s">
        <v>7424</v>
      </c>
      <c r="L818" s="9" t="s">
        <v>7425</v>
      </c>
      <c r="M818" s="9" t="s">
        <v>7426</v>
      </c>
      <c r="N818" s="11" t="s">
        <v>93</v>
      </c>
      <c r="O818" s="17" t="s">
        <v>5196</v>
      </c>
      <c r="P818" s="17" t="s">
        <v>7427</v>
      </c>
      <c r="Q818" s="28" t="s">
        <v>7428</v>
      </c>
      <c r="R818" s="17"/>
      <c r="S818" s="18" t="s">
        <v>2879</v>
      </c>
      <c r="T818" s="18" t="s">
        <v>7429</v>
      </c>
      <c r="U818" s="19">
        <v>43461</v>
      </c>
      <c r="V818" s="17">
        <v>7666</v>
      </c>
    </row>
    <row r="819" spans="1:22" ht="17.25" customHeight="1" x14ac:dyDescent="0.2">
      <c r="A819" s="7">
        <v>819</v>
      </c>
      <c r="B819" s="17">
        <v>7667</v>
      </c>
      <c r="C819" s="56" t="s">
        <v>5188</v>
      </c>
      <c r="D819" s="9" t="s">
        <v>8780</v>
      </c>
      <c r="E819" s="9" t="s">
        <v>55</v>
      </c>
      <c r="F819" s="9" t="s">
        <v>5189</v>
      </c>
      <c r="G819" s="16" t="s">
        <v>5190</v>
      </c>
      <c r="H819" s="16" t="s">
        <v>5191</v>
      </c>
      <c r="I819" s="16" t="s">
        <v>5192</v>
      </c>
      <c r="J819" s="9" t="s">
        <v>4762</v>
      </c>
      <c r="K819" s="9" t="s">
        <v>5193</v>
      </c>
      <c r="L819" s="9" t="s">
        <v>5194</v>
      </c>
      <c r="M819" s="9" t="s">
        <v>5195</v>
      </c>
      <c r="N819" s="11" t="s">
        <v>93</v>
      </c>
      <c r="O819" s="17" t="s">
        <v>5196</v>
      </c>
      <c r="P819" s="17" t="s">
        <v>5197</v>
      </c>
      <c r="Q819" s="18" t="s">
        <v>5198</v>
      </c>
      <c r="R819" s="17"/>
      <c r="S819" s="18" t="s">
        <v>2879</v>
      </c>
      <c r="T819" s="18" t="s">
        <v>4506</v>
      </c>
      <c r="U819" s="19">
        <v>43472</v>
      </c>
      <c r="V819" s="17">
        <v>7667</v>
      </c>
    </row>
    <row r="820" spans="1:22" ht="17.25" customHeight="1" x14ac:dyDescent="0.2">
      <c r="A820" s="7">
        <v>820</v>
      </c>
      <c r="B820" s="17">
        <v>7668</v>
      </c>
      <c r="C820" s="56" t="s">
        <v>4981</v>
      </c>
      <c r="D820" s="9" t="s">
        <v>8781</v>
      </c>
      <c r="E820" s="9" t="s">
        <v>162</v>
      </c>
      <c r="F820" s="9" t="s">
        <v>4982</v>
      </c>
      <c r="G820" s="16" t="s">
        <v>4983</v>
      </c>
      <c r="H820" s="16" t="s">
        <v>4984</v>
      </c>
      <c r="I820" s="16" t="s">
        <v>4985</v>
      </c>
      <c r="J820" s="9" t="s">
        <v>2847</v>
      </c>
      <c r="K820" s="9" t="s">
        <v>4986</v>
      </c>
      <c r="L820" s="9" t="s">
        <v>4987</v>
      </c>
      <c r="M820" s="9" t="s">
        <v>4988</v>
      </c>
      <c r="N820" s="11" t="s">
        <v>64</v>
      </c>
      <c r="O820" s="17" t="s">
        <v>4989</v>
      </c>
      <c r="P820" s="17" t="s">
        <v>4990</v>
      </c>
      <c r="Q820" s="18" t="s">
        <v>4991</v>
      </c>
      <c r="R820" s="17"/>
      <c r="S820" s="18" t="s">
        <v>2879</v>
      </c>
      <c r="T820" s="18" t="s">
        <v>4992</v>
      </c>
      <c r="U820" s="19">
        <v>43482</v>
      </c>
      <c r="V820" s="17">
        <v>7668</v>
      </c>
    </row>
    <row r="821" spans="1:22" ht="17.25" customHeight="1" x14ac:dyDescent="0.2">
      <c r="A821" s="7">
        <v>821</v>
      </c>
      <c r="B821" s="17">
        <v>7669</v>
      </c>
      <c r="C821" s="56" t="s">
        <v>4496</v>
      </c>
      <c r="D821" s="9" t="s">
        <v>8782</v>
      </c>
      <c r="E821" s="9" t="s">
        <v>55</v>
      </c>
      <c r="F821" s="9" t="s">
        <v>4497</v>
      </c>
      <c r="G821" s="16" t="s">
        <v>4498</v>
      </c>
      <c r="H821" s="16" t="s">
        <v>4499</v>
      </c>
      <c r="I821" s="16" t="s">
        <v>4500</v>
      </c>
      <c r="J821" s="9" t="s">
        <v>2861</v>
      </c>
      <c r="K821" s="9" t="s">
        <v>4501</v>
      </c>
      <c r="L821" s="9" t="s">
        <v>4502</v>
      </c>
      <c r="M821" s="9" t="s">
        <v>4503</v>
      </c>
      <c r="N821" s="11" t="s">
        <v>415</v>
      </c>
      <c r="O821" s="17" t="s">
        <v>890</v>
      </c>
      <c r="P821" s="17" t="s">
        <v>4504</v>
      </c>
      <c r="Q821" s="18" t="s">
        <v>4505</v>
      </c>
      <c r="R821" s="17"/>
      <c r="S821" s="18" t="s">
        <v>2879</v>
      </c>
      <c r="T821" s="18" t="s">
        <v>4506</v>
      </c>
      <c r="U821" s="19">
        <v>43501</v>
      </c>
      <c r="V821" s="17">
        <v>7669</v>
      </c>
    </row>
    <row r="822" spans="1:22" ht="17.25" customHeight="1" x14ac:dyDescent="0.2">
      <c r="A822" s="7">
        <v>822</v>
      </c>
      <c r="B822" s="79">
        <v>7670</v>
      </c>
      <c r="C822" s="141" t="s">
        <v>2964</v>
      </c>
      <c r="D822" s="20" t="s">
        <v>8783</v>
      </c>
      <c r="E822" s="20" t="s">
        <v>55</v>
      </c>
      <c r="F822" s="20" t="s">
        <v>2965</v>
      </c>
      <c r="G822" s="78" t="s">
        <v>2966</v>
      </c>
      <c r="H822" s="78" t="s">
        <v>2967</v>
      </c>
      <c r="I822" s="78" t="s">
        <v>2968</v>
      </c>
      <c r="J822" s="20" t="s">
        <v>2847</v>
      </c>
      <c r="K822" s="20" t="s">
        <v>2969</v>
      </c>
      <c r="L822" s="20" t="s">
        <v>2970</v>
      </c>
      <c r="M822" s="20" t="s">
        <v>2971</v>
      </c>
      <c r="N822" s="26" t="s">
        <v>93</v>
      </c>
      <c r="O822" s="79" t="s">
        <v>2902</v>
      </c>
      <c r="P822" s="79">
        <v>226698697</v>
      </c>
      <c r="Q822" s="80" t="s">
        <v>2972</v>
      </c>
      <c r="R822" s="79"/>
      <c r="S822" s="80" t="s">
        <v>2879</v>
      </c>
      <c r="T822" s="80" t="s">
        <v>2973</v>
      </c>
      <c r="U822" s="81">
        <v>43503</v>
      </c>
      <c r="V822" s="79">
        <v>7670</v>
      </c>
    </row>
    <row r="823" spans="1:22" ht="17.25" customHeight="1" x14ac:dyDescent="0.2">
      <c r="A823" s="7">
        <v>823</v>
      </c>
      <c r="B823" s="17">
        <v>7671</v>
      </c>
      <c r="C823" s="56" t="s">
        <v>8897</v>
      </c>
      <c r="D823" s="9" t="s">
        <v>8784</v>
      </c>
      <c r="E823" s="9" t="s">
        <v>55</v>
      </c>
      <c r="F823" s="9" t="s">
        <v>3717</v>
      </c>
      <c r="G823" s="16" t="s">
        <v>3718</v>
      </c>
      <c r="H823" s="16" t="s">
        <v>3719</v>
      </c>
      <c r="I823" s="16" t="s">
        <v>3720</v>
      </c>
      <c r="J823" s="9" t="s">
        <v>3721</v>
      </c>
      <c r="K823" s="9" t="s">
        <v>3722</v>
      </c>
      <c r="L823" s="9" t="s">
        <v>3723</v>
      </c>
      <c r="M823" s="9" t="s">
        <v>3724</v>
      </c>
      <c r="N823" s="11" t="s">
        <v>865</v>
      </c>
      <c r="O823" s="17" t="s">
        <v>3725</v>
      </c>
      <c r="P823" s="17" t="s">
        <v>3726</v>
      </c>
      <c r="Q823" s="18" t="s">
        <v>3727</v>
      </c>
      <c r="R823" s="17"/>
      <c r="S823" s="18" t="s">
        <v>614</v>
      </c>
      <c r="T823" s="18" t="s">
        <v>3728</v>
      </c>
      <c r="U823" s="19">
        <v>43516</v>
      </c>
      <c r="V823" s="17">
        <v>7671</v>
      </c>
    </row>
    <row r="824" spans="1:22" ht="17.25" customHeight="1" x14ac:dyDescent="0.2">
      <c r="A824" s="7">
        <v>824</v>
      </c>
      <c r="B824" s="17">
        <v>7672</v>
      </c>
      <c r="C824" s="56" t="s">
        <v>2974</v>
      </c>
      <c r="D824" s="9" t="s">
        <v>8785</v>
      </c>
      <c r="E824" s="9" t="s">
        <v>2544</v>
      </c>
      <c r="F824" s="9" t="s">
        <v>2545</v>
      </c>
      <c r="G824" s="16" t="s">
        <v>103</v>
      </c>
      <c r="H824" s="16" t="s">
        <v>2975</v>
      </c>
      <c r="I824" s="16" t="s">
        <v>90</v>
      </c>
      <c r="J824" s="9"/>
      <c r="K824" s="9"/>
      <c r="L824" s="9" t="s">
        <v>2976</v>
      </c>
      <c r="M824" s="9" t="s">
        <v>2977</v>
      </c>
      <c r="N824" s="11" t="s">
        <v>106</v>
      </c>
      <c r="O824" s="17" t="s">
        <v>2978</v>
      </c>
      <c r="P824" s="17" t="s">
        <v>2979</v>
      </c>
      <c r="Q824" s="18"/>
      <c r="R824" s="17"/>
      <c r="S824" s="18">
        <v>91001</v>
      </c>
      <c r="T824" s="18" t="s">
        <v>1495</v>
      </c>
      <c r="U824" s="19">
        <v>43553</v>
      </c>
      <c r="V824" s="17">
        <v>7672</v>
      </c>
    </row>
    <row r="825" spans="1:22" ht="17.25" customHeight="1" x14ac:dyDescent="0.2">
      <c r="A825" s="7">
        <v>825</v>
      </c>
      <c r="B825" s="17">
        <v>7673</v>
      </c>
      <c r="C825" s="56" t="s">
        <v>8896</v>
      </c>
      <c r="D825" s="9" t="s">
        <v>8786</v>
      </c>
      <c r="E825" s="9" t="s">
        <v>3708</v>
      </c>
      <c r="F825" s="9" t="s">
        <v>7509</v>
      </c>
      <c r="G825" s="16" t="s">
        <v>7510</v>
      </c>
      <c r="H825" s="16" t="s">
        <v>7511</v>
      </c>
      <c r="I825" s="16" t="s">
        <v>7512</v>
      </c>
      <c r="J825" s="9" t="s">
        <v>3076</v>
      </c>
      <c r="K825" s="24">
        <v>43418</v>
      </c>
      <c r="L825" s="9" t="s">
        <v>7513</v>
      </c>
      <c r="M825" s="9" t="s">
        <v>7514</v>
      </c>
      <c r="N825" s="11" t="s">
        <v>93</v>
      </c>
      <c r="O825" s="17" t="s">
        <v>7515</v>
      </c>
      <c r="P825" s="17" t="s">
        <v>7516</v>
      </c>
      <c r="Q825" s="18" t="s">
        <v>7517</v>
      </c>
      <c r="R825" s="17"/>
      <c r="S825" s="18" t="s">
        <v>1206</v>
      </c>
      <c r="T825" s="18" t="s">
        <v>6708</v>
      </c>
      <c r="U825" s="19">
        <v>43564</v>
      </c>
      <c r="V825" s="17">
        <v>7673</v>
      </c>
    </row>
    <row r="826" spans="1:22" ht="17.25" customHeight="1" x14ac:dyDescent="0.2">
      <c r="A826" s="7">
        <v>826</v>
      </c>
      <c r="B826" s="79">
        <v>7674</v>
      </c>
      <c r="C826" s="140" t="s">
        <v>4429</v>
      </c>
      <c r="D826" s="114" t="s">
        <v>8787</v>
      </c>
      <c r="E826" s="20" t="s">
        <v>55</v>
      </c>
      <c r="F826" s="20" t="s">
        <v>4430</v>
      </c>
      <c r="G826" s="108" t="s">
        <v>4431</v>
      </c>
      <c r="H826" s="78" t="s">
        <v>4432</v>
      </c>
      <c r="I826" s="78" t="s">
        <v>4433</v>
      </c>
      <c r="J826" s="20" t="s">
        <v>4422</v>
      </c>
      <c r="K826" s="20" t="s">
        <v>4434</v>
      </c>
      <c r="L826" s="20" t="s">
        <v>4435</v>
      </c>
      <c r="M826" s="20" t="s">
        <v>4436</v>
      </c>
      <c r="N826" s="26" t="s">
        <v>35</v>
      </c>
      <c r="O826" s="79" t="s">
        <v>1459</v>
      </c>
      <c r="P826" s="79" t="s">
        <v>4437</v>
      </c>
      <c r="Q826" s="88" t="s">
        <v>4438</v>
      </c>
      <c r="R826" s="79"/>
      <c r="S826" s="80" t="s">
        <v>280</v>
      </c>
      <c r="T826" s="80" t="s">
        <v>4439</v>
      </c>
      <c r="U826" s="81">
        <v>43567</v>
      </c>
      <c r="V826" s="79">
        <v>7674</v>
      </c>
    </row>
    <row r="827" spans="1:22" ht="17.25" customHeight="1" x14ac:dyDescent="0.2">
      <c r="A827" s="7">
        <v>827</v>
      </c>
      <c r="B827" s="17">
        <v>7675</v>
      </c>
      <c r="C827" s="56" t="s">
        <v>8895</v>
      </c>
      <c r="D827" s="9" t="s">
        <v>8788</v>
      </c>
      <c r="E827" s="9" t="s">
        <v>5566</v>
      </c>
      <c r="F827" s="9" t="s">
        <v>5567</v>
      </c>
      <c r="G827" s="9" t="s">
        <v>614</v>
      </c>
      <c r="H827" s="16" t="s">
        <v>5568</v>
      </c>
      <c r="I827" s="16" t="s">
        <v>5569</v>
      </c>
      <c r="J827" s="9" t="s">
        <v>3030</v>
      </c>
      <c r="K827" s="9" t="s">
        <v>5570</v>
      </c>
      <c r="L827" s="9" t="s">
        <v>5571</v>
      </c>
      <c r="M827" s="9" t="s">
        <v>5572</v>
      </c>
      <c r="N827" s="11" t="s">
        <v>93</v>
      </c>
      <c r="O827" s="17" t="s">
        <v>1323</v>
      </c>
      <c r="P827" s="17" t="s">
        <v>5573</v>
      </c>
      <c r="Q827" s="28" t="s">
        <v>5574</v>
      </c>
      <c r="R827" s="17"/>
      <c r="S827" s="18" t="s">
        <v>1206</v>
      </c>
      <c r="T827" s="18" t="s">
        <v>5575</v>
      </c>
      <c r="U827" s="19">
        <v>43570</v>
      </c>
      <c r="V827" s="17">
        <v>7675</v>
      </c>
    </row>
    <row r="828" spans="1:22" ht="17.25" customHeight="1" x14ac:dyDescent="0.2">
      <c r="A828" s="7">
        <v>828</v>
      </c>
      <c r="B828" s="18">
        <v>7676</v>
      </c>
      <c r="C828" s="142" t="s">
        <v>4933</v>
      </c>
      <c r="D828" s="9" t="s">
        <v>8789</v>
      </c>
      <c r="E828" s="9"/>
      <c r="F828" s="9" t="s">
        <v>4934</v>
      </c>
      <c r="G828" s="16" t="s">
        <v>4935</v>
      </c>
      <c r="H828" s="16" t="s">
        <v>4936</v>
      </c>
      <c r="I828" s="16" t="s">
        <v>4937</v>
      </c>
      <c r="J828" s="9" t="s">
        <v>4938</v>
      </c>
      <c r="K828" s="9" t="s">
        <v>4939</v>
      </c>
      <c r="L828" s="9" t="s">
        <v>4940</v>
      </c>
      <c r="M828" s="9" t="s">
        <v>4941</v>
      </c>
      <c r="N828" s="9" t="s">
        <v>415</v>
      </c>
      <c r="O828" s="18" t="s">
        <v>416</v>
      </c>
      <c r="P828" s="18" t="s">
        <v>4942</v>
      </c>
      <c r="Q828" s="120" t="s">
        <v>4943</v>
      </c>
      <c r="R828" s="18"/>
      <c r="S828" s="18" t="s">
        <v>201</v>
      </c>
      <c r="T828" s="18" t="s">
        <v>4944</v>
      </c>
      <c r="U828" s="21">
        <v>43595</v>
      </c>
      <c r="V828" s="18">
        <v>7676</v>
      </c>
    </row>
    <row r="829" spans="1:22" ht="17.25" customHeight="1" x14ac:dyDescent="0.2">
      <c r="A829" s="7">
        <v>829</v>
      </c>
      <c r="B829" s="17">
        <v>7677</v>
      </c>
      <c r="C829" s="56" t="s">
        <v>6698</v>
      </c>
      <c r="D829" s="9" t="s">
        <v>8790</v>
      </c>
      <c r="E829" s="9"/>
      <c r="F829" s="9" t="s">
        <v>6699</v>
      </c>
      <c r="G829" s="16" t="s">
        <v>6700</v>
      </c>
      <c r="H829" s="16" t="s">
        <v>6701</v>
      </c>
      <c r="I829" s="16" t="s">
        <v>6702</v>
      </c>
      <c r="J829" s="9" t="s">
        <v>3076</v>
      </c>
      <c r="K829" s="9" t="s">
        <v>6703</v>
      </c>
      <c r="L829" s="9" t="s">
        <v>6704</v>
      </c>
      <c r="M829" s="9" t="s">
        <v>6705</v>
      </c>
      <c r="N829" s="11" t="s">
        <v>93</v>
      </c>
      <c r="O829" s="17" t="s">
        <v>294</v>
      </c>
      <c r="P829" s="17" t="s">
        <v>6706</v>
      </c>
      <c r="Q829" s="18" t="s">
        <v>6707</v>
      </c>
      <c r="R829" s="17"/>
      <c r="S829" s="18" t="s">
        <v>233</v>
      </c>
      <c r="T829" s="18" t="s">
        <v>6708</v>
      </c>
      <c r="U829" s="19">
        <v>43626</v>
      </c>
      <c r="V829" s="17">
        <v>7677</v>
      </c>
    </row>
    <row r="830" spans="1:22" ht="17.25" customHeight="1" x14ac:dyDescent="0.2">
      <c r="A830" s="7">
        <v>830</v>
      </c>
      <c r="B830" s="17">
        <v>7678</v>
      </c>
      <c r="C830" s="56" t="s">
        <v>6709</v>
      </c>
      <c r="D830" s="9" t="s">
        <v>8791</v>
      </c>
      <c r="E830" s="9"/>
      <c r="F830" s="9" t="s">
        <v>6710</v>
      </c>
      <c r="G830" s="16" t="s">
        <v>6711</v>
      </c>
      <c r="H830" s="16" t="s">
        <v>6712</v>
      </c>
      <c r="I830" s="16" t="s">
        <v>6713</v>
      </c>
      <c r="J830" s="9" t="s">
        <v>6714</v>
      </c>
      <c r="K830" s="9" t="s">
        <v>6715</v>
      </c>
      <c r="L830" s="9" t="s">
        <v>6716</v>
      </c>
      <c r="M830" s="9" t="s">
        <v>6717</v>
      </c>
      <c r="N830" s="11" t="s">
        <v>415</v>
      </c>
      <c r="O830" s="17" t="s">
        <v>890</v>
      </c>
      <c r="P830" s="17">
        <v>91444090</v>
      </c>
      <c r="Q830" s="28" t="s">
        <v>6718</v>
      </c>
      <c r="R830" s="17"/>
      <c r="S830" s="18" t="s">
        <v>233</v>
      </c>
      <c r="T830" s="18" t="s">
        <v>6719</v>
      </c>
      <c r="U830" s="19">
        <v>43627</v>
      </c>
      <c r="V830" s="17">
        <v>7678</v>
      </c>
    </row>
    <row r="831" spans="1:22" ht="17.25" customHeight="1" x14ac:dyDescent="0.2">
      <c r="A831" s="7">
        <v>831</v>
      </c>
      <c r="B831" s="17">
        <v>7679</v>
      </c>
      <c r="C831" s="56" t="s">
        <v>5025</v>
      </c>
      <c r="D831" s="9" t="s">
        <v>8792</v>
      </c>
      <c r="E831" s="9"/>
      <c r="F831" s="9" t="s">
        <v>5026</v>
      </c>
      <c r="G831" s="16" t="s">
        <v>5027</v>
      </c>
      <c r="H831" s="16" t="s">
        <v>5028</v>
      </c>
      <c r="I831" s="16" t="s">
        <v>5029</v>
      </c>
      <c r="J831" s="9" t="s">
        <v>3076</v>
      </c>
      <c r="K831" s="9" t="s">
        <v>5030</v>
      </c>
      <c r="L831" s="9" t="s">
        <v>5031</v>
      </c>
      <c r="M831" s="9" t="s">
        <v>5032</v>
      </c>
      <c r="N831" s="11" t="s">
        <v>93</v>
      </c>
      <c r="O831" s="17" t="s">
        <v>5033</v>
      </c>
      <c r="P831" s="17">
        <v>56226261423</v>
      </c>
      <c r="Q831" s="122" t="s">
        <v>5034</v>
      </c>
      <c r="R831" s="17"/>
      <c r="S831" s="18">
        <v>93401</v>
      </c>
      <c r="T831" s="18" t="s">
        <v>5035</v>
      </c>
      <c r="U831" s="19">
        <v>43635</v>
      </c>
      <c r="V831" s="17">
        <v>7679</v>
      </c>
    </row>
    <row r="832" spans="1:22" ht="17.25" customHeight="1" x14ac:dyDescent="0.2">
      <c r="A832" s="7">
        <v>832</v>
      </c>
      <c r="B832" s="17">
        <v>7680</v>
      </c>
      <c r="C832" s="56" t="s">
        <v>3870</v>
      </c>
      <c r="D832" s="9" t="s">
        <v>8793</v>
      </c>
      <c r="E832" s="9"/>
      <c r="F832" s="9" t="s">
        <v>3871</v>
      </c>
      <c r="G832" s="16" t="s">
        <v>3872</v>
      </c>
      <c r="H832" s="16" t="s">
        <v>3873</v>
      </c>
      <c r="I832" s="16" t="s">
        <v>3874</v>
      </c>
      <c r="J832" s="9" t="s">
        <v>961</v>
      </c>
      <c r="K832" s="9" t="s">
        <v>3875</v>
      </c>
      <c r="L832" s="9" t="s">
        <v>3876</v>
      </c>
      <c r="M832" s="9" t="s">
        <v>3877</v>
      </c>
      <c r="N832" s="11" t="s">
        <v>3878</v>
      </c>
      <c r="O832" s="17" t="s">
        <v>1776</v>
      </c>
      <c r="P832" s="17" t="s">
        <v>3879</v>
      </c>
      <c r="Q832" s="18" t="s">
        <v>3880</v>
      </c>
      <c r="R832" s="17"/>
      <c r="S832" s="18">
        <v>93401</v>
      </c>
      <c r="T832" s="18" t="s">
        <v>3881</v>
      </c>
      <c r="U832" s="19">
        <v>43635</v>
      </c>
      <c r="V832" s="17">
        <v>7680</v>
      </c>
    </row>
    <row r="833" spans="1:22" ht="17.25" customHeight="1" x14ac:dyDescent="0.2">
      <c r="A833" s="7">
        <v>833</v>
      </c>
      <c r="B833" s="17">
        <v>7681</v>
      </c>
      <c r="C833" s="142" t="s">
        <v>4440</v>
      </c>
      <c r="D833" s="53" t="s">
        <v>8794</v>
      </c>
      <c r="E833" s="9"/>
      <c r="F833" s="9" t="s">
        <v>4441</v>
      </c>
      <c r="G833" s="16" t="s">
        <v>4442</v>
      </c>
      <c r="H833" s="16" t="s">
        <v>4443</v>
      </c>
      <c r="I833" s="16" t="s">
        <v>4444</v>
      </c>
      <c r="J833" s="9" t="s">
        <v>2985</v>
      </c>
      <c r="K833" s="9" t="s">
        <v>4445</v>
      </c>
      <c r="L833" s="9" t="s">
        <v>4446</v>
      </c>
      <c r="M833" s="9" t="s">
        <v>4447</v>
      </c>
      <c r="N833" s="11" t="s">
        <v>1318</v>
      </c>
      <c r="O833" s="17" t="s">
        <v>2050</v>
      </c>
      <c r="P833" s="17" t="s">
        <v>4448</v>
      </c>
      <c r="Q833" s="28" t="s">
        <v>4449</v>
      </c>
      <c r="R833" s="17"/>
      <c r="S833" s="18">
        <v>93401</v>
      </c>
      <c r="T833" s="18" t="s">
        <v>3926</v>
      </c>
      <c r="U833" s="19" t="s">
        <v>4450</v>
      </c>
      <c r="V833" s="17">
        <v>7681</v>
      </c>
    </row>
    <row r="834" spans="1:22" ht="17.25" customHeight="1" x14ac:dyDescent="0.2">
      <c r="A834" s="7">
        <v>834</v>
      </c>
      <c r="B834" s="18">
        <v>7682</v>
      </c>
      <c r="C834" s="142" t="s">
        <v>6754</v>
      </c>
      <c r="D834" s="9" t="s">
        <v>8795</v>
      </c>
      <c r="E834" s="9"/>
      <c r="F834" s="9" t="s">
        <v>6755</v>
      </c>
      <c r="G834" s="16" t="s">
        <v>6756</v>
      </c>
      <c r="H834" s="16" t="s">
        <v>6757</v>
      </c>
      <c r="I834" s="16" t="s">
        <v>6758</v>
      </c>
      <c r="J834" s="9" t="s">
        <v>2985</v>
      </c>
      <c r="K834" s="9" t="s">
        <v>6759</v>
      </c>
      <c r="L834" s="9" t="s">
        <v>6760</v>
      </c>
      <c r="M834" s="9" t="s">
        <v>6761</v>
      </c>
      <c r="N834" s="9" t="s">
        <v>415</v>
      </c>
      <c r="O834" s="18" t="s">
        <v>443</v>
      </c>
      <c r="P834" s="18" t="s">
        <v>6762</v>
      </c>
      <c r="Q834" s="18" t="s">
        <v>6763</v>
      </c>
      <c r="R834" s="18"/>
      <c r="S834" s="18">
        <v>93401</v>
      </c>
      <c r="T834" s="18" t="s">
        <v>6764</v>
      </c>
      <c r="U834" s="21">
        <v>43644</v>
      </c>
      <c r="V834" s="18">
        <v>7682</v>
      </c>
    </row>
    <row r="835" spans="1:22" ht="17.25" customHeight="1" x14ac:dyDescent="0.2">
      <c r="A835" s="7">
        <v>835</v>
      </c>
      <c r="B835" s="79">
        <v>7683</v>
      </c>
      <c r="C835" s="141" t="s">
        <v>2980</v>
      </c>
      <c r="D835" s="20" t="s">
        <v>8796</v>
      </c>
      <c r="E835" s="20"/>
      <c r="F835" s="20" t="s">
        <v>2981</v>
      </c>
      <c r="G835" s="78" t="s">
        <v>2982</v>
      </c>
      <c r="H835" s="78" t="s">
        <v>2983</v>
      </c>
      <c r="I835" s="78" t="s">
        <v>2984</v>
      </c>
      <c r="J835" s="20" t="s">
        <v>2985</v>
      </c>
      <c r="K835" s="20" t="s">
        <v>2986</v>
      </c>
      <c r="L835" s="20" t="s">
        <v>2987</v>
      </c>
      <c r="M835" s="20" t="s">
        <v>2988</v>
      </c>
      <c r="N835" s="26" t="s">
        <v>64</v>
      </c>
      <c r="O835" s="79" t="s">
        <v>1752</v>
      </c>
      <c r="P835" s="79" t="s">
        <v>2989</v>
      </c>
      <c r="Q835" s="80" t="s">
        <v>2990</v>
      </c>
      <c r="R835" s="79"/>
      <c r="S835" s="80">
        <v>93401</v>
      </c>
      <c r="T835" s="80" t="s">
        <v>2991</v>
      </c>
      <c r="U835" s="81">
        <v>43644</v>
      </c>
      <c r="V835" s="79">
        <v>7683</v>
      </c>
    </row>
    <row r="836" spans="1:22" ht="17.25" customHeight="1" x14ac:dyDescent="0.2">
      <c r="A836" s="7">
        <v>836</v>
      </c>
      <c r="B836" s="17">
        <v>7684</v>
      </c>
      <c r="C836" s="56" t="s">
        <v>4364</v>
      </c>
      <c r="D836" s="9" t="s">
        <v>8797</v>
      </c>
      <c r="E836" s="9"/>
      <c r="F836" s="9" t="s">
        <v>4365</v>
      </c>
      <c r="G836" s="16" t="s">
        <v>4366</v>
      </c>
      <c r="H836" s="16" t="s">
        <v>4367</v>
      </c>
      <c r="I836" s="16" t="s">
        <v>4368</v>
      </c>
      <c r="J836" s="9" t="s">
        <v>3076</v>
      </c>
      <c r="K836" s="9" t="s">
        <v>4369</v>
      </c>
      <c r="L836" s="9" t="s">
        <v>4370</v>
      </c>
      <c r="M836" s="9" t="s">
        <v>4371</v>
      </c>
      <c r="N836" s="11" t="s">
        <v>1129</v>
      </c>
      <c r="O836" s="17" t="s">
        <v>50</v>
      </c>
      <c r="P836" s="17" t="s">
        <v>4372</v>
      </c>
      <c r="Q836" s="28" t="s">
        <v>4373</v>
      </c>
      <c r="R836" s="17"/>
      <c r="S836" s="18">
        <v>93401</v>
      </c>
      <c r="T836" s="18" t="s">
        <v>4374</v>
      </c>
      <c r="U836" s="19">
        <v>43644</v>
      </c>
      <c r="V836" s="17">
        <v>7684</v>
      </c>
    </row>
    <row r="837" spans="1:22" ht="17.25" customHeight="1" x14ac:dyDescent="0.2">
      <c r="A837" s="7">
        <v>837</v>
      </c>
      <c r="B837" s="17">
        <v>7685</v>
      </c>
      <c r="C837" s="56" t="s">
        <v>5478</v>
      </c>
      <c r="D837" s="9" t="s">
        <v>8798</v>
      </c>
      <c r="E837" s="9"/>
      <c r="F837" s="9" t="s">
        <v>5479</v>
      </c>
      <c r="G837" s="16" t="s">
        <v>5480</v>
      </c>
      <c r="H837" s="16" t="s">
        <v>5481</v>
      </c>
      <c r="I837" s="16" t="s">
        <v>5482</v>
      </c>
      <c r="J837" s="9" t="s">
        <v>3076</v>
      </c>
      <c r="K837" s="9" t="s">
        <v>5483</v>
      </c>
      <c r="L837" s="9" t="s">
        <v>5484</v>
      </c>
      <c r="M837" s="9" t="s">
        <v>5485</v>
      </c>
      <c r="N837" s="11" t="s">
        <v>1129</v>
      </c>
      <c r="O837" s="17" t="s">
        <v>50</v>
      </c>
      <c r="P837" s="17">
        <v>56994420699</v>
      </c>
      <c r="Q837" s="28" t="s">
        <v>5486</v>
      </c>
      <c r="R837" s="17"/>
      <c r="S837" s="18">
        <v>93401</v>
      </c>
      <c r="T837" s="18" t="s">
        <v>4655</v>
      </c>
      <c r="U837" s="19">
        <v>43686</v>
      </c>
      <c r="V837" s="17">
        <v>7685</v>
      </c>
    </row>
    <row r="838" spans="1:22" ht="17.25" customHeight="1" x14ac:dyDescent="0.2">
      <c r="A838" s="7">
        <v>838</v>
      </c>
      <c r="B838" s="17">
        <v>7686</v>
      </c>
      <c r="C838" s="56" t="s">
        <v>3916</v>
      </c>
      <c r="D838" s="9" t="s">
        <v>8799</v>
      </c>
      <c r="E838" s="9"/>
      <c r="F838" s="9" t="s">
        <v>3917</v>
      </c>
      <c r="G838" s="16" t="s">
        <v>3918</v>
      </c>
      <c r="H838" s="16" t="s">
        <v>3919</v>
      </c>
      <c r="I838" s="16" t="s">
        <v>3920</v>
      </c>
      <c r="J838" s="9" t="s">
        <v>2985</v>
      </c>
      <c r="K838" s="9" t="s">
        <v>3921</v>
      </c>
      <c r="L838" s="9" t="s">
        <v>3922</v>
      </c>
      <c r="M838" s="9" t="s">
        <v>3923</v>
      </c>
      <c r="N838" s="11" t="s">
        <v>1498</v>
      </c>
      <c r="O838" s="17" t="s">
        <v>1499</v>
      </c>
      <c r="P838" s="17" t="s">
        <v>3924</v>
      </c>
      <c r="Q838" s="28" t="s">
        <v>3925</v>
      </c>
      <c r="R838" s="17"/>
      <c r="S838" s="18">
        <v>93401</v>
      </c>
      <c r="T838" s="18" t="s">
        <v>3926</v>
      </c>
      <c r="U838" s="19">
        <v>43707</v>
      </c>
      <c r="V838" s="17">
        <v>7686</v>
      </c>
    </row>
    <row r="839" spans="1:22" ht="17.25" customHeight="1" x14ac:dyDescent="0.2">
      <c r="A839" s="7">
        <v>839</v>
      </c>
      <c r="B839" s="17">
        <v>7687</v>
      </c>
      <c r="C839" s="56" t="s">
        <v>7551</v>
      </c>
      <c r="D839" s="9" t="s">
        <v>8800</v>
      </c>
      <c r="E839" s="9"/>
      <c r="F839" s="9" t="s">
        <v>7552</v>
      </c>
      <c r="G839" s="16" t="s">
        <v>7553</v>
      </c>
      <c r="H839" s="16" t="s">
        <v>7554</v>
      </c>
      <c r="I839" s="16" t="s">
        <v>7555</v>
      </c>
      <c r="J839" s="9" t="s">
        <v>3065</v>
      </c>
      <c r="K839" s="9" t="s">
        <v>7556</v>
      </c>
      <c r="L839" s="9" t="s">
        <v>7557</v>
      </c>
      <c r="M839" s="9" t="s">
        <v>7558</v>
      </c>
      <c r="N839" s="11" t="s">
        <v>93</v>
      </c>
      <c r="O839" s="17" t="s">
        <v>294</v>
      </c>
      <c r="P839" s="17">
        <v>56966462572</v>
      </c>
      <c r="Q839" s="28" t="s">
        <v>7559</v>
      </c>
      <c r="R839" s="17"/>
      <c r="S839" s="18">
        <v>93401</v>
      </c>
      <c r="T839" s="18" t="s">
        <v>7560</v>
      </c>
      <c r="U839" s="19">
        <v>43707</v>
      </c>
      <c r="V839" s="17">
        <v>7687</v>
      </c>
    </row>
    <row r="840" spans="1:22" ht="17.25" customHeight="1" x14ac:dyDescent="0.2">
      <c r="A840" s="7">
        <v>840</v>
      </c>
      <c r="B840" s="17">
        <v>7688</v>
      </c>
      <c r="C840" s="56" t="s">
        <v>5864</v>
      </c>
      <c r="D840" s="9" t="s">
        <v>8801</v>
      </c>
      <c r="E840" s="9"/>
      <c r="F840" s="9" t="s">
        <v>5865</v>
      </c>
      <c r="G840" s="16" t="s">
        <v>103</v>
      </c>
      <c r="H840" s="16" t="s">
        <v>1692</v>
      </c>
      <c r="I840" s="16" t="s">
        <v>90</v>
      </c>
      <c r="J840" s="9"/>
      <c r="K840" s="9"/>
      <c r="L840" s="9" t="s">
        <v>5866</v>
      </c>
      <c r="M840" s="9" t="s">
        <v>5867</v>
      </c>
      <c r="N840" s="11" t="s">
        <v>1318</v>
      </c>
      <c r="O840" s="17" t="s">
        <v>5868</v>
      </c>
      <c r="P840" s="17" t="s">
        <v>5869</v>
      </c>
      <c r="Q840" s="28" t="s">
        <v>5870</v>
      </c>
      <c r="R840" s="17"/>
      <c r="S840" s="18">
        <v>91001</v>
      </c>
      <c r="T840" s="18" t="s">
        <v>766</v>
      </c>
      <c r="U840" s="19">
        <v>43717</v>
      </c>
      <c r="V840" s="17">
        <v>7688</v>
      </c>
    </row>
    <row r="841" spans="1:22" ht="17.25" customHeight="1" x14ac:dyDescent="0.2">
      <c r="A841" s="7">
        <v>841</v>
      </c>
      <c r="B841" s="17">
        <v>7689</v>
      </c>
      <c r="C841" s="56" t="s">
        <v>4645</v>
      </c>
      <c r="D841" s="9" t="s">
        <v>8802</v>
      </c>
      <c r="E841" s="9"/>
      <c r="F841" s="9" t="s">
        <v>4646</v>
      </c>
      <c r="G841" s="16" t="s">
        <v>4647</v>
      </c>
      <c r="H841" s="16" t="s">
        <v>4648</v>
      </c>
      <c r="I841" s="16" t="s">
        <v>4649</v>
      </c>
      <c r="J841" s="9" t="s">
        <v>4639</v>
      </c>
      <c r="K841" s="9" t="s">
        <v>4650</v>
      </c>
      <c r="L841" s="9" t="s">
        <v>4651</v>
      </c>
      <c r="M841" s="9" t="s">
        <v>4652</v>
      </c>
      <c r="N841" s="11" t="s">
        <v>93</v>
      </c>
      <c r="O841" s="17" t="s">
        <v>1715</v>
      </c>
      <c r="P841" s="17" t="s">
        <v>4653</v>
      </c>
      <c r="Q841" s="18" t="s">
        <v>4654</v>
      </c>
      <c r="R841" s="17"/>
      <c r="S841" s="18">
        <v>93401</v>
      </c>
      <c r="T841" s="18" t="s">
        <v>4655</v>
      </c>
      <c r="U841" s="19">
        <v>43745</v>
      </c>
      <c r="V841" s="17">
        <v>7689</v>
      </c>
    </row>
    <row r="842" spans="1:22" ht="17.25" customHeight="1" x14ac:dyDescent="0.2">
      <c r="A842" s="7">
        <v>842</v>
      </c>
      <c r="B842" s="17">
        <v>7690</v>
      </c>
      <c r="C842" s="56" t="s">
        <v>7518</v>
      </c>
      <c r="D842" s="9" t="s">
        <v>8803</v>
      </c>
      <c r="E842" s="9"/>
      <c r="F842" s="9" t="s">
        <v>7519</v>
      </c>
      <c r="G842" s="16" t="s">
        <v>7520</v>
      </c>
      <c r="H842" s="16" t="s">
        <v>7521</v>
      </c>
      <c r="I842" s="16" t="s">
        <v>7522</v>
      </c>
      <c r="J842" s="9" t="s">
        <v>2985</v>
      </c>
      <c r="K842" s="24" t="s">
        <v>7523</v>
      </c>
      <c r="L842" s="9" t="s">
        <v>7524</v>
      </c>
      <c r="M842" s="9" t="s">
        <v>7525</v>
      </c>
      <c r="N842" s="11" t="s">
        <v>93</v>
      </c>
      <c r="O842" s="17" t="s">
        <v>1785</v>
      </c>
      <c r="P842" s="17" t="s">
        <v>7526</v>
      </c>
      <c r="Q842" s="18" t="s">
        <v>7527</v>
      </c>
      <c r="R842" s="17"/>
      <c r="S842" s="18">
        <v>93401</v>
      </c>
      <c r="T842" s="18" t="s">
        <v>7528</v>
      </c>
      <c r="U842" s="19">
        <v>43789</v>
      </c>
      <c r="V842" s="17">
        <v>7690</v>
      </c>
    </row>
    <row r="843" spans="1:22" ht="17.25" customHeight="1" x14ac:dyDescent="0.2">
      <c r="A843" s="7">
        <v>843</v>
      </c>
      <c r="B843" s="17">
        <v>7691</v>
      </c>
      <c r="C843" s="56" t="s">
        <v>2992</v>
      </c>
      <c r="D843" s="9" t="s">
        <v>8804</v>
      </c>
      <c r="E843" s="9"/>
      <c r="F843" s="9" t="s">
        <v>2993</v>
      </c>
      <c r="G843" s="86" t="s">
        <v>2994</v>
      </c>
      <c r="H843" s="16" t="s">
        <v>2995</v>
      </c>
      <c r="I843" s="16" t="s">
        <v>2996</v>
      </c>
      <c r="J843" s="9" t="s">
        <v>961</v>
      </c>
      <c r="K843" s="24" t="s">
        <v>2997</v>
      </c>
      <c r="L843" s="9" t="s">
        <v>2998</v>
      </c>
      <c r="M843" s="27" t="s">
        <v>2999</v>
      </c>
      <c r="N843" s="101" t="s">
        <v>3000</v>
      </c>
      <c r="O843" s="89" t="s">
        <v>555</v>
      </c>
      <c r="P843" s="17">
        <v>582262569</v>
      </c>
      <c r="Q843" s="28" t="s">
        <v>3001</v>
      </c>
      <c r="R843" s="17"/>
      <c r="S843" s="18">
        <v>93401</v>
      </c>
      <c r="T843" s="55" t="s">
        <v>3002</v>
      </c>
      <c r="U843" s="19">
        <v>43798</v>
      </c>
      <c r="V843" s="17">
        <v>7691</v>
      </c>
    </row>
    <row r="844" spans="1:22" ht="17.25" customHeight="1" x14ac:dyDescent="0.2">
      <c r="A844" s="7">
        <v>844</v>
      </c>
      <c r="B844" s="17">
        <v>7692</v>
      </c>
      <c r="C844" s="56" t="s">
        <v>3003</v>
      </c>
      <c r="D844" s="9" t="s">
        <v>7971</v>
      </c>
      <c r="E844" s="9"/>
      <c r="F844" s="9" t="s">
        <v>3004</v>
      </c>
      <c r="G844" s="86" t="s">
        <v>3005</v>
      </c>
      <c r="H844" s="16" t="s">
        <v>3006</v>
      </c>
      <c r="I844" s="86" t="s">
        <v>3007</v>
      </c>
      <c r="J844" s="9" t="s">
        <v>3008</v>
      </c>
      <c r="K844" s="107" t="s">
        <v>3009</v>
      </c>
      <c r="L844" s="27" t="s">
        <v>3010</v>
      </c>
      <c r="M844" s="9" t="s">
        <v>3011</v>
      </c>
      <c r="N844" s="11" t="s">
        <v>64</v>
      </c>
      <c r="O844" s="17" t="s">
        <v>612</v>
      </c>
      <c r="P844" s="17" t="s">
        <v>3012</v>
      </c>
      <c r="Q844" s="18" t="s">
        <v>3013</v>
      </c>
      <c r="R844" s="17"/>
      <c r="S844" s="18">
        <v>93401</v>
      </c>
      <c r="T844" s="55" t="s">
        <v>3014</v>
      </c>
      <c r="U844" s="19">
        <v>43802</v>
      </c>
      <c r="V844" s="17">
        <v>7692</v>
      </c>
    </row>
    <row r="845" spans="1:22" ht="17.25" customHeight="1" x14ac:dyDescent="0.2">
      <c r="A845" s="7">
        <v>845</v>
      </c>
      <c r="B845" s="17">
        <v>7694</v>
      </c>
      <c r="C845" s="56" t="s">
        <v>3015</v>
      </c>
      <c r="D845" s="9" t="s">
        <v>8805</v>
      </c>
      <c r="E845" s="9"/>
      <c r="F845" s="27" t="s">
        <v>3016</v>
      </c>
      <c r="G845" s="86" t="s">
        <v>3017</v>
      </c>
      <c r="H845" s="16" t="s">
        <v>3018</v>
      </c>
      <c r="I845" s="86" t="s">
        <v>3019</v>
      </c>
      <c r="J845" s="9" t="s">
        <v>441</v>
      </c>
      <c r="K845" s="107" t="s">
        <v>3020</v>
      </c>
      <c r="L845" s="9" t="s">
        <v>3021</v>
      </c>
      <c r="M845" s="9" t="s">
        <v>3022</v>
      </c>
      <c r="N845" s="11" t="s">
        <v>415</v>
      </c>
      <c r="O845" s="17" t="s">
        <v>416</v>
      </c>
      <c r="P845" s="89" t="s">
        <v>3023</v>
      </c>
      <c r="Q845" s="90" t="s">
        <v>3024</v>
      </c>
      <c r="R845" s="17"/>
      <c r="S845" s="18">
        <v>93401</v>
      </c>
      <c r="T845" s="55" t="s">
        <v>2973</v>
      </c>
      <c r="U845" s="19">
        <v>43812</v>
      </c>
      <c r="V845" s="17">
        <v>7694</v>
      </c>
    </row>
    <row r="846" spans="1:22" ht="17.25" customHeight="1" x14ac:dyDescent="0.2">
      <c r="A846" s="7">
        <v>846</v>
      </c>
      <c r="B846" s="79">
        <v>7696</v>
      </c>
      <c r="C846" s="141" t="s">
        <v>3025</v>
      </c>
      <c r="D846" s="20" t="s">
        <v>8806</v>
      </c>
      <c r="E846" s="20"/>
      <c r="F846" s="20" t="s">
        <v>3026</v>
      </c>
      <c r="G846" s="78" t="s">
        <v>3027</v>
      </c>
      <c r="H846" s="78" t="s">
        <v>3028</v>
      </c>
      <c r="I846" s="78" t="s">
        <v>3029</v>
      </c>
      <c r="J846" s="20" t="s">
        <v>3030</v>
      </c>
      <c r="K846" s="20" t="s">
        <v>3031</v>
      </c>
      <c r="L846" s="20" t="s">
        <v>3032</v>
      </c>
      <c r="M846" s="20" t="s">
        <v>3033</v>
      </c>
      <c r="N846" s="26" t="s">
        <v>756</v>
      </c>
      <c r="O846" s="79" t="s">
        <v>1897</v>
      </c>
      <c r="P846" s="79" t="s">
        <v>3034</v>
      </c>
      <c r="Q846" s="88" t="s">
        <v>3035</v>
      </c>
      <c r="R846" s="79"/>
      <c r="S846" s="80">
        <v>93401</v>
      </c>
      <c r="T846" s="80" t="s">
        <v>3036</v>
      </c>
      <c r="U846" s="81">
        <v>43858</v>
      </c>
      <c r="V846" s="79">
        <v>7696</v>
      </c>
    </row>
    <row r="847" spans="1:22" ht="17.25" customHeight="1" x14ac:dyDescent="0.2">
      <c r="A847" s="7">
        <v>847</v>
      </c>
      <c r="B847" s="79">
        <v>7697</v>
      </c>
      <c r="C847" s="141" t="s">
        <v>5252</v>
      </c>
      <c r="D847" s="20" t="s">
        <v>8807</v>
      </c>
      <c r="E847" s="20"/>
      <c r="F847" s="20" t="s">
        <v>5253</v>
      </c>
      <c r="G847" s="78" t="s">
        <v>5254</v>
      </c>
      <c r="H847" s="78" t="s">
        <v>5255</v>
      </c>
      <c r="I847" s="78" t="s">
        <v>5256</v>
      </c>
      <c r="J847" s="20" t="s">
        <v>227</v>
      </c>
      <c r="K847" s="102" t="s">
        <v>5257</v>
      </c>
      <c r="L847" s="20" t="s">
        <v>5258</v>
      </c>
      <c r="M847" s="20" t="s">
        <v>5259</v>
      </c>
      <c r="N847" s="26" t="s">
        <v>64</v>
      </c>
      <c r="O847" s="79" t="s">
        <v>555</v>
      </c>
      <c r="P847" s="79" t="s">
        <v>5260</v>
      </c>
      <c r="Q847" s="88" t="s">
        <v>5261</v>
      </c>
      <c r="R847" s="79"/>
      <c r="S847" s="80">
        <v>93401</v>
      </c>
      <c r="T847" s="80" t="s">
        <v>3049</v>
      </c>
      <c r="U847" s="81">
        <v>43887</v>
      </c>
      <c r="V847" s="79">
        <v>7697</v>
      </c>
    </row>
    <row r="848" spans="1:22" ht="17.25" customHeight="1" x14ac:dyDescent="0.2">
      <c r="A848" s="7">
        <v>848</v>
      </c>
      <c r="B848" s="17">
        <v>7698</v>
      </c>
      <c r="C848" s="56" t="s">
        <v>5348</v>
      </c>
      <c r="D848" s="9" t="s">
        <v>8808</v>
      </c>
      <c r="E848" s="9"/>
      <c r="F848" s="9" t="s">
        <v>5349</v>
      </c>
      <c r="G848" s="86" t="s">
        <v>5350</v>
      </c>
      <c r="H848" s="16" t="s">
        <v>5351</v>
      </c>
      <c r="I848" s="16" t="s">
        <v>5352</v>
      </c>
      <c r="J848" s="9" t="s">
        <v>5353</v>
      </c>
      <c r="K848" s="24">
        <v>43636</v>
      </c>
      <c r="L848" s="9" t="s">
        <v>5354</v>
      </c>
      <c r="M848" s="9" t="s">
        <v>5355</v>
      </c>
      <c r="N848" s="11" t="s">
        <v>106</v>
      </c>
      <c r="O848" s="17" t="s">
        <v>276</v>
      </c>
      <c r="P848" s="17" t="s">
        <v>5356</v>
      </c>
      <c r="Q848" s="18" t="s">
        <v>5357</v>
      </c>
      <c r="R848" s="17"/>
      <c r="S848" s="18">
        <v>93401</v>
      </c>
      <c r="T848" s="55" t="s">
        <v>5358</v>
      </c>
      <c r="U848" s="19">
        <v>43893</v>
      </c>
      <c r="V848" s="17">
        <v>7698</v>
      </c>
    </row>
    <row r="849" spans="1:22" ht="17.25" customHeight="1" x14ac:dyDescent="0.2">
      <c r="A849" s="7">
        <v>849</v>
      </c>
      <c r="B849" s="79">
        <v>7699</v>
      </c>
      <c r="C849" s="140" t="s">
        <v>4321</v>
      </c>
      <c r="D849" s="20" t="s">
        <v>8809</v>
      </c>
      <c r="E849" s="20"/>
      <c r="F849" s="20" t="s">
        <v>4322</v>
      </c>
      <c r="G849" s="78" t="s">
        <v>4323</v>
      </c>
      <c r="H849" s="78" t="s">
        <v>4324</v>
      </c>
      <c r="I849" s="78" t="s">
        <v>4325</v>
      </c>
      <c r="J849" s="20" t="s">
        <v>961</v>
      </c>
      <c r="K849" s="20" t="s">
        <v>4326</v>
      </c>
      <c r="L849" s="20" t="s">
        <v>4327</v>
      </c>
      <c r="M849" s="20" t="s">
        <v>4328</v>
      </c>
      <c r="N849" s="26" t="s">
        <v>64</v>
      </c>
      <c r="O849" s="79" t="s">
        <v>65</v>
      </c>
      <c r="P849" s="79" t="s">
        <v>4329</v>
      </c>
      <c r="Q849" s="88" t="s">
        <v>4330</v>
      </c>
      <c r="R849" s="79"/>
      <c r="S849" s="80">
        <v>93401</v>
      </c>
      <c r="T849" s="80" t="s">
        <v>4331</v>
      </c>
      <c r="U849" s="81">
        <v>43902</v>
      </c>
      <c r="V849" s="79">
        <v>7699</v>
      </c>
    </row>
    <row r="850" spans="1:22" ht="17.25" customHeight="1" x14ac:dyDescent="0.2">
      <c r="A850" s="7">
        <v>850</v>
      </c>
      <c r="B850" s="17">
        <v>7700</v>
      </c>
      <c r="C850" s="56" t="s">
        <v>4781</v>
      </c>
      <c r="D850" s="9" t="s">
        <v>8810</v>
      </c>
      <c r="E850" s="9"/>
      <c r="F850" s="9" t="s">
        <v>4782</v>
      </c>
      <c r="G850" s="16" t="s">
        <v>4783</v>
      </c>
      <c r="H850" s="16" t="s">
        <v>4784</v>
      </c>
      <c r="I850" s="16" t="s">
        <v>4785</v>
      </c>
      <c r="J850" s="9" t="s">
        <v>227</v>
      </c>
      <c r="K850" s="9" t="s">
        <v>4786</v>
      </c>
      <c r="L850" s="9" t="s">
        <v>4787</v>
      </c>
      <c r="M850" s="9" t="s">
        <v>4788</v>
      </c>
      <c r="N850" s="11" t="s">
        <v>727</v>
      </c>
      <c r="O850" s="17" t="s">
        <v>2599</v>
      </c>
      <c r="P850" s="17" t="s">
        <v>4789</v>
      </c>
      <c r="Q850" s="28" t="s">
        <v>4790</v>
      </c>
      <c r="R850" s="17"/>
      <c r="S850" s="18">
        <v>93401</v>
      </c>
      <c r="T850" s="18" t="s">
        <v>4791</v>
      </c>
      <c r="U850" s="19">
        <v>43903</v>
      </c>
      <c r="V850" s="17">
        <v>7700</v>
      </c>
    </row>
    <row r="851" spans="1:22" ht="17.25" customHeight="1" x14ac:dyDescent="0.2">
      <c r="A851" s="7">
        <v>851</v>
      </c>
      <c r="B851" s="17">
        <v>7701</v>
      </c>
      <c r="C851" s="56" t="s">
        <v>6788</v>
      </c>
      <c r="D851" s="9" t="s">
        <v>8811</v>
      </c>
      <c r="E851" s="9"/>
      <c r="F851" s="9" t="s">
        <v>6789</v>
      </c>
      <c r="G851" s="16" t="s">
        <v>6790</v>
      </c>
      <c r="H851" s="16" t="s">
        <v>6791</v>
      </c>
      <c r="I851" s="16" t="s">
        <v>6792</v>
      </c>
      <c r="J851" s="9" t="s">
        <v>227</v>
      </c>
      <c r="K851" s="9" t="s">
        <v>6793</v>
      </c>
      <c r="L851" s="9" t="s">
        <v>6794</v>
      </c>
      <c r="M851" s="9" t="s">
        <v>6795</v>
      </c>
      <c r="N851" s="11" t="s">
        <v>64</v>
      </c>
      <c r="O851" s="17" t="s">
        <v>555</v>
      </c>
      <c r="P851" s="17" t="s">
        <v>6796</v>
      </c>
      <c r="Q851" s="28" t="s">
        <v>6797</v>
      </c>
      <c r="R851" s="17"/>
      <c r="S851" s="18">
        <v>93401</v>
      </c>
      <c r="T851" s="18" t="s">
        <v>3049</v>
      </c>
      <c r="U851" s="19">
        <v>43913</v>
      </c>
      <c r="V851" s="17">
        <v>7701</v>
      </c>
    </row>
    <row r="852" spans="1:22" ht="17.25" customHeight="1" x14ac:dyDescent="0.2">
      <c r="A852" s="7">
        <v>852</v>
      </c>
      <c r="B852" s="17">
        <v>7702</v>
      </c>
      <c r="C852" s="56" t="s">
        <v>5115</v>
      </c>
      <c r="D852" s="9" t="s">
        <v>8812</v>
      </c>
      <c r="E852" s="9"/>
      <c r="F852" s="9" t="s">
        <v>5116</v>
      </c>
      <c r="G852" s="9" t="s">
        <v>5117</v>
      </c>
      <c r="H852" s="16" t="s">
        <v>5118</v>
      </c>
      <c r="I852" s="16" t="s">
        <v>5119</v>
      </c>
      <c r="J852" s="9" t="s">
        <v>2985</v>
      </c>
      <c r="K852" s="9" t="s">
        <v>5120</v>
      </c>
      <c r="L852" s="9" t="s">
        <v>5121</v>
      </c>
      <c r="M852" s="9" t="s">
        <v>5122</v>
      </c>
      <c r="N852" s="11" t="s">
        <v>106</v>
      </c>
      <c r="O852" s="17" t="s">
        <v>276</v>
      </c>
      <c r="P852" s="17">
        <v>949317655</v>
      </c>
      <c r="Q852" s="28" t="s">
        <v>5123</v>
      </c>
      <c r="R852" s="17"/>
      <c r="S852" s="18">
        <v>93401</v>
      </c>
      <c r="T852" s="18" t="s">
        <v>4791</v>
      </c>
      <c r="U852" s="19">
        <v>43917</v>
      </c>
      <c r="V852" s="17">
        <v>7702</v>
      </c>
    </row>
    <row r="853" spans="1:22" ht="17.25" customHeight="1" x14ac:dyDescent="0.2">
      <c r="A853" s="7">
        <v>853</v>
      </c>
      <c r="B853" s="17">
        <v>7703</v>
      </c>
      <c r="C853" s="56" t="s">
        <v>5137</v>
      </c>
      <c r="D853" s="9" t="s">
        <v>8813</v>
      </c>
      <c r="E853" s="9"/>
      <c r="F853" s="9" t="s">
        <v>5138</v>
      </c>
      <c r="G853" s="16" t="s">
        <v>5139</v>
      </c>
      <c r="H853" s="16" t="s">
        <v>5140</v>
      </c>
      <c r="I853" s="9" t="s">
        <v>5141</v>
      </c>
      <c r="J853" s="16" t="s">
        <v>3076</v>
      </c>
      <c r="K853" s="9" t="s">
        <v>5142</v>
      </c>
      <c r="L853" s="9" t="s">
        <v>5143</v>
      </c>
      <c r="M853" s="9" t="s">
        <v>5144</v>
      </c>
      <c r="N853" s="11" t="s">
        <v>1318</v>
      </c>
      <c r="O853" s="17" t="s">
        <v>5145</v>
      </c>
      <c r="P853" s="17">
        <v>964560714</v>
      </c>
      <c r="Q853" s="28" t="s">
        <v>5146</v>
      </c>
      <c r="R853" s="17"/>
      <c r="S853" s="18">
        <v>93401</v>
      </c>
      <c r="T853" s="18" t="s">
        <v>5147</v>
      </c>
      <c r="U853" s="19">
        <v>43927</v>
      </c>
      <c r="V853" s="17">
        <v>7703</v>
      </c>
    </row>
    <row r="854" spans="1:22" ht="17.25" customHeight="1" x14ac:dyDescent="0.2">
      <c r="A854" s="7">
        <v>854</v>
      </c>
      <c r="B854" s="79">
        <v>7704</v>
      </c>
      <c r="C854" s="141" t="s">
        <v>3037</v>
      </c>
      <c r="D854" s="20" t="s">
        <v>8814</v>
      </c>
      <c r="E854" s="20"/>
      <c r="F854" s="20" t="s">
        <v>3038</v>
      </c>
      <c r="G854" s="78" t="s">
        <v>3039</v>
      </c>
      <c r="H854" s="78" t="s">
        <v>3040</v>
      </c>
      <c r="I854" s="78" t="s">
        <v>3041</v>
      </c>
      <c r="J854" s="20" t="s">
        <v>3042</v>
      </c>
      <c r="K854" s="20" t="s">
        <v>3043</v>
      </c>
      <c r="L854" s="20" t="s">
        <v>3044</v>
      </c>
      <c r="M854" s="20" t="s">
        <v>3045</v>
      </c>
      <c r="N854" s="26" t="s">
        <v>727</v>
      </c>
      <c r="O854" s="79" t="s">
        <v>3046</v>
      </c>
      <c r="P854" s="79" t="s">
        <v>3047</v>
      </c>
      <c r="Q854" s="88" t="s">
        <v>3048</v>
      </c>
      <c r="R854" s="79"/>
      <c r="S854" s="80">
        <v>93401</v>
      </c>
      <c r="T854" s="80" t="s">
        <v>3049</v>
      </c>
      <c r="U854" s="81">
        <v>43934</v>
      </c>
      <c r="V854" s="79">
        <v>7704</v>
      </c>
    </row>
    <row r="855" spans="1:22" ht="17.25" customHeight="1" x14ac:dyDescent="0.2">
      <c r="A855" s="7">
        <v>855</v>
      </c>
      <c r="B855" s="17">
        <v>7705</v>
      </c>
      <c r="C855" s="56" t="s">
        <v>4353</v>
      </c>
      <c r="D855" s="9" t="s">
        <v>8815</v>
      </c>
      <c r="E855" s="9"/>
      <c r="F855" s="9" t="s">
        <v>4354</v>
      </c>
      <c r="G855" s="16" t="s">
        <v>4355</v>
      </c>
      <c r="H855" s="16" t="s">
        <v>4356</v>
      </c>
      <c r="I855" s="16" t="s">
        <v>4357</v>
      </c>
      <c r="J855" s="9" t="s">
        <v>961</v>
      </c>
      <c r="K855" s="9" t="s">
        <v>4358</v>
      </c>
      <c r="L855" s="9" t="s">
        <v>4359</v>
      </c>
      <c r="M855" s="9" t="s">
        <v>4360</v>
      </c>
      <c r="N855" s="11" t="s">
        <v>727</v>
      </c>
      <c r="O855" s="17" t="s">
        <v>2599</v>
      </c>
      <c r="P855" s="17">
        <v>582431705</v>
      </c>
      <c r="Q855" s="28" t="s">
        <v>4361</v>
      </c>
      <c r="R855" s="17"/>
      <c r="S855" s="18">
        <v>93401</v>
      </c>
      <c r="T855" s="18" t="s">
        <v>4362</v>
      </c>
      <c r="U855" s="19">
        <v>43944</v>
      </c>
      <c r="V855" s="17">
        <v>7705</v>
      </c>
    </row>
    <row r="856" spans="1:22" ht="17.25" customHeight="1" x14ac:dyDescent="0.2">
      <c r="A856" s="7">
        <v>856</v>
      </c>
      <c r="B856" s="79">
        <v>7706</v>
      </c>
      <c r="C856" s="141" t="s">
        <v>3050</v>
      </c>
      <c r="D856" s="20" t="s">
        <v>8816</v>
      </c>
      <c r="E856" s="20"/>
      <c r="F856" s="20" t="s">
        <v>3051</v>
      </c>
      <c r="G856" s="78" t="s">
        <v>3052</v>
      </c>
      <c r="H856" s="78" t="s">
        <v>3053</v>
      </c>
      <c r="I856" s="78" t="s">
        <v>3054</v>
      </c>
      <c r="J856" s="20" t="s">
        <v>2985</v>
      </c>
      <c r="K856" s="20" t="s">
        <v>3055</v>
      </c>
      <c r="L856" s="20" t="s">
        <v>3056</v>
      </c>
      <c r="M856" s="26" t="s">
        <v>3057</v>
      </c>
      <c r="N856" s="20" t="s">
        <v>415</v>
      </c>
      <c r="O856" s="79" t="s">
        <v>890</v>
      </c>
      <c r="P856" s="79" t="s">
        <v>3058</v>
      </c>
      <c r="Q856" s="80" t="s">
        <v>3059</v>
      </c>
      <c r="R856" s="79"/>
      <c r="S856" s="80">
        <v>93401</v>
      </c>
      <c r="T856" s="80" t="s">
        <v>2991</v>
      </c>
      <c r="U856" s="81">
        <v>43990</v>
      </c>
      <c r="V856" s="79">
        <v>7706</v>
      </c>
    </row>
    <row r="857" spans="1:22" ht="17.25" customHeight="1" x14ac:dyDescent="0.2">
      <c r="A857" s="7">
        <v>857</v>
      </c>
      <c r="B857" s="79">
        <v>7707</v>
      </c>
      <c r="C857" s="141" t="s">
        <v>3761</v>
      </c>
      <c r="D857" s="20" t="s">
        <v>8817</v>
      </c>
      <c r="E857" s="20"/>
      <c r="F857" s="20" t="s">
        <v>3762</v>
      </c>
      <c r="G857" s="78" t="s">
        <v>3763</v>
      </c>
      <c r="H857" s="78" t="s">
        <v>3764</v>
      </c>
      <c r="I857" s="78" t="s">
        <v>3765</v>
      </c>
      <c r="J857" s="20" t="s">
        <v>3076</v>
      </c>
      <c r="K857" s="20" t="s">
        <v>3766</v>
      </c>
      <c r="L857" s="20" t="s">
        <v>3767</v>
      </c>
      <c r="M857" s="20" t="s">
        <v>3768</v>
      </c>
      <c r="N857" s="26" t="s">
        <v>64</v>
      </c>
      <c r="O857" s="79" t="s">
        <v>65</v>
      </c>
      <c r="P857" s="79" t="s">
        <v>3769</v>
      </c>
      <c r="Q857" s="80" t="s">
        <v>3770</v>
      </c>
      <c r="R857" s="79"/>
      <c r="S857" s="80">
        <v>93401</v>
      </c>
      <c r="T857" s="80" t="s">
        <v>3771</v>
      </c>
      <c r="U857" s="81" t="s">
        <v>3772</v>
      </c>
      <c r="V857" s="79">
        <v>7707</v>
      </c>
    </row>
    <row r="858" spans="1:22" ht="17.25" customHeight="1" x14ac:dyDescent="0.2">
      <c r="A858" s="7">
        <v>858</v>
      </c>
      <c r="B858" s="79">
        <v>7708</v>
      </c>
      <c r="C858" s="141" t="s">
        <v>3071</v>
      </c>
      <c r="D858" s="20" t="s">
        <v>8818</v>
      </c>
      <c r="E858" s="20"/>
      <c r="F858" s="20" t="s">
        <v>3072</v>
      </c>
      <c r="G858" s="78" t="s">
        <v>3073</v>
      </c>
      <c r="H858" s="78" t="s">
        <v>3074</v>
      </c>
      <c r="I858" s="78" t="s">
        <v>3075</v>
      </c>
      <c r="J858" s="20" t="s">
        <v>3076</v>
      </c>
      <c r="K858" s="20" t="s">
        <v>3077</v>
      </c>
      <c r="L858" s="20" t="s">
        <v>3078</v>
      </c>
      <c r="M858" s="20" t="s">
        <v>3079</v>
      </c>
      <c r="N858" s="26" t="s">
        <v>93</v>
      </c>
      <c r="O858" s="79" t="s">
        <v>294</v>
      </c>
      <c r="P858" s="79" t="s">
        <v>3080</v>
      </c>
      <c r="Q858" s="88" t="s">
        <v>3081</v>
      </c>
      <c r="R858" s="79"/>
      <c r="S858" s="80">
        <v>93401</v>
      </c>
      <c r="T858" s="80" t="s">
        <v>3082</v>
      </c>
      <c r="U858" s="81">
        <v>44034</v>
      </c>
      <c r="V858" s="79">
        <v>7708</v>
      </c>
    </row>
    <row r="859" spans="1:22" ht="17.25" customHeight="1" x14ac:dyDescent="0.2">
      <c r="A859" s="7">
        <v>859</v>
      </c>
      <c r="B859" s="17">
        <v>7709</v>
      </c>
      <c r="C859" s="56" t="s">
        <v>5359</v>
      </c>
      <c r="D859" s="9" t="s">
        <v>8819</v>
      </c>
      <c r="E859" s="9"/>
      <c r="F859" s="9" t="s">
        <v>5360</v>
      </c>
      <c r="G859" s="16" t="s">
        <v>5361</v>
      </c>
      <c r="H859" s="16" t="s">
        <v>5362</v>
      </c>
      <c r="I859" s="16" t="s">
        <v>5363</v>
      </c>
      <c r="J859" s="9" t="s">
        <v>3076</v>
      </c>
      <c r="K859" s="9" t="s">
        <v>5364</v>
      </c>
      <c r="L859" s="9" t="s">
        <v>5365</v>
      </c>
      <c r="M859" s="9" t="s">
        <v>5366</v>
      </c>
      <c r="N859" s="11" t="s">
        <v>741</v>
      </c>
      <c r="O859" s="17" t="s">
        <v>742</v>
      </c>
      <c r="P859" s="17" t="s">
        <v>5367</v>
      </c>
      <c r="Q859" s="18" t="s">
        <v>5368</v>
      </c>
      <c r="R859" s="17"/>
      <c r="S859" s="18">
        <v>93401</v>
      </c>
      <c r="T859" s="18" t="s">
        <v>5369</v>
      </c>
      <c r="U859" s="19">
        <v>44034</v>
      </c>
      <c r="V859" s="17">
        <v>7709</v>
      </c>
    </row>
    <row r="860" spans="1:22" ht="17.25" customHeight="1" x14ac:dyDescent="0.2">
      <c r="A860" s="7">
        <v>860</v>
      </c>
      <c r="B860" s="17">
        <v>7710</v>
      </c>
      <c r="C860" s="56" t="s">
        <v>6675</v>
      </c>
      <c r="D860" s="9" t="s">
        <v>8820</v>
      </c>
      <c r="E860" s="9"/>
      <c r="F860" s="9" t="s">
        <v>6676</v>
      </c>
      <c r="G860" s="16" t="s">
        <v>6677</v>
      </c>
      <c r="H860" s="16" t="s">
        <v>6678</v>
      </c>
      <c r="I860" s="16" t="s">
        <v>6679</v>
      </c>
      <c r="J860" s="9" t="s">
        <v>2985</v>
      </c>
      <c r="K860" s="9" t="s">
        <v>6680</v>
      </c>
      <c r="L860" s="9" t="s">
        <v>6681</v>
      </c>
      <c r="M860" s="9" t="s">
        <v>6682</v>
      </c>
      <c r="N860" s="11" t="s">
        <v>591</v>
      </c>
      <c r="O860" s="17" t="s">
        <v>6683</v>
      </c>
      <c r="P860" s="17">
        <v>988375686</v>
      </c>
      <c r="Q860" s="28" t="s">
        <v>6684</v>
      </c>
      <c r="R860" s="17"/>
      <c r="S860" s="18">
        <v>93401</v>
      </c>
      <c r="T860" s="16" t="s">
        <v>6685</v>
      </c>
      <c r="U860" s="19">
        <v>44049</v>
      </c>
      <c r="V860" s="17">
        <v>7710</v>
      </c>
    </row>
    <row r="861" spans="1:22" ht="17.25" customHeight="1" x14ac:dyDescent="0.2">
      <c r="A861" s="7">
        <v>861</v>
      </c>
      <c r="B861" s="17">
        <v>7711</v>
      </c>
      <c r="C861" s="56" t="s">
        <v>6744</v>
      </c>
      <c r="D861" s="9" t="s">
        <v>8821</v>
      </c>
      <c r="E861" s="9"/>
      <c r="F861" s="9" t="s">
        <v>6745</v>
      </c>
      <c r="G861" s="16" t="s">
        <v>6746</v>
      </c>
      <c r="H861" s="16" t="s">
        <v>6747</v>
      </c>
      <c r="I861" s="16" t="s">
        <v>6748</v>
      </c>
      <c r="J861" s="9" t="s">
        <v>2985</v>
      </c>
      <c r="K861" s="9" t="s">
        <v>6749</v>
      </c>
      <c r="L861" s="9" t="s">
        <v>6750</v>
      </c>
      <c r="M861" s="9" t="s">
        <v>6751</v>
      </c>
      <c r="N861" s="11" t="s">
        <v>93</v>
      </c>
      <c r="O861" s="17" t="s">
        <v>1733</v>
      </c>
      <c r="P861" s="17" t="s">
        <v>6752</v>
      </c>
      <c r="Q861" s="18" t="s">
        <v>6753</v>
      </c>
      <c r="R861" s="17"/>
      <c r="S861" s="18">
        <v>93401</v>
      </c>
      <c r="T861" s="18" t="s">
        <v>5369</v>
      </c>
      <c r="U861" s="19">
        <v>44054</v>
      </c>
      <c r="V861" s="17">
        <v>7711</v>
      </c>
    </row>
    <row r="862" spans="1:22" ht="17.25" customHeight="1" x14ac:dyDescent="0.2">
      <c r="A862" s="7">
        <v>862</v>
      </c>
      <c r="B862" s="17">
        <v>7712</v>
      </c>
      <c r="C862" s="56" t="s">
        <v>6575</v>
      </c>
      <c r="D862" s="9" t="s">
        <v>8822</v>
      </c>
      <c r="E862" s="9"/>
      <c r="F862" s="9" t="s">
        <v>6576</v>
      </c>
      <c r="G862" s="18" t="s">
        <v>6577</v>
      </c>
      <c r="H862" s="16" t="s">
        <v>6578</v>
      </c>
      <c r="I862" s="16" t="s">
        <v>6579</v>
      </c>
      <c r="J862" s="9" t="s">
        <v>441</v>
      </c>
      <c r="K862" s="9" t="s">
        <v>6580</v>
      </c>
      <c r="L862" s="9" t="s">
        <v>6581</v>
      </c>
      <c r="M862" s="9" t="s">
        <v>6582</v>
      </c>
      <c r="N862" s="11" t="s">
        <v>35</v>
      </c>
      <c r="O862" s="17" t="s">
        <v>5828</v>
      </c>
      <c r="P862" s="17" t="s">
        <v>6583</v>
      </c>
      <c r="Q862" s="28" t="s">
        <v>6584</v>
      </c>
      <c r="R862" s="17"/>
      <c r="S862" s="18" t="s">
        <v>2823</v>
      </c>
      <c r="T862" s="18" t="s">
        <v>6585</v>
      </c>
      <c r="U862" s="19">
        <v>44096</v>
      </c>
      <c r="V862" s="17">
        <v>7712</v>
      </c>
    </row>
    <row r="863" spans="1:22" ht="17.25" customHeight="1" x14ac:dyDescent="0.2">
      <c r="A863" s="7">
        <v>863</v>
      </c>
      <c r="B863" s="17">
        <v>7713</v>
      </c>
      <c r="C863" s="56" t="s">
        <v>3083</v>
      </c>
      <c r="D863" s="9" t="s">
        <v>8823</v>
      </c>
      <c r="E863" s="9"/>
      <c r="F863" s="9" t="s">
        <v>3084</v>
      </c>
      <c r="G863" s="86" t="s">
        <v>3085</v>
      </c>
      <c r="H863" s="16" t="s">
        <v>3086</v>
      </c>
      <c r="I863" s="16" t="s">
        <v>3087</v>
      </c>
      <c r="J863" s="9" t="s">
        <v>3088</v>
      </c>
      <c r="K863" s="9" t="s">
        <v>3089</v>
      </c>
      <c r="L863" s="9" t="s">
        <v>3090</v>
      </c>
      <c r="M863" s="9" t="s">
        <v>3091</v>
      </c>
      <c r="N863" s="11" t="s">
        <v>1318</v>
      </c>
      <c r="O863" s="17" t="s">
        <v>1319</v>
      </c>
      <c r="P863" s="17" t="s">
        <v>3092</v>
      </c>
      <c r="Q863" s="28" t="s">
        <v>3093</v>
      </c>
      <c r="R863" s="17"/>
      <c r="S863" s="18">
        <v>94301</v>
      </c>
      <c r="T863" s="55" t="s">
        <v>3094</v>
      </c>
      <c r="U863" s="19">
        <v>44102</v>
      </c>
      <c r="V863" s="17">
        <v>7713</v>
      </c>
    </row>
    <row r="864" spans="1:22" ht="17.25" customHeight="1" x14ac:dyDescent="0.2">
      <c r="A864" s="7">
        <v>864</v>
      </c>
      <c r="B864" s="79">
        <v>7714</v>
      </c>
      <c r="C864" s="141" t="s">
        <v>3095</v>
      </c>
      <c r="D864" s="20" t="s">
        <v>7992</v>
      </c>
      <c r="E864" s="78"/>
      <c r="F864" s="20" t="s">
        <v>3096</v>
      </c>
      <c r="G864" s="78" t="s">
        <v>3097</v>
      </c>
      <c r="H864" s="78" t="s">
        <v>3098</v>
      </c>
      <c r="I864" s="78" t="s">
        <v>3099</v>
      </c>
      <c r="J864" s="20" t="s">
        <v>3100</v>
      </c>
      <c r="K864" s="20" t="s">
        <v>3101</v>
      </c>
      <c r="L864" s="20" t="s">
        <v>3102</v>
      </c>
      <c r="M864" s="20" t="s">
        <v>3103</v>
      </c>
      <c r="N864" s="26" t="s">
        <v>93</v>
      </c>
      <c r="O864" s="79" t="s">
        <v>244</v>
      </c>
      <c r="P864" s="79" t="s">
        <v>3104</v>
      </c>
      <c r="Q864" s="88" t="s">
        <v>3105</v>
      </c>
      <c r="R864" s="79"/>
      <c r="S864" s="80">
        <v>93401</v>
      </c>
      <c r="T864" s="80" t="s">
        <v>3106</v>
      </c>
      <c r="U864" s="81">
        <v>44104</v>
      </c>
      <c r="V864" s="79">
        <v>7714</v>
      </c>
    </row>
    <row r="865" spans="1:22" ht="17.25" customHeight="1" x14ac:dyDescent="0.2">
      <c r="A865" s="7">
        <v>865</v>
      </c>
      <c r="B865" s="17">
        <v>7716</v>
      </c>
      <c r="C865" s="56" t="s">
        <v>4615</v>
      </c>
      <c r="D865" s="9" t="s">
        <v>8824</v>
      </c>
      <c r="E865" s="9"/>
      <c r="F865" s="9" t="s">
        <v>4616</v>
      </c>
      <c r="G865" s="86" t="s">
        <v>4617</v>
      </c>
      <c r="H865" s="16" t="s">
        <v>4618</v>
      </c>
      <c r="I865" s="16" t="s">
        <v>4619</v>
      </c>
      <c r="J865" s="9" t="s">
        <v>2985</v>
      </c>
      <c r="K865" s="9" t="s">
        <v>4620</v>
      </c>
      <c r="L865" s="9" t="s">
        <v>4621</v>
      </c>
      <c r="M865" s="9" t="s">
        <v>4622</v>
      </c>
      <c r="N865" s="11" t="s">
        <v>49</v>
      </c>
      <c r="O865" s="17" t="s">
        <v>1564</v>
      </c>
      <c r="P865" s="17" t="s">
        <v>4623</v>
      </c>
      <c r="Q865" s="18" t="s">
        <v>4624</v>
      </c>
      <c r="R865" s="17"/>
      <c r="S865" s="18">
        <v>93401</v>
      </c>
      <c r="T865" s="55" t="s">
        <v>3106</v>
      </c>
      <c r="U865" s="19">
        <v>44111</v>
      </c>
      <c r="V865" s="17">
        <v>7716</v>
      </c>
    </row>
    <row r="866" spans="1:22" ht="17.25" customHeight="1" x14ac:dyDescent="0.2">
      <c r="A866" s="7">
        <v>866</v>
      </c>
      <c r="B866" s="17">
        <v>7717</v>
      </c>
      <c r="C866" s="56" t="s">
        <v>3060</v>
      </c>
      <c r="D866" s="9" t="s">
        <v>8825</v>
      </c>
      <c r="E866" s="9"/>
      <c r="F866" s="9" t="s">
        <v>3061</v>
      </c>
      <c r="G866" s="16" t="s">
        <v>3062</v>
      </c>
      <c r="H866" s="16" t="s">
        <v>3063</v>
      </c>
      <c r="I866" s="16" t="s">
        <v>3064</v>
      </c>
      <c r="J866" s="9" t="s">
        <v>3065</v>
      </c>
      <c r="K866" s="9" t="s">
        <v>3066</v>
      </c>
      <c r="L866" s="9" t="s">
        <v>3067</v>
      </c>
      <c r="M866" s="9" t="s">
        <v>3068</v>
      </c>
      <c r="N866" s="11" t="s">
        <v>64</v>
      </c>
      <c r="O866" s="17" t="s">
        <v>65</v>
      </c>
      <c r="P866" s="17">
        <v>56977591646</v>
      </c>
      <c r="Q866" s="28" t="s">
        <v>3069</v>
      </c>
      <c r="R866" s="17"/>
      <c r="S866" s="18">
        <v>93401</v>
      </c>
      <c r="T866" s="18" t="s">
        <v>3070</v>
      </c>
      <c r="U866" s="19">
        <v>44050</v>
      </c>
      <c r="V866" s="17">
        <v>7717</v>
      </c>
    </row>
    <row r="867" spans="1:22" ht="17.25" customHeight="1" x14ac:dyDescent="0.2">
      <c r="A867" s="7">
        <v>867</v>
      </c>
      <c r="B867" s="17">
        <v>7718</v>
      </c>
      <c r="C867" s="56" t="s">
        <v>3957</v>
      </c>
      <c r="D867" s="9" t="s">
        <v>8826</v>
      </c>
      <c r="E867" s="9"/>
      <c r="F867" s="9" t="s">
        <v>3958</v>
      </c>
      <c r="G867" s="16" t="s">
        <v>3959</v>
      </c>
      <c r="H867" s="16" t="s">
        <v>3960</v>
      </c>
      <c r="I867" s="16" t="s">
        <v>3961</v>
      </c>
      <c r="J867" s="9" t="s">
        <v>3076</v>
      </c>
      <c r="K867" s="9" t="s">
        <v>3962</v>
      </c>
      <c r="L867" s="9" t="s">
        <v>3963</v>
      </c>
      <c r="M867" s="9" t="s">
        <v>3964</v>
      </c>
      <c r="N867" s="11" t="s">
        <v>93</v>
      </c>
      <c r="O867" s="17" t="s">
        <v>1389</v>
      </c>
      <c r="P867" s="17" t="s">
        <v>3965</v>
      </c>
      <c r="Q867" s="28" t="s">
        <v>3966</v>
      </c>
      <c r="R867" s="17"/>
      <c r="S867" s="18">
        <v>93401</v>
      </c>
      <c r="T867" s="18" t="s">
        <v>3967</v>
      </c>
      <c r="U867" s="19">
        <v>44119</v>
      </c>
      <c r="V867" s="17">
        <v>7718</v>
      </c>
    </row>
    <row r="868" spans="1:22" ht="17.25" customHeight="1" x14ac:dyDescent="0.2">
      <c r="A868" s="7">
        <v>868</v>
      </c>
      <c r="B868" s="17">
        <v>7719</v>
      </c>
      <c r="C868" s="56" t="s">
        <v>7441</v>
      </c>
      <c r="D868" s="9" t="s">
        <v>8827</v>
      </c>
      <c r="E868" s="9"/>
      <c r="F868" s="9" t="s">
        <v>7442</v>
      </c>
      <c r="G868" s="16" t="s">
        <v>7443</v>
      </c>
      <c r="H868" s="16" t="s">
        <v>7444</v>
      </c>
      <c r="I868" s="16" t="s">
        <v>7445</v>
      </c>
      <c r="J868" s="9" t="s">
        <v>3076</v>
      </c>
      <c r="K868" s="9" t="s">
        <v>7446</v>
      </c>
      <c r="L868" s="9" t="s">
        <v>7447</v>
      </c>
      <c r="M868" s="9" t="s">
        <v>7448</v>
      </c>
      <c r="N868" s="11" t="s">
        <v>93</v>
      </c>
      <c r="O868" s="17" t="s">
        <v>198</v>
      </c>
      <c r="P868" s="17" t="s">
        <v>7449</v>
      </c>
      <c r="Q868" s="28" t="s">
        <v>7450</v>
      </c>
      <c r="R868" s="17"/>
      <c r="S868" s="18">
        <v>93401</v>
      </c>
      <c r="T868" s="18" t="s">
        <v>5369</v>
      </c>
      <c r="U868" s="19">
        <v>44134</v>
      </c>
      <c r="V868" s="17">
        <v>7719</v>
      </c>
    </row>
    <row r="869" spans="1:22" ht="17.25" customHeight="1" x14ac:dyDescent="0.2">
      <c r="A869" s="7">
        <v>869</v>
      </c>
      <c r="B869" s="17">
        <v>7720</v>
      </c>
      <c r="C869" s="56" t="s">
        <v>4375</v>
      </c>
      <c r="D869" s="9" t="s">
        <v>8828</v>
      </c>
      <c r="E869" s="9"/>
      <c r="F869" s="9" t="s">
        <v>4376</v>
      </c>
      <c r="G869" s="16" t="s">
        <v>4377</v>
      </c>
      <c r="H869" s="16" t="s">
        <v>4378</v>
      </c>
      <c r="I869" s="16" t="s">
        <v>4379</v>
      </c>
      <c r="J869" s="9" t="s">
        <v>227</v>
      </c>
      <c r="K869" s="9" t="s">
        <v>4380</v>
      </c>
      <c r="L869" s="9" t="s">
        <v>4381</v>
      </c>
      <c r="M869" s="9" t="s">
        <v>4382</v>
      </c>
      <c r="N869" s="11" t="s">
        <v>507</v>
      </c>
      <c r="O869" s="17" t="s">
        <v>508</v>
      </c>
      <c r="P869" s="28">
        <v>994571291</v>
      </c>
      <c r="Q869" s="28" t="s">
        <v>4383</v>
      </c>
      <c r="R869" s="17"/>
      <c r="S869" s="18">
        <v>93401</v>
      </c>
      <c r="T869" s="18" t="s">
        <v>4384</v>
      </c>
      <c r="U869" s="19">
        <v>44167</v>
      </c>
      <c r="V869" s="17">
        <v>7720</v>
      </c>
    </row>
    <row r="870" spans="1:22" ht="17.25" customHeight="1" x14ac:dyDescent="0.2">
      <c r="A870" s="7">
        <v>870</v>
      </c>
      <c r="B870" s="17">
        <v>7721</v>
      </c>
      <c r="C870" s="56" t="s">
        <v>4656</v>
      </c>
      <c r="D870" s="9" t="s">
        <v>8829</v>
      </c>
      <c r="E870" s="9"/>
      <c r="F870" s="9" t="s">
        <v>4657</v>
      </c>
      <c r="G870" s="16" t="s">
        <v>4658</v>
      </c>
      <c r="H870" s="16" t="s">
        <v>4659</v>
      </c>
      <c r="I870" s="16" t="s">
        <v>4660</v>
      </c>
      <c r="J870" s="9" t="s">
        <v>2985</v>
      </c>
      <c r="K870" s="9" t="s">
        <v>4661</v>
      </c>
      <c r="L870" s="9" t="s">
        <v>4662</v>
      </c>
      <c r="M870" s="9" t="s">
        <v>4663</v>
      </c>
      <c r="N870" s="11" t="s">
        <v>93</v>
      </c>
      <c r="O870" s="17" t="s">
        <v>4664</v>
      </c>
      <c r="P870" s="17" t="s">
        <v>4665</v>
      </c>
      <c r="Q870" s="28" t="s">
        <v>4666</v>
      </c>
      <c r="R870" s="17"/>
      <c r="S870" s="18">
        <v>93401</v>
      </c>
      <c r="T870" s="18" t="s">
        <v>4039</v>
      </c>
      <c r="U870" s="19">
        <v>44186</v>
      </c>
      <c r="V870" s="17">
        <v>7721</v>
      </c>
    </row>
    <row r="871" spans="1:22" ht="17.25" customHeight="1" x14ac:dyDescent="0.2">
      <c r="A871" s="7">
        <v>871</v>
      </c>
      <c r="B871" s="17">
        <v>7722</v>
      </c>
      <c r="C871" s="56" t="s">
        <v>4029</v>
      </c>
      <c r="D871" s="9" t="s">
        <v>8830</v>
      </c>
      <c r="E871" s="9"/>
      <c r="F871" s="9" t="s">
        <v>4030</v>
      </c>
      <c r="G871" s="16" t="s">
        <v>4031</v>
      </c>
      <c r="H871" s="16" t="s">
        <v>4032</v>
      </c>
      <c r="I871" s="16" t="s">
        <v>4033</v>
      </c>
      <c r="J871" s="9" t="s">
        <v>2985</v>
      </c>
      <c r="K871" s="9" t="s">
        <v>4034</v>
      </c>
      <c r="L871" s="9" t="s">
        <v>4035</v>
      </c>
      <c r="M871" s="9" t="s">
        <v>4036</v>
      </c>
      <c r="N871" s="11" t="s">
        <v>64</v>
      </c>
      <c r="O871" s="17" t="s">
        <v>612</v>
      </c>
      <c r="P871" s="17" t="s">
        <v>4037</v>
      </c>
      <c r="Q871" s="123" t="s">
        <v>4038</v>
      </c>
      <c r="R871" s="17"/>
      <c r="S871" s="18">
        <v>93401</v>
      </c>
      <c r="T871" s="21" t="s">
        <v>4039</v>
      </c>
      <c r="U871" s="19">
        <v>44186</v>
      </c>
      <c r="V871" s="17">
        <v>7722</v>
      </c>
    </row>
    <row r="872" spans="1:22" ht="17.25" customHeight="1" x14ac:dyDescent="0.2">
      <c r="A872" s="7">
        <v>872</v>
      </c>
      <c r="B872" s="17">
        <v>7723</v>
      </c>
      <c r="C872" s="56" t="s">
        <v>3107</v>
      </c>
      <c r="D872" s="9" t="s">
        <v>8831</v>
      </c>
      <c r="E872" s="9"/>
      <c r="F872" s="9" t="s">
        <v>3108</v>
      </c>
      <c r="G872" s="31" t="s">
        <v>3109</v>
      </c>
      <c r="H872" s="16" t="s">
        <v>3110</v>
      </c>
      <c r="I872" s="16" t="s">
        <v>3111</v>
      </c>
      <c r="J872" s="9" t="s">
        <v>2705</v>
      </c>
      <c r="K872" s="9" t="s">
        <v>3112</v>
      </c>
      <c r="L872" s="9" t="s">
        <v>3113</v>
      </c>
      <c r="M872" s="9" t="s">
        <v>3114</v>
      </c>
      <c r="N872" s="11" t="s">
        <v>178</v>
      </c>
      <c r="O872" s="17" t="s">
        <v>1539</v>
      </c>
      <c r="P872" s="17" t="s">
        <v>3115</v>
      </c>
      <c r="Q872" s="28" t="s">
        <v>3116</v>
      </c>
      <c r="R872" s="17"/>
      <c r="S872" s="18">
        <v>93401</v>
      </c>
      <c r="T872" s="19" t="s">
        <v>3117</v>
      </c>
      <c r="U872" s="19">
        <v>44187</v>
      </c>
      <c r="V872" s="17">
        <v>7723</v>
      </c>
    </row>
    <row r="873" spans="1:22" ht="17.25" customHeight="1" x14ac:dyDescent="0.2">
      <c r="A873" s="7">
        <v>873</v>
      </c>
      <c r="B873" s="17">
        <v>7724</v>
      </c>
      <c r="C873" s="56" t="s">
        <v>5466</v>
      </c>
      <c r="D873" s="9" t="s">
        <v>8832</v>
      </c>
      <c r="E873" s="9"/>
      <c r="F873" s="9" t="s">
        <v>5467</v>
      </c>
      <c r="G873" s="16" t="s">
        <v>5468</v>
      </c>
      <c r="H873" s="16" t="s">
        <v>5469</v>
      </c>
      <c r="I873" s="16" t="s">
        <v>5470</v>
      </c>
      <c r="J873" s="9" t="s">
        <v>5471</v>
      </c>
      <c r="K873" s="9" t="s">
        <v>5472</v>
      </c>
      <c r="L873" s="9" t="s">
        <v>5473</v>
      </c>
      <c r="M873" s="27" t="s">
        <v>5474</v>
      </c>
      <c r="N873" s="11" t="s">
        <v>35</v>
      </c>
      <c r="O873" s="17" t="s">
        <v>1459</v>
      </c>
      <c r="P873" s="17" t="s">
        <v>5475</v>
      </c>
      <c r="Q873" s="28" t="s">
        <v>5476</v>
      </c>
      <c r="R873" s="17"/>
      <c r="S873" s="18">
        <v>93401</v>
      </c>
      <c r="T873" s="18" t="s">
        <v>5477</v>
      </c>
      <c r="U873" s="19">
        <v>44188</v>
      </c>
      <c r="V873" s="17">
        <v>7724</v>
      </c>
    </row>
    <row r="874" spans="1:22" ht="17.25" customHeight="1" x14ac:dyDescent="0.2">
      <c r="A874" s="7">
        <v>874</v>
      </c>
      <c r="B874" s="17">
        <v>7725</v>
      </c>
      <c r="C874" s="56" t="s">
        <v>6822</v>
      </c>
      <c r="D874" s="9" t="s">
        <v>8833</v>
      </c>
      <c r="E874" s="9"/>
      <c r="F874" s="9" t="s">
        <v>6823</v>
      </c>
      <c r="G874" s="16" t="s">
        <v>6824</v>
      </c>
      <c r="H874" s="16" t="s">
        <v>6825</v>
      </c>
      <c r="I874" s="16" t="s">
        <v>6826</v>
      </c>
      <c r="J874" s="9" t="s">
        <v>227</v>
      </c>
      <c r="K874" s="9" t="s">
        <v>6827</v>
      </c>
      <c r="L874" s="9" t="s">
        <v>6828</v>
      </c>
      <c r="M874" s="9" t="s">
        <v>6829</v>
      </c>
      <c r="N874" s="11" t="s">
        <v>93</v>
      </c>
      <c r="O874" s="17" t="s">
        <v>643</v>
      </c>
      <c r="P874" s="17">
        <v>56996928535</v>
      </c>
      <c r="Q874" s="28" t="s">
        <v>6830</v>
      </c>
      <c r="R874" s="17"/>
      <c r="S874" s="16" t="s">
        <v>6831</v>
      </c>
      <c r="T874" s="18" t="s">
        <v>3117</v>
      </c>
      <c r="U874" s="19">
        <v>44253</v>
      </c>
      <c r="V874" s="17">
        <v>7725</v>
      </c>
    </row>
    <row r="875" spans="1:22" ht="17.25" customHeight="1" x14ac:dyDescent="0.2">
      <c r="A875" s="7">
        <v>875</v>
      </c>
      <c r="B875" s="17">
        <v>7726</v>
      </c>
      <c r="C875" s="56" t="s">
        <v>4258</v>
      </c>
      <c r="D875" s="9" t="s">
        <v>8834</v>
      </c>
      <c r="E875" s="9"/>
      <c r="F875" s="9" t="s">
        <v>4259</v>
      </c>
      <c r="G875" s="16" t="s">
        <v>4260</v>
      </c>
      <c r="H875" s="16" t="s">
        <v>4261</v>
      </c>
      <c r="I875" s="16" t="s">
        <v>4262</v>
      </c>
      <c r="J875" s="9" t="s">
        <v>2705</v>
      </c>
      <c r="K875" s="9" t="s">
        <v>4263</v>
      </c>
      <c r="L875" s="9" t="s">
        <v>4264</v>
      </c>
      <c r="M875" s="9" t="s">
        <v>4265</v>
      </c>
      <c r="N875" s="11" t="s">
        <v>1129</v>
      </c>
      <c r="O875" s="17" t="s">
        <v>2632</v>
      </c>
      <c r="P875" s="17" t="s">
        <v>4266</v>
      </c>
      <c r="Q875" s="28" t="s">
        <v>4267</v>
      </c>
      <c r="R875" s="17"/>
      <c r="S875" s="18">
        <v>93401</v>
      </c>
      <c r="T875" s="18" t="s">
        <v>2824</v>
      </c>
      <c r="U875" s="19">
        <v>44259</v>
      </c>
      <c r="V875" s="17">
        <v>7726</v>
      </c>
    </row>
    <row r="876" spans="1:22" ht="17.25" customHeight="1" x14ac:dyDescent="0.2">
      <c r="A876" s="7">
        <v>876</v>
      </c>
      <c r="B876" s="83">
        <v>7727</v>
      </c>
      <c r="C876" s="148" t="s">
        <v>3247</v>
      </c>
      <c r="D876" s="22" t="s">
        <v>8835</v>
      </c>
      <c r="E876" s="22"/>
      <c r="F876" s="82" t="s">
        <v>3248</v>
      </c>
      <c r="G876" s="22" t="s">
        <v>3249</v>
      </c>
      <c r="H876" s="82" t="s">
        <v>3250</v>
      </c>
      <c r="I876" s="82" t="s">
        <v>3251</v>
      </c>
      <c r="J876" s="22" t="s">
        <v>2985</v>
      </c>
      <c r="K876" s="22" t="s">
        <v>3252</v>
      </c>
      <c r="L876" s="22" t="s">
        <v>3253</v>
      </c>
      <c r="M876" s="22" t="s">
        <v>3254</v>
      </c>
      <c r="N876" s="22" t="s">
        <v>178</v>
      </c>
      <c r="O876" s="83" t="s">
        <v>179</v>
      </c>
      <c r="P876" s="83" t="s">
        <v>3255</v>
      </c>
      <c r="Q876" s="84" t="s">
        <v>3256</v>
      </c>
      <c r="R876" s="83"/>
      <c r="S876" s="83">
        <v>93401</v>
      </c>
      <c r="T876" s="83" t="s">
        <v>3036</v>
      </c>
      <c r="U876" s="85">
        <v>44271</v>
      </c>
      <c r="V876" s="83">
        <v>7727</v>
      </c>
    </row>
    <row r="877" spans="1:22" ht="17.25" customHeight="1" x14ac:dyDescent="0.2">
      <c r="A877" s="7">
        <v>877</v>
      </c>
      <c r="B877" s="17">
        <v>7729</v>
      </c>
      <c r="C877" s="56" t="s">
        <v>3118</v>
      </c>
      <c r="D877" s="9" t="s">
        <v>8836</v>
      </c>
      <c r="E877" s="9"/>
      <c r="F877" s="9" t="s">
        <v>3119</v>
      </c>
      <c r="G877" s="16" t="s">
        <v>352</v>
      </c>
      <c r="H877" s="16" t="s">
        <v>3120</v>
      </c>
      <c r="I877" s="16" t="s">
        <v>90</v>
      </c>
      <c r="J877" s="9" t="s">
        <v>90</v>
      </c>
      <c r="K877" s="9" t="s">
        <v>90</v>
      </c>
      <c r="L877" s="9" t="s">
        <v>3121</v>
      </c>
      <c r="M877" s="9" t="s">
        <v>3122</v>
      </c>
      <c r="N877" s="11" t="s">
        <v>49</v>
      </c>
      <c r="O877" s="17" t="s">
        <v>1564</v>
      </c>
      <c r="P877" s="17" t="s">
        <v>3123</v>
      </c>
      <c r="Q877" s="18" t="s">
        <v>3124</v>
      </c>
      <c r="R877" s="17"/>
      <c r="S877" s="18">
        <v>91001</v>
      </c>
      <c r="T877" s="18" t="s">
        <v>1495</v>
      </c>
      <c r="U877" s="19">
        <v>44294</v>
      </c>
      <c r="V877" s="17">
        <v>7729</v>
      </c>
    </row>
    <row r="878" spans="1:22" ht="17.25" customHeight="1" thickBot="1" x14ac:dyDescent="0.25">
      <c r="A878" s="7">
        <v>878</v>
      </c>
      <c r="B878" s="17">
        <v>7730</v>
      </c>
      <c r="C878" s="149" t="s">
        <v>7541</v>
      </c>
      <c r="D878" s="9" t="s">
        <v>8837</v>
      </c>
      <c r="E878" s="9"/>
      <c r="F878" s="9" t="s">
        <v>7542</v>
      </c>
      <c r="G878" s="16" t="s">
        <v>7543</v>
      </c>
      <c r="H878" s="16" t="s">
        <v>7544</v>
      </c>
      <c r="I878" s="16" t="s">
        <v>7545</v>
      </c>
      <c r="J878" s="9" t="s">
        <v>2985</v>
      </c>
      <c r="K878" s="9" t="s">
        <v>7546</v>
      </c>
      <c r="L878" s="9" t="s">
        <v>7547</v>
      </c>
      <c r="M878" s="9" t="s">
        <v>7548</v>
      </c>
      <c r="N878" s="11" t="s">
        <v>415</v>
      </c>
      <c r="O878" s="17" t="s">
        <v>416</v>
      </c>
      <c r="P878" s="17" t="s">
        <v>7549</v>
      </c>
      <c r="Q878" s="28" t="s">
        <v>7550</v>
      </c>
      <c r="R878" s="17"/>
      <c r="S878" s="18">
        <v>93401</v>
      </c>
      <c r="T878" s="55" t="s">
        <v>3117</v>
      </c>
      <c r="U878" s="19">
        <v>44298</v>
      </c>
      <c r="V878" s="17">
        <v>7730</v>
      </c>
    </row>
    <row r="879" spans="1:22" ht="17.25" customHeight="1" thickBot="1" x14ac:dyDescent="0.25">
      <c r="A879" s="7">
        <v>879</v>
      </c>
      <c r="B879" s="17">
        <v>7731</v>
      </c>
      <c r="C879" s="150" t="s">
        <v>5814</v>
      </c>
      <c r="D879" s="12" t="s">
        <v>8838</v>
      </c>
      <c r="E879" s="9"/>
      <c r="F879" s="9" t="s">
        <v>1133</v>
      </c>
      <c r="G879" s="16" t="s">
        <v>352</v>
      </c>
      <c r="H879" s="16" t="s">
        <v>1877</v>
      </c>
      <c r="I879" s="16" t="s">
        <v>90</v>
      </c>
      <c r="J879" s="9"/>
      <c r="K879" s="9"/>
      <c r="L879" s="9" t="s">
        <v>5815</v>
      </c>
      <c r="M879" s="9" t="s">
        <v>5816</v>
      </c>
      <c r="N879" s="11" t="s">
        <v>865</v>
      </c>
      <c r="O879" s="17" t="s">
        <v>5817</v>
      </c>
      <c r="P879" s="17" t="s">
        <v>5818</v>
      </c>
      <c r="Q879" s="28" t="s">
        <v>5819</v>
      </c>
      <c r="R879" s="17"/>
      <c r="S879" s="18">
        <v>91001</v>
      </c>
      <c r="T879" s="18" t="s">
        <v>511</v>
      </c>
      <c r="U879" s="19">
        <v>44300</v>
      </c>
      <c r="V879" s="17">
        <v>7731</v>
      </c>
    </row>
    <row r="880" spans="1:22" ht="17.25" customHeight="1" x14ac:dyDescent="0.2">
      <c r="A880" s="7">
        <v>880</v>
      </c>
      <c r="B880" s="97">
        <v>7732</v>
      </c>
      <c r="C880" s="151" t="s">
        <v>7743</v>
      </c>
      <c r="D880" s="59" t="s">
        <v>8839</v>
      </c>
      <c r="E880" s="59"/>
      <c r="F880" s="59" t="s">
        <v>7744</v>
      </c>
      <c r="G880" s="96" t="s">
        <v>352</v>
      </c>
      <c r="H880" s="96" t="s">
        <v>7745</v>
      </c>
      <c r="I880" s="96" t="s">
        <v>90</v>
      </c>
      <c r="J880" s="59" t="s">
        <v>685</v>
      </c>
      <c r="K880" s="59" t="s">
        <v>685</v>
      </c>
      <c r="L880" s="59" t="s">
        <v>7746</v>
      </c>
      <c r="M880" s="59" t="s">
        <v>7747</v>
      </c>
      <c r="N880" s="58" t="s">
        <v>93</v>
      </c>
      <c r="O880" s="97" t="s">
        <v>294</v>
      </c>
      <c r="P880" s="97">
        <v>56226751400</v>
      </c>
      <c r="Q880" s="99"/>
      <c r="R880" s="97"/>
      <c r="S880" s="99">
        <v>91001</v>
      </c>
      <c r="T880" s="99" t="s">
        <v>1495</v>
      </c>
      <c r="U880" s="100">
        <v>44354</v>
      </c>
      <c r="V880" s="97">
        <v>7732</v>
      </c>
    </row>
    <row r="881" spans="1:22" ht="17.25" customHeight="1" x14ac:dyDescent="0.2">
      <c r="A881" s="7">
        <v>881</v>
      </c>
      <c r="B881" s="97">
        <v>7733</v>
      </c>
      <c r="C881" s="151" t="s">
        <v>5243</v>
      </c>
      <c r="D881" s="59" t="s">
        <v>8840</v>
      </c>
      <c r="E881" s="59"/>
      <c r="F881" s="59" t="s">
        <v>5244</v>
      </c>
      <c r="G881" s="96" t="s">
        <v>5245</v>
      </c>
      <c r="H881" s="96" t="s">
        <v>5246</v>
      </c>
      <c r="I881" s="96" t="s">
        <v>5247</v>
      </c>
      <c r="J881" s="59" t="s">
        <v>3076</v>
      </c>
      <c r="K881" s="59" t="s">
        <v>5248</v>
      </c>
      <c r="L881" s="59" t="s">
        <v>5249</v>
      </c>
      <c r="M881" s="58" t="s">
        <v>5250</v>
      </c>
      <c r="N881" s="58" t="s">
        <v>756</v>
      </c>
      <c r="O881" s="97" t="s">
        <v>1505</v>
      </c>
      <c r="P881" s="97">
        <v>987619046</v>
      </c>
      <c r="Q881" s="98" t="s">
        <v>5251</v>
      </c>
      <c r="R881" s="97"/>
      <c r="S881" s="99">
        <v>93401</v>
      </c>
      <c r="T881" s="99" t="s">
        <v>2222</v>
      </c>
      <c r="U881" s="100">
        <v>44355</v>
      </c>
      <c r="V881" s="97">
        <v>7733</v>
      </c>
    </row>
    <row r="882" spans="1:22" ht="17.25" customHeight="1" x14ac:dyDescent="0.2">
      <c r="A882" s="7">
        <v>882</v>
      </c>
      <c r="B882" s="97">
        <v>7734</v>
      </c>
      <c r="C882" s="151" t="s">
        <v>5966</v>
      </c>
      <c r="D882" s="59" t="s">
        <v>8841</v>
      </c>
      <c r="E882" s="59"/>
      <c r="F882" s="59" t="s">
        <v>503</v>
      </c>
      <c r="G882" s="96" t="s">
        <v>103</v>
      </c>
      <c r="H882" s="96" t="s">
        <v>504</v>
      </c>
      <c r="I882" s="96" t="s">
        <v>90</v>
      </c>
      <c r="J882" s="59"/>
      <c r="K882" s="59"/>
      <c r="L882" s="59" t="s">
        <v>5967</v>
      </c>
      <c r="M882" s="59" t="s">
        <v>5968</v>
      </c>
      <c r="N882" s="58" t="s">
        <v>178</v>
      </c>
      <c r="O882" s="97" t="s">
        <v>5969</v>
      </c>
      <c r="P882" s="99">
        <v>432216400</v>
      </c>
      <c r="Q882" s="119" t="s">
        <v>5970</v>
      </c>
      <c r="R882" s="97"/>
      <c r="S882" s="99" t="s">
        <v>1455</v>
      </c>
      <c r="T882" s="99" t="s">
        <v>511</v>
      </c>
      <c r="U882" s="100">
        <v>44397</v>
      </c>
      <c r="V882" s="97">
        <v>7734</v>
      </c>
    </row>
    <row r="883" spans="1:22" ht="17.25" customHeight="1" x14ac:dyDescent="0.2">
      <c r="A883" s="7">
        <v>883</v>
      </c>
      <c r="B883" s="97">
        <v>7735</v>
      </c>
      <c r="C883" s="151" t="s">
        <v>5772</v>
      </c>
      <c r="D883" s="59" t="s">
        <v>8842</v>
      </c>
      <c r="E883" s="59"/>
      <c r="F883" s="59" t="s">
        <v>503</v>
      </c>
      <c r="G883" s="96" t="s">
        <v>103</v>
      </c>
      <c r="H883" s="96" t="s">
        <v>504</v>
      </c>
      <c r="I883" s="96" t="s">
        <v>90</v>
      </c>
      <c r="J883" s="59"/>
      <c r="K883" s="59"/>
      <c r="L883" s="59" t="s">
        <v>5773</v>
      </c>
      <c r="M883" s="59" t="s">
        <v>5774</v>
      </c>
      <c r="N883" s="58" t="s">
        <v>35</v>
      </c>
      <c r="O883" s="97" t="s">
        <v>5775</v>
      </c>
      <c r="P883" s="97" t="s">
        <v>5776</v>
      </c>
      <c r="Q883" s="98" t="s">
        <v>5777</v>
      </c>
      <c r="R883" s="97"/>
      <c r="S883" s="99">
        <v>91001</v>
      </c>
      <c r="T883" s="99" t="s">
        <v>1622</v>
      </c>
      <c r="U883" s="100">
        <v>44404</v>
      </c>
      <c r="V883" s="97">
        <v>7735</v>
      </c>
    </row>
    <row r="884" spans="1:22" ht="17.25" customHeight="1" x14ac:dyDescent="0.2">
      <c r="A884" s="7">
        <v>884</v>
      </c>
      <c r="B884" s="104">
        <v>7736</v>
      </c>
      <c r="C884" s="152" t="s">
        <v>5393</v>
      </c>
      <c r="D884" s="61" t="s">
        <v>8843</v>
      </c>
      <c r="E884" s="61"/>
      <c r="F884" s="61" t="s">
        <v>5394</v>
      </c>
      <c r="G884" s="103" t="s">
        <v>5395</v>
      </c>
      <c r="H884" s="103" t="s">
        <v>5396</v>
      </c>
      <c r="I884" s="103" t="s">
        <v>5397</v>
      </c>
      <c r="J884" s="61" t="s">
        <v>3076</v>
      </c>
      <c r="K884" s="61" t="s">
        <v>5398</v>
      </c>
      <c r="L884" s="61" t="s">
        <v>5399</v>
      </c>
      <c r="M884" s="61" t="s">
        <v>5400</v>
      </c>
      <c r="N884" s="60" t="s">
        <v>1498</v>
      </c>
      <c r="O884" s="104" t="s">
        <v>1499</v>
      </c>
      <c r="P884" s="104" t="s">
        <v>5401</v>
      </c>
      <c r="Q884" s="125" t="s">
        <v>5402</v>
      </c>
      <c r="R884" s="104"/>
      <c r="S884" s="105">
        <v>93401</v>
      </c>
      <c r="T884" s="105" t="s">
        <v>5403</v>
      </c>
      <c r="U884" s="106">
        <v>44413</v>
      </c>
      <c r="V884" s="104">
        <v>7736</v>
      </c>
    </row>
    <row r="885" spans="1:22" ht="17.25" customHeight="1" x14ac:dyDescent="0.2">
      <c r="A885" s="7">
        <v>885</v>
      </c>
      <c r="B885" s="97">
        <v>7737</v>
      </c>
      <c r="C885" s="151" t="s">
        <v>8064</v>
      </c>
      <c r="D885" s="59" t="s">
        <v>8844</v>
      </c>
      <c r="E885" s="59"/>
      <c r="F885" s="59" t="s">
        <v>8065</v>
      </c>
      <c r="G885" s="96" t="s">
        <v>352</v>
      </c>
      <c r="H885" s="96" t="s">
        <v>8066</v>
      </c>
      <c r="I885" s="96" t="s">
        <v>90</v>
      </c>
      <c r="J885" s="59" t="s">
        <v>90</v>
      </c>
      <c r="K885" s="59" t="s">
        <v>90</v>
      </c>
      <c r="L885" s="59" t="s">
        <v>8067</v>
      </c>
      <c r="M885" s="59" t="s">
        <v>8068</v>
      </c>
      <c r="N885" s="58" t="s">
        <v>106</v>
      </c>
      <c r="O885" s="97" t="s">
        <v>8069</v>
      </c>
      <c r="P885" s="97">
        <v>56532655900</v>
      </c>
      <c r="Q885" s="99"/>
      <c r="R885" s="97"/>
      <c r="S885" s="99">
        <v>91001</v>
      </c>
      <c r="T885" s="99" t="s">
        <v>8070</v>
      </c>
      <c r="U885" s="100">
        <v>44442</v>
      </c>
      <c r="V885" s="97">
        <v>7737</v>
      </c>
    </row>
    <row r="886" spans="1:22" ht="17.25" customHeight="1" x14ac:dyDescent="0.2">
      <c r="A886" s="7">
        <v>886</v>
      </c>
      <c r="B886" s="17">
        <v>7963</v>
      </c>
      <c r="C886" s="56" t="s">
        <v>4736</v>
      </c>
      <c r="D886" s="9" t="s">
        <v>8845</v>
      </c>
      <c r="E886" s="9"/>
      <c r="F886" s="9" t="s">
        <v>4737</v>
      </c>
      <c r="G886" s="16" t="s">
        <v>4738</v>
      </c>
      <c r="H886" s="16" t="s">
        <v>4739</v>
      </c>
      <c r="I886" s="16" t="s">
        <v>4740</v>
      </c>
      <c r="J886" s="9" t="s">
        <v>441</v>
      </c>
      <c r="K886" s="9" t="s">
        <v>4741</v>
      </c>
      <c r="L886" s="9" t="s">
        <v>4742</v>
      </c>
      <c r="M886" s="9" t="s">
        <v>4743</v>
      </c>
      <c r="N886" s="11" t="s">
        <v>415</v>
      </c>
      <c r="O886" s="17" t="s">
        <v>2760</v>
      </c>
      <c r="P886" s="17" t="s">
        <v>4744</v>
      </c>
      <c r="Q886" s="18" t="s">
        <v>4745</v>
      </c>
      <c r="R886" s="17"/>
      <c r="S886" s="18">
        <v>93401</v>
      </c>
      <c r="T886" s="18" t="s">
        <v>4746</v>
      </c>
      <c r="U886" s="19">
        <v>43805</v>
      </c>
      <c r="V886" s="17">
        <v>7963</v>
      </c>
    </row>
    <row r="887" spans="1:22" ht="17.25" customHeight="1" x14ac:dyDescent="0.2">
      <c r="A887" s="7">
        <v>887</v>
      </c>
      <c r="B887" s="17">
        <v>7965</v>
      </c>
      <c r="C887" s="56" t="s">
        <v>5586</v>
      </c>
      <c r="D887" s="9" t="s">
        <v>8846</v>
      </c>
      <c r="E887" s="9"/>
      <c r="F887" s="9" t="s">
        <v>5587</v>
      </c>
      <c r="G887" s="16" t="s">
        <v>5588</v>
      </c>
      <c r="H887" s="16" t="s">
        <v>5589</v>
      </c>
      <c r="I887" s="16" t="s">
        <v>5590</v>
      </c>
      <c r="J887" s="9" t="s">
        <v>2985</v>
      </c>
      <c r="K887" s="9" t="s">
        <v>5591</v>
      </c>
      <c r="L887" s="9" t="s">
        <v>5592</v>
      </c>
      <c r="M887" s="9" t="s">
        <v>5593</v>
      </c>
      <c r="N887" s="11" t="s">
        <v>591</v>
      </c>
      <c r="O887" s="17" t="s">
        <v>688</v>
      </c>
      <c r="P887" s="17" t="s">
        <v>5594</v>
      </c>
      <c r="Q887" s="18" t="s">
        <v>5595</v>
      </c>
      <c r="R887" s="17"/>
      <c r="S887" s="18">
        <v>93401</v>
      </c>
      <c r="T887" s="18" t="s">
        <v>5596</v>
      </c>
      <c r="U887" s="19">
        <v>43852</v>
      </c>
      <c r="V887" s="17">
        <v>7965</v>
      </c>
    </row>
    <row r="888" spans="1:22" ht="17.25" customHeight="1" x14ac:dyDescent="0.2">
      <c r="A888" s="7">
        <v>888</v>
      </c>
      <c r="B888" s="17" t="s">
        <v>5445</v>
      </c>
      <c r="C888" s="56" t="s">
        <v>5446</v>
      </c>
      <c r="D888" s="9" t="s">
        <v>8847</v>
      </c>
      <c r="E888" s="9"/>
      <c r="F888" s="9" t="s">
        <v>5447</v>
      </c>
      <c r="G888" s="16" t="s">
        <v>5448</v>
      </c>
      <c r="H888" s="16" t="s">
        <v>1090</v>
      </c>
      <c r="I888" s="16" t="s">
        <v>5449</v>
      </c>
      <c r="J888" s="9" t="s">
        <v>3076</v>
      </c>
      <c r="K888" s="9" t="s">
        <v>5450</v>
      </c>
      <c r="L888" s="9" t="s">
        <v>5451</v>
      </c>
      <c r="M888" s="9" t="s">
        <v>5452</v>
      </c>
      <c r="N888" s="11" t="s">
        <v>93</v>
      </c>
      <c r="O888" s="17" t="s">
        <v>4559</v>
      </c>
      <c r="P888" s="17" t="s">
        <v>5453</v>
      </c>
      <c r="Q888" s="28" t="s">
        <v>5454</v>
      </c>
      <c r="R888" s="17"/>
      <c r="S888" s="18">
        <v>93401</v>
      </c>
      <c r="T888" s="18" t="s">
        <v>5455</v>
      </c>
      <c r="U888" s="19">
        <v>44106</v>
      </c>
      <c r="V888" s="17" t="s">
        <v>5445</v>
      </c>
    </row>
    <row r="889" spans="1:22" ht="17.25" customHeight="1" x14ac:dyDescent="0.2">
      <c r="A889" s="7">
        <v>889</v>
      </c>
      <c r="B889" s="9"/>
      <c r="C889" s="56" t="s">
        <v>4204</v>
      </c>
      <c r="D889" s="9" t="s">
        <v>8848</v>
      </c>
      <c r="E889" s="9" t="s">
        <v>55</v>
      </c>
      <c r="F889" s="9" t="s">
        <v>4205</v>
      </c>
      <c r="G889" s="16" t="s">
        <v>4206</v>
      </c>
      <c r="H889" s="16" t="s">
        <v>4207</v>
      </c>
      <c r="I889" s="16" t="s">
        <v>4208</v>
      </c>
      <c r="J889" s="9" t="s">
        <v>1059</v>
      </c>
      <c r="K889" s="9" t="s">
        <v>4209</v>
      </c>
      <c r="L889" s="9" t="s">
        <v>4210</v>
      </c>
      <c r="M889" s="9" t="s">
        <v>4211</v>
      </c>
      <c r="N889" s="11" t="s">
        <v>35</v>
      </c>
      <c r="O889" s="17" t="s">
        <v>1116</v>
      </c>
      <c r="P889" s="17" t="s">
        <v>4212</v>
      </c>
      <c r="Q889" s="18" t="s">
        <v>4213</v>
      </c>
      <c r="R889" s="17"/>
      <c r="S889" s="18">
        <v>93401</v>
      </c>
      <c r="T889" s="18" t="s">
        <v>4104</v>
      </c>
      <c r="U889" s="19">
        <v>37970</v>
      </c>
      <c r="V889" s="9"/>
    </row>
    <row r="890" spans="1:22" ht="17.25" customHeight="1" x14ac:dyDescent="0.2">
      <c r="A890" s="7">
        <v>890</v>
      </c>
      <c r="B890" s="9">
        <v>6898</v>
      </c>
      <c r="C890" s="56" t="s">
        <v>795</v>
      </c>
      <c r="D890" s="9" t="s">
        <v>8849</v>
      </c>
      <c r="E890" s="9" t="s">
        <v>55</v>
      </c>
      <c r="F890" s="9" t="s">
        <v>796</v>
      </c>
      <c r="G890" s="86" t="s">
        <v>797</v>
      </c>
      <c r="H890" s="16" t="s">
        <v>798</v>
      </c>
      <c r="I890" s="86" t="s">
        <v>799</v>
      </c>
      <c r="J890" s="9" t="s">
        <v>800</v>
      </c>
      <c r="K890" s="9" t="s">
        <v>801</v>
      </c>
      <c r="L890" s="18" t="s">
        <v>802</v>
      </c>
      <c r="M890" s="9" t="s">
        <v>803</v>
      </c>
      <c r="N890" s="11" t="s">
        <v>93</v>
      </c>
      <c r="O890" s="17" t="s">
        <v>804</v>
      </c>
      <c r="P890" s="17" t="s">
        <v>805</v>
      </c>
      <c r="Q890" s="18" t="s">
        <v>806</v>
      </c>
      <c r="R890" s="17"/>
      <c r="S890" s="17">
        <v>93401</v>
      </c>
      <c r="T890" s="55" t="s">
        <v>807</v>
      </c>
      <c r="U890" s="19">
        <v>37970</v>
      </c>
      <c r="V890" s="9"/>
    </row>
    <row r="891" spans="1:22" ht="17.25" customHeight="1" x14ac:dyDescent="0.2">
      <c r="B891" s="17"/>
      <c r="C891" s="56"/>
      <c r="D891" s="9"/>
      <c r="E891" s="9"/>
      <c r="F891" s="9"/>
      <c r="G891" s="16"/>
      <c r="H891" s="16"/>
      <c r="I891" s="16"/>
      <c r="J891" s="9"/>
      <c r="K891" s="9"/>
      <c r="L891" s="9"/>
      <c r="M891" s="9"/>
      <c r="N891" s="11"/>
      <c r="O891" s="17"/>
      <c r="P891" s="17"/>
      <c r="Q891" s="18"/>
      <c r="R891" s="17"/>
      <c r="S891" s="18"/>
      <c r="T891" s="18"/>
      <c r="U891" s="19"/>
      <c r="V891" s="17"/>
    </row>
    <row r="892" spans="1:22" ht="17.25" customHeight="1" x14ac:dyDescent="0.2">
      <c r="B892" s="17"/>
      <c r="C892" s="56"/>
      <c r="D892" s="9"/>
      <c r="E892" s="9"/>
      <c r="F892" s="9"/>
      <c r="G892" s="16"/>
      <c r="H892" s="16"/>
      <c r="I892" s="16"/>
      <c r="J892" s="9"/>
      <c r="K892" s="9"/>
      <c r="L892" s="9"/>
      <c r="M892" s="9"/>
      <c r="N892" s="11"/>
      <c r="O892" s="17"/>
      <c r="P892" s="17"/>
      <c r="Q892" s="18"/>
      <c r="R892" s="17"/>
      <c r="S892" s="18"/>
      <c r="T892" s="18"/>
      <c r="U892" s="19"/>
      <c r="V892" s="17"/>
    </row>
    <row r="893" spans="1:22" ht="17.25" customHeight="1" x14ac:dyDescent="0.2">
      <c r="B893" s="17"/>
      <c r="C893" s="56"/>
      <c r="D893" s="9"/>
      <c r="E893" s="9"/>
      <c r="F893" s="9"/>
      <c r="G893" s="16"/>
      <c r="H893" s="16"/>
      <c r="I893" s="16"/>
      <c r="J893" s="9"/>
      <c r="K893" s="9"/>
      <c r="L893" s="9"/>
      <c r="M893" s="9"/>
      <c r="N893" s="11"/>
      <c r="O893" s="17"/>
      <c r="P893" s="17"/>
      <c r="Q893" s="18"/>
      <c r="R893" s="17"/>
      <c r="S893" s="18"/>
      <c r="T893" s="18"/>
      <c r="U893" s="19"/>
      <c r="V893" s="17"/>
    </row>
    <row r="894" spans="1:22" ht="17.25" customHeight="1" x14ac:dyDescent="0.2">
      <c r="B894" s="17"/>
      <c r="C894" s="56"/>
      <c r="D894" s="9"/>
      <c r="E894" s="9"/>
      <c r="F894" s="9"/>
      <c r="G894" s="16"/>
      <c r="H894" s="16"/>
      <c r="I894" s="16"/>
      <c r="J894" s="9"/>
      <c r="K894" s="9"/>
      <c r="L894" s="9"/>
      <c r="M894" s="9"/>
      <c r="N894" s="11"/>
      <c r="O894" s="17"/>
      <c r="P894" s="17"/>
      <c r="Q894" s="18"/>
      <c r="R894" s="17"/>
      <c r="S894" s="18"/>
      <c r="T894" s="18"/>
      <c r="U894" s="19"/>
      <c r="V894" s="17"/>
    </row>
    <row r="895" spans="1:22" ht="17.25" customHeight="1" x14ac:dyDescent="0.2">
      <c r="B895" s="17"/>
      <c r="C895" s="56"/>
      <c r="D895" s="9"/>
      <c r="E895" s="9"/>
      <c r="F895" s="9"/>
      <c r="G895" s="16"/>
      <c r="H895" s="16"/>
      <c r="I895" s="16"/>
      <c r="J895" s="9"/>
      <c r="K895" s="9"/>
      <c r="L895" s="9"/>
      <c r="M895" s="9"/>
      <c r="N895" s="11"/>
      <c r="O895" s="17"/>
      <c r="P895" s="17"/>
      <c r="Q895" s="18"/>
      <c r="R895" s="17"/>
      <c r="S895" s="18"/>
      <c r="T895" s="18"/>
      <c r="U895" s="19"/>
      <c r="V895" s="17"/>
    </row>
    <row r="896" spans="1:22" ht="17.25" customHeight="1" x14ac:dyDescent="0.2">
      <c r="B896" s="17"/>
      <c r="C896" s="56"/>
      <c r="D896" s="9"/>
      <c r="E896" s="9"/>
      <c r="F896" s="9"/>
      <c r="G896" s="16"/>
      <c r="H896" s="16"/>
      <c r="I896" s="16"/>
      <c r="J896" s="9"/>
      <c r="K896" s="9"/>
      <c r="L896" s="9"/>
      <c r="M896" s="9"/>
      <c r="N896" s="11"/>
      <c r="O896" s="17"/>
      <c r="P896" s="17"/>
      <c r="Q896" s="18"/>
      <c r="R896" s="17"/>
      <c r="S896" s="18"/>
      <c r="T896" s="18"/>
      <c r="U896" s="19"/>
      <c r="V896" s="17"/>
    </row>
    <row r="897" spans="2:22" ht="17.25" customHeight="1" x14ac:dyDescent="0.2">
      <c r="B897" s="17"/>
      <c r="C897" s="56"/>
      <c r="D897" s="9"/>
      <c r="E897" s="9"/>
      <c r="F897" s="9"/>
      <c r="G897" s="16"/>
      <c r="H897" s="16"/>
      <c r="I897" s="16"/>
      <c r="J897" s="9"/>
      <c r="K897" s="9"/>
      <c r="L897" s="9"/>
      <c r="M897" s="9"/>
      <c r="N897" s="11"/>
      <c r="O897" s="17"/>
      <c r="P897" s="17"/>
      <c r="Q897" s="18"/>
      <c r="R897" s="17"/>
      <c r="S897" s="18"/>
      <c r="T897" s="18"/>
      <c r="U897" s="19"/>
      <c r="V897" s="17"/>
    </row>
    <row r="898" spans="2:22" ht="17.25" customHeight="1" x14ac:dyDescent="0.2">
      <c r="B898" s="17"/>
      <c r="C898" s="56"/>
      <c r="D898" s="9"/>
      <c r="E898" s="9"/>
      <c r="F898" s="9"/>
      <c r="G898" s="16"/>
      <c r="H898" s="16"/>
      <c r="I898" s="16"/>
      <c r="J898" s="9"/>
      <c r="K898" s="9"/>
      <c r="L898" s="9"/>
      <c r="M898" s="9"/>
      <c r="N898" s="11"/>
      <c r="O898" s="17"/>
      <c r="P898" s="17"/>
      <c r="Q898" s="18"/>
      <c r="R898" s="17"/>
      <c r="S898" s="18"/>
      <c r="T898" s="18"/>
      <c r="U898" s="19"/>
      <c r="V898" s="17"/>
    </row>
    <row r="899" spans="2:22" ht="17.25" customHeight="1" x14ac:dyDescent="0.2">
      <c r="B899" s="17"/>
      <c r="C899" s="56"/>
      <c r="D899" s="9"/>
      <c r="E899" s="9"/>
      <c r="F899" s="9"/>
      <c r="G899" s="16"/>
      <c r="H899" s="16"/>
      <c r="I899" s="16"/>
      <c r="J899" s="9"/>
      <c r="K899" s="9"/>
      <c r="L899" s="9"/>
      <c r="M899" s="9"/>
      <c r="N899" s="11"/>
      <c r="O899" s="17"/>
      <c r="P899" s="17"/>
      <c r="Q899" s="18"/>
      <c r="R899" s="17"/>
      <c r="S899" s="18"/>
      <c r="T899" s="18"/>
      <c r="U899" s="19"/>
      <c r="V899" s="17"/>
    </row>
    <row r="900" spans="2:22" ht="17.25" customHeight="1" x14ac:dyDescent="0.2">
      <c r="B900" s="17"/>
      <c r="C900" s="56"/>
      <c r="D900" s="9"/>
      <c r="E900" s="9"/>
      <c r="F900" s="9"/>
      <c r="G900" s="16"/>
      <c r="H900" s="16"/>
      <c r="I900" s="16"/>
      <c r="J900" s="9"/>
      <c r="K900" s="9"/>
      <c r="L900" s="9"/>
      <c r="M900" s="9"/>
      <c r="N900" s="11"/>
      <c r="O900" s="17"/>
      <c r="P900" s="17"/>
      <c r="Q900" s="18"/>
      <c r="R900" s="17"/>
      <c r="S900" s="18"/>
      <c r="T900" s="18"/>
      <c r="U900" s="19"/>
      <c r="V900" s="17"/>
    </row>
    <row r="901" spans="2:22" ht="17.25" customHeight="1" x14ac:dyDescent="0.2">
      <c r="B901" s="17"/>
      <c r="C901" s="56"/>
      <c r="D901" s="9"/>
      <c r="E901" s="9"/>
      <c r="F901" s="9"/>
      <c r="G901" s="16"/>
      <c r="H901" s="16"/>
      <c r="I901" s="16"/>
      <c r="J901" s="9"/>
      <c r="K901" s="9"/>
      <c r="L901" s="9"/>
      <c r="M901" s="9"/>
      <c r="N901" s="11"/>
      <c r="O901" s="17"/>
      <c r="P901" s="17"/>
      <c r="Q901" s="18"/>
      <c r="R901" s="17"/>
      <c r="S901" s="18"/>
      <c r="T901" s="18"/>
      <c r="U901" s="19"/>
      <c r="V901" s="17"/>
    </row>
    <row r="902" spans="2:22" ht="17.25" customHeight="1" x14ac:dyDescent="0.2">
      <c r="B902" s="17"/>
      <c r="C902" s="56"/>
      <c r="D902" s="9"/>
      <c r="E902" s="9"/>
      <c r="F902" s="9"/>
      <c r="G902" s="16"/>
      <c r="H902" s="16"/>
      <c r="I902" s="16"/>
      <c r="J902" s="9"/>
      <c r="K902" s="9"/>
      <c r="L902" s="9"/>
      <c r="M902" s="9"/>
      <c r="N902" s="11"/>
      <c r="O902" s="17"/>
      <c r="P902" s="17"/>
      <c r="Q902" s="18"/>
      <c r="R902" s="17"/>
      <c r="S902" s="18"/>
      <c r="T902" s="18"/>
      <c r="U902" s="19"/>
      <c r="V902" s="17"/>
    </row>
    <row r="903" spans="2:22" ht="17.25" customHeight="1" x14ac:dyDescent="0.2">
      <c r="B903" s="17"/>
      <c r="C903" s="56"/>
      <c r="D903" s="9"/>
      <c r="E903" s="9"/>
      <c r="F903" s="9"/>
      <c r="G903" s="16"/>
      <c r="H903" s="16"/>
      <c r="I903" s="16"/>
      <c r="J903" s="9"/>
      <c r="K903" s="9"/>
      <c r="L903" s="9"/>
      <c r="M903" s="9"/>
      <c r="N903" s="11"/>
      <c r="O903" s="17"/>
      <c r="P903" s="17"/>
      <c r="Q903" s="18"/>
      <c r="R903" s="17"/>
      <c r="S903" s="18"/>
      <c r="T903" s="18"/>
      <c r="U903" s="19"/>
      <c r="V903" s="17"/>
    </row>
    <row r="904" spans="2:22" ht="17.25" customHeight="1" x14ac:dyDescent="0.2">
      <c r="B904" s="17"/>
      <c r="C904" s="56"/>
      <c r="D904" s="9"/>
      <c r="E904" s="9"/>
      <c r="F904" s="9"/>
      <c r="G904" s="16"/>
      <c r="H904" s="16"/>
      <c r="I904" s="16"/>
      <c r="J904" s="9"/>
      <c r="K904" s="9"/>
      <c r="L904" s="9"/>
      <c r="M904" s="9"/>
      <c r="N904" s="11"/>
      <c r="O904" s="17"/>
      <c r="P904" s="17"/>
      <c r="Q904" s="18"/>
      <c r="R904" s="17"/>
      <c r="S904" s="18"/>
      <c r="T904" s="18"/>
      <c r="U904" s="19"/>
      <c r="V904" s="17"/>
    </row>
    <row r="905" spans="2:22" ht="17.25" customHeight="1" x14ac:dyDescent="0.2">
      <c r="B905" s="17"/>
      <c r="C905" s="56"/>
      <c r="D905" s="9"/>
      <c r="E905" s="9"/>
      <c r="F905" s="9"/>
      <c r="G905" s="16"/>
      <c r="H905" s="16"/>
      <c r="I905" s="16"/>
      <c r="J905" s="9"/>
      <c r="K905" s="9"/>
      <c r="L905" s="9"/>
      <c r="M905" s="9"/>
      <c r="N905" s="11"/>
      <c r="O905" s="17"/>
      <c r="P905" s="17"/>
      <c r="Q905" s="18"/>
      <c r="R905" s="17"/>
      <c r="S905" s="18"/>
      <c r="T905" s="18"/>
      <c r="U905" s="19"/>
      <c r="V905" s="17"/>
    </row>
    <row r="906" spans="2:22" ht="17.25" customHeight="1" x14ac:dyDescent="0.2">
      <c r="B906" s="17"/>
      <c r="C906" s="56"/>
      <c r="D906" s="9"/>
      <c r="E906" s="9"/>
      <c r="F906" s="9"/>
      <c r="G906" s="16"/>
      <c r="H906" s="16"/>
      <c r="I906" s="16"/>
      <c r="J906" s="9"/>
      <c r="K906" s="9"/>
      <c r="L906" s="9"/>
      <c r="M906" s="9"/>
      <c r="N906" s="11"/>
      <c r="O906" s="17"/>
      <c r="P906" s="17"/>
      <c r="Q906" s="18"/>
      <c r="R906" s="17"/>
      <c r="S906" s="18"/>
      <c r="T906" s="18"/>
      <c r="U906" s="19"/>
      <c r="V906" s="17"/>
    </row>
    <row r="907" spans="2:22" ht="17.25" customHeight="1" x14ac:dyDescent="0.2">
      <c r="B907" s="17"/>
      <c r="C907" s="56"/>
      <c r="D907" s="9"/>
      <c r="E907" s="9"/>
      <c r="F907" s="9"/>
      <c r="G907" s="16"/>
      <c r="H907" s="16"/>
      <c r="I907" s="16"/>
      <c r="J907" s="9"/>
      <c r="K907" s="9"/>
      <c r="L907" s="9"/>
      <c r="M907" s="9"/>
      <c r="N907" s="11"/>
      <c r="O907" s="17"/>
      <c r="P907" s="17"/>
      <c r="Q907" s="18"/>
      <c r="R907" s="17"/>
      <c r="S907" s="18"/>
      <c r="T907" s="18"/>
      <c r="U907" s="19"/>
      <c r="V907" s="17"/>
    </row>
    <row r="908" spans="2:22" ht="17.25" customHeight="1" x14ac:dyDescent="0.2">
      <c r="B908" s="17"/>
      <c r="C908" s="56"/>
      <c r="D908" s="9"/>
      <c r="E908" s="9"/>
      <c r="F908" s="9"/>
      <c r="G908" s="16"/>
      <c r="H908" s="16"/>
      <c r="I908" s="16"/>
      <c r="J908" s="9"/>
      <c r="K908" s="9"/>
      <c r="L908" s="9"/>
      <c r="M908" s="9"/>
      <c r="N908" s="11"/>
      <c r="O908" s="17"/>
      <c r="P908" s="17"/>
      <c r="Q908" s="18"/>
      <c r="R908" s="17"/>
      <c r="S908" s="18"/>
      <c r="T908" s="18"/>
      <c r="U908" s="19"/>
      <c r="V908" s="17"/>
    </row>
    <row r="909" spans="2:22" ht="17.25" customHeight="1" x14ac:dyDescent="0.2">
      <c r="B909" s="17"/>
      <c r="C909" s="56"/>
      <c r="D909" s="9"/>
      <c r="E909" s="9"/>
      <c r="F909" s="9"/>
      <c r="G909" s="16"/>
      <c r="H909" s="16"/>
      <c r="I909" s="16"/>
      <c r="J909" s="9"/>
      <c r="K909" s="9"/>
      <c r="L909" s="9"/>
      <c r="M909" s="9"/>
      <c r="N909" s="11"/>
      <c r="O909" s="17"/>
      <c r="P909" s="17"/>
      <c r="Q909" s="18"/>
      <c r="R909" s="17"/>
      <c r="S909" s="18"/>
      <c r="T909" s="18"/>
      <c r="U909" s="19"/>
      <c r="V909" s="17"/>
    </row>
    <row r="910" spans="2:22" ht="17.25" customHeight="1" x14ac:dyDescent="0.2">
      <c r="B910" s="17"/>
      <c r="C910" s="56"/>
      <c r="D910" s="9"/>
      <c r="E910" s="9"/>
      <c r="F910" s="9"/>
      <c r="G910" s="16"/>
      <c r="H910" s="16"/>
      <c r="I910" s="16"/>
      <c r="J910" s="9"/>
      <c r="K910" s="9"/>
      <c r="L910" s="9"/>
      <c r="M910" s="9"/>
      <c r="N910" s="11"/>
      <c r="O910" s="17"/>
      <c r="P910" s="17"/>
      <c r="Q910" s="18"/>
      <c r="R910" s="17"/>
      <c r="S910" s="18"/>
      <c r="T910" s="18"/>
      <c r="U910" s="19"/>
      <c r="V910" s="17"/>
    </row>
    <row r="911" spans="2:22" ht="17.25" customHeight="1" x14ac:dyDescent="0.2">
      <c r="B911" s="17"/>
      <c r="C911" s="56"/>
      <c r="D911" s="9"/>
      <c r="E911" s="9"/>
      <c r="F911" s="9"/>
      <c r="G911" s="16"/>
      <c r="H911" s="16"/>
      <c r="I911" s="16"/>
      <c r="J911" s="9"/>
      <c r="K911" s="9"/>
      <c r="L911" s="9"/>
      <c r="M911" s="9"/>
      <c r="N911" s="11"/>
      <c r="O911" s="17"/>
      <c r="P911" s="17"/>
      <c r="Q911" s="18"/>
      <c r="R911" s="17"/>
      <c r="S911" s="18"/>
      <c r="T911" s="18"/>
      <c r="U911" s="19"/>
      <c r="V911" s="17"/>
    </row>
    <row r="912" spans="2:22" ht="17.25" customHeight="1" x14ac:dyDescent="0.2">
      <c r="B912" s="17"/>
      <c r="C912" s="56"/>
      <c r="D912" s="9"/>
      <c r="E912" s="9"/>
      <c r="F912" s="9"/>
      <c r="G912" s="16"/>
      <c r="H912" s="16"/>
      <c r="I912" s="16"/>
      <c r="J912" s="9"/>
      <c r="K912" s="9"/>
      <c r="L912" s="9"/>
      <c r="M912" s="9"/>
      <c r="N912" s="11"/>
      <c r="O912" s="17"/>
      <c r="P912" s="17"/>
      <c r="Q912" s="18"/>
      <c r="R912" s="17"/>
      <c r="S912" s="18"/>
      <c r="T912" s="18"/>
      <c r="U912" s="19"/>
      <c r="V912" s="17"/>
    </row>
    <row r="913" spans="2:22" ht="17.25" customHeight="1" x14ac:dyDescent="0.2">
      <c r="B913" s="17"/>
      <c r="C913" s="56"/>
      <c r="D913" s="9"/>
      <c r="E913" s="9"/>
      <c r="F913" s="9"/>
      <c r="G913" s="16"/>
      <c r="H913" s="16"/>
      <c r="I913" s="16"/>
      <c r="J913" s="9"/>
      <c r="K913" s="9"/>
      <c r="L913" s="9"/>
      <c r="M913" s="9"/>
      <c r="N913" s="11"/>
      <c r="O913" s="17"/>
      <c r="P913" s="17"/>
      <c r="Q913" s="18"/>
      <c r="R913" s="17"/>
      <c r="S913" s="18"/>
      <c r="T913" s="18"/>
      <c r="U913" s="19"/>
      <c r="V913" s="17"/>
    </row>
    <row r="914" spans="2:22" ht="17.25" customHeight="1" x14ac:dyDescent="0.2">
      <c r="B914" s="17"/>
      <c r="C914" s="56"/>
      <c r="D914" s="9"/>
      <c r="E914" s="9"/>
      <c r="F914" s="9"/>
      <c r="G914" s="16"/>
      <c r="H914" s="16"/>
      <c r="I914" s="16"/>
      <c r="J914" s="9"/>
      <c r="K914" s="9"/>
      <c r="L914" s="9"/>
      <c r="M914" s="9"/>
      <c r="N914" s="11"/>
      <c r="O914" s="17"/>
      <c r="P914" s="17"/>
      <c r="Q914" s="18"/>
      <c r="R914" s="17"/>
      <c r="S914" s="18"/>
      <c r="T914" s="18"/>
      <c r="U914" s="19"/>
      <c r="V914" s="17"/>
    </row>
    <row r="915" spans="2:22" ht="17.25" customHeight="1" x14ac:dyDescent="0.2">
      <c r="B915" s="17"/>
      <c r="C915" s="56"/>
      <c r="D915" s="9"/>
      <c r="E915" s="9"/>
      <c r="F915" s="9"/>
      <c r="G915" s="16"/>
      <c r="H915" s="16"/>
      <c r="I915" s="16"/>
      <c r="J915" s="9"/>
      <c r="K915" s="9"/>
      <c r="L915" s="9"/>
      <c r="M915" s="9"/>
      <c r="N915" s="11"/>
      <c r="O915" s="17"/>
      <c r="P915" s="17"/>
      <c r="Q915" s="18"/>
      <c r="R915" s="17"/>
      <c r="S915" s="18"/>
      <c r="T915" s="18"/>
      <c r="U915" s="19"/>
      <c r="V915" s="17"/>
    </row>
    <row r="916" spans="2:22" ht="17.25" customHeight="1" x14ac:dyDescent="0.2">
      <c r="B916" s="17"/>
      <c r="C916" s="56"/>
      <c r="D916" s="9"/>
      <c r="E916" s="9"/>
      <c r="F916" s="9"/>
      <c r="G916" s="16"/>
      <c r="H916" s="16"/>
      <c r="I916" s="16"/>
      <c r="J916" s="9"/>
      <c r="K916" s="9"/>
      <c r="L916" s="9"/>
      <c r="M916" s="9"/>
      <c r="N916" s="11"/>
      <c r="O916" s="17"/>
      <c r="P916" s="17"/>
      <c r="Q916" s="18"/>
      <c r="R916" s="17"/>
      <c r="S916" s="18"/>
      <c r="T916" s="18"/>
      <c r="U916" s="19"/>
      <c r="V916" s="17"/>
    </row>
    <row r="917" spans="2:22" ht="17.25" customHeight="1" x14ac:dyDescent="0.2">
      <c r="B917" s="17"/>
      <c r="C917" s="56"/>
      <c r="D917" s="9"/>
      <c r="E917" s="9"/>
      <c r="F917" s="9"/>
      <c r="G917" s="16"/>
      <c r="H917" s="16"/>
      <c r="I917" s="16"/>
      <c r="J917" s="9"/>
      <c r="K917" s="9"/>
      <c r="L917" s="9"/>
      <c r="M917" s="9"/>
      <c r="N917" s="11"/>
      <c r="O917" s="17"/>
      <c r="P917" s="17"/>
      <c r="Q917" s="18"/>
      <c r="R917" s="17"/>
      <c r="S917" s="18"/>
      <c r="T917" s="18"/>
      <c r="U917" s="19"/>
      <c r="V917" s="17"/>
    </row>
    <row r="918" spans="2:22" ht="17.25" customHeight="1" x14ac:dyDescent="0.2">
      <c r="B918" s="17"/>
      <c r="C918" s="56"/>
      <c r="D918" s="9"/>
      <c r="E918" s="9"/>
      <c r="F918" s="9"/>
      <c r="G918" s="16"/>
      <c r="H918" s="16"/>
      <c r="I918" s="16"/>
      <c r="J918" s="9"/>
      <c r="K918" s="9"/>
      <c r="L918" s="9"/>
      <c r="M918" s="9"/>
      <c r="N918" s="11"/>
      <c r="O918" s="17"/>
      <c r="P918" s="17"/>
      <c r="Q918" s="18"/>
      <c r="R918" s="17"/>
      <c r="S918" s="18"/>
      <c r="T918" s="18"/>
      <c r="U918" s="19"/>
      <c r="V918" s="17"/>
    </row>
    <row r="919" spans="2:22" ht="17.25" customHeight="1" x14ac:dyDescent="0.2">
      <c r="B919" s="17"/>
      <c r="C919" s="56"/>
      <c r="D919" s="9"/>
      <c r="E919" s="9"/>
      <c r="F919" s="9"/>
      <c r="G919" s="16"/>
      <c r="H919" s="16"/>
      <c r="I919" s="16"/>
      <c r="J919" s="9"/>
      <c r="K919" s="9"/>
      <c r="L919" s="9"/>
      <c r="M919" s="9"/>
      <c r="N919" s="11"/>
      <c r="O919" s="17"/>
      <c r="P919" s="17"/>
      <c r="Q919" s="18"/>
      <c r="R919" s="17"/>
      <c r="S919" s="18"/>
      <c r="T919" s="18"/>
      <c r="U919" s="19"/>
      <c r="V919" s="17"/>
    </row>
    <row r="920" spans="2:22" ht="17.25" customHeight="1" x14ac:dyDescent="0.2">
      <c r="B920" s="17"/>
      <c r="C920" s="56"/>
      <c r="D920" s="9"/>
      <c r="E920" s="9"/>
      <c r="F920" s="9"/>
      <c r="G920" s="16"/>
      <c r="H920" s="16"/>
      <c r="I920" s="16"/>
      <c r="J920" s="9"/>
      <c r="K920" s="9"/>
      <c r="L920" s="9"/>
      <c r="M920" s="9"/>
      <c r="N920" s="11"/>
      <c r="O920" s="17"/>
      <c r="P920" s="17"/>
      <c r="Q920" s="18"/>
      <c r="R920" s="17"/>
      <c r="S920" s="18"/>
      <c r="T920" s="18"/>
      <c r="U920" s="19"/>
      <c r="V920" s="17"/>
    </row>
    <row r="921" spans="2:22" ht="17.25" customHeight="1" x14ac:dyDescent="0.2">
      <c r="B921" s="17"/>
      <c r="C921" s="56"/>
      <c r="D921" s="9"/>
      <c r="E921" s="9"/>
      <c r="F921" s="9"/>
      <c r="G921" s="16"/>
      <c r="H921" s="16"/>
      <c r="I921" s="16"/>
      <c r="J921" s="9"/>
      <c r="K921" s="9"/>
      <c r="L921" s="9"/>
      <c r="M921" s="9"/>
      <c r="N921" s="11"/>
      <c r="O921" s="17"/>
      <c r="P921" s="17"/>
      <c r="Q921" s="18"/>
      <c r="R921" s="17"/>
      <c r="S921" s="18"/>
      <c r="T921" s="18"/>
      <c r="U921" s="19"/>
      <c r="V921" s="17"/>
    </row>
    <row r="922" spans="2:22" ht="17.25" customHeight="1" x14ac:dyDescent="0.2">
      <c r="B922" s="17"/>
      <c r="C922" s="56"/>
      <c r="D922" s="9"/>
      <c r="E922" s="9"/>
      <c r="F922" s="9"/>
      <c r="G922" s="16"/>
      <c r="H922" s="16"/>
      <c r="I922" s="16"/>
      <c r="J922" s="9"/>
      <c r="K922" s="9"/>
      <c r="L922" s="9"/>
      <c r="M922" s="9"/>
      <c r="N922" s="11"/>
      <c r="O922" s="17"/>
      <c r="P922" s="17"/>
      <c r="Q922" s="18"/>
      <c r="R922" s="17"/>
      <c r="S922" s="18"/>
      <c r="T922" s="18"/>
      <c r="U922" s="19"/>
      <c r="V922" s="17"/>
    </row>
    <row r="923" spans="2:22" ht="17.25" customHeight="1" x14ac:dyDescent="0.2">
      <c r="B923" s="17"/>
      <c r="C923" s="56"/>
      <c r="D923" s="9"/>
      <c r="E923" s="9"/>
      <c r="F923" s="9"/>
      <c r="G923" s="16"/>
      <c r="H923" s="16"/>
      <c r="I923" s="16"/>
      <c r="J923" s="9"/>
      <c r="K923" s="9"/>
      <c r="L923" s="9"/>
      <c r="M923" s="9"/>
      <c r="N923" s="11"/>
      <c r="O923" s="17"/>
      <c r="P923" s="17"/>
      <c r="Q923" s="18"/>
      <c r="R923" s="17"/>
      <c r="S923" s="18"/>
      <c r="T923" s="18"/>
      <c r="U923" s="19"/>
      <c r="V923" s="17"/>
    </row>
    <row r="924" spans="2:22" ht="17.25" customHeight="1" x14ac:dyDescent="0.2">
      <c r="B924" s="17"/>
      <c r="C924" s="56"/>
      <c r="D924" s="9"/>
      <c r="E924" s="9"/>
      <c r="F924" s="9"/>
      <c r="G924" s="16"/>
      <c r="H924" s="16"/>
      <c r="I924" s="16"/>
      <c r="J924" s="9"/>
      <c r="K924" s="9"/>
      <c r="L924" s="9"/>
      <c r="M924" s="9"/>
      <c r="N924" s="11"/>
      <c r="O924" s="17"/>
      <c r="P924" s="17"/>
      <c r="Q924" s="18"/>
      <c r="R924" s="17"/>
      <c r="S924" s="18"/>
      <c r="T924" s="18"/>
      <c r="U924" s="19"/>
      <c r="V924" s="17"/>
    </row>
    <row r="925" spans="2:22" ht="17.25" customHeight="1" x14ac:dyDescent="0.2">
      <c r="B925" s="17"/>
      <c r="C925" s="56"/>
      <c r="D925" s="8"/>
      <c r="E925" s="8"/>
      <c r="F925" s="8"/>
      <c r="G925" s="38"/>
      <c r="H925" s="38"/>
      <c r="I925" s="38"/>
      <c r="J925" s="9"/>
      <c r="K925" s="9"/>
      <c r="L925" s="9"/>
      <c r="M925" s="9"/>
      <c r="N925" s="11"/>
      <c r="O925" s="17"/>
      <c r="P925" s="17"/>
      <c r="Q925" s="18"/>
      <c r="R925" s="17"/>
      <c r="S925" s="39"/>
      <c r="T925" s="39"/>
      <c r="U925" s="19"/>
      <c r="V925" s="17"/>
    </row>
    <row r="926" spans="2:22" ht="17.25" customHeight="1" x14ac:dyDescent="0.2">
      <c r="B926" s="17"/>
      <c r="C926" s="56"/>
      <c r="D926" s="8"/>
      <c r="E926" s="8"/>
      <c r="F926" s="8"/>
      <c r="G926" s="38"/>
      <c r="H926" s="38"/>
      <c r="I926" s="38"/>
      <c r="J926" s="9"/>
      <c r="K926" s="9"/>
      <c r="L926" s="9"/>
      <c r="M926" s="9"/>
      <c r="N926" s="11"/>
      <c r="O926" s="17"/>
      <c r="P926" s="17"/>
      <c r="Q926" s="18"/>
      <c r="R926" s="17"/>
      <c r="S926" s="39"/>
      <c r="T926" s="39"/>
      <c r="U926" s="19"/>
      <c r="V926" s="17"/>
    </row>
    <row r="927" spans="2:22" ht="17.25" customHeight="1" x14ac:dyDescent="0.2">
      <c r="B927" s="17"/>
      <c r="C927" s="56"/>
      <c r="D927" s="8"/>
      <c r="E927" s="8"/>
      <c r="F927" s="8"/>
      <c r="G927" s="38"/>
      <c r="H927" s="38"/>
      <c r="I927" s="38"/>
      <c r="J927" s="9"/>
      <c r="K927" s="9"/>
      <c r="L927" s="9"/>
      <c r="M927" s="9"/>
      <c r="N927" s="11"/>
      <c r="O927" s="17"/>
      <c r="P927" s="17"/>
      <c r="Q927" s="18"/>
      <c r="R927" s="17"/>
      <c r="S927" s="39"/>
      <c r="T927" s="39"/>
      <c r="U927" s="19"/>
      <c r="V927" s="17"/>
    </row>
    <row r="928" spans="2:22" ht="17.25" customHeight="1" x14ac:dyDescent="0.2">
      <c r="B928" s="17"/>
      <c r="C928" s="56"/>
      <c r="D928" s="8"/>
      <c r="E928" s="8"/>
      <c r="F928" s="8"/>
      <c r="G928" s="38"/>
      <c r="H928" s="38"/>
      <c r="I928" s="38"/>
      <c r="J928" s="9"/>
      <c r="K928" s="9"/>
      <c r="L928" s="9"/>
      <c r="M928" s="9"/>
      <c r="N928" s="11"/>
      <c r="O928" s="17"/>
      <c r="P928" s="17"/>
      <c r="Q928" s="18"/>
      <c r="R928" s="17"/>
      <c r="S928" s="39"/>
      <c r="T928" s="39"/>
      <c r="U928" s="19"/>
      <c r="V928" s="17"/>
    </row>
    <row r="929" spans="2:22" ht="17.25" customHeight="1" x14ac:dyDescent="0.2">
      <c r="B929" s="17"/>
      <c r="C929" s="56"/>
      <c r="D929" s="8"/>
      <c r="E929" s="8"/>
      <c r="F929" s="8"/>
      <c r="G929" s="38"/>
      <c r="H929" s="38"/>
      <c r="I929" s="38"/>
      <c r="J929" s="9"/>
      <c r="K929" s="9"/>
      <c r="L929" s="9"/>
      <c r="M929" s="9"/>
      <c r="N929" s="11"/>
      <c r="O929" s="17"/>
      <c r="P929" s="17"/>
      <c r="Q929" s="18"/>
      <c r="R929" s="17"/>
      <c r="S929" s="39"/>
      <c r="T929" s="39"/>
      <c r="U929" s="19"/>
      <c r="V929" s="17"/>
    </row>
    <row r="930" spans="2:22" ht="17.25" customHeight="1" x14ac:dyDescent="0.2">
      <c r="B930" s="17"/>
      <c r="C930" s="56"/>
      <c r="D930" s="8"/>
      <c r="E930" s="8"/>
      <c r="F930" s="8"/>
      <c r="G930" s="38"/>
      <c r="H930" s="38"/>
      <c r="I930" s="38"/>
      <c r="J930" s="9"/>
      <c r="K930" s="9"/>
      <c r="L930" s="9"/>
      <c r="M930" s="9"/>
      <c r="N930" s="11"/>
      <c r="O930" s="17"/>
      <c r="P930" s="17"/>
      <c r="Q930" s="18"/>
      <c r="R930" s="17"/>
      <c r="S930" s="39"/>
      <c r="T930" s="39"/>
      <c r="U930" s="19"/>
      <c r="V930" s="17"/>
    </row>
    <row r="931" spans="2:22" ht="17.25" customHeight="1" x14ac:dyDescent="0.2">
      <c r="B931" s="17"/>
      <c r="C931" s="56"/>
      <c r="D931" s="8"/>
      <c r="E931" s="8"/>
      <c r="F931" s="8"/>
      <c r="G931" s="38"/>
      <c r="H931" s="38"/>
      <c r="I931" s="38"/>
      <c r="J931" s="9"/>
      <c r="K931" s="9"/>
      <c r="L931" s="9"/>
      <c r="M931" s="9"/>
      <c r="N931" s="11"/>
      <c r="O931" s="17"/>
      <c r="P931" s="17"/>
      <c r="Q931" s="18"/>
      <c r="R931" s="17"/>
      <c r="S931" s="39"/>
      <c r="T931" s="39"/>
      <c r="U931" s="19"/>
      <c r="V931" s="17"/>
    </row>
    <row r="932" spans="2:22" ht="17.25" customHeight="1" x14ac:dyDescent="0.2">
      <c r="B932" s="17"/>
      <c r="C932" s="56"/>
      <c r="D932" s="8"/>
      <c r="E932" s="8"/>
      <c r="F932" s="8"/>
      <c r="G932" s="38"/>
      <c r="H932" s="38"/>
      <c r="I932" s="38"/>
      <c r="J932" s="9"/>
      <c r="K932" s="9"/>
      <c r="L932" s="9"/>
      <c r="M932" s="9"/>
      <c r="N932" s="11"/>
      <c r="O932" s="17"/>
      <c r="P932" s="17"/>
      <c r="Q932" s="18"/>
      <c r="R932" s="17"/>
      <c r="S932" s="39"/>
      <c r="T932" s="39"/>
      <c r="U932" s="19"/>
      <c r="V932" s="17"/>
    </row>
    <row r="933" spans="2:22" ht="17.25" customHeight="1" x14ac:dyDescent="0.2">
      <c r="B933" s="17"/>
      <c r="C933" s="56"/>
      <c r="D933" s="8"/>
      <c r="E933" s="8"/>
      <c r="F933" s="8"/>
      <c r="G933" s="38"/>
      <c r="H933" s="38"/>
      <c r="I933" s="38"/>
      <c r="J933" s="9"/>
      <c r="K933" s="9"/>
      <c r="L933" s="9"/>
      <c r="M933" s="9"/>
      <c r="N933" s="11"/>
      <c r="O933" s="17"/>
      <c r="P933" s="17"/>
      <c r="Q933" s="18"/>
      <c r="R933" s="17"/>
      <c r="S933" s="39"/>
      <c r="T933" s="39"/>
      <c r="U933" s="19"/>
      <c r="V933" s="17"/>
    </row>
    <row r="934" spans="2:22" ht="17.25" customHeight="1" x14ac:dyDescent="0.2">
      <c r="B934" s="17"/>
      <c r="C934" s="56"/>
      <c r="D934" s="8"/>
      <c r="E934" s="8"/>
      <c r="F934" s="8"/>
      <c r="G934" s="38"/>
      <c r="H934" s="38"/>
      <c r="I934" s="38"/>
      <c r="J934" s="9"/>
      <c r="K934" s="9"/>
      <c r="L934" s="9"/>
      <c r="M934" s="9"/>
      <c r="N934" s="11"/>
      <c r="O934" s="17"/>
      <c r="P934" s="17"/>
      <c r="Q934" s="18"/>
      <c r="R934" s="17"/>
      <c r="S934" s="39"/>
      <c r="T934" s="39"/>
      <c r="U934" s="19"/>
      <c r="V934" s="17"/>
    </row>
    <row r="935" spans="2:22" ht="17.25" customHeight="1" x14ac:dyDescent="0.2">
      <c r="B935" s="17"/>
      <c r="C935" s="56"/>
      <c r="D935" s="8"/>
      <c r="E935" s="8"/>
      <c r="F935" s="8"/>
      <c r="G935" s="38"/>
      <c r="H935" s="38"/>
      <c r="I935" s="38"/>
      <c r="J935" s="9"/>
      <c r="K935" s="9"/>
      <c r="L935" s="9"/>
      <c r="M935" s="9"/>
      <c r="N935" s="11"/>
      <c r="O935" s="17"/>
      <c r="P935" s="17"/>
      <c r="Q935" s="18"/>
      <c r="R935" s="17"/>
      <c r="S935" s="39"/>
      <c r="T935" s="39"/>
      <c r="U935" s="19"/>
      <c r="V935" s="17"/>
    </row>
    <row r="936" spans="2:22" ht="17.25" customHeight="1" x14ac:dyDescent="0.2">
      <c r="B936" s="17"/>
      <c r="C936" s="56"/>
      <c r="D936" s="8"/>
      <c r="E936" s="8"/>
      <c r="F936" s="8"/>
      <c r="G936" s="38"/>
      <c r="H936" s="38"/>
      <c r="I936" s="38"/>
      <c r="J936" s="9"/>
      <c r="K936" s="9"/>
      <c r="L936" s="9"/>
      <c r="M936" s="9"/>
      <c r="N936" s="11"/>
      <c r="O936" s="17"/>
      <c r="P936" s="17"/>
      <c r="Q936" s="18"/>
      <c r="R936" s="17"/>
      <c r="S936" s="39"/>
      <c r="T936" s="39"/>
      <c r="U936" s="19"/>
      <c r="V936" s="17"/>
    </row>
    <row r="937" spans="2:22" ht="17.25" customHeight="1" x14ac:dyDescent="0.2">
      <c r="B937" s="17"/>
      <c r="C937" s="145"/>
      <c r="D937" s="8"/>
      <c r="E937" s="8"/>
      <c r="F937" s="8"/>
      <c r="G937" s="38"/>
      <c r="H937" s="38"/>
      <c r="I937" s="38"/>
      <c r="J937" s="9"/>
      <c r="K937" s="9"/>
      <c r="L937" s="9"/>
      <c r="M937" s="9"/>
      <c r="N937" s="11"/>
      <c r="O937" s="17"/>
      <c r="P937" s="17"/>
      <c r="Q937" s="18"/>
      <c r="R937" s="17"/>
      <c r="S937" s="39"/>
      <c r="T937" s="39"/>
      <c r="U937" s="19"/>
      <c r="V937" s="17"/>
    </row>
    <row r="938" spans="2:22" ht="17.25" customHeight="1" x14ac:dyDescent="0.2">
      <c r="B938" s="17"/>
      <c r="C938" s="145"/>
      <c r="D938" s="8"/>
      <c r="E938" s="8"/>
      <c r="F938" s="8"/>
      <c r="G938" s="38"/>
      <c r="H938" s="38"/>
      <c r="I938" s="38"/>
      <c r="J938" s="9"/>
      <c r="K938" s="9"/>
      <c r="L938" s="9"/>
      <c r="M938" s="9"/>
      <c r="N938" s="11"/>
      <c r="O938" s="17"/>
      <c r="P938" s="17"/>
      <c r="Q938" s="18"/>
      <c r="R938" s="17"/>
      <c r="S938" s="39"/>
      <c r="T938" s="39"/>
      <c r="U938" s="19"/>
      <c r="V938" s="17"/>
    </row>
    <row r="939" spans="2:22" ht="17.25" customHeight="1" x14ac:dyDescent="0.2">
      <c r="B939" s="17"/>
      <c r="C939" s="145"/>
      <c r="D939" s="8"/>
      <c r="E939" s="8"/>
      <c r="F939" s="8"/>
      <c r="G939" s="38"/>
      <c r="H939" s="38"/>
      <c r="I939" s="38"/>
      <c r="J939" s="9"/>
      <c r="K939" s="9"/>
      <c r="L939" s="9"/>
      <c r="M939" s="9"/>
      <c r="N939" s="11"/>
      <c r="O939" s="17"/>
      <c r="P939" s="17"/>
      <c r="Q939" s="18"/>
      <c r="R939" s="17"/>
      <c r="S939" s="39"/>
      <c r="T939" s="39"/>
      <c r="U939" s="19"/>
      <c r="V939" s="17"/>
    </row>
    <row r="940" spans="2:22" ht="17.25" customHeight="1" x14ac:dyDescent="0.2">
      <c r="B940" s="17"/>
      <c r="C940" s="145"/>
      <c r="D940" s="8"/>
      <c r="E940" s="8"/>
      <c r="F940" s="8"/>
      <c r="G940" s="38"/>
      <c r="H940" s="38"/>
      <c r="I940" s="38"/>
      <c r="J940" s="9"/>
      <c r="K940" s="9"/>
      <c r="L940" s="9"/>
      <c r="M940" s="9"/>
      <c r="N940" s="11"/>
      <c r="O940" s="17"/>
      <c r="P940" s="17"/>
      <c r="Q940" s="18"/>
      <c r="R940" s="17"/>
      <c r="S940" s="39"/>
      <c r="T940" s="39"/>
      <c r="U940" s="19"/>
      <c r="V940" s="17"/>
    </row>
    <row r="941" spans="2:22" ht="17.25" customHeight="1" x14ac:dyDescent="0.2">
      <c r="B941" s="17"/>
      <c r="C941" s="145"/>
      <c r="D941" s="8"/>
      <c r="E941" s="8"/>
      <c r="F941" s="8"/>
      <c r="G941" s="38"/>
      <c r="H941" s="38"/>
      <c r="I941" s="38"/>
      <c r="J941" s="9"/>
      <c r="K941" s="9"/>
      <c r="L941" s="9"/>
      <c r="M941" s="9"/>
      <c r="N941" s="11"/>
      <c r="O941" s="17"/>
      <c r="P941" s="17"/>
      <c r="Q941" s="18"/>
      <c r="R941" s="17"/>
      <c r="S941" s="39"/>
      <c r="T941" s="39"/>
      <c r="U941" s="19"/>
      <c r="V941" s="17"/>
    </row>
    <row r="942" spans="2:22" ht="17.25" customHeight="1" x14ac:dyDescent="0.2">
      <c r="B942" s="17"/>
      <c r="C942" s="145"/>
      <c r="D942" s="8"/>
      <c r="E942" s="8"/>
      <c r="F942" s="8"/>
      <c r="G942" s="38"/>
      <c r="H942" s="38"/>
      <c r="I942" s="38"/>
      <c r="J942" s="9"/>
      <c r="K942" s="9"/>
      <c r="L942" s="9"/>
      <c r="M942" s="9"/>
      <c r="N942" s="11"/>
      <c r="O942" s="17"/>
      <c r="P942" s="17"/>
      <c r="Q942" s="18"/>
      <c r="R942" s="17"/>
      <c r="S942" s="39"/>
      <c r="T942" s="39"/>
      <c r="U942" s="19"/>
      <c r="V942" s="17"/>
    </row>
    <row r="943" spans="2:22" ht="17.25" customHeight="1" x14ac:dyDescent="0.2">
      <c r="B943" s="17"/>
      <c r="C943" s="145"/>
      <c r="D943" s="8"/>
      <c r="E943" s="8"/>
      <c r="F943" s="8"/>
      <c r="G943" s="38"/>
      <c r="H943" s="38"/>
      <c r="I943" s="38"/>
      <c r="J943" s="9"/>
      <c r="K943" s="9"/>
      <c r="L943" s="9"/>
      <c r="M943" s="9"/>
      <c r="N943" s="11"/>
      <c r="O943" s="17"/>
      <c r="P943" s="17"/>
      <c r="Q943" s="18"/>
      <c r="R943" s="17"/>
      <c r="S943" s="39"/>
      <c r="T943" s="39"/>
      <c r="U943" s="19"/>
      <c r="V943" s="17"/>
    </row>
    <row r="944" spans="2:22" ht="17.25" customHeight="1" x14ac:dyDescent="0.2">
      <c r="B944" s="17"/>
      <c r="C944" s="145"/>
      <c r="D944" s="8"/>
      <c r="E944" s="8"/>
      <c r="F944" s="8"/>
      <c r="G944" s="38"/>
      <c r="H944" s="38"/>
      <c r="I944" s="38"/>
      <c r="J944" s="9"/>
      <c r="K944" s="9"/>
      <c r="L944" s="9"/>
      <c r="M944" s="9"/>
      <c r="N944" s="11"/>
      <c r="O944" s="17"/>
      <c r="P944" s="17"/>
      <c r="Q944" s="18"/>
      <c r="R944" s="17"/>
      <c r="S944" s="39"/>
      <c r="T944" s="39"/>
      <c r="U944" s="19"/>
      <c r="V944" s="17"/>
    </row>
    <row r="945" spans="2:22" ht="17.25" customHeight="1" x14ac:dyDescent="0.2">
      <c r="B945" s="17"/>
      <c r="C945" s="145"/>
      <c r="D945" s="8"/>
      <c r="E945" s="8"/>
      <c r="F945" s="8"/>
      <c r="G945" s="38"/>
      <c r="H945" s="38"/>
      <c r="I945" s="38"/>
      <c r="J945" s="9"/>
      <c r="K945" s="9"/>
      <c r="L945" s="9"/>
      <c r="M945" s="9"/>
      <c r="N945" s="11"/>
      <c r="O945" s="17"/>
      <c r="P945" s="17"/>
      <c r="Q945" s="18"/>
      <c r="R945" s="17"/>
      <c r="S945" s="39"/>
      <c r="T945" s="39"/>
      <c r="U945" s="19"/>
      <c r="V945" s="17"/>
    </row>
    <row r="946" spans="2:22" ht="17.25" customHeight="1" x14ac:dyDescent="0.2">
      <c r="B946" s="17"/>
      <c r="C946" s="145"/>
      <c r="D946" s="8"/>
      <c r="E946" s="8"/>
      <c r="F946" s="8"/>
      <c r="G946" s="38"/>
      <c r="H946" s="38"/>
      <c r="I946" s="38"/>
      <c r="J946" s="9"/>
      <c r="K946" s="9"/>
      <c r="L946" s="9"/>
      <c r="M946" s="9"/>
      <c r="N946" s="11"/>
      <c r="O946" s="17"/>
      <c r="P946" s="17"/>
      <c r="Q946" s="18"/>
      <c r="R946" s="17"/>
      <c r="S946" s="39"/>
      <c r="T946" s="39"/>
      <c r="U946" s="19"/>
      <c r="V946" s="17"/>
    </row>
    <row r="947" spans="2:22" ht="17.25" customHeight="1" x14ac:dyDescent="0.2">
      <c r="B947" s="17"/>
      <c r="C947" s="145"/>
      <c r="D947" s="8"/>
      <c r="E947" s="8"/>
      <c r="F947" s="8"/>
      <c r="G947" s="38"/>
      <c r="H947" s="38"/>
      <c r="I947" s="38"/>
      <c r="J947" s="9"/>
      <c r="K947" s="9"/>
      <c r="L947" s="9"/>
      <c r="M947" s="9"/>
      <c r="N947" s="11"/>
      <c r="O947" s="17"/>
      <c r="P947" s="17"/>
      <c r="Q947" s="18"/>
      <c r="R947" s="17"/>
      <c r="S947" s="39"/>
      <c r="T947" s="39"/>
      <c r="U947" s="19"/>
      <c r="V947" s="17"/>
    </row>
    <row r="948" spans="2:22" ht="17.25" customHeight="1" x14ac:dyDescent="0.2">
      <c r="B948" s="17"/>
      <c r="C948" s="145"/>
      <c r="D948" s="8"/>
      <c r="E948" s="8"/>
      <c r="F948" s="8"/>
      <c r="G948" s="38"/>
      <c r="H948" s="38"/>
      <c r="I948" s="38"/>
      <c r="J948" s="9"/>
      <c r="K948" s="9"/>
      <c r="L948" s="9"/>
      <c r="M948" s="9"/>
      <c r="N948" s="11"/>
      <c r="O948" s="17"/>
      <c r="P948" s="17"/>
      <c r="Q948" s="18"/>
      <c r="R948" s="17"/>
      <c r="S948" s="39"/>
      <c r="T948" s="39"/>
      <c r="U948" s="19"/>
      <c r="V948" s="17"/>
    </row>
    <row r="949" spans="2:22" ht="17.25" customHeight="1" x14ac:dyDescent="0.2">
      <c r="B949" s="17"/>
      <c r="C949" s="145"/>
      <c r="D949" s="8"/>
      <c r="E949" s="8"/>
      <c r="F949" s="8"/>
      <c r="G949" s="38"/>
      <c r="H949" s="38"/>
      <c r="I949" s="38"/>
      <c r="J949" s="9"/>
      <c r="K949" s="9"/>
      <c r="L949" s="9"/>
      <c r="M949" s="9"/>
      <c r="N949" s="11"/>
      <c r="O949" s="17"/>
      <c r="P949" s="17"/>
      <c r="Q949" s="18"/>
      <c r="R949" s="17"/>
      <c r="S949" s="39"/>
      <c r="T949" s="39"/>
      <c r="U949" s="19"/>
      <c r="V949" s="17"/>
    </row>
    <row r="950" spans="2:22" ht="17.25" customHeight="1" x14ac:dyDescent="0.2">
      <c r="B950" s="17"/>
      <c r="C950" s="145"/>
      <c r="D950" s="8"/>
      <c r="E950" s="8"/>
      <c r="F950" s="8"/>
      <c r="G950" s="38"/>
      <c r="H950" s="38"/>
      <c r="I950" s="38"/>
      <c r="J950" s="9"/>
      <c r="K950" s="9"/>
      <c r="L950" s="9"/>
      <c r="M950" s="9"/>
      <c r="N950" s="11"/>
      <c r="O950" s="17"/>
      <c r="P950" s="17"/>
      <c r="Q950" s="18"/>
      <c r="R950" s="17"/>
      <c r="S950" s="39"/>
      <c r="T950" s="39"/>
      <c r="U950" s="19"/>
      <c r="V950" s="17"/>
    </row>
    <row r="951" spans="2:22" ht="17.25" customHeight="1" x14ac:dyDescent="0.2">
      <c r="B951" s="17"/>
      <c r="C951" s="145"/>
      <c r="D951" s="8"/>
      <c r="E951" s="8"/>
      <c r="F951" s="8"/>
      <c r="G951" s="38"/>
      <c r="H951" s="38"/>
      <c r="I951" s="38"/>
      <c r="J951" s="9"/>
      <c r="K951" s="9"/>
      <c r="L951" s="9"/>
      <c r="M951" s="9"/>
      <c r="N951" s="11"/>
      <c r="O951" s="17"/>
      <c r="P951" s="17"/>
      <c r="Q951" s="18"/>
      <c r="R951" s="17"/>
      <c r="S951" s="39"/>
      <c r="T951" s="39"/>
      <c r="U951" s="19"/>
      <c r="V951" s="17"/>
    </row>
    <row r="952" spans="2:22" ht="17.25" customHeight="1" x14ac:dyDescent="0.2">
      <c r="B952" s="17"/>
      <c r="C952" s="145"/>
      <c r="D952" s="8"/>
      <c r="E952" s="8"/>
      <c r="F952" s="8"/>
      <c r="G952" s="38"/>
      <c r="H952" s="38"/>
      <c r="I952" s="38"/>
      <c r="J952" s="9"/>
      <c r="K952" s="9"/>
      <c r="L952" s="9"/>
      <c r="M952" s="9"/>
      <c r="N952" s="11"/>
      <c r="O952" s="17"/>
      <c r="P952" s="17"/>
      <c r="Q952" s="18"/>
      <c r="R952" s="17"/>
      <c r="S952" s="39"/>
      <c r="T952" s="39"/>
      <c r="U952" s="19"/>
      <c r="V952" s="17"/>
    </row>
    <row r="953" spans="2:22" ht="17.25" customHeight="1" x14ac:dyDescent="0.2">
      <c r="B953" s="17"/>
      <c r="C953" s="145"/>
      <c r="D953" s="8"/>
      <c r="E953" s="8"/>
      <c r="F953" s="8"/>
      <c r="G953" s="38"/>
      <c r="H953" s="38"/>
      <c r="I953" s="38"/>
      <c r="J953" s="9"/>
      <c r="K953" s="9"/>
      <c r="L953" s="9"/>
      <c r="M953" s="9"/>
      <c r="N953" s="11"/>
      <c r="O953" s="17"/>
      <c r="P953" s="17"/>
      <c r="Q953" s="18"/>
      <c r="R953" s="17"/>
      <c r="S953" s="39"/>
      <c r="T953" s="39"/>
      <c r="U953" s="19"/>
      <c r="V953" s="17"/>
    </row>
    <row r="954" spans="2:22" ht="17.25" customHeight="1" x14ac:dyDescent="0.2">
      <c r="B954" s="17"/>
      <c r="C954" s="145"/>
      <c r="D954" s="8"/>
      <c r="E954" s="8"/>
      <c r="F954" s="8"/>
      <c r="G954" s="38"/>
      <c r="H954" s="38"/>
      <c r="I954" s="38"/>
      <c r="J954" s="9"/>
      <c r="K954" s="9"/>
      <c r="L954" s="9"/>
      <c r="M954" s="9"/>
      <c r="N954" s="11"/>
      <c r="O954" s="17"/>
      <c r="P954" s="17"/>
      <c r="Q954" s="18"/>
      <c r="R954" s="17"/>
      <c r="S954" s="39"/>
      <c r="T954" s="39"/>
      <c r="U954" s="19"/>
      <c r="V954" s="17"/>
    </row>
    <row r="955" spans="2:22" ht="17.25" customHeight="1" x14ac:dyDescent="0.2">
      <c r="B955" s="17"/>
      <c r="C955" s="145"/>
      <c r="D955" s="8"/>
      <c r="E955" s="8"/>
      <c r="F955" s="8"/>
      <c r="G955" s="38"/>
      <c r="H955" s="38"/>
      <c r="I955" s="38"/>
      <c r="J955" s="9"/>
      <c r="K955" s="9"/>
      <c r="L955" s="9"/>
      <c r="M955" s="9"/>
      <c r="N955" s="11"/>
      <c r="O955" s="17"/>
      <c r="P955" s="17"/>
      <c r="Q955" s="18"/>
      <c r="R955" s="17"/>
      <c r="S955" s="39"/>
      <c r="T955" s="39"/>
      <c r="U955" s="19"/>
      <c r="V955" s="17"/>
    </row>
    <row r="956" spans="2:22" ht="17.25" customHeight="1" x14ac:dyDescent="0.2">
      <c r="B956" s="17"/>
      <c r="C956" s="145"/>
      <c r="D956" s="8"/>
      <c r="E956" s="8"/>
      <c r="F956" s="8"/>
      <c r="G956" s="38"/>
      <c r="H956" s="38"/>
      <c r="I956" s="38"/>
      <c r="J956" s="9"/>
      <c r="K956" s="9"/>
      <c r="L956" s="9"/>
      <c r="M956" s="9"/>
      <c r="N956" s="11"/>
      <c r="O956" s="17"/>
      <c r="P956" s="17"/>
      <c r="Q956" s="18"/>
      <c r="R956" s="17"/>
      <c r="S956" s="39"/>
      <c r="T956" s="39"/>
      <c r="U956" s="19"/>
      <c r="V956" s="17"/>
    </row>
    <row r="957" spans="2:22" ht="17.25" customHeight="1" x14ac:dyDescent="0.2">
      <c r="B957" s="17"/>
      <c r="C957" s="145"/>
      <c r="D957" s="8"/>
      <c r="E957" s="8"/>
      <c r="F957" s="8"/>
      <c r="G957" s="38"/>
      <c r="H957" s="38"/>
      <c r="I957" s="38"/>
      <c r="J957" s="9"/>
      <c r="K957" s="9"/>
      <c r="L957" s="9"/>
      <c r="M957" s="9"/>
      <c r="N957" s="11"/>
      <c r="O957" s="17"/>
      <c r="P957" s="17"/>
      <c r="Q957" s="18"/>
      <c r="R957" s="17"/>
      <c r="S957" s="39"/>
      <c r="T957" s="39"/>
      <c r="U957" s="19"/>
      <c r="V957" s="17"/>
    </row>
    <row r="958" spans="2:22" ht="17.25" customHeight="1" x14ac:dyDescent="0.2">
      <c r="B958" s="17"/>
      <c r="C958" s="145"/>
      <c r="D958" s="8"/>
      <c r="E958" s="8"/>
      <c r="F958" s="8"/>
      <c r="G958" s="38"/>
      <c r="H958" s="38"/>
      <c r="I958" s="38"/>
      <c r="J958" s="9"/>
      <c r="K958" s="9"/>
      <c r="L958" s="9"/>
      <c r="M958" s="9"/>
      <c r="N958" s="11"/>
      <c r="O958" s="17"/>
      <c r="P958" s="17"/>
      <c r="Q958" s="18"/>
      <c r="R958" s="17"/>
      <c r="S958" s="39"/>
      <c r="T958" s="39"/>
      <c r="U958" s="19"/>
      <c r="V958" s="17"/>
    </row>
    <row r="959" spans="2:22" ht="17.25" customHeight="1" x14ac:dyDescent="0.2">
      <c r="B959" s="17"/>
      <c r="C959" s="145"/>
      <c r="D959" s="8"/>
      <c r="E959" s="8"/>
      <c r="F959" s="8"/>
      <c r="G959" s="38"/>
      <c r="H959" s="38"/>
      <c r="I959" s="38"/>
      <c r="J959" s="9"/>
      <c r="K959" s="9"/>
      <c r="L959" s="9"/>
      <c r="M959" s="9"/>
      <c r="N959" s="11"/>
      <c r="O959" s="17"/>
      <c r="P959" s="17"/>
      <c r="Q959" s="18"/>
      <c r="R959" s="17"/>
      <c r="S959" s="39"/>
      <c r="T959" s="39"/>
      <c r="U959" s="19"/>
      <c r="V959" s="17"/>
    </row>
    <row r="960" spans="2:22" ht="17.25" customHeight="1" x14ac:dyDescent="0.2">
      <c r="B960" s="17"/>
      <c r="C960" s="145"/>
      <c r="D960" s="8"/>
      <c r="E960" s="8"/>
      <c r="F960" s="8"/>
      <c r="G960" s="38"/>
      <c r="H960" s="38"/>
      <c r="I960" s="38"/>
      <c r="J960" s="9"/>
      <c r="K960" s="9"/>
      <c r="L960" s="9"/>
      <c r="M960" s="9"/>
      <c r="N960" s="11"/>
      <c r="O960" s="17"/>
      <c r="P960" s="17"/>
      <c r="Q960" s="18"/>
      <c r="R960" s="17"/>
      <c r="S960" s="39"/>
      <c r="T960" s="39"/>
      <c r="U960" s="19"/>
      <c r="V960" s="17"/>
    </row>
    <row r="961" spans="2:22" ht="17.25" customHeight="1" x14ac:dyDescent="0.2">
      <c r="B961" s="17"/>
      <c r="C961" s="145"/>
      <c r="D961" s="8"/>
      <c r="E961" s="8"/>
      <c r="F961" s="8"/>
      <c r="G961" s="38"/>
      <c r="H961" s="38"/>
      <c r="I961" s="38"/>
      <c r="J961" s="9"/>
      <c r="K961" s="9"/>
      <c r="L961" s="9"/>
      <c r="M961" s="9"/>
      <c r="N961" s="11"/>
      <c r="O961" s="17"/>
      <c r="P961" s="17"/>
      <c r="Q961" s="18"/>
      <c r="R961" s="17"/>
      <c r="S961" s="39"/>
      <c r="T961" s="39"/>
      <c r="U961" s="19"/>
      <c r="V961" s="17"/>
    </row>
    <row r="962" spans="2:22" ht="17.25" customHeight="1" x14ac:dyDescent="0.2">
      <c r="B962" s="17"/>
      <c r="C962" s="145"/>
      <c r="D962" s="8"/>
      <c r="E962" s="8"/>
      <c r="F962" s="8"/>
      <c r="G962" s="38"/>
      <c r="H962" s="38"/>
      <c r="I962" s="38"/>
      <c r="J962" s="9"/>
      <c r="K962" s="9"/>
      <c r="L962" s="9"/>
      <c r="M962" s="9"/>
      <c r="N962" s="11"/>
      <c r="O962" s="17"/>
      <c r="P962" s="17"/>
      <c r="Q962" s="18"/>
      <c r="R962" s="17"/>
      <c r="S962" s="39"/>
      <c r="T962" s="39"/>
      <c r="U962" s="19"/>
      <c r="V962" s="17"/>
    </row>
    <row r="963" spans="2:22" ht="17.25" customHeight="1" x14ac:dyDescent="0.2">
      <c r="B963" s="17"/>
      <c r="C963" s="145"/>
      <c r="D963" s="8"/>
      <c r="E963" s="8"/>
      <c r="F963" s="8"/>
      <c r="G963" s="38"/>
      <c r="H963" s="38"/>
      <c r="I963" s="38"/>
      <c r="J963" s="9"/>
      <c r="K963" s="9"/>
      <c r="L963" s="9"/>
      <c r="M963" s="9"/>
      <c r="N963" s="11"/>
      <c r="O963" s="17"/>
      <c r="P963" s="17"/>
      <c r="Q963" s="18"/>
      <c r="R963" s="17"/>
      <c r="S963" s="39"/>
      <c r="T963" s="39"/>
      <c r="U963" s="19"/>
      <c r="V963" s="17"/>
    </row>
    <row r="964" spans="2:22" ht="17.25" customHeight="1" x14ac:dyDescent="0.2">
      <c r="B964" s="17"/>
      <c r="C964" s="145"/>
      <c r="D964" s="8"/>
      <c r="E964" s="8"/>
      <c r="F964" s="8"/>
      <c r="G964" s="38"/>
      <c r="H964" s="38"/>
      <c r="I964" s="38"/>
      <c r="J964" s="9"/>
      <c r="K964" s="9"/>
      <c r="L964" s="9"/>
      <c r="M964" s="9"/>
      <c r="N964" s="11"/>
      <c r="O964" s="17"/>
      <c r="P964" s="17"/>
      <c r="Q964" s="18"/>
      <c r="R964" s="17"/>
      <c r="S964" s="39"/>
      <c r="T964" s="39"/>
      <c r="U964" s="19"/>
      <c r="V964" s="17"/>
    </row>
    <row r="965" spans="2:22" ht="17.25" customHeight="1" x14ac:dyDescent="0.2">
      <c r="B965" s="17"/>
      <c r="C965" s="145"/>
      <c r="D965" s="8"/>
      <c r="E965" s="8"/>
      <c r="F965" s="8"/>
      <c r="G965" s="38"/>
      <c r="H965" s="38"/>
      <c r="I965" s="38"/>
      <c r="J965" s="9"/>
      <c r="K965" s="9"/>
      <c r="L965" s="9"/>
      <c r="M965" s="9"/>
      <c r="N965" s="11"/>
      <c r="O965" s="17"/>
      <c r="P965" s="17"/>
      <c r="Q965" s="18"/>
      <c r="R965" s="17"/>
      <c r="S965" s="39"/>
      <c r="T965" s="39"/>
      <c r="U965" s="19"/>
      <c r="V965" s="17"/>
    </row>
    <row r="966" spans="2:22" ht="17.25" customHeight="1" x14ac:dyDescent="0.2">
      <c r="B966" s="17"/>
      <c r="C966" s="145"/>
      <c r="D966" s="8"/>
      <c r="E966" s="8"/>
      <c r="F966" s="8"/>
      <c r="G966" s="38"/>
      <c r="H966" s="38"/>
      <c r="I966" s="38"/>
      <c r="J966" s="9"/>
      <c r="K966" s="9"/>
      <c r="L966" s="9"/>
      <c r="M966" s="9"/>
      <c r="N966" s="11"/>
      <c r="O966" s="17"/>
      <c r="P966" s="17"/>
      <c r="Q966" s="18"/>
      <c r="R966" s="17"/>
      <c r="S966" s="39"/>
      <c r="T966" s="39"/>
      <c r="U966" s="19"/>
      <c r="V966" s="17"/>
    </row>
    <row r="967" spans="2:22" ht="17.25" customHeight="1" x14ac:dyDescent="0.2">
      <c r="B967" s="17"/>
      <c r="C967" s="145"/>
      <c r="D967" s="8"/>
      <c r="E967" s="8"/>
      <c r="F967" s="8"/>
      <c r="G967" s="38"/>
      <c r="H967" s="38"/>
      <c r="I967" s="38"/>
      <c r="J967" s="9"/>
      <c r="K967" s="9"/>
      <c r="L967" s="9"/>
      <c r="M967" s="9"/>
      <c r="N967" s="11"/>
      <c r="O967" s="17"/>
      <c r="P967" s="17"/>
      <c r="Q967" s="18"/>
      <c r="R967" s="17"/>
      <c r="S967" s="39"/>
      <c r="T967" s="39"/>
      <c r="U967" s="19"/>
      <c r="V967" s="17"/>
    </row>
    <row r="968" spans="2:22" ht="17.25" customHeight="1" x14ac:dyDescent="0.2">
      <c r="B968" s="17"/>
      <c r="C968" s="145"/>
      <c r="D968" s="8"/>
      <c r="E968" s="8"/>
      <c r="F968" s="8"/>
      <c r="G968" s="38"/>
      <c r="H968" s="38"/>
      <c r="I968" s="38"/>
      <c r="J968" s="9"/>
      <c r="K968" s="9"/>
      <c r="L968" s="9"/>
      <c r="M968" s="9"/>
      <c r="N968" s="11"/>
      <c r="O968" s="17"/>
      <c r="P968" s="17"/>
      <c r="Q968" s="18"/>
      <c r="R968" s="17"/>
      <c r="S968" s="39"/>
      <c r="T968" s="39"/>
      <c r="U968" s="19"/>
      <c r="V968" s="17"/>
    </row>
    <row r="969" spans="2:22" ht="17.25" customHeight="1" x14ac:dyDescent="0.2">
      <c r="B969" s="17"/>
      <c r="C969" s="145"/>
      <c r="D969" s="8"/>
      <c r="E969" s="8"/>
      <c r="F969" s="8"/>
      <c r="G969" s="38"/>
      <c r="H969" s="38"/>
      <c r="I969" s="38"/>
      <c r="J969" s="9"/>
      <c r="K969" s="9"/>
      <c r="L969" s="9"/>
      <c r="M969" s="9"/>
      <c r="N969" s="11"/>
      <c r="O969" s="17"/>
      <c r="P969" s="17"/>
      <c r="Q969" s="18"/>
      <c r="R969" s="17"/>
      <c r="S969" s="39"/>
      <c r="T969" s="39"/>
      <c r="U969" s="19"/>
      <c r="V969" s="17"/>
    </row>
    <row r="970" spans="2:22" ht="17.25" customHeight="1" x14ac:dyDescent="0.2">
      <c r="B970" s="17"/>
      <c r="C970" s="145"/>
      <c r="D970" s="8"/>
      <c r="E970" s="8"/>
      <c r="F970" s="8"/>
      <c r="G970" s="38"/>
      <c r="H970" s="38"/>
      <c r="I970" s="38"/>
      <c r="J970" s="9"/>
      <c r="K970" s="9"/>
      <c r="L970" s="9"/>
      <c r="M970" s="9"/>
      <c r="N970" s="11"/>
      <c r="O970" s="17"/>
      <c r="P970" s="17"/>
      <c r="Q970" s="18"/>
      <c r="R970" s="17"/>
      <c r="S970" s="39"/>
      <c r="T970" s="39"/>
      <c r="U970" s="19"/>
      <c r="V970" s="17"/>
    </row>
    <row r="971" spans="2:22" ht="17.25" customHeight="1" x14ac:dyDescent="0.2">
      <c r="B971" s="17"/>
      <c r="C971" s="145"/>
      <c r="D971" s="8"/>
      <c r="E971" s="8"/>
      <c r="F971" s="8"/>
      <c r="G971" s="38"/>
      <c r="H971" s="38"/>
      <c r="I971" s="38"/>
      <c r="J971" s="9"/>
      <c r="K971" s="9"/>
      <c r="L971" s="9"/>
      <c r="M971" s="9"/>
      <c r="N971" s="11"/>
      <c r="O971" s="17"/>
      <c r="P971" s="17"/>
      <c r="Q971" s="18"/>
      <c r="R971" s="17"/>
      <c r="S971" s="39"/>
      <c r="T971" s="39"/>
      <c r="U971" s="19"/>
      <c r="V971" s="17"/>
    </row>
    <row r="972" spans="2:22" ht="17.25" customHeight="1" x14ac:dyDescent="0.2">
      <c r="B972" s="17"/>
      <c r="C972" s="145"/>
      <c r="D972" s="8"/>
      <c r="E972" s="8"/>
      <c r="F972" s="8"/>
      <c r="G972" s="38"/>
      <c r="H972" s="38"/>
      <c r="I972" s="38"/>
      <c r="J972" s="9"/>
      <c r="K972" s="9"/>
      <c r="L972" s="9"/>
      <c r="M972" s="9"/>
      <c r="N972" s="11"/>
      <c r="O972" s="17"/>
      <c r="P972" s="17"/>
      <c r="Q972" s="18"/>
      <c r="R972" s="17"/>
      <c r="S972" s="39"/>
      <c r="T972" s="39"/>
      <c r="U972" s="19"/>
      <c r="V972" s="17"/>
    </row>
    <row r="973" spans="2:22" ht="17.25" customHeight="1" x14ac:dyDescent="0.2">
      <c r="B973" s="17"/>
      <c r="C973" s="145"/>
      <c r="D973" s="8"/>
      <c r="E973" s="8"/>
      <c r="F973" s="8"/>
      <c r="G973" s="38"/>
      <c r="H973" s="38"/>
      <c r="I973" s="38"/>
      <c r="J973" s="9"/>
      <c r="K973" s="9"/>
      <c r="L973" s="9"/>
      <c r="M973" s="9"/>
      <c r="N973" s="11"/>
      <c r="O973" s="17"/>
      <c r="P973" s="17"/>
      <c r="Q973" s="18"/>
      <c r="R973" s="17"/>
      <c r="S973" s="39"/>
      <c r="T973" s="39"/>
      <c r="U973" s="19"/>
      <c r="V973" s="17"/>
    </row>
    <row r="974" spans="2:22" ht="17.25" customHeight="1" x14ac:dyDescent="0.2">
      <c r="B974" s="17"/>
      <c r="C974" s="145"/>
      <c r="D974" s="8"/>
      <c r="E974" s="8"/>
      <c r="F974" s="8"/>
      <c r="G974" s="38"/>
      <c r="H974" s="38"/>
      <c r="I974" s="38"/>
      <c r="J974" s="9"/>
      <c r="K974" s="9"/>
      <c r="L974" s="9"/>
      <c r="M974" s="9"/>
      <c r="N974" s="11"/>
      <c r="O974" s="17"/>
      <c r="P974" s="17"/>
      <c r="Q974" s="18"/>
      <c r="R974" s="17"/>
      <c r="S974" s="39"/>
      <c r="T974" s="39"/>
      <c r="U974" s="19"/>
      <c r="V974" s="17"/>
    </row>
    <row r="975" spans="2:22" ht="17.25" customHeight="1" x14ac:dyDescent="0.2">
      <c r="B975" s="17"/>
      <c r="C975" s="145"/>
      <c r="D975" s="8"/>
      <c r="E975" s="8"/>
      <c r="F975" s="8"/>
      <c r="G975" s="38"/>
      <c r="H975" s="38"/>
      <c r="I975" s="38"/>
      <c r="J975" s="9"/>
      <c r="K975" s="9"/>
      <c r="L975" s="9"/>
      <c r="M975" s="9"/>
      <c r="N975" s="11"/>
      <c r="O975" s="17"/>
      <c r="P975" s="17"/>
      <c r="Q975" s="18"/>
      <c r="R975" s="17"/>
      <c r="S975" s="39"/>
      <c r="T975" s="39"/>
      <c r="U975" s="19"/>
      <c r="V975" s="17"/>
    </row>
    <row r="976" spans="2:22" ht="17.25" customHeight="1" x14ac:dyDescent="0.2">
      <c r="B976" s="17"/>
      <c r="C976" s="145"/>
      <c r="D976" s="8"/>
      <c r="E976" s="8"/>
      <c r="F976" s="8"/>
      <c r="G976" s="38"/>
      <c r="H976" s="38"/>
      <c r="I976" s="38"/>
      <c r="J976" s="9"/>
      <c r="K976" s="9"/>
      <c r="L976" s="9"/>
      <c r="M976" s="9"/>
      <c r="N976" s="11"/>
      <c r="O976" s="17"/>
      <c r="P976" s="17"/>
      <c r="Q976" s="18"/>
      <c r="R976" s="17"/>
      <c r="S976" s="39"/>
      <c r="T976" s="39"/>
      <c r="U976" s="19"/>
      <c r="V976" s="17"/>
    </row>
    <row r="977" spans="2:22" ht="17.25" customHeight="1" x14ac:dyDescent="0.2">
      <c r="B977" s="17"/>
      <c r="C977" s="145"/>
      <c r="D977" s="8"/>
      <c r="E977" s="8"/>
      <c r="F977" s="8"/>
      <c r="G977" s="38"/>
      <c r="H977" s="38"/>
      <c r="I977" s="38"/>
      <c r="J977" s="9"/>
      <c r="K977" s="9"/>
      <c r="L977" s="9"/>
      <c r="M977" s="9"/>
      <c r="N977" s="11"/>
      <c r="O977" s="17"/>
      <c r="P977" s="17"/>
      <c r="Q977" s="18"/>
      <c r="R977" s="17"/>
      <c r="S977" s="39"/>
      <c r="T977" s="39"/>
      <c r="U977" s="19"/>
      <c r="V977" s="17"/>
    </row>
    <row r="978" spans="2:22" ht="17.25" customHeight="1" x14ac:dyDescent="0.2">
      <c r="B978" s="17"/>
      <c r="C978" s="145"/>
      <c r="D978" s="8"/>
      <c r="E978" s="8"/>
      <c r="F978" s="8"/>
      <c r="G978" s="38"/>
      <c r="H978" s="38"/>
      <c r="I978" s="38"/>
      <c r="J978" s="9"/>
      <c r="K978" s="9"/>
      <c r="L978" s="9"/>
      <c r="M978" s="9"/>
      <c r="N978" s="11"/>
      <c r="O978" s="17"/>
      <c r="P978" s="17"/>
      <c r="Q978" s="18"/>
      <c r="R978" s="17"/>
      <c r="S978" s="39"/>
      <c r="T978" s="39"/>
      <c r="U978" s="19"/>
      <c r="V978" s="17"/>
    </row>
    <row r="979" spans="2:22" ht="17.25" customHeight="1" x14ac:dyDescent="0.2">
      <c r="B979" s="17"/>
      <c r="C979" s="145"/>
      <c r="D979" s="8"/>
      <c r="E979" s="8"/>
      <c r="F979" s="8"/>
      <c r="G979" s="38"/>
      <c r="H979" s="38"/>
      <c r="I979" s="38"/>
      <c r="J979" s="9"/>
      <c r="K979" s="9"/>
      <c r="L979" s="9"/>
      <c r="M979" s="9"/>
      <c r="N979" s="11"/>
      <c r="O979" s="17"/>
      <c r="P979" s="17"/>
      <c r="Q979" s="18"/>
      <c r="R979" s="17"/>
      <c r="S979" s="39"/>
      <c r="T979" s="39"/>
      <c r="U979" s="19"/>
      <c r="V979" s="17"/>
    </row>
    <row r="980" spans="2:22" ht="17.25" customHeight="1" x14ac:dyDescent="0.2">
      <c r="B980" s="17"/>
      <c r="C980" s="145"/>
      <c r="D980" s="8"/>
      <c r="E980" s="8"/>
      <c r="F980" s="8"/>
      <c r="G980" s="38"/>
      <c r="H980" s="38"/>
      <c r="I980" s="38"/>
      <c r="J980" s="9"/>
      <c r="K980" s="9"/>
      <c r="L980" s="9"/>
      <c r="M980" s="9"/>
      <c r="N980" s="11"/>
      <c r="O980" s="17"/>
      <c r="P980" s="17"/>
      <c r="Q980" s="18"/>
      <c r="R980" s="17"/>
      <c r="S980" s="39"/>
      <c r="T980" s="39"/>
      <c r="U980" s="19"/>
      <c r="V980" s="17"/>
    </row>
    <row r="981" spans="2:22" ht="17.25" customHeight="1" x14ac:dyDescent="0.2">
      <c r="B981" s="17"/>
      <c r="C981" s="145"/>
      <c r="D981" s="8"/>
      <c r="E981" s="8"/>
      <c r="F981" s="8"/>
      <c r="G981" s="38"/>
      <c r="H981" s="38"/>
      <c r="I981" s="38"/>
      <c r="J981" s="9"/>
      <c r="K981" s="9"/>
      <c r="L981" s="9"/>
      <c r="M981" s="9"/>
      <c r="N981" s="11"/>
      <c r="O981" s="17"/>
      <c r="P981" s="17"/>
      <c r="Q981" s="18"/>
      <c r="R981" s="17"/>
      <c r="S981" s="39"/>
      <c r="T981" s="39"/>
      <c r="U981" s="19"/>
      <c r="V981" s="17"/>
    </row>
    <row r="982" spans="2:22" ht="17.25" customHeight="1" x14ac:dyDescent="0.2">
      <c r="B982" s="17"/>
      <c r="C982" s="145"/>
      <c r="D982" s="8"/>
      <c r="E982" s="8"/>
      <c r="F982" s="8"/>
      <c r="G982" s="38"/>
      <c r="H982" s="38"/>
      <c r="I982" s="38"/>
      <c r="J982" s="9"/>
      <c r="K982" s="9"/>
      <c r="L982" s="9"/>
      <c r="M982" s="9"/>
      <c r="N982" s="11"/>
      <c r="O982" s="17"/>
      <c r="P982" s="17"/>
      <c r="Q982" s="18"/>
      <c r="R982" s="17"/>
      <c r="S982" s="39"/>
      <c r="T982" s="39"/>
      <c r="U982" s="19"/>
      <c r="V982" s="17"/>
    </row>
    <row r="983" spans="2:22" ht="17.25" customHeight="1" x14ac:dyDescent="0.2">
      <c r="B983" s="17"/>
      <c r="C983" s="145"/>
      <c r="D983" s="8"/>
      <c r="E983" s="8"/>
      <c r="F983" s="8"/>
      <c r="G983" s="38"/>
      <c r="H983" s="38"/>
      <c r="I983" s="38"/>
      <c r="J983" s="9"/>
      <c r="K983" s="9"/>
      <c r="L983" s="9"/>
      <c r="M983" s="9"/>
      <c r="N983" s="11"/>
      <c r="O983" s="17"/>
      <c r="P983" s="17"/>
      <c r="Q983" s="18"/>
      <c r="R983" s="17"/>
      <c r="S983" s="39"/>
      <c r="T983" s="39"/>
      <c r="U983" s="19"/>
      <c r="V983" s="17"/>
    </row>
    <row r="984" spans="2:22" ht="17.25" customHeight="1" x14ac:dyDescent="0.2">
      <c r="B984" s="17"/>
      <c r="C984" s="145"/>
      <c r="D984" s="8"/>
      <c r="E984" s="8"/>
      <c r="F984" s="8"/>
      <c r="G984" s="38"/>
      <c r="H984" s="38"/>
      <c r="I984" s="38"/>
      <c r="J984" s="9"/>
      <c r="K984" s="9"/>
      <c r="L984" s="9"/>
      <c r="M984" s="9"/>
      <c r="N984" s="11"/>
      <c r="O984" s="17"/>
      <c r="P984" s="17"/>
      <c r="Q984" s="18"/>
      <c r="R984" s="17"/>
      <c r="S984" s="39"/>
      <c r="T984" s="39"/>
      <c r="U984" s="19"/>
      <c r="V984" s="17"/>
    </row>
    <row r="985" spans="2:22" ht="17.25" customHeight="1" x14ac:dyDescent="0.2">
      <c r="B985" s="17"/>
      <c r="C985" s="145"/>
      <c r="D985" s="8"/>
      <c r="E985" s="8"/>
      <c r="F985" s="8"/>
      <c r="G985" s="38"/>
      <c r="H985" s="38"/>
      <c r="I985" s="38"/>
      <c r="J985" s="9"/>
      <c r="K985" s="9"/>
      <c r="L985" s="9"/>
      <c r="M985" s="9"/>
      <c r="N985" s="11"/>
      <c r="O985" s="17"/>
      <c r="P985" s="17"/>
      <c r="Q985" s="18"/>
      <c r="R985" s="17"/>
      <c r="S985" s="39"/>
      <c r="T985" s="39"/>
      <c r="U985" s="19"/>
      <c r="V985" s="17"/>
    </row>
    <row r="986" spans="2:22" ht="17.25" customHeight="1" x14ac:dyDescent="0.2">
      <c r="B986" s="17"/>
      <c r="C986" s="145"/>
      <c r="D986" s="8"/>
      <c r="E986" s="8"/>
      <c r="F986" s="8"/>
      <c r="G986" s="38"/>
      <c r="H986" s="38"/>
      <c r="I986" s="38"/>
      <c r="J986" s="9"/>
      <c r="K986" s="9"/>
      <c r="L986" s="9"/>
      <c r="M986" s="9"/>
      <c r="N986" s="11"/>
      <c r="O986" s="17"/>
      <c r="P986" s="17"/>
      <c r="Q986" s="18"/>
      <c r="R986" s="17"/>
      <c r="S986" s="39"/>
      <c r="T986" s="39"/>
      <c r="U986" s="19"/>
      <c r="V986" s="17"/>
    </row>
    <row r="987" spans="2:22" ht="17.25" customHeight="1" x14ac:dyDescent="0.2">
      <c r="B987" s="17"/>
      <c r="C987" s="145"/>
      <c r="D987" s="8"/>
      <c r="E987" s="8"/>
      <c r="F987" s="8"/>
      <c r="G987" s="38"/>
      <c r="H987" s="38"/>
      <c r="I987" s="38"/>
      <c r="J987" s="9"/>
      <c r="K987" s="9"/>
      <c r="L987" s="9"/>
      <c r="M987" s="9"/>
      <c r="N987" s="11"/>
      <c r="O987" s="17"/>
      <c r="P987" s="17"/>
      <c r="Q987" s="18"/>
      <c r="R987" s="17"/>
      <c r="S987" s="39"/>
      <c r="T987" s="39"/>
      <c r="U987" s="19"/>
      <c r="V987" s="17"/>
    </row>
    <row r="988" spans="2:22" ht="17.25" customHeight="1" x14ac:dyDescent="0.2">
      <c r="B988" s="17"/>
      <c r="C988" s="145"/>
      <c r="D988" s="8"/>
      <c r="E988" s="8"/>
      <c r="F988" s="8"/>
      <c r="G988" s="38"/>
      <c r="H988" s="38"/>
      <c r="I988" s="38"/>
      <c r="J988" s="9"/>
      <c r="K988" s="9"/>
      <c r="L988" s="9"/>
      <c r="M988" s="9"/>
      <c r="N988" s="11"/>
      <c r="O988" s="17"/>
      <c r="P988" s="17"/>
      <c r="Q988" s="18"/>
      <c r="R988" s="17"/>
      <c r="S988" s="39"/>
      <c r="T988" s="39"/>
      <c r="U988" s="19"/>
      <c r="V988" s="17"/>
    </row>
    <row r="989" spans="2:22" ht="17.25" customHeight="1" x14ac:dyDescent="0.2">
      <c r="B989" s="17"/>
      <c r="C989" s="145"/>
      <c r="D989" s="8"/>
      <c r="E989" s="8"/>
      <c r="F989" s="8"/>
      <c r="G989" s="38"/>
      <c r="H989" s="38"/>
      <c r="I989" s="38"/>
      <c r="J989" s="9"/>
      <c r="K989" s="9"/>
      <c r="L989" s="9"/>
      <c r="M989" s="9"/>
      <c r="N989" s="11"/>
      <c r="O989" s="17"/>
      <c r="P989" s="17"/>
      <c r="Q989" s="18"/>
      <c r="R989" s="17"/>
      <c r="S989" s="39"/>
      <c r="T989" s="39"/>
      <c r="U989" s="19"/>
      <c r="V989" s="17"/>
    </row>
    <row r="990" spans="2:22" ht="17.25" customHeight="1" x14ac:dyDescent="0.2">
      <c r="B990" s="17"/>
      <c r="C990" s="145"/>
      <c r="D990" s="8"/>
      <c r="E990" s="8"/>
      <c r="F990" s="8"/>
      <c r="G990" s="38"/>
      <c r="H990" s="38"/>
      <c r="I990" s="38"/>
      <c r="J990" s="9"/>
      <c r="K990" s="9"/>
      <c r="L990" s="9"/>
      <c r="M990" s="9"/>
      <c r="N990" s="11"/>
      <c r="O990" s="17"/>
      <c r="P990" s="17"/>
      <c r="Q990" s="18"/>
      <c r="R990" s="17"/>
      <c r="S990" s="39"/>
      <c r="T990" s="39"/>
      <c r="U990" s="19"/>
      <c r="V990" s="17"/>
    </row>
    <row r="991" spans="2:22" ht="17.25" customHeight="1" x14ac:dyDescent="0.2">
      <c r="B991" s="17"/>
      <c r="C991" s="145"/>
      <c r="D991" s="8"/>
      <c r="E991" s="8"/>
      <c r="F991" s="8"/>
      <c r="G991" s="38"/>
      <c r="H991" s="38"/>
      <c r="I991" s="38"/>
      <c r="J991" s="9"/>
      <c r="K991" s="9"/>
      <c r="L991" s="9"/>
      <c r="M991" s="9"/>
      <c r="N991" s="11"/>
      <c r="O991" s="17"/>
      <c r="P991" s="17"/>
      <c r="Q991" s="18"/>
      <c r="R991" s="17"/>
      <c r="S991" s="39"/>
      <c r="T991" s="39"/>
      <c r="U991" s="19"/>
      <c r="V991" s="17"/>
    </row>
    <row r="992" spans="2:22" ht="17.25" customHeight="1" x14ac:dyDescent="0.2">
      <c r="B992" s="17"/>
      <c r="C992" s="145"/>
      <c r="D992" s="8"/>
      <c r="E992" s="8"/>
      <c r="F992" s="8"/>
      <c r="G992" s="38"/>
      <c r="H992" s="38"/>
      <c r="I992" s="38"/>
      <c r="J992" s="9"/>
      <c r="K992" s="9"/>
      <c r="L992" s="9"/>
      <c r="M992" s="9"/>
      <c r="N992" s="11"/>
      <c r="O992" s="17"/>
      <c r="P992" s="17"/>
      <c r="Q992" s="18"/>
      <c r="R992" s="17"/>
      <c r="S992" s="39"/>
      <c r="T992" s="39"/>
      <c r="U992" s="19"/>
      <c r="V992" s="17"/>
    </row>
    <row r="993" spans="2:22" ht="17.25" customHeight="1" x14ac:dyDescent="0.2">
      <c r="B993" s="17"/>
      <c r="C993" s="145"/>
      <c r="D993" s="8"/>
      <c r="E993" s="8"/>
      <c r="F993" s="8"/>
      <c r="G993" s="38"/>
      <c r="H993" s="38"/>
      <c r="I993" s="38"/>
      <c r="J993" s="9"/>
      <c r="K993" s="9"/>
      <c r="L993" s="9"/>
      <c r="M993" s="9"/>
      <c r="N993" s="11"/>
      <c r="O993" s="17"/>
      <c r="P993" s="17"/>
      <c r="Q993" s="18"/>
      <c r="R993" s="17"/>
      <c r="S993" s="39"/>
      <c r="T993" s="39"/>
      <c r="U993" s="19"/>
      <c r="V993" s="17"/>
    </row>
    <row r="994" spans="2:22" ht="17.25" customHeight="1" x14ac:dyDescent="0.2">
      <c r="B994" s="17"/>
      <c r="C994" s="145"/>
      <c r="D994" s="8"/>
      <c r="E994" s="8"/>
      <c r="F994" s="8"/>
      <c r="G994" s="38"/>
      <c r="H994" s="38"/>
      <c r="I994" s="38"/>
      <c r="J994" s="9"/>
      <c r="K994" s="9"/>
      <c r="L994" s="9"/>
      <c r="M994" s="9"/>
      <c r="N994" s="11"/>
      <c r="O994" s="17"/>
      <c r="P994" s="17"/>
      <c r="Q994" s="18"/>
      <c r="R994" s="17"/>
      <c r="S994" s="39"/>
      <c r="T994" s="39"/>
      <c r="U994" s="19"/>
      <c r="V994" s="17"/>
    </row>
    <row r="995" spans="2:22" ht="17.25" customHeight="1" x14ac:dyDescent="0.2">
      <c r="B995" s="17"/>
      <c r="C995" s="145"/>
      <c r="D995" s="8"/>
      <c r="E995" s="8"/>
      <c r="F995" s="8"/>
      <c r="G995" s="38"/>
      <c r="H995" s="38"/>
      <c r="I995" s="38"/>
      <c r="J995" s="9"/>
      <c r="K995" s="9"/>
      <c r="L995" s="9"/>
      <c r="M995" s="9"/>
      <c r="N995" s="11"/>
      <c r="O995" s="17"/>
      <c r="P995" s="17"/>
      <c r="Q995" s="18"/>
      <c r="R995" s="17"/>
      <c r="S995" s="39"/>
      <c r="T995" s="39"/>
      <c r="U995" s="19"/>
      <c r="V995" s="17"/>
    </row>
    <row r="996" spans="2:22" ht="17.25" customHeight="1" x14ac:dyDescent="0.2">
      <c r="B996" s="17"/>
      <c r="C996" s="145"/>
      <c r="D996" s="8"/>
      <c r="E996" s="8"/>
      <c r="F996" s="8"/>
      <c r="G996" s="38"/>
      <c r="H996" s="38"/>
      <c r="I996" s="38"/>
      <c r="J996" s="9"/>
      <c r="K996" s="9"/>
      <c r="L996" s="9"/>
      <c r="M996" s="9"/>
      <c r="N996" s="11"/>
      <c r="O996" s="17"/>
      <c r="P996" s="17"/>
      <c r="Q996" s="18"/>
      <c r="R996" s="17"/>
      <c r="S996" s="39"/>
      <c r="T996" s="39"/>
      <c r="U996" s="19"/>
      <c r="V996" s="17"/>
    </row>
    <row r="997" spans="2:22" ht="17.25" customHeight="1" x14ac:dyDescent="0.2">
      <c r="B997" s="17"/>
      <c r="C997" s="145"/>
      <c r="D997" s="8"/>
      <c r="E997" s="8"/>
      <c r="F997" s="8"/>
      <c r="G997" s="38"/>
      <c r="H997" s="38"/>
      <c r="I997" s="38"/>
      <c r="J997" s="9"/>
      <c r="K997" s="9"/>
      <c r="L997" s="9"/>
      <c r="M997" s="9"/>
      <c r="N997" s="11"/>
      <c r="O997" s="17"/>
      <c r="P997" s="17"/>
      <c r="Q997" s="18"/>
      <c r="R997" s="17"/>
      <c r="S997" s="39"/>
      <c r="T997" s="39"/>
      <c r="U997" s="19"/>
      <c r="V997" s="17"/>
    </row>
    <row r="998" spans="2:22" ht="17.25" customHeight="1" x14ac:dyDescent="0.2">
      <c r="B998" s="17"/>
      <c r="C998" s="145"/>
      <c r="D998" s="8"/>
      <c r="E998" s="8"/>
      <c r="F998" s="8"/>
      <c r="G998" s="38"/>
      <c r="H998" s="38"/>
      <c r="I998" s="38"/>
      <c r="J998" s="9"/>
      <c r="K998" s="9"/>
      <c r="L998" s="9"/>
      <c r="M998" s="9"/>
      <c r="N998" s="11"/>
      <c r="O998" s="17"/>
      <c r="P998" s="17"/>
      <c r="Q998" s="18"/>
      <c r="R998" s="17"/>
      <c r="S998" s="39"/>
      <c r="T998" s="39"/>
      <c r="U998" s="19"/>
      <c r="V998" s="17"/>
    </row>
    <row r="999" spans="2:22" ht="17.25" customHeight="1" x14ac:dyDescent="0.2">
      <c r="B999" s="17"/>
      <c r="C999" s="145"/>
      <c r="D999" s="8"/>
      <c r="E999" s="8"/>
      <c r="F999" s="8"/>
      <c r="G999" s="38"/>
      <c r="H999" s="38"/>
      <c r="I999" s="38"/>
      <c r="J999" s="9"/>
      <c r="K999" s="9"/>
      <c r="L999" s="9"/>
      <c r="M999" s="9"/>
      <c r="N999" s="11"/>
      <c r="O999" s="17"/>
      <c r="P999" s="17"/>
      <c r="Q999" s="18"/>
      <c r="R999" s="17"/>
      <c r="S999" s="39"/>
      <c r="T999" s="39"/>
      <c r="U999" s="19"/>
      <c r="V999" s="17"/>
    </row>
    <row r="1000" spans="2:22" ht="17.25" customHeight="1" x14ac:dyDescent="0.2">
      <c r="B1000" s="17"/>
      <c r="C1000" s="145"/>
      <c r="D1000" s="8"/>
      <c r="E1000" s="8"/>
      <c r="F1000" s="8"/>
      <c r="G1000" s="38"/>
      <c r="H1000" s="38"/>
      <c r="I1000" s="38"/>
      <c r="J1000" s="9"/>
      <c r="K1000" s="9"/>
      <c r="L1000" s="9"/>
      <c r="M1000" s="9"/>
      <c r="N1000" s="11"/>
      <c r="O1000" s="17"/>
      <c r="P1000" s="17"/>
      <c r="Q1000" s="18"/>
      <c r="R1000" s="17"/>
      <c r="S1000" s="39"/>
      <c r="T1000" s="39"/>
      <c r="U1000" s="19"/>
      <c r="V1000" s="17"/>
    </row>
    <row r="1001" spans="2:22" ht="17.25" customHeight="1" x14ac:dyDescent="0.2">
      <c r="B1001" s="17"/>
      <c r="C1001" s="145"/>
      <c r="D1001" s="8"/>
      <c r="E1001" s="8"/>
      <c r="F1001" s="8"/>
      <c r="G1001" s="38"/>
      <c r="H1001" s="38"/>
      <c r="I1001" s="38"/>
      <c r="J1001" s="9"/>
      <c r="K1001" s="9"/>
      <c r="L1001" s="9"/>
      <c r="M1001" s="9"/>
      <c r="N1001" s="11"/>
      <c r="O1001" s="17"/>
      <c r="P1001" s="17"/>
      <c r="Q1001" s="18"/>
      <c r="R1001" s="17"/>
      <c r="S1001" s="39"/>
      <c r="T1001" s="39"/>
      <c r="U1001" s="19"/>
      <c r="V1001" s="17"/>
    </row>
    <row r="1002" spans="2:22" ht="17.25" customHeight="1" x14ac:dyDescent="0.2">
      <c r="B1002" s="17"/>
      <c r="C1002" s="145"/>
      <c r="D1002" s="8"/>
      <c r="E1002" s="8"/>
      <c r="F1002" s="8"/>
      <c r="G1002" s="38"/>
      <c r="H1002" s="38"/>
      <c r="I1002" s="38"/>
      <c r="J1002" s="9"/>
      <c r="K1002" s="9"/>
      <c r="L1002" s="9"/>
      <c r="M1002" s="9"/>
      <c r="N1002" s="11"/>
      <c r="O1002" s="17"/>
      <c r="P1002" s="17"/>
      <c r="Q1002" s="18"/>
      <c r="R1002" s="17"/>
      <c r="S1002" s="39"/>
      <c r="T1002" s="39"/>
      <c r="U1002" s="19"/>
      <c r="V1002" s="17"/>
    </row>
    <row r="1003" spans="2:22" ht="17.25" customHeight="1" x14ac:dyDescent="0.2">
      <c r="B1003" s="17"/>
      <c r="C1003" s="145"/>
      <c r="D1003" s="8"/>
      <c r="E1003" s="8"/>
      <c r="F1003" s="8"/>
      <c r="G1003" s="38"/>
      <c r="H1003" s="38"/>
      <c r="I1003" s="38"/>
      <c r="J1003" s="9"/>
      <c r="K1003" s="9"/>
      <c r="L1003" s="9"/>
      <c r="M1003" s="9"/>
      <c r="N1003" s="11"/>
      <c r="O1003" s="17"/>
      <c r="P1003" s="17"/>
      <c r="Q1003" s="18"/>
      <c r="R1003" s="17"/>
      <c r="S1003" s="39"/>
      <c r="T1003" s="39"/>
      <c r="U1003" s="19"/>
      <c r="V1003" s="17"/>
    </row>
    <row r="1004" spans="2:22" ht="17.25" customHeight="1" x14ac:dyDescent="0.2">
      <c r="B1004" s="17"/>
      <c r="C1004" s="145"/>
      <c r="D1004" s="8"/>
      <c r="E1004" s="8"/>
      <c r="F1004" s="8"/>
      <c r="G1004" s="38"/>
      <c r="H1004" s="38"/>
      <c r="I1004" s="38"/>
      <c r="J1004" s="9"/>
      <c r="K1004" s="9"/>
      <c r="L1004" s="9"/>
      <c r="M1004" s="9"/>
      <c r="N1004" s="11"/>
      <c r="O1004" s="17"/>
      <c r="P1004" s="17"/>
      <c r="Q1004" s="18"/>
      <c r="R1004" s="17"/>
      <c r="S1004" s="39"/>
      <c r="T1004" s="39"/>
      <c r="U1004" s="19"/>
      <c r="V1004" s="17"/>
    </row>
    <row r="1005" spans="2:22" ht="17.25" customHeight="1" x14ac:dyDescent="0.2">
      <c r="B1005" s="17"/>
      <c r="C1005" s="145"/>
      <c r="D1005" s="8"/>
      <c r="E1005" s="8"/>
      <c r="F1005" s="8"/>
      <c r="G1005" s="38"/>
      <c r="H1005" s="38"/>
      <c r="I1005" s="38"/>
      <c r="J1005" s="9"/>
      <c r="K1005" s="9"/>
      <c r="L1005" s="9"/>
      <c r="M1005" s="9"/>
      <c r="N1005" s="11"/>
      <c r="O1005" s="17"/>
      <c r="P1005" s="17"/>
      <c r="Q1005" s="18"/>
      <c r="R1005" s="17"/>
      <c r="S1005" s="39"/>
      <c r="T1005" s="39"/>
      <c r="U1005" s="19"/>
      <c r="V1005" s="17"/>
    </row>
    <row r="1006" spans="2:22" ht="17.25" customHeight="1" x14ac:dyDescent="0.2">
      <c r="B1006" s="17"/>
      <c r="C1006" s="145"/>
      <c r="D1006" s="8"/>
      <c r="E1006" s="8"/>
      <c r="F1006" s="8"/>
      <c r="G1006" s="38"/>
      <c r="H1006" s="38"/>
      <c r="I1006" s="38"/>
      <c r="J1006" s="9"/>
      <c r="K1006" s="9"/>
      <c r="L1006" s="9"/>
      <c r="M1006" s="9"/>
      <c r="N1006" s="11"/>
      <c r="O1006" s="17"/>
      <c r="P1006" s="17"/>
      <c r="Q1006" s="18"/>
      <c r="R1006" s="17"/>
      <c r="S1006" s="39"/>
      <c r="T1006" s="39"/>
      <c r="U1006" s="19"/>
      <c r="V1006" s="17"/>
    </row>
    <row r="1007" spans="2:22" ht="17.25" customHeight="1" x14ac:dyDescent="0.2">
      <c r="B1007" s="17"/>
      <c r="C1007" s="145"/>
      <c r="D1007" s="8"/>
      <c r="E1007" s="8"/>
      <c r="F1007" s="8"/>
      <c r="G1007" s="38"/>
      <c r="H1007" s="38"/>
      <c r="I1007" s="38"/>
      <c r="J1007" s="9"/>
      <c r="K1007" s="9"/>
      <c r="L1007" s="9"/>
      <c r="M1007" s="9"/>
      <c r="N1007" s="11"/>
      <c r="O1007" s="17"/>
      <c r="P1007" s="17"/>
      <c r="Q1007" s="18"/>
      <c r="R1007" s="17"/>
      <c r="S1007" s="39"/>
      <c r="T1007" s="39"/>
      <c r="U1007" s="19"/>
      <c r="V1007" s="17"/>
    </row>
    <row r="1008" spans="2:22" ht="17.25" customHeight="1" x14ac:dyDescent="0.2">
      <c r="B1008" s="17"/>
      <c r="C1008" s="145"/>
      <c r="D1008" s="8"/>
      <c r="E1008" s="8"/>
      <c r="F1008" s="8"/>
      <c r="G1008" s="38"/>
      <c r="H1008" s="38"/>
      <c r="I1008" s="38"/>
      <c r="J1008" s="9"/>
      <c r="K1008" s="9"/>
      <c r="L1008" s="9"/>
      <c r="M1008" s="9"/>
      <c r="N1008" s="11"/>
      <c r="O1008" s="17"/>
      <c r="P1008" s="17"/>
      <c r="Q1008" s="18"/>
      <c r="R1008" s="17"/>
      <c r="S1008" s="39"/>
      <c r="T1008" s="39"/>
      <c r="U1008" s="19"/>
      <c r="V1008" s="17"/>
    </row>
    <row r="1009" spans="2:22" ht="17.25" customHeight="1" x14ac:dyDescent="0.2">
      <c r="B1009" s="17"/>
      <c r="C1009" s="145"/>
      <c r="D1009" s="8"/>
      <c r="E1009" s="8"/>
      <c r="F1009" s="8"/>
      <c r="G1009" s="38"/>
      <c r="H1009" s="38"/>
      <c r="I1009" s="38"/>
      <c r="J1009" s="9"/>
      <c r="K1009" s="9"/>
      <c r="L1009" s="9"/>
      <c r="M1009" s="9"/>
      <c r="N1009" s="11"/>
      <c r="O1009" s="17"/>
      <c r="P1009" s="17"/>
      <c r="Q1009" s="18"/>
      <c r="R1009" s="17"/>
      <c r="S1009" s="39"/>
      <c r="T1009" s="39"/>
      <c r="U1009" s="19"/>
      <c r="V1009" s="17"/>
    </row>
    <row r="1010" spans="2:22" ht="17.25" customHeight="1" x14ac:dyDescent="0.2">
      <c r="B1010" s="17"/>
      <c r="C1010" s="145"/>
      <c r="D1010" s="8"/>
      <c r="E1010" s="8"/>
      <c r="F1010" s="8"/>
      <c r="G1010" s="38"/>
      <c r="H1010" s="38"/>
      <c r="I1010" s="38"/>
      <c r="J1010" s="9"/>
      <c r="K1010" s="9"/>
      <c r="L1010" s="9"/>
      <c r="M1010" s="9"/>
      <c r="N1010" s="11"/>
      <c r="O1010" s="17"/>
      <c r="P1010" s="17"/>
      <c r="Q1010" s="18"/>
      <c r="R1010" s="17"/>
      <c r="S1010" s="39"/>
      <c r="T1010" s="39"/>
      <c r="U1010" s="19"/>
      <c r="V1010" s="17"/>
    </row>
    <row r="1011" spans="2:22" ht="17.25" customHeight="1" x14ac:dyDescent="0.2">
      <c r="B1011" s="17"/>
      <c r="C1011" s="145"/>
      <c r="D1011" s="8"/>
      <c r="E1011" s="8"/>
      <c r="F1011" s="8"/>
      <c r="G1011" s="38"/>
      <c r="H1011" s="38"/>
      <c r="I1011" s="38"/>
      <c r="J1011" s="9"/>
      <c r="K1011" s="9"/>
      <c r="L1011" s="9"/>
      <c r="M1011" s="9"/>
      <c r="N1011" s="11"/>
      <c r="O1011" s="17"/>
      <c r="P1011" s="17"/>
      <c r="Q1011" s="18"/>
      <c r="R1011" s="17"/>
      <c r="S1011" s="39"/>
      <c r="T1011" s="39"/>
      <c r="U1011" s="19"/>
      <c r="V1011" s="17"/>
    </row>
    <row r="1012" spans="2:22" ht="17.25" customHeight="1" x14ac:dyDescent="0.2">
      <c r="B1012" s="17"/>
      <c r="C1012" s="145"/>
      <c r="D1012" s="8"/>
      <c r="E1012" s="8"/>
      <c r="F1012" s="8"/>
      <c r="G1012" s="38"/>
      <c r="H1012" s="38"/>
      <c r="I1012" s="38"/>
      <c r="J1012" s="9"/>
      <c r="K1012" s="9"/>
      <c r="L1012" s="9"/>
      <c r="M1012" s="9"/>
      <c r="N1012" s="11"/>
      <c r="O1012" s="17"/>
      <c r="P1012" s="17"/>
      <c r="Q1012" s="18"/>
      <c r="R1012" s="17"/>
      <c r="S1012" s="39"/>
      <c r="T1012" s="39"/>
      <c r="U1012" s="19"/>
      <c r="V1012" s="17"/>
    </row>
    <row r="1013" spans="2:22" ht="17.25" customHeight="1" x14ac:dyDescent="0.2">
      <c r="B1013" s="17"/>
      <c r="C1013" s="145"/>
      <c r="D1013" s="8"/>
      <c r="E1013" s="8"/>
      <c r="F1013" s="8"/>
      <c r="G1013" s="38"/>
      <c r="H1013" s="38"/>
      <c r="I1013" s="38"/>
      <c r="J1013" s="9"/>
      <c r="K1013" s="9"/>
      <c r="L1013" s="9"/>
      <c r="M1013" s="9"/>
      <c r="N1013" s="11"/>
      <c r="O1013" s="17"/>
      <c r="P1013" s="17"/>
      <c r="Q1013" s="18"/>
      <c r="R1013" s="17"/>
      <c r="S1013" s="39"/>
      <c r="T1013" s="39"/>
      <c r="U1013" s="19"/>
      <c r="V1013" s="17"/>
    </row>
    <row r="1014" spans="2:22" ht="17.25" customHeight="1" x14ac:dyDescent="0.2">
      <c r="B1014" s="17"/>
      <c r="C1014" s="145"/>
      <c r="D1014" s="8"/>
      <c r="E1014" s="8"/>
      <c r="F1014" s="8"/>
      <c r="G1014" s="38"/>
      <c r="H1014" s="38"/>
      <c r="I1014" s="38"/>
      <c r="J1014" s="9"/>
      <c r="K1014" s="9"/>
      <c r="L1014" s="9"/>
      <c r="M1014" s="9"/>
      <c r="N1014" s="11"/>
      <c r="O1014" s="17"/>
      <c r="P1014" s="17"/>
      <c r="Q1014" s="18"/>
      <c r="R1014" s="17"/>
      <c r="S1014" s="39"/>
      <c r="T1014" s="39"/>
      <c r="U1014" s="19"/>
      <c r="V1014" s="17"/>
    </row>
    <row r="1015" spans="2:22" ht="17.25" customHeight="1" x14ac:dyDescent="0.2">
      <c r="B1015" s="17"/>
      <c r="C1015" s="145"/>
      <c r="D1015" s="8"/>
      <c r="E1015" s="8"/>
      <c r="F1015" s="8"/>
      <c r="G1015" s="38"/>
      <c r="H1015" s="38"/>
      <c r="I1015" s="38"/>
      <c r="J1015" s="9"/>
      <c r="K1015" s="9"/>
      <c r="L1015" s="9"/>
      <c r="M1015" s="9"/>
      <c r="N1015" s="11"/>
      <c r="O1015" s="17"/>
      <c r="P1015" s="17"/>
      <c r="Q1015" s="18"/>
      <c r="R1015" s="17"/>
      <c r="S1015" s="39"/>
      <c r="T1015" s="39"/>
      <c r="U1015" s="19"/>
      <c r="V1015" s="17"/>
    </row>
    <row r="1016" spans="2:22" ht="17.25" customHeight="1" x14ac:dyDescent="0.2">
      <c r="B1016" s="17"/>
      <c r="C1016" s="145"/>
      <c r="D1016" s="8"/>
      <c r="E1016" s="8"/>
      <c r="F1016" s="8"/>
      <c r="G1016" s="38"/>
      <c r="H1016" s="38"/>
      <c r="I1016" s="38"/>
      <c r="J1016" s="9"/>
      <c r="K1016" s="9"/>
      <c r="L1016" s="9"/>
      <c r="M1016" s="9"/>
      <c r="N1016" s="11"/>
      <c r="O1016" s="17"/>
      <c r="P1016" s="17"/>
      <c r="Q1016" s="18"/>
      <c r="R1016" s="17"/>
      <c r="S1016" s="39"/>
      <c r="T1016" s="39"/>
      <c r="U1016" s="19"/>
      <c r="V1016" s="17"/>
    </row>
    <row r="1017" spans="2:22" ht="17.25" customHeight="1" x14ac:dyDescent="0.2">
      <c r="B1017" s="17"/>
      <c r="C1017" s="145"/>
      <c r="D1017" s="8"/>
      <c r="E1017" s="8"/>
      <c r="F1017" s="8"/>
      <c r="G1017" s="38"/>
      <c r="H1017" s="38"/>
      <c r="I1017" s="38"/>
      <c r="J1017" s="9"/>
      <c r="K1017" s="9"/>
      <c r="L1017" s="9"/>
      <c r="M1017" s="9"/>
      <c r="N1017" s="11"/>
      <c r="O1017" s="17"/>
      <c r="P1017" s="17"/>
      <c r="Q1017" s="18"/>
      <c r="R1017" s="17"/>
      <c r="S1017" s="39"/>
      <c r="T1017" s="39"/>
      <c r="U1017" s="19"/>
      <c r="V1017" s="17"/>
    </row>
    <row r="1018" spans="2:22" ht="17.25" customHeight="1" x14ac:dyDescent="0.2">
      <c r="B1018" s="17"/>
      <c r="C1018" s="145"/>
      <c r="D1018" s="8"/>
      <c r="E1018" s="8"/>
      <c r="F1018" s="8"/>
      <c r="G1018" s="38"/>
      <c r="H1018" s="38"/>
      <c r="I1018" s="38"/>
      <c r="J1018" s="9"/>
      <c r="K1018" s="9"/>
      <c r="L1018" s="9"/>
      <c r="M1018" s="9"/>
      <c r="N1018" s="11"/>
      <c r="O1018" s="17"/>
      <c r="P1018" s="17"/>
      <c r="Q1018" s="18"/>
      <c r="R1018" s="17"/>
      <c r="S1018" s="39"/>
      <c r="T1018" s="39"/>
      <c r="U1018" s="19"/>
      <c r="V1018" s="17"/>
    </row>
    <row r="1019" spans="2:22" ht="17.25" customHeight="1" x14ac:dyDescent="0.2">
      <c r="B1019" s="17"/>
      <c r="C1019" s="145"/>
      <c r="D1019" s="8"/>
      <c r="E1019" s="8"/>
      <c r="F1019" s="8"/>
      <c r="G1019" s="38"/>
      <c r="H1019" s="38"/>
      <c r="I1019" s="38"/>
      <c r="J1019" s="9"/>
      <c r="K1019" s="9"/>
      <c r="L1019" s="9"/>
      <c r="M1019" s="9"/>
      <c r="N1019" s="11"/>
      <c r="O1019" s="17"/>
      <c r="P1019" s="17"/>
      <c r="Q1019" s="18"/>
      <c r="R1019" s="17"/>
      <c r="S1019" s="39"/>
      <c r="T1019" s="39"/>
      <c r="U1019" s="19"/>
      <c r="V1019" s="17"/>
    </row>
    <row r="1020" spans="2:22" ht="17.25" customHeight="1" x14ac:dyDescent="0.2">
      <c r="B1020" s="17"/>
      <c r="C1020" s="145"/>
      <c r="D1020" s="8"/>
      <c r="E1020" s="8"/>
      <c r="F1020" s="8"/>
      <c r="G1020" s="38"/>
      <c r="H1020" s="38"/>
      <c r="I1020" s="38"/>
      <c r="J1020" s="9"/>
      <c r="K1020" s="9"/>
      <c r="L1020" s="9"/>
      <c r="M1020" s="9"/>
      <c r="N1020" s="11"/>
      <c r="O1020" s="17"/>
      <c r="P1020" s="17"/>
      <c r="Q1020" s="18"/>
      <c r="R1020" s="17"/>
      <c r="S1020" s="39"/>
      <c r="T1020" s="39"/>
      <c r="U1020" s="19"/>
      <c r="V1020" s="17"/>
    </row>
    <row r="1021" spans="2:22" ht="17.25" customHeight="1" x14ac:dyDescent="0.2">
      <c r="B1021" s="17"/>
      <c r="C1021" s="145"/>
      <c r="D1021" s="8"/>
      <c r="E1021" s="8"/>
      <c r="F1021" s="8"/>
      <c r="G1021" s="38"/>
      <c r="H1021" s="38"/>
      <c r="I1021" s="38"/>
      <c r="J1021" s="9"/>
      <c r="K1021" s="9"/>
      <c r="L1021" s="9"/>
      <c r="M1021" s="9"/>
      <c r="N1021" s="11"/>
      <c r="O1021" s="17"/>
      <c r="P1021" s="17"/>
      <c r="Q1021" s="18"/>
      <c r="R1021" s="17"/>
      <c r="S1021" s="39"/>
      <c r="T1021" s="39"/>
      <c r="U1021" s="19"/>
      <c r="V1021" s="17"/>
    </row>
    <row r="1022" spans="2:22" ht="17.25" customHeight="1" x14ac:dyDescent="0.2">
      <c r="B1022" s="17"/>
      <c r="C1022" s="145"/>
      <c r="D1022" s="8"/>
      <c r="E1022" s="8"/>
      <c r="F1022" s="8"/>
      <c r="G1022" s="38"/>
      <c r="H1022" s="38"/>
      <c r="I1022" s="38"/>
      <c r="J1022" s="9"/>
      <c r="K1022" s="9"/>
      <c r="L1022" s="9"/>
      <c r="M1022" s="9"/>
      <c r="N1022" s="11"/>
      <c r="O1022" s="17"/>
      <c r="P1022" s="17"/>
      <c r="Q1022" s="18"/>
      <c r="R1022" s="17"/>
      <c r="S1022" s="39"/>
      <c r="T1022" s="39"/>
      <c r="U1022" s="19"/>
      <c r="V1022" s="17"/>
    </row>
    <row r="1023" spans="2:22" ht="17.25" customHeight="1" x14ac:dyDescent="0.2">
      <c r="B1023" s="17"/>
      <c r="C1023" s="145"/>
      <c r="D1023" s="8"/>
      <c r="E1023" s="8"/>
      <c r="F1023" s="8"/>
      <c r="G1023" s="38"/>
      <c r="H1023" s="38"/>
      <c r="I1023" s="38"/>
      <c r="J1023" s="9"/>
      <c r="K1023" s="9"/>
      <c r="L1023" s="9"/>
      <c r="M1023" s="9"/>
      <c r="N1023" s="11"/>
      <c r="O1023" s="17"/>
      <c r="P1023" s="17"/>
      <c r="Q1023" s="18"/>
      <c r="R1023" s="17"/>
      <c r="S1023" s="39"/>
      <c r="T1023" s="39"/>
      <c r="U1023" s="19"/>
      <c r="V1023" s="17"/>
    </row>
    <row r="1024" spans="2:22" ht="17.25" customHeight="1" x14ac:dyDescent="0.2">
      <c r="B1024" s="17"/>
      <c r="C1024" s="145"/>
      <c r="D1024" s="8"/>
      <c r="E1024" s="8"/>
      <c r="F1024" s="8"/>
      <c r="G1024" s="38"/>
      <c r="H1024" s="38"/>
      <c r="I1024" s="38"/>
      <c r="J1024" s="9"/>
      <c r="K1024" s="9"/>
      <c r="L1024" s="9"/>
      <c r="M1024" s="9"/>
      <c r="N1024" s="11"/>
      <c r="O1024" s="17"/>
      <c r="P1024" s="17"/>
      <c r="Q1024" s="18"/>
      <c r="R1024" s="17"/>
      <c r="S1024" s="39"/>
      <c r="T1024" s="39"/>
      <c r="U1024" s="19"/>
      <c r="V1024" s="17"/>
    </row>
    <row r="1025" spans="2:22" ht="17.25" customHeight="1" x14ac:dyDescent="0.2">
      <c r="B1025" s="17"/>
      <c r="C1025" s="145"/>
      <c r="D1025" s="8"/>
      <c r="E1025" s="8"/>
      <c r="F1025" s="8"/>
      <c r="G1025" s="38"/>
      <c r="H1025" s="38"/>
      <c r="I1025" s="38"/>
      <c r="J1025" s="9"/>
      <c r="K1025" s="9"/>
      <c r="L1025" s="9"/>
      <c r="M1025" s="9"/>
      <c r="N1025" s="11"/>
      <c r="O1025" s="17"/>
      <c r="P1025" s="17"/>
      <c r="Q1025" s="18"/>
      <c r="R1025" s="17"/>
      <c r="S1025" s="39"/>
      <c r="T1025" s="39"/>
      <c r="U1025" s="19"/>
      <c r="V1025" s="17"/>
    </row>
    <row r="1026" spans="2:22" ht="17.25" customHeight="1" x14ac:dyDescent="0.2">
      <c r="B1026" s="17"/>
      <c r="C1026" s="145"/>
      <c r="D1026" s="8"/>
      <c r="E1026" s="8"/>
      <c r="F1026" s="8"/>
      <c r="G1026" s="38"/>
      <c r="H1026" s="38"/>
      <c r="I1026" s="38"/>
      <c r="J1026" s="9"/>
      <c r="K1026" s="9"/>
      <c r="L1026" s="9"/>
      <c r="M1026" s="9"/>
      <c r="N1026" s="11"/>
      <c r="O1026" s="17"/>
      <c r="P1026" s="17"/>
      <c r="Q1026" s="18"/>
      <c r="R1026" s="17"/>
      <c r="S1026" s="39"/>
      <c r="T1026" s="39"/>
      <c r="U1026" s="19"/>
      <c r="V1026" s="17"/>
    </row>
    <row r="1027" spans="2:22" ht="17.25" customHeight="1" x14ac:dyDescent="0.2">
      <c r="B1027" s="17"/>
      <c r="C1027" s="145"/>
      <c r="D1027" s="8"/>
      <c r="E1027" s="8"/>
      <c r="F1027" s="8"/>
      <c r="G1027" s="38"/>
      <c r="H1027" s="38"/>
      <c r="I1027" s="38"/>
      <c r="J1027" s="9"/>
      <c r="K1027" s="9"/>
      <c r="L1027" s="9"/>
      <c r="M1027" s="9"/>
      <c r="N1027" s="11"/>
      <c r="O1027" s="17"/>
      <c r="P1027" s="17"/>
      <c r="Q1027" s="18"/>
      <c r="R1027" s="17"/>
      <c r="S1027" s="39"/>
      <c r="T1027" s="39"/>
      <c r="U1027" s="19"/>
      <c r="V1027" s="17"/>
    </row>
    <row r="1028" spans="2:22" ht="17.25" customHeight="1" x14ac:dyDescent="0.2">
      <c r="B1028" s="17"/>
      <c r="C1028" s="145"/>
      <c r="D1028" s="8"/>
      <c r="E1028" s="8"/>
      <c r="F1028" s="8"/>
      <c r="G1028" s="38"/>
      <c r="H1028" s="38"/>
      <c r="I1028" s="38"/>
      <c r="J1028" s="9"/>
      <c r="K1028" s="9"/>
      <c r="L1028" s="9"/>
      <c r="M1028" s="9"/>
      <c r="N1028" s="11"/>
      <c r="O1028" s="17"/>
      <c r="P1028" s="17"/>
      <c r="Q1028" s="18"/>
      <c r="R1028" s="17"/>
      <c r="S1028" s="39"/>
      <c r="T1028" s="39"/>
      <c r="U1028" s="19"/>
      <c r="V1028" s="17"/>
    </row>
    <row r="1029" spans="2:22" ht="17.25" customHeight="1" x14ac:dyDescent="0.2">
      <c r="B1029" s="17"/>
      <c r="C1029" s="145"/>
      <c r="D1029" s="8"/>
      <c r="E1029" s="8"/>
      <c r="F1029" s="8"/>
      <c r="G1029" s="38"/>
      <c r="H1029" s="38"/>
      <c r="I1029" s="38"/>
      <c r="J1029" s="9"/>
      <c r="K1029" s="9"/>
      <c r="L1029" s="9"/>
      <c r="M1029" s="9"/>
      <c r="N1029" s="11"/>
      <c r="O1029" s="17"/>
      <c r="P1029" s="17"/>
      <c r="Q1029" s="18"/>
      <c r="R1029" s="17"/>
      <c r="S1029" s="39"/>
      <c r="T1029" s="39"/>
      <c r="U1029" s="19"/>
      <c r="V1029" s="17"/>
    </row>
    <row r="1030" spans="2:22" ht="17.25" customHeight="1" x14ac:dyDescent="0.2">
      <c r="B1030" s="17"/>
      <c r="C1030" s="145"/>
      <c r="D1030" s="8"/>
      <c r="E1030" s="8"/>
      <c r="F1030" s="8"/>
      <c r="G1030" s="38"/>
      <c r="H1030" s="38"/>
      <c r="I1030" s="38"/>
      <c r="J1030" s="9"/>
      <c r="K1030" s="9"/>
      <c r="L1030" s="9"/>
      <c r="M1030" s="9"/>
      <c r="N1030" s="11"/>
      <c r="O1030" s="17"/>
      <c r="P1030" s="17"/>
      <c r="Q1030" s="18"/>
      <c r="R1030" s="17"/>
      <c r="S1030" s="39"/>
      <c r="T1030" s="39"/>
      <c r="U1030" s="19"/>
      <c r="V1030" s="17"/>
    </row>
    <row r="1031" spans="2:22" ht="17.25" customHeight="1" x14ac:dyDescent="0.2">
      <c r="B1031" s="17"/>
      <c r="C1031" s="145"/>
      <c r="D1031" s="8"/>
      <c r="E1031" s="8"/>
      <c r="F1031" s="8"/>
      <c r="G1031" s="38"/>
      <c r="H1031" s="38"/>
      <c r="I1031" s="38"/>
      <c r="J1031" s="9"/>
      <c r="K1031" s="9"/>
      <c r="L1031" s="9"/>
      <c r="M1031" s="9"/>
      <c r="N1031" s="11"/>
      <c r="O1031" s="17"/>
      <c r="P1031" s="17"/>
      <c r="Q1031" s="18"/>
      <c r="R1031" s="17"/>
      <c r="S1031" s="39"/>
      <c r="T1031" s="39"/>
      <c r="U1031" s="19"/>
      <c r="V1031" s="17"/>
    </row>
    <row r="1032" spans="2:22" ht="17.25" customHeight="1" x14ac:dyDescent="0.2">
      <c r="B1032" s="17"/>
      <c r="C1032" s="145"/>
      <c r="D1032" s="8"/>
      <c r="E1032" s="8"/>
      <c r="F1032" s="8"/>
      <c r="G1032" s="38"/>
      <c r="H1032" s="38"/>
      <c r="I1032" s="38"/>
      <c r="J1032" s="9"/>
      <c r="K1032" s="9"/>
      <c r="L1032" s="9"/>
      <c r="M1032" s="9"/>
      <c r="N1032" s="11"/>
      <c r="O1032" s="17"/>
      <c r="P1032" s="17"/>
      <c r="Q1032" s="18"/>
      <c r="R1032" s="17"/>
      <c r="S1032" s="39"/>
      <c r="T1032" s="39"/>
      <c r="U1032" s="19"/>
      <c r="V1032" s="17"/>
    </row>
    <row r="1033" spans="2:22" ht="17.25" customHeight="1" x14ac:dyDescent="0.2">
      <c r="B1033" s="17"/>
      <c r="C1033" s="145"/>
      <c r="D1033" s="8"/>
      <c r="E1033" s="8"/>
      <c r="F1033" s="8"/>
      <c r="G1033" s="38"/>
      <c r="H1033" s="38"/>
      <c r="I1033" s="38"/>
      <c r="J1033" s="9"/>
      <c r="K1033" s="9"/>
      <c r="L1033" s="9"/>
      <c r="M1033" s="9"/>
      <c r="N1033" s="11"/>
      <c r="O1033" s="17"/>
      <c r="P1033" s="17"/>
      <c r="Q1033" s="18"/>
      <c r="R1033" s="17"/>
      <c r="S1033" s="39"/>
      <c r="T1033" s="39"/>
      <c r="U1033" s="19"/>
      <c r="V1033" s="17"/>
    </row>
    <row r="1034" spans="2:22" ht="17.25" customHeight="1" x14ac:dyDescent="0.2">
      <c r="B1034" s="17"/>
      <c r="C1034" s="145"/>
      <c r="D1034" s="8"/>
      <c r="E1034" s="8"/>
      <c r="F1034" s="8"/>
      <c r="G1034" s="38"/>
      <c r="H1034" s="38"/>
      <c r="I1034" s="38"/>
      <c r="J1034" s="9"/>
      <c r="K1034" s="9"/>
      <c r="L1034" s="9"/>
      <c r="M1034" s="9"/>
      <c r="N1034" s="11"/>
      <c r="O1034" s="17"/>
      <c r="P1034" s="17"/>
      <c r="Q1034" s="18"/>
      <c r="R1034" s="17"/>
      <c r="S1034" s="39"/>
      <c r="T1034" s="39"/>
      <c r="U1034" s="19"/>
      <c r="V1034" s="17"/>
    </row>
    <row r="1035" spans="2:22" ht="17.25" customHeight="1" x14ac:dyDescent="0.2">
      <c r="B1035" s="17"/>
      <c r="C1035" s="145"/>
      <c r="D1035" s="8"/>
      <c r="E1035" s="8"/>
      <c r="F1035" s="8"/>
      <c r="G1035" s="38"/>
      <c r="H1035" s="38"/>
      <c r="I1035" s="38"/>
      <c r="J1035" s="9"/>
      <c r="K1035" s="9"/>
      <c r="L1035" s="9"/>
      <c r="M1035" s="9"/>
      <c r="N1035" s="11"/>
      <c r="O1035" s="17"/>
      <c r="P1035" s="17"/>
      <c r="Q1035" s="18"/>
      <c r="R1035" s="17"/>
      <c r="S1035" s="39"/>
      <c r="T1035" s="39"/>
      <c r="U1035" s="19"/>
      <c r="V1035" s="17"/>
    </row>
    <row r="1036" spans="2:22" ht="17.25" customHeight="1" x14ac:dyDescent="0.2">
      <c r="B1036" s="17"/>
      <c r="C1036" s="145"/>
      <c r="D1036" s="8"/>
      <c r="E1036" s="8"/>
      <c r="F1036" s="8"/>
      <c r="G1036" s="38"/>
      <c r="H1036" s="38"/>
      <c r="I1036" s="38"/>
      <c r="J1036" s="9"/>
      <c r="K1036" s="9"/>
      <c r="L1036" s="9"/>
      <c r="M1036" s="9"/>
      <c r="N1036" s="11"/>
      <c r="O1036" s="17"/>
      <c r="P1036" s="17"/>
      <c r="Q1036" s="18"/>
      <c r="R1036" s="17"/>
      <c r="S1036" s="39"/>
      <c r="T1036" s="39"/>
      <c r="U1036" s="19"/>
      <c r="V1036" s="17"/>
    </row>
    <row r="1037" spans="2:22" ht="17.25" customHeight="1" x14ac:dyDescent="0.2">
      <c r="B1037" s="17"/>
      <c r="C1037" s="145"/>
      <c r="D1037" s="8"/>
      <c r="E1037" s="8"/>
      <c r="F1037" s="8"/>
      <c r="G1037" s="38"/>
      <c r="H1037" s="38"/>
      <c r="I1037" s="38"/>
      <c r="J1037" s="9"/>
      <c r="K1037" s="9"/>
      <c r="L1037" s="9"/>
      <c r="M1037" s="9"/>
      <c r="N1037" s="11"/>
      <c r="O1037" s="17"/>
      <c r="P1037" s="17"/>
      <c r="Q1037" s="18"/>
      <c r="R1037" s="17"/>
      <c r="S1037" s="39"/>
      <c r="T1037" s="39"/>
      <c r="U1037" s="19"/>
      <c r="V1037" s="17"/>
    </row>
    <row r="1038" spans="2:22" ht="17.25" customHeight="1" x14ac:dyDescent="0.2">
      <c r="B1038" s="17"/>
      <c r="C1038" s="145"/>
      <c r="D1038" s="8"/>
      <c r="E1038" s="8"/>
      <c r="F1038" s="8"/>
      <c r="G1038" s="38"/>
      <c r="H1038" s="38"/>
      <c r="I1038" s="38"/>
      <c r="J1038" s="9"/>
      <c r="K1038" s="9"/>
      <c r="L1038" s="9"/>
      <c r="M1038" s="9"/>
      <c r="N1038" s="11"/>
      <c r="O1038" s="17"/>
      <c r="P1038" s="17"/>
      <c r="Q1038" s="18"/>
      <c r="R1038" s="17"/>
      <c r="S1038" s="39"/>
      <c r="T1038" s="39"/>
      <c r="U1038" s="19"/>
      <c r="V1038" s="17"/>
    </row>
    <row r="1039" spans="2:22" ht="17.25" customHeight="1" x14ac:dyDescent="0.2">
      <c r="B1039" s="17"/>
      <c r="C1039" s="145"/>
      <c r="D1039" s="8"/>
      <c r="E1039" s="8"/>
      <c r="F1039" s="8"/>
      <c r="G1039" s="38"/>
      <c r="H1039" s="38"/>
      <c r="I1039" s="38"/>
      <c r="J1039" s="9"/>
      <c r="K1039" s="9"/>
      <c r="L1039" s="9"/>
      <c r="M1039" s="9"/>
      <c r="N1039" s="11"/>
      <c r="O1039" s="17"/>
      <c r="P1039" s="17"/>
      <c r="Q1039" s="18"/>
      <c r="R1039" s="17"/>
      <c r="S1039" s="39"/>
      <c r="T1039" s="39"/>
      <c r="U1039" s="19"/>
      <c r="V1039" s="17"/>
    </row>
    <row r="1040" spans="2:22" ht="17.25" customHeight="1" x14ac:dyDescent="0.2">
      <c r="B1040" s="17"/>
      <c r="C1040" s="145"/>
      <c r="D1040" s="8"/>
      <c r="E1040" s="8"/>
      <c r="F1040" s="8"/>
      <c r="G1040" s="38"/>
      <c r="H1040" s="38"/>
      <c r="I1040" s="38"/>
      <c r="J1040" s="9"/>
      <c r="K1040" s="9"/>
      <c r="L1040" s="9"/>
      <c r="M1040" s="9"/>
      <c r="N1040" s="11"/>
      <c r="O1040" s="17"/>
      <c r="P1040" s="17"/>
      <c r="Q1040" s="18"/>
      <c r="R1040" s="17"/>
      <c r="S1040" s="39"/>
      <c r="T1040" s="39"/>
      <c r="U1040" s="19"/>
      <c r="V1040" s="17"/>
    </row>
    <row r="1041" spans="2:22" ht="17.25" customHeight="1" x14ac:dyDescent="0.2">
      <c r="B1041" s="17"/>
      <c r="C1041" s="145"/>
      <c r="D1041" s="8"/>
      <c r="E1041" s="8"/>
      <c r="F1041" s="8"/>
      <c r="G1041" s="38"/>
      <c r="H1041" s="38"/>
      <c r="I1041" s="38"/>
      <c r="J1041" s="9"/>
      <c r="K1041" s="9"/>
      <c r="L1041" s="9"/>
      <c r="M1041" s="9"/>
      <c r="N1041" s="11"/>
      <c r="O1041" s="17"/>
      <c r="P1041" s="17"/>
      <c r="Q1041" s="18"/>
      <c r="R1041" s="17"/>
      <c r="S1041" s="39"/>
      <c r="T1041" s="39"/>
      <c r="U1041" s="19"/>
      <c r="V1041" s="17"/>
    </row>
    <row r="1042" spans="2:22" ht="17.25" customHeight="1" x14ac:dyDescent="0.2">
      <c r="B1042" s="17"/>
      <c r="C1042" s="145"/>
      <c r="D1042" s="8"/>
      <c r="E1042" s="8"/>
      <c r="F1042" s="8"/>
      <c r="G1042" s="38"/>
      <c r="H1042" s="38"/>
      <c r="I1042" s="38"/>
      <c r="J1042" s="9"/>
      <c r="K1042" s="9"/>
      <c r="L1042" s="9"/>
      <c r="M1042" s="9"/>
      <c r="N1042" s="11"/>
      <c r="O1042" s="17"/>
      <c r="P1042" s="17"/>
      <c r="Q1042" s="18"/>
      <c r="R1042" s="17"/>
      <c r="S1042" s="39"/>
      <c r="T1042" s="39"/>
      <c r="U1042" s="19"/>
      <c r="V1042" s="17"/>
    </row>
    <row r="1043" spans="2:22" ht="17.25" customHeight="1" x14ac:dyDescent="0.2">
      <c r="B1043" s="17"/>
      <c r="C1043" s="145"/>
      <c r="D1043" s="8"/>
      <c r="E1043" s="8"/>
      <c r="F1043" s="8"/>
      <c r="G1043" s="38"/>
      <c r="H1043" s="38"/>
      <c r="I1043" s="38"/>
      <c r="J1043" s="9"/>
      <c r="K1043" s="9"/>
      <c r="L1043" s="9"/>
      <c r="M1043" s="9"/>
      <c r="N1043" s="11"/>
      <c r="O1043" s="17"/>
      <c r="P1043" s="17"/>
      <c r="Q1043" s="18"/>
      <c r="R1043" s="17"/>
      <c r="S1043" s="39"/>
      <c r="T1043" s="39"/>
      <c r="U1043" s="19"/>
      <c r="V1043" s="17"/>
    </row>
    <row r="1044" spans="2:22" ht="17.25" customHeight="1" x14ac:dyDescent="0.2">
      <c r="B1044" s="17"/>
      <c r="C1044" s="145"/>
      <c r="D1044" s="8"/>
      <c r="E1044" s="8"/>
      <c r="F1044" s="8"/>
      <c r="G1044" s="38"/>
      <c r="H1044" s="38"/>
      <c r="I1044" s="38"/>
      <c r="J1044" s="9"/>
      <c r="K1044" s="9"/>
      <c r="L1044" s="9"/>
      <c r="M1044" s="9"/>
      <c r="N1044" s="11"/>
      <c r="O1044" s="17"/>
      <c r="P1044" s="17"/>
      <c r="Q1044" s="18"/>
      <c r="R1044" s="17"/>
      <c r="S1044" s="39"/>
      <c r="T1044" s="39"/>
      <c r="U1044" s="19"/>
      <c r="V1044" s="17"/>
    </row>
    <row r="1045" spans="2:22" ht="17.25" customHeight="1" x14ac:dyDescent="0.2">
      <c r="B1045" s="17"/>
      <c r="C1045" s="145"/>
      <c r="D1045" s="8"/>
      <c r="E1045" s="8"/>
      <c r="F1045" s="8"/>
      <c r="G1045" s="38"/>
      <c r="H1045" s="38"/>
      <c r="I1045" s="38"/>
      <c r="J1045" s="9"/>
      <c r="K1045" s="9"/>
      <c r="L1045" s="9"/>
      <c r="M1045" s="9"/>
      <c r="N1045" s="11"/>
      <c r="O1045" s="17"/>
      <c r="P1045" s="17"/>
      <c r="Q1045" s="18"/>
      <c r="R1045" s="17"/>
      <c r="S1045" s="39"/>
      <c r="T1045" s="39"/>
      <c r="U1045" s="19"/>
      <c r="V1045" s="17"/>
    </row>
    <row r="1046" spans="2:22" ht="17.25" customHeight="1" x14ac:dyDescent="0.2">
      <c r="B1046" s="17"/>
      <c r="C1046" s="145"/>
      <c r="D1046" s="8"/>
      <c r="E1046" s="8"/>
      <c r="F1046" s="8"/>
      <c r="G1046" s="38"/>
      <c r="H1046" s="38"/>
      <c r="I1046" s="38"/>
      <c r="J1046" s="9"/>
      <c r="K1046" s="9"/>
      <c r="L1046" s="9"/>
      <c r="M1046" s="9"/>
      <c r="N1046" s="11"/>
      <c r="O1046" s="17"/>
      <c r="P1046" s="17"/>
      <c r="Q1046" s="18"/>
      <c r="R1046" s="17"/>
      <c r="S1046" s="39"/>
      <c r="T1046" s="39"/>
      <c r="U1046" s="19"/>
      <c r="V1046" s="17"/>
    </row>
    <row r="1047" spans="2:22" ht="17.25" customHeight="1" x14ac:dyDescent="0.2">
      <c r="B1047" s="17"/>
      <c r="C1047" s="145"/>
      <c r="D1047" s="8"/>
      <c r="E1047" s="8"/>
      <c r="F1047" s="8"/>
      <c r="G1047" s="38"/>
      <c r="H1047" s="38"/>
      <c r="I1047" s="38"/>
      <c r="J1047" s="9"/>
      <c r="K1047" s="9"/>
      <c r="L1047" s="9"/>
      <c r="M1047" s="9"/>
      <c r="N1047" s="11"/>
      <c r="O1047" s="17"/>
      <c r="P1047" s="17"/>
      <c r="Q1047" s="18"/>
      <c r="R1047" s="17"/>
      <c r="S1047" s="39"/>
      <c r="T1047" s="39"/>
      <c r="U1047" s="19"/>
      <c r="V1047" s="17"/>
    </row>
    <row r="1048" spans="2:22" ht="17.25" customHeight="1" x14ac:dyDescent="0.2">
      <c r="B1048" s="17"/>
      <c r="C1048" s="145"/>
      <c r="D1048" s="8"/>
      <c r="E1048" s="8"/>
      <c r="F1048" s="8"/>
      <c r="G1048" s="38"/>
      <c r="H1048" s="38"/>
      <c r="I1048" s="38"/>
      <c r="J1048" s="9"/>
      <c r="K1048" s="9"/>
      <c r="L1048" s="9"/>
      <c r="M1048" s="9"/>
      <c r="N1048" s="11"/>
      <c r="O1048" s="17"/>
      <c r="P1048" s="17"/>
      <c r="Q1048" s="18"/>
      <c r="R1048" s="17"/>
      <c r="S1048" s="39"/>
      <c r="T1048" s="39"/>
      <c r="U1048" s="19"/>
      <c r="V1048" s="17"/>
    </row>
    <row r="1049" spans="2:22" ht="17.25" customHeight="1" x14ac:dyDescent="0.2">
      <c r="B1049" s="17"/>
      <c r="C1049" s="145"/>
      <c r="D1049" s="8"/>
      <c r="E1049" s="8"/>
      <c r="F1049" s="8"/>
      <c r="G1049" s="38"/>
      <c r="H1049" s="38"/>
      <c r="I1049" s="38"/>
      <c r="J1049" s="9"/>
      <c r="K1049" s="9"/>
      <c r="L1049" s="9"/>
      <c r="M1049" s="9"/>
      <c r="N1049" s="11"/>
      <c r="O1049" s="17"/>
      <c r="P1049" s="17"/>
      <c r="Q1049" s="18"/>
      <c r="R1049" s="17"/>
      <c r="S1049" s="39"/>
      <c r="T1049" s="39"/>
      <c r="U1049" s="19"/>
      <c r="V1049" s="17"/>
    </row>
    <row r="1050" spans="2:22" ht="17.25" customHeight="1" x14ac:dyDescent="0.2">
      <c r="B1050" s="17"/>
      <c r="C1050" s="145"/>
      <c r="D1050" s="8"/>
      <c r="E1050" s="8"/>
      <c r="F1050" s="8"/>
      <c r="G1050" s="38"/>
      <c r="H1050" s="38"/>
      <c r="I1050" s="38"/>
      <c r="J1050" s="9"/>
      <c r="K1050" s="9"/>
      <c r="L1050" s="9"/>
      <c r="M1050" s="9"/>
      <c r="N1050" s="11"/>
      <c r="O1050" s="17"/>
      <c r="P1050" s="17"/>
      <c r="Q1050" s="18"/>
      <c r="R1050" s="17"/>
      <c r="S1050" s="39"/>
      <c r="T1050" s="39"/>
      <c r="U1050" s="19"/>
      <c r="V1050" s="17"/>
    </row>
    <row r="1051" spans="2:22" ht="17.25" customHeight="1" x14ac:dyDescent="0.2">
      <c r="B1051" s="17"/>
      <c r="C1051" s="145"/>
      <c r="D1051" s="8"/>
      <c r="E1051" s="8"/>
      <c r="F1051" s="8"/>
      <c r="G1051" s="38"/>
      <c r="H1051" s="38"/>
      <c r="I1051" s="38"/>
      <c r="J1051" s="9"/>
      <c r="K1051" s="9"/>
      <c r="L1051" s="9"/>
      <c r="M1051" s="9"/>
      <c r="N1051" s="11"/>
      <c r="O1051" s="17"/>
      <c r="P1051" s="17"/>
      <c r="Q1051" s="18"/>
      <c r="R1051" s="17"/>
      <c r="S1051" s="39"/>
      <c r="T1051" s="39"/>
      <c r="U1051" s="19"/>
      <c r="V1051" s="17"/>
    </row>
    <row r="1052" spans="2:22" ht="17.25" customHeight="1" x14ac:dyDescent="0.2">
      <c r="B1052" s="17"/>
      <c r="C1052" s="145"/>
      <c r="D1052" s="8"/>
      <c r="E1052" s="8"/>
      <c r="F1052" s="8"/>
      <c r="G1052" s="38"/>
      <c r="H1052" s="38"/>
      <c r="I1052" s="38"/>
      <c r="J1052" s="9"/>
      <c r="K1052" s="9"/>
      <c r="L1052" s="9"/>
      <c r="M1052" s="9"/>
      <c r="N1052" s="11"/>
      <c r="O1052" s="17"/>
      <c r="P1052" s="17"/>
      <c r="Q1052" s="18"/>
      <c r="R1052" s="17"/>
      <c r="S1052" s="39"/>
      <c r="T1052" s="39"/>
      <c r="U1052" s="19"/>
      <c r="V1052" s="17"/>
    </row>
    <row r="1053" spans="2:22" ht="17.25" customHeight="1" x14ac:dyDescent="0.2">
      <c r="B1053" s="17"/>
      <c r="C1053" s="145"/>
      <c r="D1053" s="8"/>
      <c r="E1053" s="8"/>
      <c r="F1053" s="8"/>
      <c r="G1053" s="38"/>
      <c r="H1053" s="38"/>
      <c r="I1053" s="38"/>
      <c r="J1053" s="9"/>
      <c r="K1053" s="9"/>
      <c r="L1053" s="9"/>
      <c r="M1053" s="9"/>
      <c r="N1053" s="11"/>
      <c r="O1053" s="17"/>
      <c r="P1053" s="17"/>
      <c r="Q1053" s="18"/>
      <c r="R1053" s="17"/>
      <c r="S1053" s="39"/>
      <c r="T1053" s="39"/>
      <c r="U1053" s="19"/>
      <c r="V1053" s="17"/>
    </row>
    <row r="1054" spans="2:22" ht="17.25" customHeight="1" x14ac:dyDescent="0.2">
      <c r="B1054" s="17"/>
      <c r="C1054" s="145"/>
      <c r="D1054" s="8"/>
      <c r="E1054" s="8"/>
      <c r="F1054" s="8"/>
      <c r="G1054" s="38"/>
      <c r="H1054" s="38"/>
      <c r="I1054" s="38"/>
      <c r="J1054" s="9"/>
      <c r="K1054" s="9"/>
      <c r="L1054" s="9"/>
      <c r="M1054" s="9"/>
      <c r="N1054" s="11"/>
      <c r="O1054" s="17"/>
      <c r="P1054" s="17"/>
      <c r="Q1054" s="18"/>
      <c r="R1054" s="17"/>
      <c r="S1054" s="39"/>
      <c r="T1054" s="39"/>
      <c r="U1054" s="19"/>
      <c r="V1054" s="17"/>
    </row>
    <row r="1055" spans="2:22" ht="17.25" customHeight="1" x14ac:dyDescent="0.2">
      <c r="B1055" s="17"/>
      <c r="C1055" s="145"/>
      <c r="D1055" s="8"/>
      <c r="E1055" s="8"/>
      <c r="F1055" s="8"/>
      <c r="G1055" s="38"/>
      <c r="H1055" s="38"/>
      <c r="I1055" s="38"/>
      <c r="J1055" s="9"/>
      <c r="K1055" s="9"/>
      <c r="L1055" s="9"/>
      <c r="M1055" s="9"/>
      <c r="N1055" s="11"/>
      <c r="O1055" s="17"/>
      <c r="P1055" s="17"/>
      <c r="Q1055" s="18"/>
      <c r="R1055" s="17"/>
      <c r="S1055" s="39"/>
      <c r="T1055" s="39"/>
      <c r="U1055" s="19"/>
      <c r="V1055" s="17"/>
    </row>
    <row r="1056" spans="2:22" ht="17.25" customHeight="1" x14ac:dyDescent="0.2">
      <c r="B1056" s="17"/>
      <c r="C1056" s="145"/>
      <c r="D1056" s="8"/>
      <c r="E1056" s="8"/>
      <c r="F1056" s="8"/>
      <c r="G1056" s="38"/>
      <c r="H1056" s="38"/>
      <c r="I1056" s="38"/>
      <c r="J1056" s="9"/>
      <c r="K1056" s="9"/>
      <c r="L1056" s="9"/>
      <c r="M1056" s="9"/>
      <c r="N1056" s="11"/>
      <c r="O1056" s="17"/>
      <c r="P1056" s="17"/>
      <c r="Q1056" s="18"/>
      <c r="R1056" s="17"/>
      <c r="S1056" s="39"/>
      <c r="T1056" s="39"/>
      <c r="U1056" s="19"/>
      <c r="V1056" s="17"/>
    </row>
    <row r="1057" spans="2:22" ht="17.25" customHeight="1" x14ac:dyDescent="0.2">
      <c r="B1057" s="17"/>
      <c r="C1057" s="145"/>
      <c r="D1057" s="8"/>
      <c r="E1057" s="8"/>
      <c r="F1057" s="8"/>
      <c r="G1057" s="38"/>
      <c r="H1057" s="38"/>
      <c r="I1057" s="38"/>
      <c r="J1057" s="9"/>
      <c r="K1057" s="9"/>
      <c r="L1057" s="9"/>
      <c r="M1057" s="9"/>
      <c r="N1057" s="11"/>
      <c r="O1057" s="17"/>
      <c r="P1057" s="17"/>
      <c r="Q1057" s="18"/>
      <c r="R1057" s="17"/>
      <c r="S1057" s="39"/>
      <c r="T1057" s="39"/>
      <c r="U1057" s="19"/>
      <c r="V1057" s="17"/>
    </row>
    <row r="1058" spans="2:22" ht="17.25" customHeight="1" x14ac:dyDescent="0.2">
      <c r="B1058" s="17"/>
      <c r="C1058" s="145"/>
      <c r="D1058" s="8"/>
      <c r="E1058" s="8"/>
      <c r="F1058" s="8"/>
      <c r="G1058" s="38"/>
      <c r="H1058" s="38"/>
      <c r="I1058" s="38"/>
      <c r="J1058" s="9"/>
      <c r="K1058" s="9"/>
      <c r="L1058" s="9"/>
      <c r="M1058" s="9"/>
      <c r="N1058" s="11"/>
      <c r="O1058" s="17"/>
      <c r="P1058" s="17"/>
      <c r="Q1058" s="18"/>
      <c r="R1058" s="17"/>
      <c r="S1058" s="39"/>
      <c r="T1058" s="39"/>
      <c r="U1058" s="19"/>
      <c r="V1058" s="17"/>
    </row>
    <row r="1059" spans="2:22" ht="17.25" customHeight="1" x14ac:dyDescent="0.2">
      <c r="B1059" s="17"/>
      <c r="C1059" s="145"/>
      <c r="D1059" s="8"/>
      <c r="E1059" s="8"/>
      <c r="F1059" s="8"/>
      <c r="G1059" s="38"/>
      <c r="H1059" s="38"/>
      <c r="I1059" s="38"/>
      <c r="J1059" s="9"/>
      <c r="K1059" s="9"/>
      <c r="L1059" s="9"/>
      <c r="M1059" s="9"/>
      <c r="N1059" s="11"/>
      <c r="O1059" s="17"/>
      <c r="P1059" s="17"/>
      <c r="Q1059" s="18"/>
      <c r="R1059" s="17"/>
      <c r="S1059" s="39"/>
      <c r="T1059" s="39"/>
      <c r="U1059" s="19"/>
      <c r="V1059" s="17"/>
    </row>
    <row r="1060" spans="2:22" ht="17.25" customHeight="1" x14ac:dyDescent="0.2">
      <c r="B1060" s="17"/>
      <c r="C1060" s="145"/>
      <c r="D1060" s="8"/>
      <c r="E1060" s="8"/>
      <c r="F1060" s="8"/>
      <c r="G1060" s="38"/>
      <c r="H1060" s="38"/>
      <c r="I1060" s="38"/>
      <c r="J1060" s="9"/>
      <c r="K1060" s="9"/>
      <c r="L1060" s="9"/>
      <c r="M1060" s="9"/>
      <c r="N1060" s="11"/>
      <c r="O1060" s="17"/>
      <c r="P1060" s="17"/>
      <c r="Q1060" s="18"/>
      <c r="R1060" s="17"/>
      <c r="S1060" s="39"/>
      <c r="T1060" s="39"/>
      <c r="U1060" s="19"/>
      <c r="V1060" s="17"/>
    </row>
    <row r="1061" spans="2:22" ht="17.25" customHeight="1" x14ac:dyDescent="0.2">
      <c r="B1061" s="17"/>
      <c r="C1061" s="145"/>
      <c r="D1061" s="8"/>
      <c r="E1061" s="8"/>
      <c r="F1061" s="8"/>
      <c r="G1061" s="38"/>
      <c r="H1061" s="38"/>
      <c r="I1061" s="38"/>
      <c r="J1061" s="9"/>
      <c r="K1061" s="9"/>
      <c r="L1061" s="9"/>
      <c r="M1061" s="9"/>
      <c r="N1061" s="11"/>
      <c r="O1061" s="17"/>
      <c r="P1061" s="17"/>
      <c r="Q1061" s="18"/>
      <c r="R1061" s="17"/>
      <c r="S1061" s="39"/>
      <c r="T1061" s="39"/>
      <c r="U1061" s="19"/>
      <c r="V1061" s="17"/>
    </row>
    <row r="1062" spans="2:22" ht="17.25" customHeight="1" x14ac:dyDescent="0.2">
      <c r="B1062" s="17"/>
      <c r="C1062" s="145"/>
      <c r="D1062" s="8"/>
      <c r="E1062" s="8"/>
      <c r="F1062" s="8"/>
      <c r="G1062" s="38"/>
      <c r="H1062" s="38"/>
      <c r="I1062" s="38"/>
      <c r="J1062" s="9"/>
      <c r="K1062" s="9"/>
      <c r="L1062" s="9"/>
      <c r="M1062" s="9"/>
      <c r="N1062" s="11"/>
      <c r="O1062" s="17"/>
      <c r="P1062" s="17"/>
      <c r="Q1062" s="18"/>
      <c r="R1062" s="17"/>
      <c r="S1062" s="39"/>
      <c r="T1062" s="39"/>
      <c r="U1062" s="19"/>
      <c r="V1062" s="17"/>
    </row>
    <row r="1063" spans="2:22" ht="17.25" customHeight="1" x14ac:dyDescent="0.2">
      <c r="B1063" s="17"/>
      <c r="C1063" s="145"/>
      <c r="D1063" s="8"/>
      <c r="E1063" s="8"/>
      <c r="F1063" s="8"/>
      <c r="G1063" s="38"/>
      <c r="H1063" s="38"/>
      <c r="I1063" s="38"/>
      <c r="J1063" s="9"/>
      <c r="K1063" s="9"/>
      <c r="L1063" s="9"/>
      <c r="M1063" s="9"/>
      <c r="N1063" s="11"/>
      <c r="O1063" s="17"/>
      <c r="P1063" s="17"/>
      <c r="Q1063" s="18"/>
      <c r="R1063" s="17"/>
      <c r="S1063" s="39"/>
      <c r="T1063" s="39"/>
      <c r="U1063" s="19"/>
      <c r="V1063" s="17"/>
    </row>
    <row r="1064" spans="2:22" ht="17.25" customHeight="1" x14ac:dyDescent="0.2">
      <c r="B1064" s="17"/>
      <c r="C1064" s="145"/>
      <c r="D1064" s="8"/>
      <c r="E1064" s="8"/>
      <c r="F1064" s="8"/>
      <c r="G1064" s="38"/>
      <c r="H1064" s="38"/>
      <c r="I1064" s="38"/>
      <c r="J1064" s="9"/>
      <c r="K1064" s="9"/>
      <c r="L1064" s="9"/>
      <c r="M1064" s="9"/>
      <c r="N1064" s="11"/>
      <c r="O1064" s="17"/>
      <c r="P1064" s="17"/>
      <c r="Q1064" s="18"/>
      <c r="R1064" s="17"/>
      <c r="S1064" s="39"/>
      <c r="T1064" s="39"/>
      <c r="U1064" s="19"/>
      <c r="V1064" s="17"/>
    </row>
    <row r="1065" spans="2:22" ht="17.25" customHeight="1" x14ac:dyDescent="0.2">
      <c r="B1065" s="17"/>
      <c r="C1065" s="145"/>
      <c r="D1065" s="8"/>
      <c r="E1065" s="8"/>
      <c r="F1065" s="8"/>
      <c r="G1065" s="38"/>
      <c r="H1065" s="38"/>
      <c r="I1065" s="38"/>
      <c r="J1065" s="9"/>
      <c r="K1065" s="9"/>
      <c r="L1065" s="9"/>
      <c r="M1065" s="9"/>
      <c r="N1065" s="11"/>
      <c r="O1065" s="17"/>
      <c r="P1065" s="17"/>
      <c r="Q1065" s="18"/>
      <c r="R1065" s="17"/>
      <c r="S1065" s="39"/>
      <c r="T1065" s="39"/>
      <c r="U1065" s="19"/>
      <c r="V1065" s="17"/>
    </row>
    <row r="1066" spans="2:22" ht="17.25" customHeight="1" x14ac:dyDescent="0.2">
      <c r="B1066" s="17"/>
      <c r="C1066" s="145"/>
      <c r="D1066" s="8"/>
      <c r="E1066" s="8"/>
      <c r="F1066" s="8"/>
      <c r="G1066" s="38"/>
      <c r="H1066" s="38"/>
      <c r="I1066" s="38"/>
      <c r="J1066" s="9"/>
      <c r="K1066" s="9"/>
      <c r="L1066" s="9"/>
      <c r="M1066" s="9"/>
      <c r="N1066" s="11"/>
      <c r="O1066" s="17"/>
      <c r="P1066" s="17"/>
      <c r="Q1066" s="18"/>
      <c r="R1066" s="17"/>
      <c r="S1066" s="39"/>
      <c r="T1066" s="39"/>
      <c r="U1066" s="19"/>
      <c r="V1066" s="17"/>
    </row>
    <row r="1067" spans="2:22" ht="17.25" customHeight="1" x14ac:dyDescent="0.2">
      <c r="B1067" s="17"/>
      <c r="C1067" s="145"/>
      <c r="D1067" s="8"/>
      <c r="E1067" s="8"/>
      <c r="F1067" s="8"/>
      <c r="G1067" s="38"/>
      <c r="H1067" s="38"/>
      <c r="I1067" s="38"/>
      <c r="J1067" s="9"/>
      <c r="K1067" s="9"/>
      <c r="L1067" s="9"/>
      <c r="M1067" s="9"/>
      <c r="N1067" s="11"/>
      <c r="O1067" s="17"/>
      <c r="P1067" s="17"/>
      <c r="Q1067" s="18"/>
      <c r="R1067" s="17"/>
      <c r="S1067" s="39"/>
      <c r="T1067" s="39"/>
      <c r="U1067" s="19"/>
      <c r="V1067" s="17"/>
    </row>
    <row r="1068" spans="2:22" ht="17.25" customHeight="1" x14ac:dyDescent="0.2">
      <c r="B1068" s="17"/>
      <c r="C1068" s="145"/>
      <c r="D1068" s="8"/>
      <c r="E1068" s="8"/>
      <c r="F1068" s="8"/>
      <c r="G1068" s="38"/>
      <c r="H1068" s="38"/>
      <c r="I1068" s="38"/>
      <c r="J1068" s="9"/>
      <c r="K1068" s="9"/>
      <c r="L1068" s="9"/>
      <c r="M1068" s="9"/>
      <c r="N1068" s="11"/>
      <c r="O1068" s="17"/>
      <c r="P1068" s="17"/>
      <c r="Q1068" s="18"/>
      <c r="R1068" s="17"/>
      <c r="S1068" s="39"/>
      <c r="T1068" s="39"/>
      <c r="U1068" s="19"/>
      <c r="V1068" s="17"/>
    </row>
    <row r="1069" spans="2:22" ht="17.25" customHeight="1" x14ac:dyDescent="0.2">
      <c r="B1069" s="17"/>
      <c r="C1069" s="145"/>
      <c r="D1069" s="8"/>
      <c r="E1069" s="8"/>
      <c r="F1069" s="8"/>
      <c r="G1069" s="38"/>
      <c r="H1069" s="38"/>
      <c r="I1069" s="38"/>
      <c r="J1069" s="9"/>
      <c r="K1069" s="9"/>
      <c r="L1069" s="9"/>
      <c r="M1069" s="9"/>
      <c r="N1069" s="11"/>
      <c r="O1069" s="17"/>
      <c r="P1069" s="17"/>
      <c r="Q1069" s="18"/>
      <c r="R1069" s="17"/>
      <c r="S1069" s="39"/>
      <c r="T1069" s="39"/>
      <c r="U1069" s="19"/>
      <c r="V1069" s="17"/>
    </row>
    <row r="1070" spans="2:22" ht="17.25" customHeight="1" x14ac:dyDescent="0.2">
      <c r="B1070" s="17"/>
      <c r="C1070" s="145"/>
      <c r="D1070" s="8"/>
      <c r="E1070" s="8"/>
      <c r="F1070" s="8"/>
      <c r="G1070" s="38"/>
      <c r="H1070" s="38"/>
      <c r="I1070" s="38"/>
      <c r="J1070" s="9"/>
      <c r="K1070" s="9"/>
      <c r="L1070" s="9"/>
      <c r="M1070" s="9"/>
      <c r="N1070" s="11"/>
      <c r="O1070" s="17"/>
      <c r="P1070" s="17"/>
      <c r="Q1070" s="18"/>
      <c r="R1070" s="17"/>
      <c r="S1070" s="39"/>
      <c r="T1070" s="39"/>
      <c r="U1070" s="19"/>
      <c r="V1070" s="17"/>
    </row>
    <row r="1071" spans="2:22" ht="17.25" customHeight="1" x14ac:dyDescent="0.2">
      <c r="B1071" s="17"/>
      <c r="C1071" s="145"/>
      <c r="D1071" s="8"/>
      <c r="E1071" s="8"/>
      <c r="F1071" s="8"/>
      <c r="G1071" s="38"/>
      <c r="H1071" s="38"/>
      <c r="I1071" s="38"/>
      <c r="J1071" s="9"/>
      <c r="K1071" s="9"/>
      <c r="L1071" s="9"/>
      <c r="M1071" s="9"/>
      <c r="N1071" s="11"/>
      <c r="O1071" s="17"/>
      <c r="P1071" s="17"/>
      <c r="Q1071" s="18"/>
      <c r="R1071" s="17"/>
      <c r="S1071" s="39"/>
      <c r="T1071" s="39"/>
      <c r="U1071" s="19"/>
      <c r="V1071" s="17"/>
    </row>
    <row r="1072" spans="2:22" ht="17.25" customHeight="1" x14ac:dyDescent="0.2">
      <c r="B1072" s="17"/>
      <c r="C1072" s="145"/>
      <c r="D1072" s="8"/>
      <c r="E1072" s="8"/>
      <c r="F1072" s="8"/>
      <c r="G1072" s="38"/>
      <c r="H1072" s="38"/>
      <c r="I1072" s="38"/>
      <c r="J1072" s="9"/>
      <c r="K1072" s="9"/>
      <c r="L1072" s="9"/>
      <c r="M1072" s="9"/>
      <c r="N1072" s="11"/>
      <c r="O1072" s="17"/>
      <c r="P1072" s="17"/>
      <c r="Q1072" s="18"/>
      <c r="R1072" s="17"/>
      <c r="S1072" s="39"/>
      <c r="T1072" s="39"/>
      <c r="U1072" s="19"/>
      <c r="V1072" s="17"/>
    </row>
    <row r="1073" spans="2:22" ht="17.25" customHeight="1" x14ac:dyDescent="0.2">
      <c r="B1073" s="17"/>
      <c r="C1073" s="145"/>
      <c r="D1073" s="8"/>
      <c r="E1073" s="8"/>
      <c r="F1073" s="8"/>
      <c r="G1073" s="38"/>
      <c r="H1073" s="38"/>
      <c r="I1073" s="38"/>
      <c r="J1073" s="9"/>
      <c r="K1073" s="9"/>
      <c r="L1073" s="9"/>
      <c r="M1073" s="9"/>
      <c r="N1073" s="11"/>
      <c r="O1073" s="17"/>
      <c r="P1073" s="17"/>
      <c r="Q1073" s="18"/>
      <c r="R1073" s="17"/>
      <c r="S1073" s="39"/>
      <c r="T1073" s="39"/>
      <c r="U1073" s="19"/>
      <c r="V1073" s="17"/>
    </row>
    <row r="1074" spans="2:22" ht="17.25" customHeight="1" x14ac:dyDescent="0.2">
      <c r="B1074" s="17"/>
      <c r="C1074" s="145"/>
      <c r="D1074" s="8"/>
      <c r="E1074" s="8"/>
      <c r="F1074" s="8"/>
      <c r="G1074" s="38"/>
      <c r="H1074" s="38"/>
      <c r="I1074" s="38"/>
      <c r="J1074" s="9"/>
      <c r="K1074" s="9"/>
      <c r="L1074" s="9"/>
      <c r="M1074" s="9"/>
      <c r="N1074" s="11"/>
      <c r="O1074" s="17"/>
      <c r="P1074" s="17"/>
      <c r="Q1074" s="18"/>
      <c r="R1074" s="17"/>
      <c r="S1074" s="39"/>
      <c r="T1074" s="39"/>
      <c r="U1074" s="19"/>
      <c r="V1074" s="17"/>
    </row>
    <row r="1075" spans="2:22" ht="17.25" customHeight="1" x14ac:dyDescent="0.2">
      <c r="B1075" s="17"/>
      <c r="C1075" s="145"/>
      <c r="D1075" s="8"/>
      <c r="E1075" s="8"/>
      <c r="F1075" s="8"/>
      <c r="G1075" s="38"/>
      <c r="H1075" s="38"/>
      <c r="I1075" s="38"/>
      <c r="J1075" s="9"/>
      <c r="K1075" s="9"/>
      <c r="L1075" s="9"/>
      <c r="M1075" s="9"/>
      <c r="N1075" s="11"/>
      <c r="O1075" s="17"/>
      <c r="P1075" s="17"/>
      <c r="Q1075" s="18"/>
      <c r="R1075" s="17"/>
      <c r="S1075" s="39"/>
      <c r="T1075" s="39"/>
      <c r="U1075" s="19"/>
      <c r="V1075" s="17"/>
    </row>
    <row r="1076" spans="2:22" ht="17.25" customHeight="1" x14ac:dyDescent="0.2">
      <c r="B1076" s="17"/>
      <c r="C1076" s="145"/>
      <c r="D1076" s="8"/>
      <c r="E1076" s="8"/>
      <c r="F1076" s="8"/>
      <c r="G1076" s="38"/>
      <c r="H1076" s="38"/>
      <c r="I1076" s="38"/>
      <c r="J1076" s="9"/>
      <c r="K1076" s="9"/>
      <c r="L1076" s="9"/>
      <c r="M1076" s="9"/>
      <c r="N1076" s="11"/>
      <c r="O1076" s="17"/>
      <c r="P1076" s="17"/>
      <c r="Q1076" s="18"/>
      <c r="R1076" s="17"/>
      <c r="S1076" s="39"/>
      <c r="T1076" s="39"/>
      <c r="U1076" s="19"/>
      <c r="V1076" s="17"/>
    </row>
    <row r="1077" spans="2:22" ht="17.25" customHeight="1" x14ac:dyDescent="0.2">
      <c r="B1077" s="17"/>
      <c r="C1077" s="145"/>
      <c r="D1077" s="8"/>
      <c r="E1077" s="8"/>
      <c r="F1077" s="8"/>
      <c r="G1077" s="38"/>
      <c r="H1077" s="38"/>
      <c r="I1077" s="38"/>
      <c r="J1077" s="9"/>
      <c r="K1077" s="9"/>
      <c r="L1077" s="9"/>
      <c r="M1077" s="9"/>
      <c r="N1077" s="11"/>
      <c r="O1077" s="17"/>
      <c r="P1077" s="17"/>
      <c r="Q1077" s="18"/>
      <c r="R1077" s="17"/>
      <c r="S1077" s="39"/>
      <c r="T1077" s="39"/>
      <c r="U1077" s="19"/>
      <c r="V1077" s="17"/>
    </row>
    <row r="1078" spans="2:22" ht="17.25" customHeight="1" x14ac:dyDescent="0.2">
      <c r="B1078" s="17"/>
      <c r="C1078" s="145"/>
      <c r="D1078" s="8"/>
      <c r="E1078" s="8"/>
      <c r="F1078" s="8"/>
      <c r="G1078" s="38"/>
      <c r="H1078" s="38"/>
      <c r="I1078" s="38"/>
      <c r="J1078" s="9"/>
      <c r="K1078" s="9"/>
      <c r="L1078" s="9"/>
      <c r="M1078" s="9"/>
      <c r="N1078" s="11"/>
      <c r="O1078" s="17"/>
      <c r="P1078" s="17"/>
      <c r="Q1078" s="18"/>
      <c r="R1078" s="17"/>
      <c r="S1078" s="39"/>
      <c r="T1078" s="39"/>
      <c r="U1078" s="19"/>
      <c r="V1078" s="17"/>
    </row>
    <row r="1079" spans="2:22" ht="17.25" customHeight="1" x14ac:dyDescent="0.2">
      <c r="B1079" s="17"/>
      <c r="C1079" s="145"/>
      <c r="D1079" s="8"/>
      <c r="E1079" s="8"/>
      <c r="F1079" s="8"/>
      <c r="G1079" s="38"/>
      <c r="H1079" s="38"/>
      <c r="I1079" s="38"/>
      <c r="J1079" s="9"/>
      <c r="K1079" s="9"/>
      <c r="L1079" s="9"/>
      <c r="M1079" s="9"/>
      <c r="N1079" s="11"/>
      <c r="O1079" s="17"/>
      <c r="P1079" s="17"/>
      <c r="Q1079" s="18"/>
      <c r="R1079" s="17"/>
      <c r="S1079" s="39"/>
      <c r="T1079" s="39"/>
      <c r="U1079" s="19"/>
      <c r="V1079" s="17"/>
    </row>
    <row r="1080" spans="2:22" ht="17.25" customHeight="1" x14ac:dyDescent="0.2">
      <c r="B1080" s="17"/>
      <c r="C1080" s="145"/>
      <c r="D1080" s="8"/>
      <c r="E1080" s="8"/>
      <c r="F1080" s="8"/>
      <c r="G1080" s="38"/>
      <c r="H1080" s="38"/>
      <c r="I1080" s="38"/>
      <c r="J1080" s="9"/>
      <c r="K1080" s="9"/>
      <c r="L1080" s="9"/>
      <c r="M1080" s="9"/>
      <c r="N1080" s="11"/>
      <c r="O1080" s="17"/>
      <c r="P1080" s="17"/>
      <c r="Q1080" s="18"/>
      <c r="R1080" s="17"/>
      <c r="S1080" s="39"/>
      <c r="T1080" s="39"/>
      <c r="U1080" s="19"/>
      <c r="V1080" s="17"/>
    </row>
    <row r="1081" spans="2:22" ht="17.25" customHeight="1" x14ac:dyDescent="0.2">
      <c r="B1081" s="17"/>
      <c r="C1081" s="145"/>
      <c r="D1081" s="8"/>
      <c r="E1081" s="8"/>
      <c r="F1081" s="8"/>
      <c r="G1081" s="38"/>
      <c r="H1081" s="38"/>
      <c r="I1081" s="38"/>
      <c r="J1081" s="9"/>
      <c r="K1081" s="9"/>
      <c r="L1081" s="9"/>
      <c r="M1081" s="9"/>
      <c r="N1081" s="11"/>
      <c r="O1081" s="17"/>
      <c r="P1081" s="17"/>
      <c r="Q1081" s="18"/>
      <c r="R1081" s="17"/>
      <c r="S1081" s="39"/>
      <c r="T1081" s="39"/>
      <c r="U1081" s="19"/>
      <c r="V1081" s="17"/>
    </row>
    <row r="1082" spans="2:22" ht="17.25" customHeight="1" x14ac:dyDescent="0.2">
      <c r="B1082" s="17"/>
      <c r="C1082" s="145"/>
      <c r="D1082" s="8"/>
      <c r="E1082" s="8"/>
      <c r="F1082" s="8"/>
      <c r="G1082" s="38"/>
      <c r="H1082" s="38"/>
      <c r="I1082" s="38"/>
      <c r="J1082" s="9"/>
      <c r="K1082" s="9"/>
      <c r="L1082" s="9"/>
      <c r="M1082" s="9"/>
      <c r="N1082" s="11"/>
      <c r="O1082" s="17"/>
      <c r="P1082" s="17"/>
      <c r="Q1082" s="18"/>
      <c r="R1082" s="17"/>
      <c r="S1082" s="39"/>
      <c r="T1082" s="39"/>
      <c r="U1082" s="19"/>
      <c r="V1082" s="17"/>
    </row>
    <row r="1083" spans="2:22" ht="17.25" customHeight="1" x14ac:dyDescent="0.2">
      <c r="B1083" s="17"/>
      <c r="C1083" s="145"/>
      <c r="D1083" s="8"/>
      <c r="E1083" s="8"/>
      <c r="F1083" s="8"/>
      <c r="G1083" s="38"/>
      <c r="H1083" s="38"/>
      <c r="I1083" s="38"/>
      <c r="J1083" s="9"/>
      <c r="K1083" s="9"/>
      <c r="L1083" s="9"/>
      <c r="M1083" s="9"/>
      <c r="N1083" s="11"/>
      <c r="O1083" s="17"/>
      <c r="P1083" s="17"/>
      <c r="Q1083" s="18"/>
      <c r="R1083" s="17"/>
      <c r="S1083" s="39"/>
      <c r="T1083" s="39"/>
      <c r="U1083" s="19"/>
      <c r="V1083" s="17"/>
    </row>
    <row r="1084" spans="2:22" ht="17.25" customHeight="1" x14ac:dyDescent="0.2">
      <c r="B1084" s="17"/>
      <c r="C1084" s="145"/>
      <c r="D1084" s="8"/>
      <c r="E1084" s="8"/>
      <c r="F1084" s="8"/>
      <c r="G1084" s="38"/>
      <c r="H1084" s="38"/>
      <c r="I1084" s="38"/>
      <c r="J1084" s="9"/>
      <c r="K1084" s="9"/>
      <c r="L1084" s="9"/>
      <c r="M1084" s="9"/>
      <c r="N1084" s="11"/>
      <c r="O1084" s="17"/>
      <c r="P1084" s="17"/>
      <c r="Q1084" s="18"/>
      <c r="R1084" s="17"/>
      <c r="S1084" s="39"/>
      <c r="T1084" s="39"/>
      <c r="U1084" s="19"/>
      <c r="V1084" s="17"/>
    </row>
    <row r="1085" spans="2:22" ht="17.25" customHeight="1" x14ac:dyDescent="0.2">
      <c r="B1085" s="17"/>
      <c r="C1085" s="145"/>
      <c r="D1085" s="8"/>
      <c r="E1085" s="8"/>
      <c r="F1085" s="8"/>
      <c r="G1085" s="38"/>
      <c r="H1085" s="38"/>
      <c r="I1085" s="38"/>
      <c r="J1085" s="9"/>
      <c r="K1085" s="9"/>
      <c r="L1085" s="9"/>
      <c r="M1085" s="9"/>
      <c r="N1085" s="11"/>
      <c r="O1085" s="17"/>
      <c r="P1085" s="17"/>
      <c r="Q1085" s="18"/>
      <c r="R1085" s="17"/>
      <c r="S1085" s="39"/>
      <c r="T1085" s="39"/>
      <c r="U1085" s="19"/>
      <c r="V1085" s="17"/>
    </row>
    <row r="1086" spans="2:22" ht="17.25" customHeight="1" x14ac:dyDescent="0.2">
      <c r="B1086" s="17"/>
      <c r="C1086" s="145"/>
      <c r="D1086" s="8"/>
      <c r="E1086" s="8"/>
      <c r="F1086" s="8"/>
      <c r="G1086" s="38"/>
      <c r="H1086" s="38"/>
      <c r="I1086" s="38"/>
      <c r="J1086" s="9"/>
      <c r="K1086" s="9"/>
      <c r="L1086" s="9"/>
      <c r="M1086" s="9"/>
      <c r="N1086" s="11"/>
      <c r="O1086" s="17"/>
      <c r="P1086" s="17"/>
      <c r="Q1086" s="18"/>
      <c r="R1086" s="17"/>
      <c r="S1086" s="39"/>
      <c r="T1086" s="39"/>
      <c r="U1086" s="19"/>
      <c r="V1086" s="17"/>
    </row>
    <row r="1087" spans="2:22" ht="17.25" customHeight="1" x14ac:dyDescent="0.2">
      <c r="B1087" s="17"/>
      <c r="C1087" s="145"/>
      <c r="D1087" s="8"/>
      <c r="E1087" s="8"/>
      <c r="F1087" s="8"/>
      <c r="G1087" s="38"/>
      <c r="H1087" s="38"/>
      <c r="I1087" s="38"/>
      <c r="J1087" s="9"/>
      <c r="K1087" s="9"/>
      <c r="L1087" s="9"/>
      <c r="M1087" s="9"/>
      <c r="N1087" s="11"/>
      <c r="O1087" s="17"/>
      <c r="P1087" s="17"/>
      <c r="Q1087" s="18"/>
      <c r="R1087" s="17"/>
      <c r="S1087" s="39"/>
      <c r="T1087" s="39"/>
      <c r="U1087" s="19"/>
      <c r="V1087" s="17"/>
    </row>
    <row r="1088" spans="2:22" ht="17.25" customHeight="1" x14ac:dyDescent="0.2">
      <c r="B1088" s="17"/>
      <c r="C1088" s="145"/>
      <c r="D1088" s="8"/>
      <c r="E1088" s="8"/>
      <c r="F1088" s="8"/>
      <c r="G1088" s="38"/>
      <c r="H1088" s="38"/>
      <c r="I1088" s="38"/>
      <c r="J1088" s="9"/>
      <c r="K1088" s="9"/>
      <c r="L1088" s="9"/>
      <c r="M1088" s="9"/>
      <c r="N1088" s="11"/>
      <c r="O1088" s="17"/>
      <c r="P1088" s="17"/>
      <c r="Q1088" s="18"/>
      <c r="R1088" s="17"/>
      <c r="S1088" s="39"/>
      <c r="T1088" s="39"/>
      <c r="U1088" s="19"/>
      <c r="V1088" s="17"/>
    </row>
    <row r="1089" spans="2:22" ht="17.25" customHeight="1" x14ac:dyDescent="0.2">
      <c r="B1089" s="17"/>
      <c r="C1089" s="145"/>
      <c r="D1089" s="8"/>
      <c r="E1089" s="8"/>
      <c r="F1089" s="8"/>
      <c r="G1089" s="38"/>
      <c r="H1089" s="38"/>
      <c r="I1089" s="38"/>
      <c r="J1089" s="9"/>
      <c r="K1089" s="9"/>
      <c r="L1089" s="9"/>
      <c r="M1089" s="9"/>
      <c r="N1089" s="11"/>
      <c r="O1089" s="17"/>
      <c r="P1089" s="17"/>
      <c r="Q1089" s="18"/>
      <c r="R1089" s="17"/>
      <c r="S1089" s="39"/>
      <c r="T1089" s="39"/>
      <c r="U1089" s="19"/>
      <c r="V1089" s="17"/>
    </row>
    <row r="1090" spans="2:22" ht="17.25" customHeight="1" x14ac:dyDescent="0.2">
      <c r="B1090" s="17"/>
      <c r="C1090" s="145"/>
      <c r="D1090" s="8"/>
      <c r="E1090" s="8"/>
      <c r="F1090" s="8"/>
      <c r="G1090" s="38"/>
      <c r="H1090" s="38"/>
      <c r="I1090" s="38"/>
      <c r="J1090" s="9"/>
      <c r="K1090" s="9"/>
      <c r="L1090" s="9"/>
      <c r="M1090" s="9"/>
      <c r="N1090" s="11"/>
      <c r="O1090" s="17"/>
      <c r="P1090" s="17"/>
      <c r="Q1090" s="18"/>
      <c r="R1090" s="17"/>
      <c r="S1090" s="39"/>
      <c r="T1090" s="39"/>
      <c r="U1090" s="19"/>
      <c r="V1090" s="17"/>
    </row>
    <row r="1091" spans="2:22" ht="17.25" customHeight="1" x14ac:dyDescent="0.2">
      <c r="B1091" s="17"/>
      <c r="C1091" s="145"/>
      <c r="D1091" s="8"/>
      <c r="E1091" s="8"/>
      <c r="F1091" s="8"/>
      <c r="G1091" s="38"/>
      <c r="H1091" s="38"/>
      <c r="I1091" s="38"/>
      <c r="J1091" s="9"/>
      <c r="K1091" s="9"/>
      <c r="L1091" s="9"/>
      <c r="M1091" s="9"/>
      <c r="N1091" s="11"/>
      <c r="O1091" s="17"/>
      <c r="P1091" s="17"/>
      <c r="Q1091" s="18"/>
      <c r="R1091" s="17"/>
      <c r="S1091" s="39"/>
      <c r="T1091" s="39"/>
      <c r="U1091" s="19"/>
      <c r="V1091" s="17"/>
    </row>
    <row r="1092" spans="2:22" ht="17.25" customHeight="1" x14ac:dyDescent="0.2">
      <c r="B1092" s="17"/>
      <c r="C1092" s="145"/>
      <c r="D1092" s="8"/>
      <c r="E1092" s="8"/>
      <c r="F1092" s="8"/>
      <c r="G1092" s="38"/>
      <c r="H1092" s="38"/>
      <c r="I1092" s="38"/>
      <c r="J1092" s="9"/>
      <c r="K1092" s="9"/>
      <c r="L1092" s="9"/>
      <c r="M1092" s="9"/>
      <c r="N1092" s="11"/>
      <c r="O1092" s="17"/>
      <c r="P1092" s="17"/>
      <c r="Q1092" s="18"/>
      <c r="R1092" s="17"/>
      <c r="S1092" s="39"/>
      <c r="T1092" s="39"/>
      <c r="U1092" s="19"/>
      <c r="V1092" s="17"/>
    </row>
    <row r="1093" spans="2:22" ht="17.25" customHeight="1" x14ac:dyDescent="0.2">
      <c r="B1093" s="17"/>
      <c r="C1093" s="145"/>
      <c r="D1093" s="8"/>
      <c r="E1093" s="8"/>
      <c r="F1093" s="8"/>
      <c r="G1093" s="38"/>
      <c r="H1093" s="38"/>
      <c r="I1093" s="38"/>
      <c r="J1093" s="9"/>
      <c r="K1093" s="9"/>
      <c r="L1093" s="9"/>
      <c r="M1093" s="9"/>
      <c r="N1093" s="11"/>
      <c r="O1093" s="17"/>
      <c r="P1093" s="17"/>
      <c r="Q1093" s="18"/>
      <c r="R1093" s="17"/>
      <c r="S1093" s="39"/>
      <c r="T1093" s="39"/>
      <c r="U1093" s="19"/>
      <c r="V1093" s="17"/>
    </row>
    <row r="1094" spans="2:22" ht="17.25" customHeight="1" x14ac:dyDescent="0.2">
      <c r="B1094" s="17"/>
      <c r="C1094" s="145"/>
      <c r="D1094" s="8"/>
      <c r="E1094" s="8"/>
      <c r="F1094" s="8"/>
      <c r="G1094" s="38"/>
      <c r="H1094" s="38"/>
      <c r="I1094" s="38"/>
      <c r="J1094" s="9"/>
      <c r="K1094" s="9"/>
      <c r="L1094" s="9"/>
      <c r="M1094" s="9"/>
      <c r="N1094" s="11"/>
      <c r="O1094" s="17"/>
      <c r="P1094" s="17"/>
      <c r="Q1094" s="18"/>
      <c r="R1094" s="17"/>
      <c r="S1094" s="39"/>
      <c r="T1094" s="39"/>
      <c r="U1094" s="19"/>
      <c r="V1094" s="17"/>
    </row>
    <row r="1095" spans="2:22" ht="17.25" customHeight="1" x14ac:dyDescent="0.2">
      <c r="B1095" s="17"/>
      <c r="C1095" s="145"/>
      <c r="D1095" s="8"/>
      <c r="E1095" s="8"/>
      <c r="F1095" s="8"/>
      <c r="G1095" s="38"/>
      <c r="H1095" s="38"/>
      <c r="I1095" s="38"/>
      <c r="J1095" s="9"/>
      <c r="K1095" s="9"/>
      <c r="L1095" s="9"/>
      <c r="M1095" s="9"/>
      <c r="N1095" s="11"/>
      <c r="O1095" s="17"/>
      <c r="P1095" s="17"/>
      <c r="Q1095" s="18"/>
      <c r="R1095" s="17"/>
      <c r="S1095" s="39"/>
      <c r="T1095" s="39"/>
      <c r="U1095" s="19"/>
      <c r="V1095" s="17"/>
    </row>
    <row r="1096" spans="2:22" ht="17.25" customHeight="1" x14ac:dyDescent="0.2">
      <c r="B1096" s="17"/>
      <c r="C1096" s="145"/>
      <c r="D1096" s="8"/>
      <c r="E1096" s="8"/>
      <c r="F1096" s="8"/>
      <c r="G1096" s="38"/>
      <c r="H1096" s="38"/>
      <c r="I1096" s="38"/>
      <c r="J1096" s="9"/>
      <c r="K1096" s="9"/>
      <c r="L1096" s="9"/>
      <c r="M1096" s="9"/>
      <c r="N1096" s="11"/>
      <c r="O1096" s="17"/>
      <c r="P1096" s="17"/>
      <c r="Q1096" s="18"/>
      <c r="R1096" s="17"/>
      <c r="S1096" s="39"/>
      <c r="T1096" s="39"/>
      <c r="U1096" s="19"/>
      <c r="V1096" s="17"/>
    </row>
    <row r="1097" spans="2:22" ht="17.25" customHeight="1" x14ac:dyDescent="0.2">
      <c r="B1097" s="17"/>
      <c r="C1097" s="145"/>
      <c r="D1097" s="8"/>
      <c r="E1097" s="8"/>
      <c r="F1097" s="8"/>
      <c r="G1097" s="38"/>
      <c r="H1097" s="38"/>
      <c r="I1097" s="38"/>
      <c r="J1097" s="9"/>
      <c r="K1097" s="9"/>
      <c r="L1097" s="9"/>
      <c r="M1097" s="9"/>
      <c r="N1097" s="11"/>
      <c r="O1097" s="17"/>
      <c r="P1097" s="17"/>
      <c r="Q1097" s="18"/>
      <c r="R1097" s="17"/>
      <c r="S1097" s="39"/>
      <c r="T1097" s="39"/>
      <c r="U1097" s="19"/>
      <c r="V1097" s="17"/>
    </row>
    <row r="1098" spans="2:22" ht="17.25" customHeight="1" x14ac:dyDescent="0.2">
      <c r="B1098" s="17"/>
      <c r="C1098" s="145"/>
      <c r="D1098" s="8"/>
      <c r="E1098" s="8"/>
      <c r="F1098" s="8"/>
      <c r="G1098" s="38"/>
      <c r="H1098" s="38"/>
      <c r="I1098" s="38"/>
      <c r="J1098" s="9"/>
      <c r="K1098" s="9"/>
      <c r="L1098" s="9"/>
      <c r="M1098" s="9"/>
      <c r="N1098" s="11"/>
      <c r="O1098" s="17"/>
      <c r="P1098" s="17"/>
      <c r="Q1098" s="18"/>
      <c r="R1098" s="17"/>
      <c r="S1098" s="39"/>
      <c r="T1098" s="39"/>
      <c r="U1098" s="19"/>
      <c r="V1098" s="17"/>
    </row>
    <row r="1099" spans="2:22" ht="17.25" customHeight="1" x14ac:dyDescent="0.2">
      <c r="B1099" s="17"/>
      <c r="C1099" s="145"/>
      <c r="D1099" s="8"/>
      <c r="E1099" s="8"/>
      <c r="F1099" s="8"/>
      <c r="G1099" s="38"/>
      <c r="H1099" s="38"/>
      <c r="I1099" s="38"/>
      <c r="J1099" s="9"/>
      <c r="K1099" s="9"/>
      <c r="L1099" s="9"/>
      <c r="M1099" s="9"/>
      <c r="N1099" s="11"/>
      <c r="O1099" s="17"/>
      <c r="P1099" s="17"/>
      <c r="Q1099" s="18"/>
      <c r="R1099" s="17"/>
      <c r="S1099" s="39"/>
      <c r="T1099" s="39"/>
      <c r="U1099" s="19"/>
      <c r="V1099" s="17"/>
    </row>
    <row r="1100" spans="2:22" ht="17.25" customHeight="1" x14ac:dyDescent="0.2">
      <c r="B1100" s="17"/>
      <c r="C1100" s="145"/>
      <c r="D1100" s="8"/>
      <c r="E1100" s="8"/>
      <c r="F1100" s="8"/>
      <c r="G1100" s="38"/>
      <c r="H1100" s="38"/>
      <c r="I1100" s="38"/>
      <c r="J1100" s="9"/>
      <c r="K1100" s="9"/>
      <c r="L1100" s="9"/>
      <c r="M1100" s="9"/>
      <c r="N1100" s="11"/>
      <c r="O1100" s="17"/>
      <c r="P1100" s="17"/>
      <c r="Q1100" s="18"/>
      <c r="R1100" s="17"/>
      <c r="S1100" s="39"/>
      <c r="T1100" s="39"/>
      <c r="U1100" s="19"/>
      <c r="V1100" s="17"/>
    </row>
    <row r="1101" spans="2:22" ht="17.25" customHeight="1" x14ac:dyDescent="0.2">
      <c r="B1101" s="17"/>
      <c r="C1101" s="145"/>
      <c r="D1101" s="8"/>
      <c r="E1101" s="8"/>
      <c r="F1101" s="8"/>
      <c r="G1101" s="38"/>
      <c r="H1101" s="38"/>
      <c r="I1101" s="38"/>
      <c r="J1101" s="9"/>
      <c r="K1101" s="9"/>
      <c r="L1101" s="9"/>
      <c r="M1101" s="9"/>
      <c r="N1101" s="11"/>
      <c r="O1101" s="17"/>
      <c r="P1101" s="17"/>
      <c r="Q1101" s="18"/>
      <c r="R1101" s="17"/>
      <c r="S1101" s="39"/>
      <c r="T1101" s="39"/>
      <c r="U1101" s="19"/>
      <c r="V1101" s="17"/>
    </row>
    <row r="1102" spans="2:22" ht="17.25" customHeight="1" x14ac:dyDescent="0.2">
      <c r="B1102" s="17"/>
      <c r="C1102" s="145"/>
      <c r="D1102" s="8"/>
      <c r="E1102" s="8"/>
      <c r="F1102" s="8"/>
      <c r="G1102" s="38"/>
      <c r="H1102" s="38"/>
      <c r="I1102" s="38"/>
      <c r="J1102" s="9"/>
      <c r="K1102" s="9"/>
      <c r="L1102" s="9"/>
      <c r="M1102" s="9"/>
      <c r="N1102" s="11"/>
      <c r="O1102" s="17"/>
      <c r="P1102" s="17"/>
      <c r="Q1102" s="18"/>
      <c r="R1102" s="17"/>
      <c r="S1102" s="39"/>
      <c r="T1102" s="39"/>
      <c r="U1102" s="19"/>
      <c r="V1102" s="17"/>
    </row>
    <row r="1103" spans="2:22" ht="17.25" customHeight="1" x14ac:dyDescent="0.2">
      <c r="B1103" s="17"/>
      <c r="C1103" s="145"/>
      <c r="D1103" s="8"/>
      <c r="E1103" s="8"/>
      <c r="F1103" s="8"/>
      <c r="G1103" s="38"/>
      <c r="H1103" s="38"/>
      <c r="I1103" s="38"/>
      <c r="J1103" s="9"/>
      <c r="K1103" s="9"/>
      <c r="L1103" s="9"/>
      <c r="M1103" s="9"/>
      <c r="N1103" s="11"/>
      <c r="O1103" s="17"/>
      <c r="P1103" s="17"/>
      <c r="Q1103" s="18"/>
      <c r="R1103" s="17"/>
      <c r="S1103" s="39"/>
      <c r="T1103" s="39"/>
      <c r="U1103" s="19"/>
      <c r="V1103" s="17"/>
    </row>
    <row r="1104" spans="2:22" ht="17.25" customHeight="1" x14ac:dyDescent="0.2">
      <c r="B1104" s="17"/>
      <c r="C1104" s="145"/>
      <c r="D1104" s="8"/>
      <c r="E1104" s="8"/>
      <c r="F1104" s="8"/>
      <c r="G1104" s="38"/>
      <c r="H1104" s="38"/>
      <c r="I1104" s="38"/>
      <c r="J1104" s="9"/>
      <c r="K1104" s="9"/>
      <c r="L1104" s="9"/>
      <c r="M1104" s="9"/>
      <c r="N1104" s="11"/>
      <c r="O1104" s="17"/>
      <c r="P1104" s="17"/>
      <c r="Q1104" s="18"/>
      <c r="R1104" s="17"/>
      <c r="S1104" s="39"/>
      <c r="T1104" s="39"/>
      <c r="U1104" s="19"/>
      <c r="V1104" s="17"/>
    </row>
    <row r="1105" spans="2:22" ht="17.25" customHeight="1" x14ac:dyDescent="0.2">
      <c r="B1105" s="17"/>
      <c r="C1105" s="145"/>
      <c r="D1105" s="8"/>
      <c r="E1105" s="8"/>
      <c r="F1105" s="8"/>
      <c r="G1105" s="38"/>
      <c r="H1105" s="38"/>
      <c r="I1105" s="38"/>
      <c r="J1105" s="9"/>
      <c r="K1105" s="9"/>
      <c r="L1105" s="9"/>
      <c r="M1105" s="9"/>
      <c r="N1105" s="11"/>
      <c r="O1105" s="17"/>
      <c r="P1105" s="17"/>
      <c r="Q1105" s="18"/>
      <c r="R1105" s="17"/>
      <c r="S1105" s="39"/>
      <c r="T1105" s="39"/>
      <c r="U1105" s="19"/>
      <c r="V1105" s="17"/>
    </row>
    <row r="1106" spans="2:22" ht="17.25" customHeight="1" x14ac:dyDescent="0.2">
      <c r="B1106" s="17"/>
      <c r="C1106" s="145"/>
      <c r="D1106" s="8"/>
      <c r="E1106" s="8"/>
      <c r="F1106" s="8"/>
      <c r="G1106" s="38"/>
      <c r="H1106" s="38"/>
      <c r="I1106" s="38"/>
      <c r="J1106" s="9"/>
      <c r="K1106" s="9"/>
      <c r="L1106" s="9"/>
      <c r="M1106" s="9"/>
      <c r="N1106" s="11"/>
      <c r="O1106" s="17"/>
      <c r="P1106" s="17"/>
      <c r="Q1106" s="18"/>
      <c r="R1106" s="17"/>
      <c r="S1106" s="39"/>
      <c r="T1106" s="39"/>
      <c r="U1106" s="19"/>
      <c r="V1106" s="17"/>
    </row>
    <row r="1107" spans="2:22" ht="17.25" customHeight="1" x14ac:dyDescent="0.2">
      <c r="B1107" s="17"/>
      <c r="C1107" s="145"/>
      <c r="D1107" s="8"/>
      <c r="E1107" s="8"/>
      <c r="F1107" s="8"/>
      <c r="G1107" s="38"/>
      <c r="H1107" s="38"/>
      <c r="I1107" s="38"/>
      <c r="J1107" s="9"/>
      <c r="K1107" s="9"/>
      <c r="L1107" s="9"/>
      <c r="M1107" s="9"/>
      <c r="N1107" s="11"/>
      <c r="O1107" s="17"/>
      <c r="P1107" s="17"/>
      <c r="Q1107" s="18"/>
      <c r="R1107" s="17"/>
      <c r="S1107" s="39"/>
      <c r="T1107" s="39"/>
      <c r="U1107" s="19"/>
      <c r="V1107" s="17"/>
    </row>
    <row r="1108" spans="2:22" ht="17.25" customHeight="1" x14ac:dyDescent="0.2">
      <c r="B1108" s="17"/>
      <c r="C1108" s="145"/>
      <c r="D1108" s="8"/>
      <c r="E1108" s="8"/>
      <c r="F1108" s="8"/>
      <c r="G1108" s="38"/>
      <c r="H1108" s="38"/>
      <c r="I1108" s="38"/>
      <c r="J1108" s="9"/>
      <c r="K1108" s="9"/>
      <c r="L1108" s="9"/>
      <c r="M1108" s="9"/>
      <c r="N1108" s="11"/>
      <c r="O1108" s="17"/>
      <c r="P1108" s="17"/>
      <c r="Q1108" s="18"/>
      <c r="R1108" s="17"/>
      <c r="S1108" s="39"/>
      <c r="T1108" s="39"/>
      <c r="U1108" s="19"/>
      <c r="V1108" s="17"/>
    </row>
    <row r="1109" spans="2:22" ht="17.25" customHeight="1" x14ac:dyDescent="0.2">
      <c r="B1109" s="17"/>
      <c r="C1109" s="145"/>
      <c r="D1109" s="8"/>
      <c r="E1109" s="8"/>
      <c r="F1109" s="8"/>
      <c r="G1109" s="38"/>
      <c r="H1109" s="38"/>
      <c r="I1109" s="38"/>
      <c r="J1109" s="9"/>
      <c r="K1109" s="9"/>
      <c r="L1109" s="9"/>
      <c r="M1109" s="9"/>
      <c r="N1109" s="11"/>
      <c r="O1109" s="17"/>
      <c r="P1109" s="17"/>
      <c r="Q1109" s="18"/>
      <c r="R1109" s="17"/>
      <c r="S1109" s="39"/>
      <c r="T1109" s="39"/>
      <c r="U1109" s="19"/>
      <c r="V1109" s="17"/>
    </row>
    <row r="1110" spans="2:22" ht="17.25" customHeight="1" x14ac:dyDescent="0.2">
      <c r="B1110" s="17"/>
      <c r="C1110" s="145"/>
      <c r="D1110" s="8"/>
      <c r="E1110" s="8"/>
      <c r="F1110" s="8"/>
      <c r="G1110" s="38"/>
      <c r="H1110" s="38"/>
      <c r="I1110" s="38"/>
      <c r="J1110" s="9"/>
      <c r="K1110" s="9"/>
      <c r="L1110" s="9"/>
      <c r="M1110" s="9"/>
      <c r="N1110" s="11"/>
      <c r="O1110" s="17"/>
      <c r="P1110" s="17"/>
      <c r="Q1110" s="18"/>
      <c r="R1110" s="17"/>
      <c r="S1110" s="39"/>
      <c r="T1110" s="39"/>
      <c r="U1110" s="19"/>
      <c r="V1110" s="17"/>
    </row>
    <row r="1111" spans="2:22" ht="17.25" customHeight="1" x14ac:dyDescent="0.2">
      <c r="B1111" s="17"/>
      <c r="C1111" s="145"/>
      <c r="D1111" s="8"/>
      <c r="E1111" s="8"/>
      <c r="F1111" s="8"/>
      <c r="G1111" s="38"/>
      <c r="H1111" s="38"/>
      <c r="I1111" s="38"/>
      <c r="J1111" s="9"/>
      <c r="K1111" s="9"/>
      <c r="L1111" s="9"/>
      <c r="M1111" s="9"/>
      <c r="N1111" s="11"/>
      <c r="O1111" s="17"/>
      <c r="P1111" s="17"/>
      <c r="Q1111" s="18"/>
      <c r="R1111" s="17"/>
      <c r="S1111" s="39"/>
      <c r="T1111" s="39"/>
      <c r="U1111" s="19"/>
      <c r="V1111" s="17"/>
    </row>
    <row r="1112" spans="2:22" ht="17.25" customHeight="1" x14ac:dyDescent="0.2">
      <c r="B1112" s="17"/>
      <c r="C1112" s="145"/>
      <c r="D1112" s="8"/>
      <c r="E1112" s="8"/>
      <c r="F1112" s="8"/>
      <c r="G1112" s="38"/>
      <c r="H1112" s="38"/>
      <c r="I1112" s="38"/>
      <c r="J1112" s="9"/>
      <c r="K1112" s="9"/>
      <c r="L1112" s="9"/>
      <c r="M1112" s="9"/>
      <c r="N1112" s="11"/>
      <c r="O1112" s="17"/>
      <c r="P1112" s="17"/>
      <c r="Q1112" s="18"/>
      <c r="R1112" s="17"/>
      <c r="S1112" s="39"/>
      <c r="T1112" s="39"/>
      <c r="U1112" s="19"/>
      <c r="V1112" s="17"/>
    </row>
    <row r="1113" spans="2:22" ht="17.25" customHeight="1" x14ac:dyDescent="0.2">
      <c r="B1113" s="17"/>
      <c r="C1113" s="145"/>
      <c r="D1113" s="8"/>
      <c r="E1113" s="8"/>
      <c r="F1113" s="8"/>
      <c r="G1113" s="38"/>
      <c r="H1113" s="38"/>
      <c r="I1113" s="38"/>
      <c r="J1113" s="9"/>
      <c r="K1113" s="9"/>
      <c r="L1113" s="9"/>
      <c r="M1113" s="9"/>
      <c r="N1113" s="11"/>
      <c r="O1113" s="17"/>
      <c r="P1113" s="17"/>
      <c r="Q1113" s="18"/>
      <c r="R1113" s="17"/>
      <c r="S1113" s="39"/>
      <c r="T1113" s="39"/>
      <c r="U1113" s="19"/>
      <c r="V1113" s="17"/>
    </row>
    <row r="1114" spans="2:22" ht="17.25" customHeight="1" x14ac:dyDescent="0.2">
      <c r="B1114" s="17"/>
      <c r="C1114" s="145"/>
      <c r="D1114" s="8"/>
      <c r="E1114" s="8"/>
      <c r="F1114" s="8"/>
      <c r="G1114" s="38"/>
      <c r="H1114" s="38"/>
      <c r="I1114" s="38"/>
      <c r="J1114" s="9"/>
      <c r="K1114" s="9"/>
      <c r="L1114" s="9"/>
      <c r="M1114" s="9"/>
      <c r="N1114" s="11"/>
      <c r="O1114" s="17"/>
      <c r="P1114" s="17"/>
      <c r="Q1114" s="18"/>
      <c r="R1114" s="17"/>
      <c r="S1114" s="39"/>
      <c r="T1114" s="39"/>
      <c r="U1114" s="19"/>
      <c r="V1114" s="17"/>
    </row>
    <row r="1115" spans="2:22" ht="17.25" customHeight="1" x14ac:dyDescent="0.2">
      <c r="B1115" s="17"/>
      <c r="C1115" s="145"/>
      <c r="D1115" s="8"/>
      <c r="E1115" s="8"/>
      <c r="F1115" s="8"/>
      <c r="G1115" s="38"/>
      <c r="H1115" s="38"/>
      <c r="I1115" s="38"/>
      <c r="J1115" s="9"/>
      <c r="K1115" s="9"/>
      <c r="L1115" s="9"/>
      <c r="M1115" s="9"/>
      <c r="N1115" s="11"/>
      <c r="O1115" s="17"/>
      <c r="P1115" s="17"/>
      <c r="Q1115" s="18"/>
      <c r="R1115" s="17"/>
      <c r="S1115" s="39"/>
      <c r="T1115" s="39"/>
      <c r="U1115" s="19"/>
      <c r="V1115" s="17"/>
    </row>
    <row r="1116" spans="2:22" ht="17.25" customHeight="1" x14ac:dyDescent="0.2">
      <c r="B1116" s="17"/>
      <c r="C1116" s="145"/>
      <c r="D1116" s="8"/>
      <c r="E1116" s="8"/>
      <c r="F1116" s="8"/>
      <c r="G1116" s="38"/>
      <c r="H1116" s="38"/>
      <c r="I1116" s="38"/>
      <c r="J1116" s="9"/>
      <c r="K1116" s="9"/>
      <c r="L1116" s="9"/>
      <c r="M1116" s="9"/>
      <c r="N1116" s="11"/>
      <c r="O1116" s="17"/>
      <c r="P1116" s="17"/>
      <c r="Q1116" s="18"/>
      <c r="R1116" s="17"/>
      <c r="S1116" s="39"/>
      <c r="T1116" s="39"/>
      <c r="U1116" s="19"/>
      <c r="V1116" s="17"/>
    </row>
    <row r="1117" spans="2:22" ht="17.25" customHeight="1" x14ac:dyDescent="0.2">
      <c r="B1117" s="17"/>
      <c r="C1117" s="145"/>
      <c r="D1117" s="8"/>
      <c r="E1117" s="8"/>
      <c r="F1117" s="8"/>
      <c r="G1117" s="38"/>
      <c r="H1117" s="38"/>
      <c r="I1117" s="38"/>
      <c r="J1117" s="9"/>
      <c r="K1117" s="9"/>
      <c r="L1117" s="9"/>
      <c r="M1117" s="9"/>
      <c r="N1117" s="11"/>
      <c r="O1117" s="17"/>
      <c r="P1117" s="17"/>
      <c r="Q1117" s="18"/>
      <c r="R1117" s="17"/>
      <c r="S1117" s="39"/>
      <c r="T1117" s="39"/>
      <c r="U1117" s="19"/>
      <c r="V1117" s="17"/>
    </row>
    <row r="1118" spans="2:22" ht="17.25" customHeight="1" x14ac:dyDescent="0.2">
      <c r="B1118" s="17"/>
      <c r="C1118" s="145"/>
      <c r="D1118" s="8"/>
      <c r="E1118" s="8"/>
      <c r="F1118" s="8"/>
      <c r="G1118" s="38"/>
      <c r="H1118" s="38"/>
      <c r="I1118" s="38"/>
      <c r="J1118" s="9"/>
      <c r="K1118" s="9"/>
      <c r="L1118" s="9"/>
      <c r="M1118" s="9"/>
      <c r="N1118" s="11"/>
      <c r="O1118" s="17"/>
      <c r="P1118" s="17"/>
      <c r="Q1118" s="18"/>
      <c r="R1118" s="17"/>
      <c r="S1118" s="39"/>
      <c r="T1118" s="39"/>
      <c r="U1118" s="19"/>
      <c r="V1118" s="17"/>
    </row>
    <row r="1119" spans="2:22" ht="17.25" customHeight="1" x14ac:dyDescent="0.2">
      <c r="B1119" s="17"/>
      <c r="C1119" s="145"/>
      <c r="D1119" s="8"/>
      <c r="E1119" s="8"/>
      <c r="F1119" s="8"/>
      <c r="G1119" s="38"/>
      <c r="H1119" s="38"/>
      <c r="I1119" s="38"/>
      <c r="J1119" s="9"/>
      <c r="K1119" s="9"/>
      <c r="L1119" s="9"/>
      <c r="M1119" s="9"/>
      <c r="N1119" s="11"/>
      <c r="O1119" s="17"/>
      <c r="P1119" s="17"/>
      <c r="Q1119" s="18"/>
      <c r="R1119" s="17"/>
      <c r="S1119" s="39"/>
      <c r="T1119" s="39"/>
      <c r="U1119" s="19"/>
      <c r="V1119" s="17"/>
    </row>
    <row r="1120" spans="2:22" ht="17.25" customHeight="1" x14ac:dyDescent="0.2">
      <c r="B1120" s="17"/>
      <c r="C1120" s="145"/>
      <c r="D1120" s="8"/>
      <c r="E1120" s="8"/>
      <c r="F1120" s="8"/>
      <c r="G1120" s="38"/>
      <c r="H1120" s="38"/>
      <c r="I1120" s="38"/>
      <c r="J1120" s="9"/>
      <c r="K1120" s="9"/>
      <c r="L1120" s="9"/>
      <c r="M1120" s="9"/>
      <c r="N1120" s="11"/>
      <c r="O1120" s="17"/>
      <c r="P1120" s="17"/>
      <c r="Q1120" s="18"/>
      <c r="R1120" s="17"/>
      <c r="S1120" s="39"/>
      <c r="T1120" s="39"/>
      <c r="U1120" s="19"/>
      <c r="V1120" s="17"/>
    </row>
    <row r="1121" spans="2:22" ht="17.25" customHeight="1" x14ac:dyDescent="0.2">
      <c r="B1121" s="17"/>
      <c r="C1121" s="145"/>
      <c r="D1121" s="8"/>
      <c r="E1121" s="8"/>
      <c r="F1121" s="8"/>
      <c r="G1121" s="38"/>
      <c r="H1121" s="38"/>
      <c r="I1121" s="38"/>
      <c r="J1121" s="9"/>
      <c r="K1121" s="9"/>
      <c r="L1121" s="9"/>
      <c r="M1121" s="9"/>
      <c r="N1121" s="11"/>
      <c r="O1121" s="17"/>
      <c r="P1121" s="17"/>
      <c r="Q1121" s="18"/>
      <c r="R1121" s="17"/>
      <c r="S1121" s="39"/>
      <c r="T1121" s="39"/>
      <c r="U1121" s="19"/>
      <c r="V1121" s="17"/>
    </row>
    <row r="1122" spans="2:22" ht="17.25" customHeight="1" x14ac:dyDescent="0.2">
      <c r="B1122" s="17"/>
      <c r="C1122" s="145"/>
      <c r="D1122" s="8"/>
      <c r="E1122" s="8"/>
      <c r="F1122" s="8"/>
      <c r="G1122" s="38"/>
      <c r="H1122" s="38"/>
      <c r="I1122" s="38"/>
      <c r="J1122" s="9"/>
      <c r="K1122" s="9"/>
      <c r="L1122" s="9"/>
      <c r="M1122" s="9"/>
      <c r="N1122" s="11"/>
      <c r="O1122" s="17"/>
      <c r="P1122" s="17"/>
      <c r="Q1122" s="18"/>
      <c r="R1122" s="17"/>
      <c r="S1122" s="39"/>
      <c r="T1122" s="39"/>
      <c r="U1122" s="19"/>
      <c r="V1122" s="17"/>
    </row>
    <row r="1123" spans="2:22" ht="17.25" customHeight="1" x14ac:dyDescent="0.2">
      <c r="B1123" s="17"/>
      <c r="C1123" s="145"/>
      <c r="D1123" s="8"/>
      <c r="E1123" s="8"/>
      <c r="F1123" s="8"/>
      <c r="G1123" s="38"/>
      <c r="H1123" s="38"/>
      <c r="I1123" s="38"/>
      <c r="J1123" s="9"/>
      <c r="K1123" s="9"/>
      <c r="L1123" s="9"/>
      <c r="M1123" s="9"/>
      <c r="N1123" s="11"/>
      <c r="O1123" s="17"/>
      <c r="P1123" s="17"/>
      <c r="Q1123" s="18"/>
      <c r="R1123" s="17"/>
      <c r="S1123" s="39"/>
      <c r="T1123" s="39"/>
      <c r="U1123" s="19"/>
      <c r="V1123" s="17"/>
    </row>
    <row r="1124" spans="2:22" ht="17.25" customHeight="1" x14ac:dyDescent="0.2">
      <c r="B1124" s="17"/>
      <c r="C1124" s="145"/>
      <c r="D1124" s="8"/>
      <c r="E1124" s="8"/>
      <c r="F1124" s="8"/>
      <c r="G1124" s="38"/>
      <c r="H1124" s="38"/>
      <c r="I1124" s="38"/>
      <c r="J1124" s="9"/>
      <c r="K1124" s="9"/>
      <c r="L1124" s="9"/>
      <c r="M1124" s="9"/>
      <c r="N1124" s="11"/>
      <c r="O1124" s="17"/>
      <c r="P1124" s="17"/>
      <c r="Q1124" s="18"/>
      <c r="R1124" s="17"/>
      <c r="S1124" s="39"/>
      <c r="T1124" s="39"/>
      <c r="U1124" s="19"/>
      <c r="V1124" s="17"/>
    </row>
    <row r="1125" spans="2:22" ht="17.25" customHeight="1" x14ac:dyDescent="0.2">
      <c r="B1125" s="17"/>
      <c r="C1125" s="145"/>
      <c r="D1125" s="8"/>
      <c r="E1125" s="8"/>
      <c r="F1125" s="8"/>
      <c r="G1125" s="38"/>
      <c r="H1125" s="38"/>
      <c r="I1125" s="38"/>
      <c r="J1125" s="9"/>
      <c r="K1125" s="9"/>
      <c r="L1125" s="9"/>
      <c r="M1125" s="9"/>
      <c r="N1125" s="11"/>
      <c r="O1125" s="17"/>
      <c r="P1125" s="17"/>
      <c r="Q1125" s="18"/>
      <c r="R1125" s="17"/>
      <c r="S1125" s="39"/>
      <c r="T1125" s="39"/>
      <c r="U1125" s="19"/>
      <c r="V1125" s="17"/>
    </row>
    <row r="1126" spans="2:22" ht="17.25" customHeight="1" x14ac:dyDescent="0.2">
      <c r="B1126" s="17"/>
      <c r="C1126" s="145"/>
      <c r="D1126" s="8"/>
      <c r="E1126" s="8"/>
      <c r="F1126" s="8"/>
      <c r="G1126" s="38"/>
      <c r="H1126" s="38"/>
      <c r="I1126" s="38"/>
      <c r="J1126" s="9"/>
      <c r="K1126" s="9"/>
      <c r="L1126" s="9"/>
      <c r="M1126" s="9"/>
      <c r="N1126" s="11"/>
      <c r="O1126" s="17"/>
      <c r="P1126" s="17"/>
      <c r="Q1126" s="18"/>
      <c r="R1126" s="17"/>
      <c r="S1126" s="39"/>
      <c r="T1126" s="39"/>
      <c r="U1126" s="19"/>
      <c r="V1126" s="17"/>
    </row>
    <row r="1127" spans="2:22" ht="17.25" customHeight="1" x14ac:dyDescent="0.2">
      <c r="B1127" s="17"/>
      <c r="C1127" s="145"/>
      <c r="D1127" s="8"/>
      <c r="E1127" s="8"/>
      <c r="F1127" s="8"/>
      <c r="G1127" s="38"/>
      <c r="H1127" s="38"/>
      <c r="I1127" s="38"/>
      <c r="J1127" s="9"/>
      <c r="K1127" s="9"/>
      <c r="L1127" s="9"/>
      <c r="M1127" s="9"/>
      <c r="N1127" s="11"/>
      <c r="O1127" s="17"/>
      <c r="P1127" s="17"/>
      <c r="Q1127" s="18"/>
      <c r="R1127" s="17"/>
      <c r="S1127" s="39"/>
      <c r="T1127" s="39"/>
      <c r="U1127" s="19"/>
      <c r="V1127" s="17"/>
    </row>
    <row r="1128" spans="2:22" ht="17.25" customHeight="1" x14ac:dyDescent="0.2">
      <c r="B1128" s="17"/>
      <c r="C1128" s="145"/>
      <c r="D1128" s="8"/>
      <c r="E1128" s="8"/>
      <c r="F1128" s="8"/>
      <c r="G1128" s="38"/>
      <c r="H1128" s="38"/>
      <c r="I1128" s="38"/>
      <c r="J1128" s="9"/>
      <c r="K1128" s="9"/>
      <c r="L1128" s="9"/>
      <c r="M1128" s="9"/>
      <c r="N1128" s="11"/>
      <c r="O1128" s="17"/>
      <c r="P1128" s="17"/>
      <c r="Q1128" s="18"/>
      <c r="R1128" s="17"/>
      <c r="S1128" s="39"/>
      <c r="T1128" s="39"/>
      <c r="U1128" s="19"/>
      <c r="V1128" s="17"/>
    </row>
    <row r="1129" spans="2:22" ht="17.25" customHeight="1" x14ac:dyDescent="0.2">
      <c r="B1129" s="17"/>
      <c r="C1129" s="145"/>
      <c r="D1129" s="8"/>
      <c r="E1129" s="8"/>
      <c r="F1129" s="8"/>
      <c r="G1129" s="38"/>
      <c r="H1129" s="38"/>
      <c r="I1129" s="38"/>
      <c r="J1129" s="9"/>
      <c r="K1129" s="9"/>
      <c r="L1129" s="9"/>
      <c r="M1129" s="9"/>
      <c r="N1129" s="11"/>
      <c r="O1129" s="17"/>
      <c r="P1129" s="17"/>
      <c r="Q1129" s="18"/>
      <c r="R1129" s="17"/>
      <c r="S1129" s="39"/>
      <c r="T1129" s="39"/>
      <c r="U1129" s="19"/>
      <c r="V1129" s="17"/>
    </row>
    <row r="1130" spans="2:22" ht="17.25" customHeight="1" x14ac:dyDescent="0.2">
      <c r="B1130" s="17"/>
      <c r="C1130" s="145"/>
      <c r="D1130" s="8"/>
      <c r="E1130" s="8"/>
      <c r="F1130" s="8"/>
      <c r="G1130" s="38"/>
      <c r="H1130" s="38"/>
      <c r="I1130" s="38"/>
      <c r="J1130" s="9"/>
      <c r="K1130" s="9"/>
      <c r="L1130" s="9"/>
      <c r="M1130" s="9"/>
      <c r="N1130" s="11"/>
      <c r="O1130" s="17"/>
      <c r="P1130" s="17"/>
      <c r="Q1130" s="18"/>
      <c r="R1130" s="17"/>
      <c r="S1130" s="39"/>
      <c r="T1130" s="39"/>
      <c r="U1130" s="19"/>
      <c r="V1130" s="17"/>
    </row>
    <row r="1131" spans="2:22" ht="17.25" customHeight="1" x14ac:dyDescent="0.2">
      <c r="B1131" s="17"/>
      <c r="C1131" s="145"/>
      <c r="D1131" s="8"/>
      <c r="E1131" s="8"/>
      <c r="F1131" s="8"/>
      <c r="G1131" s="38"/>
      <c r="H1131" s="38"/>
      <c r="I1131" s="38"/>
      <c r="J1131" s="9"/>
      <c r="K1131" s="9"/>
      <c r="L1131" s="9"/>
      <c r="M1131" s="9"/>
      <c r="N1131" s="11"/>
      <c r="O1131" s="17"/>
      <c r="P1131" s="17"/>
      <c r="Q1131" s="18"/>
      <c r="R1131" s="17"/>
      <c r="S1131" s="39"/>
      <c r="T1131" s="39"/>
      <c r="U1131" s="19"/>
      <c r="V1131" s="17"/>
    </row>
    <row r="1132" spans="2:22" ht="17.25" customHeight="1" x14ac:dyDescent="0.2">
      <c r="B1132" s="17"/>
      <c r="C1132" s="145"/>
      <c r="D1132" s="8"/>
      <c r="E1132" s="8"/>
      <c r="F1132" s="8"/>
      <c r="G1132" s="38"/>
      <c r="H1132" s="38"/>
      <c r="I1132" s="38"/>
      <c r="J1132" s="9"/>
      <c r="K1132" s="9"/>
      <c r="L1132" s="9"/>
      <c r="M1132" s="9"/>
      <c r="N1132" s="11"/>
      <c r="O1132" s="17"/>
      <c r="P1132" s="17"/>
      <c r="Q1132" s="18"/>
      <c r="R1132" s="17"/>
      <c r="S1132" s="39"/>
      <c r="T1132" s="39"/>
      <c r="U1132" s="19"/>
      <c r="V1132" s="17"/>
    </row>
    <row r="1133" spans="2:22" ht="17.25" customHeight="1" x14ac:dyDescent="0.2">
      <c r="B1133" s="17"/>
      <c r="C1133" s="145"/>
      <c r="D1133" s="8"/>
      <c r="E1133" s="8"/>
      <c r="F1133" s="8"/>
      <c r="G1133" s="38"/>
      <c r="H1133" s="38"/>
      <c r="I1133" s="38"/>
      <c r="J1133" s="9"/>
      <c r="K1133" s="9"/>
      <c r="L1133" s="9"/>
      <c r="M1133" s="9"/>
      <c r="N1133" s="11"/>
      <c r="O1133" s="17"/>
      <c r="P1133" s="17"/>
      <c r="Q1133" s="18"/>
      <c r="R1133" s="17"/>
      <c r="S1133" s="39"/>
      <c r="T1133" s="39"/>
      <c r="U1133" s="19"/>
      <c r="V1133" s="17"/>
    </row>
    <row r="1134" spans="2:22" ht="17.25" customHeight="1" x14ac:dyDescent="0.2">
      <c r="B1134" s="17"/>
      <c r="C1134" s="145"/>
      <c r="D1134" s="8"/>
      <c r="E1134" s="8"/>
      <c r="F1134" s="8"/>
      <c r="G1134" s="38"/>
      <c r="H1134" s="38"/>
      <c r="I1134" s="38"/>
      <c r="J1134" s="9"/>
      <c r="K1134" s="9"/>
      <c r="L1134" s="9"/>
      <c r="M1134" s="9"/>
      <c r="N1134" s="11"/>
      <c r="O1134" s="17"/>
      <c r="P1134" s="17"/>
      <c r="Q1134" s="18"/>
      <c r="R1134" s="17"/>
      <c r="S1134" s="39"/>
      <c r="T1134" s="39"/>
      <c r="U1134" s="19"/>
      <c r="V1134" s="17"/>
    </row>
    <row r="1135" spans="2:22" ht="17.25" customHeight="1" x14ac:dyDescent="0.2">
      <c r="B1135" s="17"/>
      <c r="C1135" s="145"/>
      <c r="D1135" s="8"/>
      <c r="E1135" s="8"/>
      <c r="F1135" s="8"/>
      <c r="G1135" s="38"/>
      <c r="H1135" s="38"/>
      <c r="I1135" s="38"/>
      <c r="J1135" s="9"/>
      <c r="K1135" s="9"/>
      <c r="L1135" s="9"/>
      <c r="M1135" s="9"/>
      <c r="N1135" s="11"/>
      <c r="O1135" s="17"/>
      <c r="P1135" s="17"/>
      <c r="Q1135" s="18"/>
      <c r="R1135" s="17"/>
      <c r="S1135" s="39"/>
      <c r="T1135" s="39"/>
      <c r="U1135" s="19"/>
      <c r="V1135" s="17"/>
    </row>
    <row r="1136" spans="2:22" ht="17.25" customHeight="1" x14ac:dyDescent="0.2">
      <c r="B1136" s="17"/>
      <c r="C1136" s="145"/>
      <c r="D1136" s="8"/>
      <c r="E1136" s="8"/>
      <c r="F1136" s="8"/>
      <c r="G1136" s="38"/>
      <c r="H1136" s="38"/>
      <c r="I1136" s="38"/>
      <c r="J1136" s="9"/>
      <c r="K1136" s="9"/>
      <c r="L1136" s="9"/>
      <c r="M1136" s="9"/>
      <c r="N1136" s="11"/>
      <c r="O1136" s="17"/>
      <c r="P1136" s="17"/>
      <c r="Q1136" s="18"/>
      <c r="R1136" s="17"/>
      <c r="S1136" s="39"/>
      <c r="T1136" s="39"/>
      <c r="U1136" s="19"/>
      <c r="V1136" s="17"/>
    </row>
    <row r="1137" spans="2:22" ht="17.25" customHeight="1" x14ac:dyDescent="0.2">
      <c r="B1137" s="17"/>
      <c r="C1137" s="145"/>
      <c r="D1137" s="8"/>
      <c r="E1137" s="8"/>
      <c r="F1137" s="8"/>
      <c r="G1137" s="38"/>
      <c r="H1137" s="38"/>
      <c r="I1137" s="38"/>
      <c r="J1137" s="9"/>
      <c r="K1137" s="9"/>
      <c r="L1137" s="9"/>
      <c r="M1137" s="9"/>
      <c r="N1137" s="11"/>
      <c r="O1137" s="17"/>
      <c r="P1137" s="17"/>
      <c r="Q1137" s="18"/>
      <c r="R1137" s="17"/>
      <c r="S1137" s="39"/>
      <c r="T1137" s="39"/>
      <c r="U1137" s="19"/>
      <c r="V1137" s="17"/>
    </row>
    <row r="1138" spans="2:22" ht="17.25" customHeight="1" x14ac:dyDescent="0.2">
      <c r="B1138" s="17"/>
      <c r="C1138" s="145"/>
      <c r="D1138" s="8"/>
      <c r="E1138" s="8"/>
      <c r="F1138" s="8"/>
      <c r="G1138" s="38"/>
      <c r="H1138" s="38"/>
      <c r="I1138" s="38"/>
      <c r="J1138" s="9"/>
      <c r="K1138" s="9"/>
      <c r="L1138" s="9"/>
      <c r="M1138" s="9"/>
      <c r="N1138" s="11"/>
      <c r="O1138" s="17"/>
      <c r="P1138" s="17"/>
      <c r="Q1138" s="18"/>
      <c r="R1138" s="17"/>
      <c r="S1138" s="39"/>
      <c r="T1138" s="39"/>
      <c r="U1138" s="19"/>
      <c r="V1138" s="17"/>
    </row>
    <row r="1139" spans="2:22" ht="17.25" customHeight="1" x14ac:dyDescent="0.2">
      <c r="B1139" s="17"/>
      <c r="C1139" s="145"/>
      <c r="D1139" s="8"/>
      <c r="E1139" s="8"/>
      <c r="F1139" s="8"/>
      <c r="G1139" s="38"/>
      <c r="H1139" s="38"/>
      <c r="I1139" s="38"/>
      <c r="J1139" s="9"/>
      <c r="K1139" s="9"/>
      <c r="L1139" s="9"/>
      <c r="M1139" s="9"/>
      <c r="N1139" s="11"/>
      <c r="O1139" s="17"/>
      <c r="P1139" s="17"/>
      <c r="Q1139" s="18"/>
      <c r="R1139" s="17"/>
      <c r="S1139" s="39"/>
      <c r="T1139" s="39"/>
      <c r="U1139" s="19"/>
      <c r="V1139" s="17"/>
    </row>
    <row r="1140" spans="2:22" ht="17.25" customHeight="1" x14ac:dyDescent="0.2">
      <c r="B1140" s="17"/>
      <c r="C1140" s="145"/>
      <c r="D1140" s="8"/>
      <c r="E1140" s="8"/>
      <c r="F1140" s="8"/>
      <c r="G1140" s="38"/>
      <c r="H1140" s="38"/>
      <c r="I1140" s="38"/>
      <c r="J1140" s="9"/>
      <c r="K1140" s="9"/>
      <c r="L1140" s="9"/>
      <c r="M1140" s="9"/>
      <c r="N1140" s="11"/>
      <c r="O1140" s="17"/>
      <c r="P1140" s="17"/>
      <c r="Q1140" s="18"/>
      <c r="R1140" s="17"/>
      <c r="S1140" s="39"/>
      <c r="T1140" s="39"/>
      <c r="U1140" s="19"/>
      <c r="V1140" s="17"/>
    </row>
    <row r="1141" spans="2:22" ht="17.25" customHeight="1" x14ac:dyDescent="0.2">
      <c r="B1141" s="17"/>
      <c r="C1141" s="145"/>
      <c r="D1141" s="8"/>
      <c r="E1141" s="8"/>
      <c r="F1141" s="8"/>
      <c r="G1141" s="38"/>
      <c r="H1141" s="38"/>
      <c r="I1141" s="38"/>
      <c r="J1141" s="9"/>
      <c r="K1141" s="9"/>
      <c r="L1141" s="9"/>
      <c r="M1141" s="9"/>
      <c r="N1141" s="11"/>
      <c r="O1141" s="17"/>
      <c r="P1141" s="17"/>
      <c r="Q1141" s="18"/>
      <c r="R1141" s="17"/>
      <c r="S1141" s="39"/>
      <c r="T1141" s="39"/>
      <c r="U1141" s="19"/>
      <c r="V1141" s="17"/>
    </row>
    <row r="1142" spans="2:22" ht="17.25" customHeight="1" x14ac:dyDescent="0.2">
      <c r="B1142" s="17"/>
      <c r="C1142" s="145"/>
      <c r="D1142" s="8"/>
      <c r="E1142" s="8"/>
      <c r="F1142" s="8"/>
      <c r="G1142" s="38"/>
      <c r="H1142" s="38"/>
      <c r="I1142" s="38"/>
      <c r="J1142" s="9"/>
      <c r="K1142" s="9"/>
      <c r="L1142" s="9"/>
      <c r="M1142" s="9"/>
      <c r="N1142" s="11"/>
      <c r="O1142" s="17"/>
      <c r="P1142" s="17"/>
      <c r="Q1142" s="18"/>
      <c r="R1142" s="17"/>
      <c r="S1142" s="39"/>
      <c r="T1142" s="39"/>
      <c r="U1142" s="19"/>
      <c r="V1142" s="17"/>
    </row>
    <row r="1143" spans="2:22" ht="17.25" customHeight="1" x14ac:dyDescent="0.2">
      <c r="B1143" s="17"/>
      <c r="C1143" s="145"/>
      <c r="D1143" s="8"/>
      <c r="E1143" s="8"/>
      <c r="F1143" s="8"/>
      <c r="G1143" s="38"/>
      <c r="H1143" s="38"/>
      <c r="I1143" s="38"/>
      <c r="J1143" s="9"/>
      <c r="K1143" s="9"/>
      <c r="L1143" s="9"/>
      <c r="M1143" s="9"/>
      <c r="N1143" s="11"/>
      <c r="O1143" s="17"/>
      <c r="P1143" s="17"/>
      <c r="Q1143" s="18"/>
      <c r="R1143" s="17"/>
      <c r="S1143" s="39"/>
      <c r="T1143" s="39"/>
      <c r="U1143" s="19"/>
      <c r="V1143" s="17"/>
    </row>
    <row r="1144" spans="2:22" ht="17.25" customHeight="1" x14ac:dyDescent="0.2">
      <c r="B1144" s="17"/>
      <c r="C1144" s="145"/>
      <c r="D1144" s="8"/>
      <c r="E1144" s="8"/>
      <c r="F1144" s="8"/>
      <c r="G1144" s="38"/>
      <c r="H1144" s="38"/>
      <c r="I1144" s="38"/>
      <c r="J1144" s="9"/>
      <c r="K1144" s="9"/>
      <c r="L1144" s="9"/>
      <c r="M1144" s="9"/>
      <c r="N1144" s="11"/>
      <c r="O1144" s="17"/>
      <c r="P1144" s="17"/>
      <c r="Q1144" s="18"/>
      <c r="R1144" s="17"/>
      <c r="S1144" s="39"/>
      <c r="T1144" s="39"/>
      <c r="U1144" s="19"/>
      <c r="V1144" s="17"/>
    </row>
    <row r="1145" spans="2:22" ht="17.25" customHeight="1" x14ac:dyDescent="0.2">
      <c r="B1145" s="17"/>
      <c r="C1145" s="145"/>
      <c r="D1145" s="8"/>
      <c r="E1145" s="8"/>
      <c r="F1145" s="8"/>
      <c r="G1145" s="38"/>
      <c r="H1145" s="38"/>
      <c r="I1145" s="38"/>
      <c r="J1145" s="9"/>
      <c r="K1145" s="9"/>
      <c r="L1145" s="9"/>
      <c r="M1145" s="9"/>
      <c r="N1145" s="11"/>
      <c r="O1145" s="17"/>
      <c r="P1145" s="17"/>
      <c r="Q1145" s="18"/>
      <c r="R1145" s="17"/>
      <c r="S1145" s="39"/>
      <c r="T1145" s="39"/>
      <c r="U1145" s="19"/>
      <c r="V1145" s="17"/>
    </row>
    <row r="1146" spans="2:22" ht="17.25" customHeight="1" x14ac:dyDescent="0.2">
      <c r="B1146" s="17"/>
      <c r="C1146" s="145"/>
      <c r="D1146" s="8"/>
      <c r="E1146" s="8"/>
      <c r="F1146" s="8"/>
      <c r="G1146" s="38"/>
      <c r="H1146" s="38"/>
      <c r="I1146" s="38"/>
      <c r="J1146" s="9"/>
      <c r="K1146" s="9"/>
      <c r="L1146" s="9"/>
      <c r="M1146" s="9"/>
      <c r="N1146" s="11"/>
      <c r="O1146" s="17"/>
      <c r="P1146" s="17"/>
      <c r="Q1146" s="18"/>
      <c r="R1146" s="17"/>
      <c r="S1146" s="39"/>
      <c r="T1146" s="39"/>
      <c r="U1146" s="19"/>
      <c r="V1146" s="17"/>
    </row>
    <row r="1147" spans="2:22" ht="17.25" customHeight="1" x14ac:dyDescent="0.2">
      <c r="B1147" s="17"/>
      <c r="C1147" s="145"/>
      <c r="D1147" s="8"/>
      <c r="E1147" s="8"/>
      <c r="F1147" s="8"/>
      <c r="G1147" s="38"/>
      <c r="H1147" s="38"/>
      <c r="I1147" s="38"/>
      <c r="J1147" s="9"/>
      <c r="K1147" s="9"/>
      <c r="L1147" s="9"/>
      <c r="M1147" s="9"/>
      <c r="N1147" s="11"/>
      <c r="O1147" s="17"/>
      <c r="P1147" s="17"/>
      <c r="Q1147" s="18"/>
      <c r="R1147" s="17"/>
      <c r="S1147" s="39"/>
      <c r="T1147" s="39"/>
      <c r="U1147" s="19"/>
      <c r="V1147" s="17"/>
    </row>
    <row r="1148" spans="2:22" ht="17.25" customHeight="1" x14ac:dyDescent="0.2">
      <c r="B1148" s="17"/>
      <c r="C1148" s="145"/>
      <c r="D1148" s="8"/>
      <c r="E1148" s="8"/>
      <c r="F1148" s="8"/>
      <c r="G1148" s="38"/>
      <c r="H1148" s="38"/>
      <c r="I1148" s="38"/>
      <c r="J1148" s="9"/>
      <c r="K1148" s="9"/>
      <c r="L1148" s="9"/>
      <c r="M1148" s="9"/>
      <c r="N1148" s="11"/>
      <c r="O1148" s="17"/>
      <c r="P1148" s="17"/>
      <c r="Q1148" s="18"/>
      <c r="R1148" s="17"/>
      <c r="S1148" s="39"/>
      <c r="T1148" s="39"/>
      <c r="U1148" s="19"/>
      <c r="V1148" s="17"/>
    </row>
    <row r="1149" spans="2:22" ht="17.25" customHeight="1" x14ac:dyDescent="0.2">
      <c r="B1149" s="17"/>
      <c r="C1149" s="145"/>
      <c r="D1149" s="8"/>
      <c r="E1149" s="8"/>
      <c r="F1149" s="8"/>
      <c r="G1149" s="38"/>
      <c r="H1149" s="38"/>
      <c r="I1149" s="38"/>
      <c r="J1149" s="9"/>
      <c r="K1149" s="9"/>
      <c r="L1149" s="9"/>
      <c r="M1149" s="9"/>
      <c r="N1149" s="11"/>
      <c r="O1149" s="17"/>
      <c r="P1149" s="17"/>
      <c r="Q1149" s="18"/>
      <c r="R1149" s="17"/>
      <c r="S1149" s="39"/>
      <c r="T1149" s="39"/>
      <c r="U1149" s="19"/>
      <c r="V1149" s="17"/>
    </row>
    <row r="1150" spans="2:22" ht="17.25" customHeight="1" x14ac:dyDescent="0.2">
      <c r="B1150" s="17"/>
      <c r="C1150" s="145"/>
      <c r="D1150" s="8"/>
      <c r="E1150" s="8"/>
      <c r="F1150" s="8"/>
      <c r="G1150" s="38"/>
      <c r="H1150" s="38"/>
      <c r="I1150" s="38"/>
      <c r="J1150" s="9"/>
      <c r="K1150" s="9"/>
      <c r="L1150" s="9"/>
      <c r="M1150" s="9"/>
      <c r="N1150" s="11"/>
      <c r="O1150" s="17"/>
      <c r="P1150" s="17"/>
      <c r="Q1150" s="18"/>
      <c r="R1150" s="17"/>
      <c r="S1150" s="39"/>
      <c r="T1150" s="39"/>
      <c r="U1150" s="19"/>
      <c r="V1150" s="17"/>
    </row>
    <row r="1151" spans="2:22" ht="17.25" customHeight="1" x14ac:dyDescent="0.2">
      <c r="B1151" s="17"/>
      <c r="C1151" s="145"/>
      <c r="D1151" s="8"/>
      <c r="E1151" s="8"/>
      <c r="F1151" s="8"/>
      <c r="G1151" s="38"/>
      <c r="H1151" s="38"/>
      <c r="I1151" s="38"/>
      <c r="J1151" s="9"/>
      <c r="K1151" s="9"/>
      <c r="L1151" s="9"/>
      <c r="M1151" s="9"/>
      <c r="N1151" s="11"/>
      <c r="O1151" s="17"/>
      <c r="P1151" s="17"/>
      <c r="Q1151" s="18"/>
      <c r="R1151" s="17"/>
      <c r="S1151" s="39"/>
      <c r="T1151" s="39"/>
      <c r="U1151" s="19"/>
      <c r="V1151" s="17"/>
    </row>
    <row r="1152" spans="2:22" ht="17.25" customHeight="1" x14ac:dyDescent="0.2">
      <c r="B1152" s="17"/>
      <c r="C1152" s="145"/>
      <c r="D1152" s="8"/>
      <c r="E1152" s="8"/>
      <c r="F1152" s="8"/>
      <c r="G1152" s="38"/>
      <c r="H1152" s="38"/>
      <c r="I1152" s="38"/>
      <c r="J1152" s="9"/>
      <c r="K1152" s="9"/>
      <c r="L1152" s="9"/>
      <c r="M1152" s="9"/>
      <c r="N1152" s="11"/>
      <c r="O1152" s="17"/>
      <c r="P1152" s="17"/>
      <c r="Q1152" s="18"/>
      <c r="R1152" s="17"/>
      <c r="S1152" s="39"/>
      <c r="T1152" s="39"/>
      <c r="U1152" s="19"/>
      <c r="V1152" s="17"/>
    </row>
    <row r="1153" spans="2:22" ht="17.25" customHeight="1" x14ac:dyDescent="0.2">
      <c r="B1153" s="17"/>
      <c r="C1153" s="145"/>
      <c r="D1153" s="8"/>
      <c r="E1153" s="8"/>
      <c r="F1153" s="8"/>
      <c r="G1153" s="38"/>
      <c r="H1153" s="38"/>
      <c r="I1153" s="38"/>
      <c r="J1153" s="9"/>
      <c r="K1153" s="9"/>
      <c r="L1153" s="9"/>
      <c r="M1153" s="9"/>
      <c r="N1153" s="11"/>
      <c r="O1153" s="17"/>
      <c r="P1153" s="17"/>
      <c r="Q1153" s="18"/>
      <c r="R1153" s="17"/>
      <c r="S1153" s="39"/>
      <c r="T1153" s="39"/>
      <c r="U1153" s="19"/>
      <c r="V1153" s="17"/>
    </row>
    <row r="1154" spans="2:22" ht="17.25" customHeight="1" x14ac:dyDescent="0.2">
      <c r="B1154" s="17"/>
      <c r="C1154" s="145"/>
      <c r="D1154" s="8"/>
      <c r="E1154" s="8"/>
      <c r="F1154" s="8"/>
      <c r="G1154" s="38"/>
      <c r="H1154" s="38"/>
      <c r="I1154" s="38"/>
      <c r="J1154" s="9"/>
      <c r="K1154" s="9"/>
      <c r="L1154" s="9"/>
      <c r="M1154" s="9"/>
      <c r="N1154" s="11"/>
      <c r="O1154" s="17"/>
      <c r="P1154" s="17"/>
      <c r="Q1154" s="18"/>
      <c r="R1154" s="17"/>
      <c r="S1154" s="39"/>
      <c r="T1154" s="39"/>
      <c r="U1154" s="19"/>
      <c r="V1154" s="17"/>
    </row>
    <row r="1155" spans="2:22" ht="17.25" customHeight="1" x14ac:dyDescent="0.2">
      <c r="B1155" s="17"/>
      <c r="C1155" s="145"/>
      <c r="D1155" s="8"/>
      <c r="E1155" s="8"/>
      <c r="F1155" s="8"/>
      <c r="G1155" s="38"/>
      <c r="H1155" s="38"/>
      <c r="I1155" s="38"/>
      <c r="J1155" s="9"/>
      <c r="K1155" s="9"/>
      <c r="L1155" s="9"/>
      <c r="M1155" s="9"/>
      <c r="N1155" s="11"/>
      <c r="O1155" s="17"/>
      <c r="P1155" s="17"/>
      <c r="Q1155" s="18"/>
      <c r="R1155" s="17"/>
      <c r="S1155" s="39"/>
      <c r="T1155" s="39"/>
      <c r="U1155" s="19"/>
      <c r="V1155" s="17"/>
    </row>
    <row r="1156" spans="2:22" ht="17.25" customHeight="1" x14ac:dyDescent="0.2">
      <c r="B1156" s="17"/>
      <c r="C1156" s="145"/>
      <c r="D1156" s="8"/>
      <c r="E1156" s="8"/>
      <c r="F1156" s="8"/>
      <c r="G1156" s="38"/>
      <c r="H1156" s="38"/>
      <c r="I1156" s="38"/>
      <c r="J1156" s="9"/>
      <c r="K1156" s="9"/>
      <c r="L1156" s="9"/>
      <c r="M1156" s="9"/>
      <c r="N1156" s="11"/>
      <c r="O1156" s="17"/>
      <c r="P1156" s="17"/>
      <c r="Q1156" s="18"/>
      <c r="R1156" s="17"/>
      <c r="S1156" s="39"/>
      <c r="T1156" s="39"/>
      <c r="U1156" s="19"/>
      <c r="V1156" s="17"/>
    </row>
    <row r="1157" spans="2:22" ht="17.25" customHeight="1" x14ac:dyDescent="0.2">
      <c r="B1157" s="17"/>
      <c r="C1157" s="145"/>
      <c r="D1157" s="8"/>
      <c r="E1157" s="8"/>
      <c r="F1157" s="8"/>
      <c r="G1157" s="38"/>
      <c r="H1157" s="38"/>
      <c r="I1157" s="38"/>
      <c r="J1157" s="9"/>
      <c r="K1157" s="9"/>
      <c r="L1157" s="9"/>
      <c r="M1157" s="9"/>
      <c r="N1157" s="11"/>
      <c r="O1157" s="17"/>
      <c r="P1157" s="17"/>
      <c r="Q1157" s="18"/>
      <c r="R1157" s="17"/>
      <c r="S1157" s="39"/>
      <c r="T1157" s="39"/>
      <c r="U1157" s="19"/>
      <c r="V1157" s="17"/>
    </row>
    <row r="1158" spans="2:22" ht="17.25" customHeight="1" x14ac:dyDescent="0.2">
      <c r="B1158" s="17"/>
      <c r="C1158" s="145"/>
      <c r="D1158" s="8"/>
      <c r="E1158" s="8"/>
      <c r="F1158" s="8"/>
      <c r="G1158" s="38"/>
      <c r="H1158" s="38"/>
      <c r="I1158" s="38"/>
      <c r="J1158" s="9"/>
      <c r="K1158" s="9"/>
      <c r="L1158" s="9"/>
      <c r="M1158" s="9"/>
      <c r="N1158" s="11"/>
      <c r="O1158" s="17"/>
      <c r="P1158" s="17"/>
      <c r="Q1158" s="18"/>
      <c r="R1158" s="17"/>
      <c r="S1158" s="39"/>
      <c r="T1158" s="39"/>
      <c r="U1158" s="19"/>
      <c r="V1158" s="17"/>
    </row>
    <row r="1159" spans="2:22" ht="17.25" customHeight="1" x14ac:dyDescent="0.2">
      <c r="B1159" s="17"/>
      <c r="C1159" s="145"/>
      <c r="D1159" s="8"/>
      <c r="E1159" s="8"/>
      <c r="F1159" s="8"/>
      <c r="G1159" s="38"/>
      <c r="H1159" s="38"/>
      <c r="I1159" s="38"/>
      <c r="J1159" s="9"/>
      <c r="K1159" s="9"/>
      <c r="L1159" s="9"/>
      <c r="M1159" s="9"/>
      <c r="N1159" s="11"/>
      <c r="O1159" s="17"/>
      <c r="P1159" s="17"/>
      <c r="Q1159" s="18"/>
      <c r="R1159" s="17"/>
      <c r="S1159" s="39"/>
      <c r="T1159" s="39"/>
      <c r="U1159" s="19"/>
      <c r="V1159" s="17"/>
    </row>
    <row r="1160" spans="2:22" ht="17.25" customHeight="1" x14ac:dyDescent="0.2">
      <c r="B1160" s="17"/>
      <c r="C1160" s="145"/>
      <c r="D1160" s="8"/>
      <c r="E1160" s="8"/>
      <c r="F1160" s="8"/>
      <c r="G1160" s="38"/>
      <c r="H1160" s="38"/>
      <c r="I1160" s="38"/>
      <c r="J1160" s="9"/>
      <c r="K1160" s="9"/>
      <c r="L1160" s="9"/>
      <c r="M1160" s="9"/>
      <c r="N1160" s="11"/>
      <c r="O1160" s="17"/>
      <c r="P1160" s="17"/>
      <c r="Q1160" s="18"/>
      <c r="R1160" s="17"/>
      <c r="S1160" s="39"/>
      <c r="T1160" s="39"/>
      <c r="U1160" s="19"/>
      <c r="V1160" s="17"/>
    </row>
    <row r="1161" spans="2:22" ht="17.25" customHeight="1" x14ac:dyDescent="0.2">
      <c r="B1161" s="17"/>
      <c r="C1161" s="145"/>
      <c r="D1161" s="8"/>
      <c r="E1161" s="8"/>
      <c r="F1161" s="8"/>
      <c r="G1161" s="38"/>
      <c r="H1161" s="38"/>
      <c r="I1161" s="38"/>
      <c r="J1161" s="9"/>
      <c r="K1161" s="9"/>
      <c r="L1161" s="9"/>
      <c r="M1161" s="9"/>
      <c r="N1161" s="11"/>
      <c r="O1161" s="17"/>
      <c r="P1161" s="17"/>
      <c r="Q1161" s="18"/>
      <c r="R1161" s="17"/>
      <c r="S1161" s="39"/>
      <c r="T1161" s="39"/>
      <c r="U1161" s="19"/>
      <c r="V1161" s="17"/>
    </row>
    <row r="1162" spans="2:22" ht="17.25" customHeight="1" x14ac:dyDescent="0.2">
      <c r="B1162" s="17"/>
      <c r="C1162" s="145"/>
      <c r="D1162" s="8"/>
      <c r="E1162" s="8"/>
      <c r="F1162" s="8"/>
      <c r="G1162" s="38"/>
      <c r="H1162" s="38"/>
      <c r="I1162" s="38"/>
      <c r="J1162" s="9"/>
      <c r="K1162" s="9"/>
      <c r="L1162" s="9"/>
      <c r="M1162" s="9"/>
      <c r="N1162" s="11"/>
      <c r="O1162" s="17"/>
      <c r="P1162" s="17"/>
      <c r="Q1162" s="18"/>
      <c r="R1162" s="17"/>
      <c r="S1162" s="39"/>
      <c r="T1162" s="39"/>
      <c r="U1162" s="19"/>
      <c r="V1162" s="17"/>
    </row>
    <row r="1163" spans="2:22" ht="17.25" customHeight="1" x14ac:dyDescent="0.2">
      <c r="B1163" s="17"/>
      <c r="C1163" s="145"/>
      <c r="D1163" s="8"/>
      <c r="E1163" s="8"/>
      <c r="F1163" s="8"/>
      <c r="G1163" s="38"/>
      <c r="H1163" s="38"/>
      <c r="I1163" s="38"/>
      <c r="J1163" s="9"/>
      <c r="K1163" s="9"/>
      <c r="L1163" s="9"/>
      <c r="M1163" s="9"/>
      <c r="N1163" s="11"/>
      <c r="O1163" s="17"/>
      <c r="P1163" s="17"/>
      <c r="Q1163" s="18"/>
      <c r="R1163" s="17"/>
      <c r="S1163" s="39"/>
      <c r="T1163" s="39"/>
      <c r="U1163" s="19"/>
      <c r="V1163" s="17"/>
    </row>
    <row r="1164" spans="2:22" ht="17.25" customHeight="1" x14ac:dyDescent="0.2">
      <c r="B1164" s="17"/>
      <c r="C1164" s="145"/>
      <c r="D1164" s="8"/>
      <c r="E1164" s="8"/>
      <c r="F1164" s="8"/>
      <c r="G1164" s="38"/>
      <c r="H1164" s="38"/>
      <c r="I1164" s="38"/>
      <c r="J1164" s="9"/>
      <c r="K1164" s="9"/>
      <c r="L1164" s="9"/>
      <c r="M1164" s="9"/>
      <c r="N1164" s="11"/>
      <c r="O1164" s="17"/>
      <c r="P1164" s="17"/>
      <c r="Q1164" s="18"/>
      <c r="R1164" s="17"/>
      <c r="S1164" s="39"/>
      <c r="T1164" s="39"/>
      <c r="U1164" s="19"/>
      <c r="V1164" s="17"/>
    </row>
    <row r="1165" spans="2:22" ht="17.25" customHeight="1" x14ac:dyDescent="0.2">
      <c r="B1165" s="17"/>
      <c r="C1165" s="145"/>
      <c r="D1165" s="8"/>
      <c r="E1165" s="8"/>
      <c r="F1165" s="8"/>
      <c r="G1165" s="38"/>
      <c r="H1165" s="38"/>
      <c r="I1165" s="38"/>
      <c r="J1165" s="9"/>
      <c r="K1165" s="9"/>
      <c r="L1165" s="9"/>
      <c r="M1165" s="9"/>
      <c r="N1165" s="11"/>
      <c r="O1165" s="17"/>
      <c r="P1165" s="17"/>
      <c r="Q1165" s="18"/>
      <c r="R1165" s="17"/>
      <c r="S1165" s="39"/>
      <c r="T1165" s="39"/>
      <c r="U1165" s="19"/>
      <c r="V1165" s="17"/>
    </row>
    <row r="1166" spans="2:22" ht="17.25" customHeight="1" x14ac:dyDescent="0.2">
      <c r="B1166" s="17"/>
      <c r="C1166" s="145"/>
      <c r="D1166" s="8"/>
      <c r="E1166" s="8"/>
      <c r="F1166" s="8"/>
      <c r="G1166" s="38"/>
      <c r="H1166" s="38"/>
      <c r="I1166" s="38"/>
      <c r="J1166" s="9"/>
      <c r="K1166" s="9"/>
      <c r="L1166" s="9"/>
      <c r="M1166" s="9"/>
      <c r="N1166" s="11"/>
      <c r="O1166" s="17"/>
      <c r="P1166" s="17"/>
      <c r="Q1166" s="18"/>
      <c r="R1166" s="17"/>
      <c r="S1166" s="39"/>
      <c r="T1166" s="39"/>
      <c r="U1166" s="19"/>
      <c r="V1166" s="17"/>
    </row>
    <row r="1167" spans="2:22" ht="17.25" customHeight="1" x14ac:dyDescent="0.2">
      <c r="B1167" s="17"/>
      <c r="C1167" s="145"/>
      <c r="D1167" s="8"/>
      <c r="E1167" s="8"/>
      <c r="F1167" s="8"/>
      <c r="G1167" s="38"/>
      <c r="H1167" s="38"/>
      <c r="I1167" s="38"/>
      <c r="J1167" s="9"/>
      <c r="K1167" s="9"/>
      <c r="L1167" s="9"/>
      <c r="M1167" s="9"/>
      <c r="N1167" s="11"/>
      <c r="O1167" s="17"/>
      <c r="P1167" s="17"/>
      <c r="Q1167" s="18"/>
      <c r="R1167" s="17"/>
      <c r="S1167" s="39"/>
      <c r="T1167" s="39"/>
      <c r="U1167" s="19"/>
      <c r="V1167" s="17"/>
    </row>
    <row r="1168" spans="2:22" ht="17.25" customHeight="1" x14ac:dyDescent="0.2">
      <c r="B1168" s="17"/>
      <c r="C1168" s="145"/>
      <c r="D1168" s="8"/>
      <c r="E1168" s="8"/>
      <c r="F1168" s="8"/>
      <c r="G1168" s="38"/>
      <c r="H1168" s="38"/>
      <c r="I1168" s="38"/>
      <c r="J1168" s="9"/>
      <c r="K1168" s="9"/>
      <c r="L1168" s="9"/>
      <c r="M1168" s="9"/>
      <c r="N1168" s="11"/>
      <c r="O1168" s="17"/>
      <c r="P1168" s="17"/>
      <c r="Q1168" s="18"/>
      <c r="R1168" s="17"/>
      <c r="S1168" s="39"/>
      <c r="T1168" s="39"/>
      <c r="U1168" s="19"/>
      <c r="V1168" s="17"/>
    </row>
    <row r="1169" spans="2:22" ht="17.25" customHeight="1" x14ac:dyDescent="0.2">
      <c r="B1169" s="17"/>
      <c r="C1169" s="145"/>
      <c r="D1169" s="8"/>
      <c r="E1169" s="8"/>
      <c r="F1169" s="8"/>
      <c r="G1169" s="38"/>
      <c r="H1169" s="38"/>
      <c r="I1169" s="38"/>
      <c r="J1169" s="9"/>
      <c r="K1169" s="9"/>
      <c r="L1169" s="9"/>
      <c r="M1169" s="9"/>
      <c r="N1169" s="11"/>
      <c r="O1169" s="17"/>
      <c r="P1169" s="17"/>
      <c r="Q1169" s="18"/>
      <c r="R1169" s="17"/>
      <c r="S1169" s="39"/>
      <c r="T1169" s="39"/>
      <c r="U1169" s="19"/>
      <c r="V1169" s="17"/>
    </row>
    <row r="1170" spans="2:22" ht="17.25" customHeight="1" x14ac:dyDescent="0.2">
      <c r="B1170" s="17"/>
      <c r="C1170" s="145"/>
      <c r="D1170" s="8"/>
      <c r="E1170" s="8"/>
      <c r="F1170" s="8"/>
      <c r="G1170" s="38"/>
      <c r="H1170" s="38"/>
      <c r="I1170" s="38"/>
      <c r="J1170" s="9"/>
      <c r="K1170" s="9"/>
      <c r="L1170" s="9"/>
      <c r="M1170" s="9"/>
      <c r="N1170" s="11"/>
      <c r="O1170" s="17"/>
      <c r="P1170" s="17"/>
      <c r="Q1170" s="18"/>
      <c r="R1170" s="17"/>
      <c r="S1170" s="39"/>
      <c r="T1170" s="39"/>
      <c r="U1170" s="19"/>
      <c r="V1170" s="17"/>
    </row>
    <row r="1171" spans="2:22" ht="17.25" customHeight="1" x14ac:dyDescent="0.2">
      <c r="B1171" s="17"/>
      <c r="C1171" s="145"/>
      <c r="D1171" s="8"/>
      <c r="E1171" s="8"/>
      <c r="F1171" s="8"/>
      <c r="G1171" s="38"/>
      <c r="H1171" s="38"/>
      <c r="I1171" s="38"/>
      <c r="J1171" s="9"/>
      <c r="K1171" s="9"/>
      <c r="L1171" s="9"/>
      <c r="M1171" s="9"/>
      <c r="N1171" s="11"/>
      <c r="O1171" s="17"/>
      <c r="P1171" s="17"/>
      <c r="Q1171" s="18"/>
      <c r="R1171" s="17"/>
      <c r="S1171" s="39"/>
      <c r="T1171" s="39"/>
      <c r="U1171" s="19"/>
      <c r="V1171" s="17"/>
    </row>
    <row r="1172" spans="2:22" ht="17.25" customHeight="1" x14ac:dyDescent="0.2">
      <c r="B1172" s="17"/>
      <c r="C1172" s="145"/>
      <c r="D1172" s="8"/>
      <c r="E1172" s="8"/>
      <c r="F1172" s="8"/>
      <c r="G1172" s="38"/>
      <c r="H1172" s="38"/>
      <c r="I1172" s="38"/>
      <c r="J1172" s="9"/>
      <c r="K1172" s="9"/>
      <c r="L1172" s="9"/>
      <c r="M1172" s="9"/>
      <c r="N1172" s="11"/>
      <c r="O1172" s="17"/>
      <c r="P1172" s="17"/>
      <c r="Q1172" s="18"/>
      <c r="R1172" s="17"/>
      <c r="S1172" s="39"/>
      <c r="T1172" s="39"/>
      <c r="U1172" s="19"/>
      <c r="V1172" s="17"/>
    </row>
    <row r="1173" spans="2:22" ht="17.25" customHeight="1" x14ac:dyDescent="0.2">
      <c r="B1173" s="17"/>
      <c r="C1173" s="145"/>
      <c r="D1173" s="8"/>
      <c r="E1173" s="8"/>
      <c r="F1173" s="8"/>
      <c r="G1173" s="38"/>
      <c r="H1173" s="38"/>
      <c r="I1173" s="38"/>
      <c r="J1173" s="9"/>
      <c r="K1173" s="9"/>
      <c r="L1173" s="9"/>
      <c r="M1173" s="9"/>
      <c r="N1173" s="11"/>
      <c r="O1173" s="17"/>
      <c r="P1173" s="17"/>
      <c r="Q1173" s="18"/>
      <c r="R1173" s="17"/>
      <c r="S1173" s="39"/>
      <c r="T1173" s="39"/>
      <c r="U1173" s="19"/>
      <c r="V1173" s="17"/>
    </row>
    <row r="1174" spans="2:22" ht="17.25" customHeight="1" x14ac:dyDescent="0.2">
      <c r="B1174" s="17"/>
      <c r="C1174" s="145"/>
      <c r="D1174" s="8"/>
      <c r="E1174" s="8"/>
      <c r="F1174" s="8"/>
      <c r="G1174" s="38"/>
      <c r="H1174" s="38"/>
      <c r="I1174" s="38"/>
      <c r="J1174" s="9"/>
      <c r="K1174" s="9"/>
      <c r="L1174" s="9"/>
      <c r="M1174" s="9"/>
      <c r="N1174" s="11"/>
      <c r="O1174" s="17"/>
      <c r="P1174" s="17"/>
      <c r="Q1174" s="18"/>
      <c r="R1174" s="17"/>
      <c r="S1174" s="39"/>
      <c r="T1174" s="39"/>
      <c r="U1174" s="19"/>
      <c r="V1174" s="17"/>
    </row>
    <row r="1175" spans="2:22" ht="17.25" customHeight="1" x14ac:dyDescent="0.2">
      <c r="B1175" s="17"/>
      <c r="C1175" s="145"/>
      <c r="D1175" s="8"/>
      <c r="E1175" s="8"/>
      <c r="F1175" s="8"/>
      <c r="G1175" s="38"/>
      <c r="H1175" s="38"/>
      <c r="I1175" s="38"/>
      <c r="J1175" s="9"/>
      <c r="K1175" s="9"/>
      <c r="L1175" s="9"/>
      <c r="M1175" s="9"/>
      <c r="N1175" s="11"/>
      <c r="O1175" s="17"/>
      <c r="P1175" s="17"/>
      <c r="Q1175" s="18"/>
      <c r="R1175" s="17"/>
      <c r="S1175" s="39"/>
      <c r="T1175" s="39"/>
      <c r="U1175" s="19"/>
      <c r="V1175" s="17"/>
    </row>
    <row r="1176" spans="2:22" ht="17.25" customHeight="1" x14ac:dyDescent="0.2">
      <c r="B1176" s="17"/>
      <c r="C1176" s="145"/>
      <c r="D1176" s="8"/>
      <c r="E1176" s="8"/>
      <c r="F1176" s="8"/>
      <c r="G1176" s="38"/>
      <c r="H1176" s="38"/>
      <c r="I1176" s="38"/>
      <c r="J1176" s="9"/>
      <c r="K1176" s="9"/>
      <c r="L1176" s="9"/>
      <c r="M1176" s="9"/>
      <c r="N1176" s="11"/>
      <c r="O1176" s="17"/>
      <c r="P1176" s="17"/>
      <c r="Q1176" s="18"/>
      <c r="R1176" s="17"/>
      <c r="S1176" s="39"/>
      <c r="T1176" s="39"/>
      <c r="U1176" s="19"/>
      <c r="V1176" s="17"/>
    </row>
    <row r="1177" spans="2:22" ht="17.25" customHeight="1" x14ac:dyDescent="0.2">
      <c r="B1177" s="17"/>
      <c r="C1177" s="145"/>
      <c r="D1177" s="8"/>
      <c r="E1177" s="8"/>
      <c r="F1177" s="8"/>
      <c r="G1177" s="38"/>
      <c r="H1177" s="38"/>
      <c r="I1177" s="38"/>
      <c r="J1177" s="9"/>
      <c r="K1177" s="9"/>
      <c r="L1177" s="9"/>
      <c r="M1177" s="9"/>
      <c r="N1177" s="11"/>
      <c r="O1177" s="17"/>
      <c r="P1177" s="17"/>
      <c r="Q1177" s="18"/>
      <c r="R1177" s="17"/>
      <c r="S1177" s="39"/>
      <c r="T1177" s="39"/>
      <c r="U1177" s="19"/>
      <c r="V1177" s="17"/>
    </row>
    <row r="1178" spans="2:22" ht="17.25" customHeight="1" x14ac:dyDescent="0.2">
      <c r="B1178" s="17"/>
      <c r="C1178" s="145"/>
      <c r="D1178" s="8"/>
      <c r="E1178" s="8"/>
      <c r="F1178" s="8"/>
      <c r="G1178" s="38"/>
      <c r="H1178" s="38"/>
      <c r="I1178" s="38"/>
      <c r="J1178" s="9"/>
      <c r="K1178" s="9"/>
      <c r="L1178" s="9"/>
      <c r="M1178" s="9"/>
      <c r="N1178" s="11"/>
      <c r="O1178" s="17"/>
      <c r="P1178" s="17"/>
      <c r="Q1178" s="18"/>
      <c r="R1178" s="17"/>
      <c r="S1178" s="39"/>
      <c r="T1178" s="39"/>
      <c r="U1178" s="19"/>
      <c r="V1178" s="17"/>
    </row>
    <row r="1179" spans="2:22" ht="17.25" customHeight="1" x14ac:dyDescent="0.2">
      <c r="B1179" s="17"/>
      <c r="C1179" s="145"/>
      <c r="D1179" s="8"/>
      <c r="E1179" s="8"/>
      <c r="F1179" s="8"/>
      <c r="G1179" s="38"/>
      <c r="H1179" s="38"/>
      <c r="I1179" s="38"/>
      <c r="J1179" s="9"/>
      <c r="K1179" s="9"/>
      <c r="L1179" s="9"/>
      <c r="M1179" s="9"/>
      <c r="N1179" s="11"/>
      <c r="O1179" s="17"/>
      <c r="P1179" s="17"/>
      <c r="Q1179" s="18"/>
      <c r="R1179" s="17"/>
      <c r="S1179" s="39"/>
      <c r="T1179" s="39"/>
      <c r="U1179" s="19"/>
      <c r="V1179" s="17"/>
    </row>
    <row r="1180" spans="2:22" ht="17.25" customHeight="1" x14ac:dyDescent="0.2">
      <c r="B1180" s="17"/>
      <c r="C1180" s="145"/>
      <c r="D1180" s="8"/>
      <c r="E1180" s="8"/>
      <c r="F1180" s="8"/>
      <c r="G1180" s="38"/>
      <c r="H1180" s="38"/>
      <c r="I1180" s="38"/>
      <c r="J1180" s="9"/>
      <c r="K1180" s="9"/>
      <c r="L1180" s="9"/>
      <c r="M1180" s="9"/>
      <c r="N1180" s="11"/>
      <c r="O1180" s="17"/>
      <c r="P1180" s="17"/>
      <c r="Q1180" s="18"/>
      <c r="R1180" s="17"/>
      <c r="S1180" s="39"/>
      <c r="T1180" s="39"/>
      <c r="U1180" s="19"/>
      <c r="V1180" s="17"/>
    </row>
    <row r="1181" spans="2:22" ht="17.25" customHeight="1" x14ac:dyDescent="0.2">
      <c r="B1181" s="17"/>
      <c r="C1181" s="145"/>
      <c r="D1181" s="8"/>
      <c r="E1181" s="8"/>
      <c r="F1181" s="8"/>
      <c r="G1181" s="38"/>
      <c r="H1181" s="38"/>
      <c r="I1181" s="38"/>
      <c r="J1181" s="9"/>
      <c r="K1181" s="9"/>
      <c r="L1181" s="9"/>
      <c r="M1181" s="9"/>
      <c r="N1181" s="11"/>
      <c r="O1181" s="17"/>
      <c r="P1181" s="17"/>
      <c r="Q1181" s="18"/>
      <c r="R1181" s="17"/>
      <c r="S1181" s="39"/>
      <c r="T1181" s="39"/>
      <c r="U1181" s="19"/>
      <c r="V1181" s="17"/>
    </row>
    <row r="1182" spans="2:22" ht="17.25" customHeight="1" x14ac:dyDescent="0.2">
      <c r="B1182" s="17"/>
      <c r="C1182" s="145"/>
      <c r="D1182" s="8"/>
      <c r="E1182" s="8"/>
      <c r="F1182" s="8"/>
      <c r="G1182" s="38"/>
      <c r="H1182" s="38"/>
      <c r="I1182" s="38"/>
      <c r="J1182" s="9"/>
      <c r="K1182" s="9"/>
      <c r="L1182" s="9"/>
      <c r="M1182" s="9"/>
      <c r="N1182" s="11"/>
      <c r="O1182" s="17"/>
      <c r="P1182" s="17"/>
      <c r="Q1182" s="18"/>
      <c r="R1182" s="17"/>
      <c r="S1182" s="39"/>
      <c r="T1182" s="39"/>
      <c r="U1182" s="19"/>
      <c r="V1182" s="17"/>
    </row>
    <row r="1183" spans="2:22" ht="17.25" customHeight="1" x14ac:dyDescent="0.2">
      <c r="B1183" s="17"/>
      <c r="C1183" s="145"/>
      <c r="D1183" s="8"/>
      <c r="E1183" s="8"/>
      <c r="F1183" s="8"/>
      <c r="G1183" s="38"/>
      <c r="H1183" s="38"/>
      <c r="I1183" s="38"/>
      <c r="J1183" s="9"/>
      <c r="K1183" s="9"/>
      <c r="L1183" s="9"/>
      <c r="M1183" s="9"/>
      <c r="N1183" s="11"/>
      <c r="O1183" s="17"/>
      <c r="P1183" s="17"/>
      <c r="Q1183" s="18"/>
      <c r="R1183" s="17"/>
      <c r="S1183" s="39"/>
      <c r="T1183" s="39"/>
      <c r="U1183" s="19"/>
      <c r="V1183" s="17"/>
    </row>
    <row r="1184" spans="2:22" ht="17.25" customHeight="1" x14ac:dyDescent="0.2">
      <c r="B1184" s="17"/>
      <c r="C1184" s="145"/>
      <c r="D1184" s="8"/>
      <c r="E1184" s="8"/>
      <c r="F1184" s="8"/>
      <c r="G1184" s="38"/>
      <c r="H1184" s="38"/>
      <c r="I1184" s="38"/>
      <c r="J1184" s="9"/>
      <c r="K1184" s="9"/>
      <c r="L1184" s="9"/>
      <c r="M1184" s="9"/>
      <c r="N1184" s="11"/>
      <c r="O1184" s="17"/>
      <c r="P1184" s="17"/>
      <c r="Q1184" s="18"/>
      <c r="R1184" s="17"/>
      <c r="S1184" s="39"/>
      <c r="T1184" s="39"/>
      <c r="U1184" s="19"/>
      <c r="V1184" s="17"/>
    </row>
    <row r="1185" spans="2:22" ht="17.25" customHeight="1" x14ac:dyDescent="0.2">
      <c r="B1185" s="17"/>
      <c r="C1185" s="145"/>
      <c r="D1185" s="8"/>
      <c r="E1185" s="8"/>
      <c r="F1185" s="8"/>
      <c r="G1185" s="38"/>
      <c r="H1185" s="38"/>
      <c r="I1185" s="38"/>
      <c r="J1185" s="9"/>
      <c r="K1185" s="9"/>
      <c r="L1185" s="9"/>
      <c r="M1185" s="9"/>
      <c r="N1185" s="11"/>
      <c r="O1185" s="17"/>
      <c r="P1185" s="17"/>
      <c r="Q1185" s="18"/>
      <c r="R1185" s="17"/>
      <c r="S1185" s="39"/>
      <c r="T1185" s="39"/>
      <c r="U1185" s="19"/>
      <c r="V1185" s="17"/>
    </row>
    <row r="1186" spans="2:22" ht="17.25" customHeight="1" x14ac:dyDescent="0.2">
      <c r="B1186" s="17"/>
      <c r="C1186" s="145"/>
      <c r="D1186" s="8"/>
      <c r="E1186" s="8"/>
      <c r="F1186" s="8"/>
      <c r="G1186" s="38"/>
      <c r="H1186" s="38"/>
      <c r="I1186" s="38"/>
      <c r="J1186" s="9"/>
      <c r="K1186" s="9"/>
      <c r="L1186" s="9"/>
      <c r="M1186" s="9"/>
      <c r="N1186" s="11"/>
      <c r="O1186" s="17"/>
      <c r="P1186" s="17"/>
      <c r="Q1186" s="18"/>
      <c r="R1186" s="17"/>
      <c r="S1186" s="39"/>
      <c r="T1186" s="39"/>
      <c r="U1186" s="19"/>
      <c r="V1186" s="17"/>
    </row>
    <row r="1187" spans="2:22" ht="17.25" customHeight="1" x14ac:dyDescent="0.2">
      <c r="B1187" s="17"/>
      <c r="C1187" s="145"/>
      <c r="D1187" s="8"/>
      <c r="E1187" s="8"/>
      <c r="F1187" s="8"/>
      <c r="G1187" s="38"/>
      <c r="H1187" s="38"/>
      <c r="I1187" s="38"/>
      <c r="J1187" s="9"/>
      <c r="K1187" s="9"/>
      <c r="L1187" s="9"/>
      <c r="M1187" s="9"/>
      <c r="N1187" s="11"/>
      <c r="O1187" s="17"/>
      <c r="P1187" s="17"/>
      <c r="Q1187" s="18"/>
      <c r="R1187" s="17"/>
      <c r="S1187" s="39"/>
      <c r="T1187" s="39"/>
      <c r="U1187" s="19"/>
      <c r="V1187" s="17"/>
    </row>
    <row r="1188" spans="2:22" ht="17.25" customHeight="1" x14ac:dyDescent="0.2">
      <c r="B1188" s="17"/>
      <c r="C1188" s="145"/>
      <c r="D1188" s="8"/>
      <c r="E1188" s="8"/>
      <c r="F1188" s="8"/>
      <c r="G1188" s="38"/>
      <c r="H1188" s="38"/>
      <c r="I1188" s="38"/>
      <c r="J1188" s="9"/>
      <c r="K1188" s="9"/>
      <c r="L1188" s="9"/>
      <c r="M1188" s="9"/>
      <c r="N1188" s="11"/>
      <c r="O1188" s="17"/>
      <c r="P1188" s="17"/>
      <c r="Q1188" s="18"/>
      <c r="R1188" s="17"/>
      <c r="S1188" s="39"/>
      <c r="T1188" s="39"/>
      <c r="U1188" s="19"/>
      <c r="V1188" s="17"/>
    </row>
    <row r="1189" spans="2:22" ht="17.25" customHeight="1" x14ac:dyDescent="0.2">
      <c r="B1189" s="17"/>
      <c r="C1189" s="145"/>
      <c r="D1189" s="8"/>
      <c r="E1189" s="8"/>
      <c r="F1189" s="8"/>
      <c r="G1189" s="38"/>
      <c r="H1189" s="38"/>
      <c r="I1189" s="38"/>
      <c r="J1189" s="9"/>
      <c r="K1189" s="9"/>
      <c r="L1189" s="9"/>
      <c r="M1189" s="9"/>
      <c r="N1189" s="11"/>
      <c r="O1189" s="17"/>
      <c r="P1189" s="17"/>
      <c r="Q1189" s="18"/>
      <c r="R1189" s="17"/>
      <c r="S1189" s="39"/>
      <c r="T1189" s="39"/>
      <c r="U1189" s="19"/>
      <c r="V1189" s="17"/>
    </row>
    <row r="1190" spans="2:22" ht="17.25" customHeight="1" x14ac:dyDescent="0.2">
      <c r="B1190" s="17"/>
      <c r="C1190" s="145"/>
      <c r="D1190" s="8"/>
      <c r="E1190" s="8"/>
      <c r="F1190" s="8"/>
      <c r="G1190" s="38"/>
      <c r="H1190" s="38"/>
      <c r="I1190" s="38"/>
      <c r="J1190" s="9"/>
      <c r="K1190" s="9"/>
      <c r="L1190" s="9"/>
      <c r="M1190" s="9"/>
      <c r="N1190" s="11"/>
      <c r="O1190" s="17"/>
      <c r="P1190" s="17"/>
      <c r="Q1190" s="18"/>
      <c r="R1190" s="17"/>
      <c r="S1190" s="39"/>
      <c r="T1190" s="39"/>
      <c r="U1190" s="19"/>
      <c r="V1190" s="17"/>
    </row>
    <row r="1191" spans="2:22" ht="17.25" customHeight="1" x14ac:dyDescent="0.2">
      <c r="B1191" s="17"/>
      <c r="C1191" s="145"/>
      <c r="D1191" s="8"/>
      <c r="E1191" s="8"/>
      <c r="F1191" s="8"/>
      <c r="G1191" s="38"/>
      <c r="H1191" s="38"/>
      <c r="I1191" s="38"/>
      <c r="J1191" s="9"/>
      <c r="K1191" s="9"/>
      <c r="L1191" s="9"/>
      <c r="M1191" s="9"/>
      <c r="N1191" s="11"/>
      <c r="O1191" s="17"/>
      <c r="P1191" s="17"/>
      <c r="Q1191" s="18"/>
      <c r="R1191" s="17"/>
      <c r="S1191" s="39"/>
      <c r="T1191" s="39"/>
      <c r="U1191" s="19"/>
      <c r="V1191" s="17"/>
    </row>
    <row r="1192" spans="2:22" ht="17.25" customHeight="1" x14ac:dyDescent="0.2">
      <c r="B1192" s="17"/>
      <c r="C1192" s="145"/>
      <c r="D1192" s="8"/>
      <c r="E1192" s="8"/>
      <c r="F1192" s="8"/>
      <c r="G1192" s="38"/>
      <c r="H1192" s="38"/>
      <c r="I1192" s="38"/>
      <c r="J1192" s="9"/>
      <c r="K1192" s="9"/>
      <c r="L1192" s="9"/>
      <c r="M1192" s="9"/>
      <c r="N1192" s="11"/>
      <c r="O1192" s="17"/>
      <c r="P1192" s="17"/>
      <c r="Q1192" s="18"/>
      <c r="R1192" s="17"/>
      <c r="S1192" s="39"/>
      <c r="T1192" s="39"/>
      <c r="U1192" s="19"/>
      <c r="V1192" s="17"/>
    </row>
    <row r="1193" spans="2:22" ht="17.25" customHeight="1" x14ac:dyDescent="0.2">
      <c r="B1193" s="17"/>
      <c r="C1193" s="145"/>
      <c r="D1193" s="8"/>
      <c r="E1193" s="8"/>
      <c r="F1193" s="8"/>
      <c r="G1193" s="38"/>
      <c r="H1193" s="38"/>
      <c r="I1193" s="38"/>
      <c r="J1193" s="9"/>
      <c r="K1193" s="9"/>
      <c r="L1193" s="9"/>
      <c r="M1193" s="9"/>
      <c r="N1193" s="11"/>
      <c r="O1193" s="17"/>
      <c r="P1193" s="17"/>
      <c r="Q1193" s="18"/>
      <c r="R1193" s="17"/>
      <c r="S1193" s="39"/>
      <c r="T1193" s="39"/>
      <c r="U1193" s="19"/>
      <c r="V1193" s="17"/>
    </row>
    <row r="1194" spans="2:22" ht="17.25" customHeight="1" x14ac:dyDescent="0.2">
      <c r="B1194" s="17"/>
      <c r="C1194" s="145"/>
      <c r="D1194" s="8"/>
      <c r="E1194" s="8"/>
      <c r="F1194" s="8"/>
      <c r="G1194" s="38"/>
      <c r="H1194" s="38"/>
      <c r="I1194" s="38"/>
      <c r="J1194" s="9"/>
      <c r="K1194" s="9"/>
      <c r="L1194" s="9"/>
      <c r="M1194" s="9"/>
      <c r="N1194" s="11"/>
      <c r="O1194" s="17"/>
      <c r="P1194" s="17"/>
      <c r="Q1194" s="18"/>
      <c r="R1194" s="17"/>
      <c r="S1194" s="39"/>
      <c r="T1194" s="39"/>
      <c r="U1194" s="19"/>
      <c r="V1194" s="17"/>
    </row>
    <row r="1195" spans="2:22" ht="17.25" customHeight="1" x14ac:dyDescent="0.2">
      <c r="B1195" s="17"/>
      <c r="C1195" s="145"/>
      <c r="D1195" s="8"/>
      <c r="E1195" s="8"/>
      <c r="F1195" s="8"/>
      <c r="G1195" s="38"/>
      <c r="H1195" s="38"/>
      <c r="I1195" s="38"/>
      <c r="J1195" s="9"/>
      <c r="K1195" s="9"/>
      <c r="L1195" s="9"/>
      <c r="M1195" s="9"/>
      <c r="N1195" s="11"/>
      <c r="O1195" s="17"/>
      <c r="P1195" s="17"/>
      <c r="Q1195" s="18"/>
      <c r="R1195" s="17"/>
      <c r="S1195" s="39"/>
      <c r="T1195" s="39"/>
      <c r="U1195" s="19"/>
      <c r="V1195" s="17"/>
    </row>
    <row r="1196" spans="2:22" ht="17.25" customHeight="1" x14ac:dyDescent="0.2">
      <c r="B1196" s="17"/>
      <c r="C1196" s="145"/>
      <c r="D1196" s="8"/>
      <c r="E1196" s="8"/>
      <c r="F1196" s="8"/>
      <c r="G1196" s="38"/>
      <c r="H1196" s="38"/>
      <c r="I1196" s="38"/>
      <c r="J1196" s="9"/>
      <c r="K1196" s="9"/>
      <c r="L1196" s="9"/>
      <c r="M1196" s="9"/>
      <c r="N1196" s="11"/>
      <c r="O1196" s="17"/>
      <c r="P1196" s="17"/>
      <c r="Q1196" s="18"/>
      <c r="R1196" s="17"/>
      <c r="S1196" s="39"/>
      <c r="T1196" s="39"/>
      <c r="U1196" s="19"/>
      <c r="V1196" s="17"/>
    </row>
    <row r="1197" spans="2:22" ht="17.25" customHeight="1" x14ac:dyDescent="0.2">
      <c r="B1197" s="17"/>
      <c r="C1197" s="145"/>
      <c r="D1197" s="8"/>
      <c r="E1197" s="8"/>
      <c r="F1197" s="8"/>
      <c r="G1197" s="38"/>
      <c r="H1197" s="38"/>
      <c r="I1197" s="38"/>
      <c r="J1197" s="9"/>
      <c r="K1197" s="9"/>
      <c r="L1197" s="9"/>
      <c r="M1197" s="9"/>
      <c r="N1197" s="11"/>
      <c r="O1197" s="17"/>
      <c r="P1197" s="17"/>
      <c r="Q1197" s="18"/>
      <c r="R1197" s="17"/>
      <c r="S1197" s="39"/>
      <c r="T1197" s="39"/>
      <c r="U1197" s="19"/>
      <c r="V1197" s="17"/>
    </row>
    <row r="1198" spans="2:22" ht="17.25" customHeight="1" x14ac:dyDescent="0.2">
      <c r="B1198" s="17"/>
      <c r="C1198" s="145"/>
      <c r="D1198" s="8"/>
      <c r="E1198" s="8"/>
      <c r="F1198" s="8"/>
      <c r="G1198" s="38"/>
      <c r="H1198" s="38"/>
      <c r="I1198" s="38"/>
      <c r="J1198" s="9"/>
      <c r="K1198" s="9"/>
      <c r="L1198" s="9"/>
      <c r="M1198" s="9"/>
      <c r="N1198" s="11"/>
      <c r="O1198" s="17"/>
      <c r="P1198" s="17"/>
      <c r="Q1198" s="18"/>
      <c r="R1198" s="17"/>
      <c r="S1198" s="39"/>
      <c r="T1198" s="39"/>
      <c r="U1198" s="19"/>
      <c r="V1198" s="17"/>
    </row>
    <row r="1199" spans="2:22" ht="17.25" customHeight="1" x14ac:dyDescent="0.2">
      <c r="B1199" s="17"/>
      <c r="C1199" s="145"/>
      <c r="D1199" s="8"/>
      <c r="E1199" s="8"/>
      <c r="F1199" s="8"/>
      <c r="G1199" s="38"/>
      <c r="H1199" s="38"/>
      <c r="I1199" s="38"/>
      <c r="J1199" s="9"/>
      <c r="K1199" s="9"/>
      <c r="L1199" s="9"/>
      <c r="M1199" s="9"/>
      <c r="N1199" s="11"/>
      <c r="O1199" s="17"/>
      <c r="P1199" s="17"/>
      <c r="Q1199" s="18"/>
      <c r="R1199" s="17"/>
      <c r="S1199" s="39"/>
      <c r="T1199" s="39"/>
      <c r="U1199" s="19"/>
      <c r="V1199" s="17"/>
    </row>
    <row r="1200" spans="2:22" ht="17.25" customHeight="1" x14ac:dyDescent="0.2">
      <c r="B1200" s="17"/>
      <c r="C1200" s="145"/>
      <c r="D1200" s="8"/>
      <c r="E1200" s="8"/>
      <c r="F1200" s="8"/>
      <c r="G1200" s="38"/>
      <c r="H1200" s="38"/>
      <c r="I1200" s="38"/>
      <c r="J1200" s="9"/>
      <c r="K1200" s="9"/>
      <c r="L1200" s="9"/>
      <c r="M1200" s="9"/>
      <c r="N1200" s="11"/>
      <c r="O1200" s="17"/>
      <c r="P1200" s="17"/>
      <c r="Q1200" s="18"/>
      <c r="R1200" s="17"/>
      <c r="S1200" s="39"/>
      <c r="T1200" s="39"/>
      <c r="U1200" s="19"/>
      <c r="V1200" s="17"/>
    </row>
    <row r="1201" spans="2:22" ht="17.25" customHeight="1" x14ac:dyDescent="0.2">
      <c r="B1201" s="17"/>
      <c r="C1201" s="145"/>
      <c r="D1201" s="8"/>
      <c r="E1201" s="8"/>
      <c r="F1201" s="8"/>
      <c r="G1201" s="38"/>
      <c r="H1201" s="38"/>
      <c r="I1201" s="38"/>
      <c r="J1201" s="9"/>
      <c r="K1201" s="9"/>
      <c r="L1201" s="9"/>
      <c r="M1201" s="9"/>
      <c r="N1201" s="11"/>
      <c r="O1201" s="17"/>
      <c r="P1201" s="17"/>
      <c r="Q1201" s="18"/>
      <c r="R1201" s="17"/>
      <c r="S1201" s="39"/>
      <c r="T1201" s="39"/>
      <c r="U1201" s="19"/>
      <c r="V1201" s="17"/>
    </row>
    <row r="1202" spans="2:22" ht="17.25" customHeight="1" x14ac:dyDescent="0.2">
      <c r="B1202" s="17"/>
      <c r="C1202" s="145"/>
      <c r="D1202" s="8"/>
      <c r="E1202" s="8"/>
      <c r="F1202" s="8"/>
      <c r="G1202" s="38"/>
      <c r="H1202" s="38"/>
      <c r="I1202" s="38"/>
      <c r="J1202" s="9"/>
      <c r="K1202" s="9"/>
      <c r="L1202" s="9"/>
      <c r="M1202" s="9"/>
      <c r="N1202" s="11"/>
      <c r="O1202" s="17"/>
      <c r="P1202" s="17"/>
      <c r="Q1202" s="18"/>
      <c r="R1202" s="17"/>
      <c r="S1202" s="39"/>
      <c r="T1202" s="39"/>
      <c r="U1202" s="19"/>
      <c r="V1202" s="17"/>
    </row>
    <row r="1203" spans="2:22" ht="17.25" customHeight="1" x14ac:dyDescent="0.2">
      <c r="B1203" s="17"/>
      <c r="C1203" s="145"/>
      <c r="D1203" s="8"/>
      <c r="E1203" s="8"/>
      <c r="F1203" s="8"/>
      <c r="G1203" s="38"/>
      <c r="H1203" s="38"/>
      <c r="I1203" s="38"/>
      <c r="J1203" s="9"/>
      <c r="K1203" s="9"/>
      <c r="L1203" s="9"/>
      <c r="M1203" s="9"/>
      <c r="N1203" s="11"/>
      <c r="O1203" s="17"/>
      <c r="P1203" s="17"/>
      <c r="Q1203" s="18"/>
      <c r="R1203" s="17"/>
      <c r="S1203" s="39"/>
      <c r="T1203" s="39"/>
      <c r="U1203" s="19"/>
      <c r="V1203" s="17"/>
    </row>
    <row r="1204" spans="2:22" ht="17.25" customHeight="1" x14ac:dyDescent="0.2">
      <c r="B1204" s="17"/>
      <c r="C1204" s="145"/>
      <c r="D1204" s="8"/>
      <c r="E1204" s="8"/>
      <c r="F1204" s="8"/>
      <c r="G1204" s="38"/>
      <c r="H1204" s="38"/>
      <c r="I1204" s="38"/>
      <c r="J1204" s="9"/>
      <c r="K1204" s="9"/>
      <c r="L1204" s="9"/>
      <c r="M1204" s="9"/>
      <c r="N1204" s="11"/>
      <c r="O1204" s="17"/>
      <c r="P1204" s="17"/>
      <c r="Q1204" s="18"/>
      <c r="R1204" s="17"/>
      <c r="S1204" s="39"/>
      <c r="T1204" s="39"/>
      <c r="U1204" s="19"/>
      <c r="V1204" s="17"/>
    </row>
    <row r="1205" spans="2:22" ht="17.25" customHeight="1" x14ac:dyDescent="0.2">
      <c r="B1205" s="17"/>
      <c r="C1205" s="145"/>
      <c r="D1205" s="8"/>
      <c r="E1205" s="8"/>
      <c r="F1205" s="8"/>
      <c r="G1205" s="38"/>
      <c r="H1205" s="38"/>
      <c r="I1205" s="38"/>
      <c r="J1205" s="9"/>
      <c r="K1205" s="9"/>
      <c r="L1205" s="9"/>
      <c r="M1205" s="9"/>
      <c r="N1205" s="11"/>
      <c r="O1205" s="17"/>
      <c r="P1205" s="17"/>
      <c r="Q1205" s="18"/>
      <c r="R1205" s="17"/>
      <c r="S1205" s="39"/>
      <c r="T1205" s="39"/>
      <c r="U1205" s="19"/>
      <c r="V1205" s="17"/>
    </row>
    <row r="1206" spans="2:22" ht="17.25" customHeight="1" x14ac:dyDescent="0.2">
      <c r="B1206" s="17"/>
      <c r="C1206" s="145"/>
      <c r="D1206" s="8"/>
      <c r="E1206" s="8"/>
      <c r="F1206" s="8"/>
      <c r="G1206" s="38"/>
      <c r="H1206" s="38"/>
      <c r="I1206" s="38"/>
      <c r="J1206" s="9"/>
      <c r="K1206" s="9"/>
      <c r="L1206" s="9"/>
      <c r="M1206" s="9"/>
      <c r="N1206" s="11"/>
      <c r="O1206" s="17"/>
      <c r="P1206" s="17"/>
      <c r="Q1206" s="18"/>
      <c r="R1206" s="17"/>
      <c r="S1206" s="39"/>
      <c r="T1206" s="39"/>
      <c r="U1206" s="19"/>
      <c r="V1206" s="17"/>
    </row>
    <row r="1207" spans="2:22" ht="17.25" customHeight="1" x14ac:dyDescent="0.2">
      <c r="B1207" s="17"/>
      <c r="C1207" s="145"/>
      <c r="D1207" s="8"/>
      <c r="E1207" s="8"/>
      <c r="F1207" s="8"/>
      <c r="G1207" s="38"/>
      <c r="H1207" s="38"/>
      <c r="I1207" s="38"/>
      <c r="J1207" s="9"/>
      <c r="K1207" s="9"/>
      <c r="L1207" s="9"/>
      <c r="M1207" s="9"/>
      <c r="N1207" s="11"/>
      <c r="O1207" s="17"/>
      <c r="P1207" s="17"/>
      <c r="Q1207" s="18"/>
      <c r="R1207" s="17"/>
      <c r="S1207" s="39"/>
      <c r="T1207" s="39"/>
      <c r="U1207" s="19"/>
      <c r="V1207" s="17"/>
    </row>
    <row r="1208" spans="2:22" ht="17.25" customHeight="1" x14ac:dyDescent="0.2">
      <c r="B1208" s="17"/>
      <c r="C1208" s="145"/>
      <c r="D1208" s="8"/>
      <c r="E1208" s="8"/>
      <c r="F1208" s="8"/>
      <c r="G1208" s="38"/>
      <c r="H1208" s="38"/>
      <c r="I1208" s="38"/>
      <c r="J1208" s="9"/>
      <c r="K1208" s="9"/>
      <c r="L1208" s="9"/>
      <c r="M1208" s="9"/>
      <c r="N1208" s="11"/>
      <c r="O1208" s="17"/>
      <c r="P1208" s="17"/>
      <c r="Q1208" s="18"/>
      <c r="R1208" s="17"/>
      <c r="S1208" s="39"/>
      <c r="T1208" s="39"/>
      <c r="U1208" s="19"/>
      <c r="V1208" s="17"/>
    </row>
    <row r="1209" spans="2:22" ht="17.25" customHeight="1" x14ac:dyDescent="0.2">
      <c r="B1209" s="17"/>
      <c r="C1209" s="145"/>
      <c r="D1209" s="8"/>
      <c r="E1209" s="8"/>
      <c r="F1209" s="8"/>
      <c r="G1209" s="38"/>
      <c r="H1209" s="38"/>
      <c r="I1209" s="38"/>
      <c r="J1209" s="9"/>
      <c r="K1209" s="9"/>
      <c r="L1209" s="9"/>
      <c r="M1209" s="9"/>
      <c r="N1209" s="11"/>
      <c r="O1209" s="17"/>
      <c r="P1209" s="17"/>
      <c r="Q1209" s="18"/>
      <c r="R1209" s="17"/>
      <c r="S1209" s="39"/>
      <c r="T1209" s="39"/>
      <c r="U1209" s="19"/>
      <c r="V1209" s="17"/>
    </row>
    <row r="1210" spans="2:22" ht="17.25" customHeight="1" x14ac:dyDescent="0.2">
      <c r="B1210" s="17"/>
      <c r="C1210" s="145"/>
      <c r="D1210" s="8"/>
      <c r="E1210" s="8"/>
      <c r="F1210" s="8"/>
      <c r="G1210" s="38"/>
      <c r="H1210" s="38"/>
      <c r="I1210" s="38"/>
      <c r="J1210" s="9"/>
      <c r="K1210" s="9"/>
      <c r="L1210" s="9"/>
      <c r="M1210" s="9"/>
      <c r="N1210" s="11"/>
      <c r="O1210" s="17"/>
      <c r="P1210" s="17"/>
      <c r="Q1210" s="18"/>
      <c r="R1210" s="17"/>
      <c r="S1210" s="39"/>
      <c r="T1210" s="39"/>
      <c r="U1210" s="19"/>
      <c r="V1210" s="17"/>
    </row>
    <row r="1211" spans="2:22" ht="17.25" customHeight="1" x14ac:dyDescent="0.2">
      <c r="B1211" s="17"/>
      <c r="C1211" s="145"/>
      <c r="D1211" s="8"/>
      <c r="E1211" s="8"/>
      <c r="F1211" s="8"/>
      <c r="G1211" s="38"/>
      <c r="H1211" s="38"/>
      <c r="I1211" s="38"/>
      <c r="J1211" s="9"/>
      <c r="K1211" s="9"/>
      <c r="L1211" s="9"/>
      <c r="M1211" s="9"/>
      <c r="N1211" s="11"/>
      <c r="O1211" s="17"/>
      <c r="P1211" s="17"/>
      <c r="Q1211" s="18"/>
      <c r="R1211" s="17"/>
      <c r="S1211" s="39"/>
      <c r="T1211" s="39"/>
      <c r="U1211" s="19"/>
      <c r="V1211" s="17"/>
    </row>
    <row r="1212" spans="2:22" ht="17.25" customHeight="1" x14ac:dyDescent="0.2">
      <c r="B1212" s="17"/>
      <c r="C1212" s="145"/>
      <c r="D1212" s="8"/>
      <c r="E1212" s="8"/>
      <c r="F1212" s="8"/>
      <c r="G1212" s="38"/>
      <c r="H1212" s="38"/>
      <c r="I1212" s="38"/>
      <c r="J1212" s="9"/>
      <c r="K1212" s="9"/>
      <c r="L1212" s="9"/>
      <c r="M1212" s="9"/>
      <c r="N1212" s="11"/>
      <c r="O1212" s="17"/>
      <c r="P1212" s="17"/>
      <c r="Q1212" s="18"/>
      <c r="R1212" s="17"/>
      <c r="S1212" s="39"/>
      <c r="T1212" s="39"/>
      <c r="U1212" s="19"/>
      <c r="V1212" s="17"/>
    </row>
    <row r="1213" spans="2:22" ht="17.25" customHeight="1" x14ac:dyDescent="0.2">
      <c r="B1213" s="17"/>
      <c r="C1213" s="145"/>
      <c r="D1213" s="8"/>
      <c r="E1213" s="8"/>
      <c r="F1213" s="8"/>
      <c r="G1213" s="38"/>
      <c r="H1213" s="38"/>
      <c r="I1213" s="38"/>
      <c r="J1213" s="9"/>
      <c r="K1213" s="9"/>
      <c r="L1213" s="9"/>
      <c r="M1213" s="9"/>
      <c r="N1213" s="11"/>
      <c r="O1213" s="17"/>
      <c r="P1213" s="17"/>
      <c r="Q1213" s="18"/>
      <c r="R1213" s="17"/>
      <c r="S1213" s="39"/>
      <c r="T1213" s="39"/>
      <c r="U1213" s="19"/>
      <c r="V1213" s="17"/>
    </row>
    <row r="1214" spans="2:22" ht="17.25" customHeight="1" x14ac:dyDescent="0.2">
      <c r="B1214" s="17"/>
      <c r="C1214" s="145"/>
      <c r="D1214" s="8"/>
      <c r="E1214" s="8"/>
      <c r="F1214" s="8"/>
      <c r="G1214" s="38"/>
      <c r="H1214" s="38"/>
      <c r="I1214" s="38"/>
      <c r="J1214" s="9"/>
      <c r="K1214" s="9"/>
      <c r="L1214" s="9"/>
      <c r="M1214" s="9"/>
      <c r="N1214" s="11"/>
      <c r="O1214" s="17"/>
      <c r="P1214" s="17"/>
      <c r="Q1214" s="18"/>
      <c r="R1214" s="17"/>
      <c r="S1214" s="39"/>
      <c r="T1214" s="39"/>
      <c r="U1214" s="19"/>
      <c r="V1214" s="17"/>
    </row>
    <row r="1215" spans="2:22" ht="17.25" customHeight="1" x14ac:dyDescent="0.2">
      <c r="B1215" s="17"/>
      <c r="C1215" s="145"/>
      <c r="D1215" s="8"/>
      <c r="E1215" s="8"/>
      <c r="F1215" s="8"/>
      <c r="G1215" s="38"/>
      <c r="H1215" s="38"/>
      <c r="I1215" s="38"/>
      <c r="J1215" s="9"/>
      <c r="K1215" s="9"/>
      <c r="L1215" s="9"/>
      <c r="M1215" s="9"/>
      <c r="N1215" s="11"/>
      <c r="O1215" s="17"/>
      <c r="P1215" s="17"/>
      <c r="Q1215" s="18"/>
      <c r="R1215" s="17"/>
      <c r="S1215" s="39"/>
      <c r="T1215" s="39"/>
      <c r="U1215" s="19"/>
      <c r="V1215" s="17"/>
    </row>
    <row r="1216" spans="2:22" ht="17.25" customHeight="1" x14ac:dyDescent="0.2">
      <c r="B1216" s="17"/>
      <c r="C1216" s="145"/>
      <c r="D1216" s="8"/>
      <c r="E1216" s="8"/>
      <c r="F1216" s="8"/>
      <c r="G1216" s="38"/>
      <c r="H1216" s="38"/>
      <c r="I1216" s="38"/>
      <c r="J1216" s="9"/>
      <c r="K1216" s="9"/>
      <c r="L1216" s="9"/>
      <c r="M1216" s="9"/>
      <c r="N1216" s="11"/>
      <c r="O1216" s="17"/>
      <c r="P1216" s="17"/>
      <c r="Q1216" s="18"/>
      <c r="R1216" s="17"/>
      <c r="S1216" s="39"/>
      <c r="T1216" s="39"/>
      <c r="U1216" s="19"/>
      <c r="V1216" s="17"/>
    </row>
    <row r="1217" spans="2:22" ht="17.25" customHeight="1" x14ac:dyDescent="0.2">
      <c r="B1217" s="17"/>
      <c r="C1217" s="145"/>
      <c r="D1217" s="8"/>
      <c r="E1217" s="8"/>
      <c r="F1217" s="8"/>
      <c r="G1217" s="38"/>
      <c r="H1217" s="38"/>
      <c r="I1217" s="38"/>
      <c r="J1217" s="9"/>
      <c r="K1217" s="9"/>
      <c r="L1217" s="9"/>
      <c r="M1217" s="9"/>
      <c r="N1217" s="11"/>
      <c r="O1217" s="17"/>
      <c r="P1217" s="17"/>
      <c r="Q1217" s="18"/>
      <c r="R1217" s="17"/>
      <c r="S1217" s="39"/>
      <c r="T1217" s="39"/>
      <c r="U1217" s="19"/>
      <c r="V1217" s="17"/>
    </row>
    <row r="1218" spans="2:22" ht="17.25" customHeight="1" x14ac:dyDescent="0.2">
      <c r="B1218" s="17"/>
      <c r="C1218" s="145"/>
      <c r="D1218" s="8"/>
      <c r="E1218" s="8"/>
      <c r="F1218" s="8"/>
      <c r="G1218" s="38"/>
      <c r="H1218" s="38"/>
      <c r="I1218" s="38"/>
      <c r="J1218" s="9"/>
      <c r="K1218" s="9"/>
      <c r="L1218" s="9"/>
      <c r="M1218" s="9"/>
      <c r="N1218" s="11"/>
      <c r="O1218" s="17"/>
      <c r="P1218" s="17"/>
      <c r="Q1218" s="18"/>
      <c r="R1218" s="17"/>
      <c r="S1218" s="39"/>
      <c r="T1218" s="39"/>
      <c r="U1218" s="19"/>
      <c r="V1218" s="17"/>
    </row>
    <row r="1219" spans="2:22" ht="17.25" customHeight="1" x14ac:dyDescent="0.2">
      <c r="B1219" s="17"/>
      <c r="C1219" s="145"/>
      <c r="D1219" s="8"/>
      <c r="E1219" s="8"/>
      <c r="F1219" s="8"/>
      <c r="G1219" s="38"/>
      <c r="H1219" s="38"/>
      <c r="I1219" s="38"/>
      <c r="J1219" s="9"/>
      <c r="K1219" s="9"/>
      <c r="L1219" s="9"/>
      <c r="M1219" s="9"/>
      <c r="N1219" s="11"/>
      <c r="O1219" s="17"/>
      <c r="P1219" s="17"/>
      <c r="Q1219" s="18"/>
      <c r="R1219" s="17"/>
      <c r="S1219" s="39"/>
      <c r="T1219" s="39"/>
      <c r="U1219" s="19"/>
      <c r="V1219" s="17"/>
    </row>
    <row r="1220" spans="2:22" ht="17.25" customHeight="1" x14ac:dyDescent="0.2">
      <c r="B1220" s="17"/>
      <c r="C1220" s="145"/>
      <c r="D1220" s="8"/>
      <c r="E1220" s="8"/>
      <c r="F1220" s="8"/>
      <c r="G1220" s="38"/>
      <c r="H1220" s="38"/>
      <c r="I1220" s="38"/>
      <c r="J1220" s="9"/>
      <c r="K1220" s="9"/>
      <c r="L1220" s="9"/>
      <c r="M1220" s="9"/>
      <c r="N1220" s="11"/>
      <c r="O1220" s="17"/>
      <c r="P1220" s="17"/>
      <c r="Q1220" s="18"/>
      <c r="R1220" s="17"/>
      <c r="S1220" s="39"/>
      <c r="T1220" s="39"/>
      <c r="U1220" s="19"/>
      <c r="V1220" s="17"/>
    </row>
    <row r="1221" spans="2:22" ht="17.25" customHeight="1" x14ac:dyDescent="0.2">
      <c r="B1221" s="17"/>
      <c r="C1221" s="145"/>
      <c r="D1221" s="8"/>
      <c r="E1221" s="8"/>
      <c r="F1221" s="8"/>
      <c r="G1221" s="38"/>
      <c r="H1221" s="38"/>
      <c r="I1221" s="38"/>
      <c r="J1221" s="9"/>
      <c r="K1221" s="9"/>
      <c r="L1221" s="9"/>
      <c r="M1221" s="9"/>
      <c r="N1221" s="11"/>
      <c r="O1221" s="17"/>
      <c r="P1221" s="17"/>
      <c r="Q1221" s="18"/>
      <c r="R1221" s="17"/>
      <c r="S1221" s="39"/>
      <c r="T1221" s="39"/>
      <c r="U1221" s="19"/>
      <c r="V1221" s="17"/>
    </row>
    <row r="1222" spans="2:22" ht="17.25" customHeight="1" x14ac:dyDescent="0.2">
      <c r="B1222" s="17"/>
      <c r="C1222" s="145"/>
      <c r="D1222" s="8"/>
      <c r="E1222" s="8"/>
      <c r="F1222" s="8"/>
      <c r="G1222" s="38"/>
      <c r="H1222" s="38"/>
      <c r="I1222" s="38"/>
      <c r="J1222" s="9"/>
      <c r="K1222" s="9"/>
      <c r="L1222" s="9"/>
      <c r="M1222" s="9"/>
      <c r="N1222" s="11"/>
      <c r="O1222" s="17"/>
      <c r="P1222" s="17"/>
      <c r="Q1222" s="18"/>
      <c r="R1222" s="17"/>
      <c r="S1222" s="39"/>
      <c r="T1222" s="39"/>
      <c r="U1222" s="19"/>
      <c r="V1222" s="17"/>
    </row>
    <row r="1223" spans="2:22" ht="17.25" customHeight="1" x14ac:dyDescent="0.2">
      <c r="B1223" s="17"/>
      <c r="C1223" s="145"/>
      <c r="D1223" s="8"/>
      <c r="E1223" s="8"/>
      <c r="F1223" s="8"/>
      <c r="G1223" s="38"/>
      <c r="H1223" s="38"/>
      <c r="I1223" s="38"/>
      <c r="J1223" s="9"/>
      <c r="K1223" s="9"/>
      <c r="L1223" s="9"/>
      <c r="M1223" s="9"/>
      <c r="N1223" s="11"/>
      <c r="O1223" s="17"/>
      <c r="P1223" s="17"/>
      <c r="Q1223" s="18"/>
      <c r="R1223" s="17"/>
      <c r="S1223" s="39"/>
      <c r="T1223" s="39"/>
      <c r="U1223" s="19"/>
      <c r="V1223" s="17"/>
    </row>
    <row r="1224" spans="2:22" ht="17.25" customHeight="1" x14ac:dyDescent="0.2">
      <c r="B1224" s="17"/>
      <c r="C1224" s="145"/>
      <c r="D1224" s="8"/>
      <c r="E1224" s="8"/>
      <c r="F1224" s="8"/>
      <c r="G1224" s="38"/>
      <c r="H1224" s="38"/>
      <c r="I1224" s="38"/>
      <c r="J1224" s="9"/>
      <c r="K1224" s="9"/>
      <c r="L1224" s="9"/>
      <c r="M1224" s="9"/>
      <c r="N1224" s="11"/>
      <c r="O1224" s="17"/>
      <c r="P1224" s="17"/>
      <c r="Q1224" s="18"/>
      <c r="R1224" s="17"/>
      <c r="S1224" s="39"/>
      <c r="T1224" s="39"/>
      <c r="U1224" s="19"/>
      <c r="V1224" s="17"/>
    </row>
    <row r="1225" spans="2:22" ht="17.25" customHeight="1" x14ac:dyDescent="0.2">
      <c r="B1225" s="17"/>
      <c r="C1225" s="145"/>
      <c r="D1225" s="8"/>
      <c r="E1225" s="8"/>
      <c r="F1225" s="8"/>
      <c r="G1225" s="38"/>
      <c r="H1225" s="38"/>
      <c r="I1225" s="38"/>
      <c r="J1225" s="9"/>
      <c r="K1225" s="9"/>
      <c r="L1225" s="9"/>
      <c r="M1225" s="9"/>
      <c r="N1225" s="11"/>
      <c r="O1225" s="17"/>
      <c r="P1225" s="17"/>
      <c r="Q1225" s="18"/>
      <c r="R1225" s="17"/>
      <c r="S1225" s="39"/>
      <c r="T1225" s="39"/>
      <c r="U1225" s="19"/>
      <c r="V1225" s="17"/>
    </row>
    <row r="1226" spans="2:22" ht="17.25" customHeight="1" x14ac:dyDescent="0.2">
      <c r="B1226" s="17"/>
      <c r="C1226" s="145"/>
      <c r="D1226" s="8"/>
      <c r="E1226" s="8"/>
      <c r="F1226" s="8"/>
      <c r="G1226" s="38"/>
      <c r="H1226" s="38"/>
      <c r="I1226" s="38"/>
      <c r="J1226" s="9"/>
      <c r="K1226" s="9"/>
      <c r="L1226" s="9"/>
      <c r="M1226" s="9"/>
      <c r="N1226" s="11"/>
      <c r="O1226" s="17"/>
      <c r="P1226" s="17"/>
      <c r="Q1226" s="18"/>
      <c r="R1226" s="17"/>
      <c r="S1226" s="39"/>
      <c r="T1226" s="39"/>
      <c r="U1226" s="19"/>
      <c r="V1226" s="17"/>
    </row>
    <row r="1227" spans="2:22" ht="17.25" customHeight="1" x14ac:dyDescent="0.2">
      <c r="B1227" s="17"/>
      <c r="C1227" s="145"/>
      <c r="D1227" s="8"/>
      <c r="E1227" s="8"/>
      <c r="F1227" s="8"/>
      <c r="G1227" s="38"/>
      <c r="H1227" s="38"/>
      <c r="I1227" s="38"/>
      <c r="J1227" s="9"/>
      <c r="K1227" s="9"/>
      <c r="L1227" s="9"/>
      <c r="M1227" s="9"/>
      <c r="N1227" s="11"/>
      <c r="O1227" s="17"/>
      <c r="P1227" s="17"/>
      <c r="Q1227" s="18"/>
      <c r="R1227" s="17"/>
      <c r="S1227" s="39"/>
      <c r="T1227" s="39"/>
      <c r="U1227" s="19"/>
      <c r="V1227" s="17"/>
    </row>
    <row r="1228" spans="2:22" ht="17.25" customHeight="1" x14ac:dyDescent="0.2">
      <c r="B1228" s="17"/>
      <c r="C1228" s="145"/>
      <c r="D1228" s="8"/>
      <c r="E1228" s="8"/>
      <c r="F1228" s="8"/>
      <c r="G1228" s="38"/>
      <c r="H1228" s="38"/>
      <c r="I1228" s="38"/>
      <c r="J1228" s="9"/>
      <c r="K1228" s="9"/>
      <c r="L1228" s="9"/>
      <c r="M1228" s="9"/>
      <c r="N1228" s="11"/>
      <c r="O1228" s="17"/>
      <c r="P1228" s="17"/>
      <c r="Q1228" s="18"/>
      <c r="R1228" s="17"/>
      <c r="S1228" s="39"/>
      <c r="T1228" s="39"/>
      <c r="U1228" s="19"/>
      <c r="V1228" s="17"/>
    </row>
    <row r="1229" spans="2:22" ht="17.25" customHeight="1" x14ac:dyDescent="0.2">
      <c r="B1229" s="17"/>
      <c r="C1229" s="145"/>
      <c r="D1229" s="8"/>
      <c r="E1229" s="8"/>
      <c r="F1229" s="8"/>
      <c r="G1229" s="38"/>
      <c r="H1229" s="38"/>
      <c r="I1229" s="38"/>
      <c r="J1229" s="9"/>
      <c r="K1229" s="9"/>
      <c r="L1229" s="9"/>
      <c r="M1229" s="9"/>
      <c r="N1229" s="11"/>
      <c r="O1229" s="17"/>
      <c r="P1229" s="17"/>
      <c r="Q1229" s="18"/>
      <c r="R1229" s="17"/>
      <c r="S1229" s="39"/>
      <c r="T1229" s="39"/>
      <c r="U1229" s="19"/>
      <c r="V1229" s="17"/>
    </row>
    <row r="1230" spans="2:22" ht="17.25" customHeight="1" x14ac:dyDescent="0.2">
      <c r="B1230" s="17"/>
      <c r="C1230" s="145"/>
      <c r="D1230" s="8"/>
      <c r="E1230" s="8"/>
      <c r="F1230" s="8"/>
      <c r="G1230" s="38"/>
      <c r="H1230" s="38"/>
      <c r="I1230" s="38"/>
      <c r="J1230" s="9"/>
      <c r="K1230" s="9"/>
      <c r="L1230" s="9"/>
      <c r="M1230" s="9"/>
      <c r="N1230" s="11"/>
      <c r="O1230" s="17"/>
      <c r="P1230" s="17"/>
      <c r="Q1230" s="18"/>
      <c r="R1230" s="17"/>
      <c r="S1230" s="39"/>
      <c r="T1230" s="39"/>
      <c r="U1230" s="19"/>
      <c r="V1230" s="17"/>
    </row>
    <row r="1231" spans="2:22" ht="17.25" customHeight="1" x14ac:dyDescent="0.2">
      <c r="B1231" s="17"/>
      <c r="C1231" s="145"/>
      <c r="D1231" s="8"/>
      <c r="E1231" s="8"/>
      <c r="F1231" s="8"/>
      <c r="G1231" s="38"/>
      <c r="H1231" s="38"/>
      <c r="I1231" s="38"/>
      <c r="J1231" s="9"/>
      <c r="K1231" s="9"/>
      <c r="L1231" s="9"/>
      <c r="M1231" s="9"/>
      <c r="N1231" s="11"/>
      <c r="O1231" s="17"/>
      <c r="P1231" s="17"/>
      <c r="Q1231" s="18"/>
      <c r="R1231" s="17"/>
      <c r="S1231" s="39"/>
      <c r="T1231" s="39"/>
      <c r="U1231" s="19"/>
      <c r="V1231" s="17"/>
    </row>
    <row r="1232" spans="2:22" ht="17.25" customHeight="1" x14ac:dyDescent="0.2">
      <c r="B1232" s="17"/>
      <c r="C1232" s="145"/>
      <c r="D1232" s="8"/>
      <c r="E1232" s="8"/>
      <c r="F1232" s="8"/>
      <c r="G1232" s="38"/>
      <c r="H1232" s="38"/>
      <c r="I1232" s="38"/>
      <c r="J1232" s="9"/>
      <c r="K1232" s="9"/>
      <c r="L1232" s="9"/>
      <c r="M1232" s="9"/>
      <c r="N1232" s="11"/>
      <c r="O1232" s="17"/>
      <c r="P1232" s="17"/>
      <c r="Q1232" s="18"/>
      <c r="R1232" s="17"/>
      <c r="S1232" s="39"/>
      <c r="T1232" s="39"/>
      <c r="U1232" s="19"/>
      <c r="V1232" s="17"/>
    </row>
    <row r="1233" spans="2:22" ht="17.25" customHeight="1" x14ac:dyDescent="0.2">
      <c r="B1233" s="17"/>
      <c r="C1233" s="145"/>
      <c r="D1233" s="8"/>
      <c r="E1233" s="8"/>
      <c r="F1233" s="8"/>
      <c r="G1233" s="38"/>
      <c r="H1233" s="38"/>
      <c r="I1233" s="38"/>
      <c r="J1233" s="9"/>
      <c r="K1233" s="9"/>
      <c r="L1233" s="9"/>
      <c r="M1233" s="9"/>
      <c r="N1233" s="11"/>
      <c r="O1233" s="17"/>
      <c r="P1233" s="17"/>
      <c r="Q1233" s="18"/>
      <c r="R1233" s="17"/>
      <c r="S1233" s="39"/>
      <c r="T1233" s="39"/>
      <c r="U1233" s="19"/>
      <c r="V1233" s="17"/>
    </row>
    <row r="1234" spans="2:22" ht="17.25" customHeight="1" x14ac:dyDescent="0.2">
      <c r="B1234" s="17"/>
      <c r="C1234" s="145"/>
      <c r="D1234" s="8"/>
      <c r="E1234" s="8"/>
      <c r="F1234" s="8"/>
      <c r="G1234" s="38"/>
      <c r="H1234" s="38"/>
      <c r="I1234" s="38"/>
      <c r="J1234" s="9"/>
      <c r="K1234" s="9"/>
      <c r="L1234" s="9"/>
      <c r="M1234" s="9"/>
      <c r="N1234" s="11"/>
      <c r="O1234" s="17"/>
      <c r="P1234" s="17"/>
      <c r="Q1234" s="18"/>
      <c r="R1234" s="17"/>
      <c r="S1234" s="39"/>
      <c r="T1234" s="39"/>
      <c r="U1234" s="19"/>
      <c r="V1234" s="17"/>
    </row>
    <row r="1235" spans="2:22" ht="17.25" customHeight="1" x14ac:dyDescent="0.2">
      <c r="B1235" s="17"/>
      <c r="C1235" s="145"/>
      <c r="D1235" s="8"/>
      <c r="E1235" s="8"/>
      <c r="F1235" s="8"/>
      <c r="G1235" s="38"/>
      <c r="H1235" s="38"/>
      <c r="I1235" s="38"/>
      <c r="J1235" s="9"/>
      <c r="K1235" s="9"/>
      <c r="L1235" s="9"/>
      <c r="M1235" s="9"/>
      <c r="N1235" s="11"/>
      <c r="O1235" s="17"/>
      <c r="P1235" s="17"/>
      <c r="Q1235" s="18"/>
      <c r="R1235" s="17"/>
      <c r="S1235" s="39"/>
      <c r="T1235" s="39"/>
      <c r="U1235" s="19"/>
      <c r="V1235" s="17"/>
    </row>
    <row r="1236" spans="2:22" ht="17.25" customHeight="1" x14ac:dyDescent="0.2">
      <c r="B1236" s="17"/>
      <c r="C1236" s="145"/>
      <c r="D1236" s="8"/>
      <c r="E1236" s="8"/>
      <c r="F1236" s="8"/>
      <c r="G1236" s="38"/>
      <c r="H1236" s="38"/>
      <c r="I1236" s="38"/>
      <c r="J1236" s="9"/>
      <c r="K1236" s="9"/>
      <c r="L1236" s="9"/>
      <c r="M1236" s="9"/>
      <c r="N1236" s="11"/>
      <c r="O1236" s="17"/>
      <c r="P1236" s="17"/>
      <c r="Q1236" s="18"/>
      <c r="R1236" s="17"/>
      <c r="S1236" s="39"/>
      <c r="T1236" s="39"/>
      <c r="U1236" s="19"/>
      <c r="V1236" s="17"/>
    </row>
    <row r="1237" spans="2:22" ht="17.25" customHeight="1" x14ac:dyDescent="0.2">
      <c r="B1237" s="17"/>
      <c r="C1237" s="145"/>
      <c r="D1237" s="8"/>
      <c r="E1237" s="8"/>
      <c r="F1237" s="8"/>
      <c r="G1237" s="38"/>
      <c r="H1237" s="38"/>
      <c r="I1237" s="38"/>
      <c r="J1237" s="9"/>
      <c r="K1237" s="9"/>
      <c r="L1237" s="9"/>
      <c r="M1237" s="9"/>
      <c r="N1237" s="11"/>
      <c r="O1237" s="17"/>
      <c r="P1237" s="17"/>
      <c r="Q1237" s="18"/>
      <c r="R1237" s="17"/>
      <c r="S1237" s="39"/>
      <c r="T1237" s="39"/>
      <c r="U1237" s="19"/>
      <c r="V1237" s="17"/>
    </row>
    <row r="1238" spans="2:22" ht="17.25" customHeight="1" x14ac:dyDescent="0.2">
      <c r="B1238" s="17"/>
      <c r="C1238" s="145"/>
      <c r="D1238" s="8"/>
      <c r="E1238" s="8"/>
      <c r="F1238" s="8"/>
      <c r="G1238" s="38"/>
      <c r="H1238" s="38"/>
      <c r="I1238" s="38"/>
      <c r="J1238" s="9"/>
      <c r="K1238" s="9"/>
      <c r="L1238" s="9"/>
      <c r="M1238" s="9"/>
      <c r="N1238" s="11"/>
      <c r="O1238" s="17"/>
      <c r="P1238" s="17"/>
      <c r="Q1238" s="18"/>
      <c r="R1238" s="17"/>
      <c r="S1238" s="39"/>
      <c r="T1238" s="39"/>
      <c r="U1238" s="19"/>
      <c r="V1238" s="17"/>
    </row>
    <row r="1239" spans="2:22" ht="17.25" customHeight="1" x14ac:dyDescent="0.2">
      <c r="B1239" s="17"/>
      <c r="C1239" s="145"/>
      <c r="D1239" s="8"/>
      <c r="E1239" s="8"/>
      <c r="F1239" s="8"/>
      <c r="G1239" s="38"/>
      <c r="H1239" s="38"/>
      <c r="I1239" s="38"/>
      <c r="J1239" s="9"/>
      <c r="K1239" s="9"/>
      <c r="L1239" s="9"/>
      <c r="M1239" s="9"/>
      <c r="N1239" s="11"/>
      <c r="O1239" s="17"/>
      <c r="P1239" s="17"/>
      <c r="Q1239" s="18"/>
      <c r="R1239" s="17"/>
      <c r="S1239" s="39"/>
      <c r="T1239" s="39"/>
      <c r="U1239" s="19"/>
      <c r="V1239" s="17"/>
    </row>
    <row r="1240" spans="2:22" ht="17.25" customHeight="1" x14ac:dyDescent="0.2">
      <c r="B1240" s="17"/>
      <c r="C1240" s="145"/>
      <c r="D1240" s="8"/>
      <c r="E1240" s="8"/>
      <c r="F1240" s="8"/>
      <c r="G1240" s="38"/>
      <c r="H1240" s="38"/>
      <c r="I1240" s="38"/>
      <c r="J1240" s="9"/>
      <c r="K1240" s="9"/>
      <c r="L1240" s="9"/>
      <c r="M1240" s="9"/>
      <c r="N1240" s="11"/>
      <c r="O1240" s="17"/>
      <c r="P1240" s="17"/>
      <c r="Q1240" s="18"/>
      <c r="R1240" s="17"/>
      <c r="S1240" s="39"/>
      <c r="T1240" s="39"/>
      <c r="U1240" s="19"/>
      <c r="V1240" s="17"/>
    </row>
    <row r="1241" spans="2:22" ht="17.25" customHeight="1" x14ac:dyDescent="0.2">
      <c r="B1241" s="17"/>
      <c r="C1241" s="145"/>
      <c r="D1241" s="8"/>
      <c r="E1241" s="8"/>
      <c r="F1241" s="8"/>
      <c r="G1241" s="38"/>
      <c r="H1241" s="38"/>
      <c r="I1241" s="38"/>
      <c r="J1241" s="9"/>
      <c r="K1241" s="9"/>
      <c r="L1241" s="9"/>
      <c r="M1241" s="9"/>
      <c r="N1241" s="11"/>
      <c r="O1241" s="17"/>
      <c r="P1241" s="17"/>
      <c r="Q1241" s="18"/>
      <c r="R1241" s="17"/>
      <c r="S1241" s="39"/>
      <c r="T1241" s="39"/>
      <c r="U1241" s="19"/>
      <c r="V1241" s="17"/>
    </row>
    <row r="1242" spans="2:22" ht="17.25" customHeight="1" x14ac:dyDescent="0.2">
      <c r="B1242" s="17"/>
      <c r="C1242" s="145"/>
      <c r="D1242" s="8"/>
      <c r="E1242" s="8"/>
      <c r="F1242" s="8"/>
      <c r="G1242" s="38"/>
      <c r="H1242" s="38"/>
      <c r="I1242" s="38"/>
      <c r="J1242" s="9"/>
      <c r="K1242" s="9"/>
      <c r="L1242" s="9"/>
      <c r="M1242" s="9"/>
      <c r="N1242" s="11"/>
      <c r="O1242" s="17"/>
      <c r="P1242" s="17"/>
      <c r="Q1242" s="18"/>
      <c r="R1242" s="17"/>
      <c r="S1242" s="39"/>
      <c r="T1242" s="39"/>
      <c r="U1242" s="19"/>
      <c r="V1242" s="17"/>
    </row>
    <row r="1243" spans="2:22" ht="17.25" customHeight="1" x14ac:dyDescent="0.2">
      <c r="B1243" s="17"/>
      <c r="C1243" s="145"/>
      <c r="D1243" s="8"/>
      <c r="E1243" s="8"/>
      <c r="F1243" s="8"/>
      <c r="G1243" s="38"/>
      <c r="H1243" s="38"/>
      <c r="I1243" s="38"/>
      <c r="J1243" s="9"/>
      <c r="K1243" s="9"/>
      <c r="L1243" s="9"/>
      <c r="M1243" s="9"/>
      <c r="N1243" s="11"/>
      <c r="O1243" s="17"/>
      <c r="P1243" s="17"/>
      <c r="Q1243" s="18"/>
      <c r="R1243" s="17"/>
      <c r="S1243" s="39"/>
      <c r="T1243" s="39"/>
      <c r="U1243" s="19"/>
      <c r="V1243" s="17"/>
    </row>
    <row r="1244" spans="2:22" ht="17.25" customHeight="1" x14ac:dyDescent="0.2">
      <c r="B1244" s="17"/>
      <c r="C1244" s="145"/>
      <c r="D1244" s="8"/>
      <c r="E1244" s="8"/>
      <c r="F1244" s="8"/>
      <c r="G1244" s="38"/>
      <c r="H1244" s="38"/>
      <c r="I1244" s="38"/>
      <c r="J1244" s="9"/>
      <c r="K1244" s="9"/>
      <c r="L1244" s="9"/>
      <c r="M1244" s="9"/>
      <c r="N1244" s="11"/>
      <c r="O1244" s="17"/>
      <c r="P1244" s="17"/>
      <c r="Q1244" s="18"/>
      <c r="R1244" s="17"/>
      <c r="S1244" s="39"/>
      <c r="T1244" s="39"/>
      <c r="U1244" s="19"/>
      <c r="V1244" s="17"/>
    </row>
    <row r="1245" spans="2:22" ht="17.25" customHeight="1" x14ac:dyDescent="0.2">
      <c r="B1245" s="17"/>
      <c r="C1245" s="145"/>
      <c r="D1245" s="8"/>
      <c r="E1245" s="8"/>
      <c r="F1245" s="8"/>
      <c r="G1245" s="38"/>
      <c r="H1245" s="38"/>
      <c r="I1245" s="38"/>
      <c r="J1245" s="9"/>
      <c r="K1245" s="9"/>
      <c r="L1245" s="9"/>
      <c r="M1245" s="9"/>
      <c r="N1245" s="11"/>
      <c r="O1245" s="17"/>
      <c r="P1245" s="17"/>
      <c r="Q1245" s="18"/>
      <c r="R1245" s="17"/>
      <c r="S1245" s="39"/>
      <c r="T1245" s="39"/>
      <c r="U1245" s="19"/>
      <c r="V1245" s="17"/>
    </row>
    <row r="1246" spans="2:22" ht="17.25" customHeight="1" x14ac:dyDescent="0.2">
      <c r="B1246" s="17"/>
      <c r="C1246" s="145"/>
      <c r="D1246" s="8"/>
      <c r="E1246" s="8"/>
      <c r="F1246" s="8"/>
      <c r="G1246" s="38"/>
      <c r="H1246" s="38"/>
      <c r="I1246" s="38"/>
      <c r="J1246" s="9"/>
      <c r="K1246" s="9"/>
      <c r="L1246" s="9"/>
      <c r="M1246" s="9"/>
      <c r="N1246" s="11"/>
      <c r="O1246" s="17"/>
      <c r="P1246" s="17"/>
      <c r="Q1246" s="18"/>
      <c r="R1246" s="17"/>
      <c r="S1246" s="39"/>
      <c r="T1246" s="39"/>
      <c r="U1246" s="19"/>
      <c r="V1246" s="17"/>
    </row>
    <row r="1247" spans="2:22" ht="17.25" customHeight="1" x14ac:dyDescent="0.2">
      <c r="B1247" s="17"/>
      <c r="C1247" s="145"/>
      <c r="D1247" s="8"/>
      <c r="E1247" s="8"/>
      <c r="F1247" s="8"/>
      <c r="G1247" s="38"/>
      <c r="H1247" s="38"/>
      <c r="I1247" s="38"/>
      <c r="J1247" s="9"/>
      <c r="K1247" s="9"/>
      <c r="L1247" s="9"/>
      <c r="M1247" s="9"/>
      <c r="N1247" s="11"/>
      <c r="O1247" s="17"/>
      <c r="P1247" s="17"/>
      <c r="Q1247" s="18"/>
      <c r="R1247" s="17"/>
      <c r="S1247" s="39"/>
      <c r="T1247" s="39"/>
      <c r="U1247" s="19"/>
      <c r="V1247" s="17"/>
    </row>
    <row r="1248" spans="2:22" ht="17.25" customHeight="1" x14ac:dyDescent="0.2">
      <c r="B1248" s="17"/>
      <c r="C1248" s="145"/>
      <c r="D1248" s="8"/>
      <c r="E1248" s="8"/>
      <c r="F1248" s="8"/>
      <c r="G1248" s="38"/>
      <c r="H1248" s="38"/>
      <c r="I1248" s="38"/>
      <c r="J1248" s="9"/>
      <c r="K1248" s="9"/>
      <c r="L1248" s="9"/>
      <c r="M1248" s="9"/>
      <c r="N1248" s="11"/>
      <c r="O1248" s="17"/>
      <c r="P1248" s="17"/>
      <c r="Q1248" s="18"/>
      <c r="R1248" s="17"/>
      <c r="S1248" s="39"/>
      <c r="T1248" s="39"/>
      <c r="U1248" s="19"/>
      <c r="V1248" s="17"/>
    </row>
    <row r="1249" spans="2:22" ht="17.25" customHeight="1" x14ac:dyDescent="0.2">
      <c r="B1249" s="17"/>
      <c r="C1249" s="145"/>
      <c r="D1249" s="8"/>
      <c r="E1249" s="8"/>
      <c r="F1249" s="8"/>
      <c r="G1249" s="38"/>
      <c r="H1249" s="38"/>
      <c r="I1249" s="38"/>
      <c r="J1249" s="9"/>
      <c r="K1249" s="9"/>
      <c r="L1249" s="9"/>
      <c r="M1249" s="9"/>
      <c r="N1249" s="11"/>
      <c r="O1249" s="17"/>
      <c r="P1249" s="17"/>
      <c r="Q1249" s="18"/>
      <c r="R1249" s="17"/>
      <c r="S1249" s="39"/>
      <c r="T1249" s="39"/>
      <c r="U1249" s="19"/>
      <c r="V1249" s="17"/>
    </row>
    <row r="1250" spans="2:22" ht="17.25" customHeight="1" x14ac:dyDescent="0.2">
      <c r="B1250" s="17"/>
      <c r="C1250" s="145"/>
      <c r="D1250" s="8"/>
      <c r="E1250" s="8"/>
      <c r="F1250" s="8"/>
      <c r="G1250" s="38"/>
      <c r="H1250" s="38"/>
      <c r="I1250" s="38"/>
      <c r="J1250" s="9"/>
      <c r="K1250" s="9"/>
      <c r="L1250" s="9"/>
      <c r="M1250" s="9"/>
      <c r="N1250" s="11"/>
      <c r="O1250" s="17"/>
      <c r="P1250" s="17"/>
      <c r="Q1250" s="18"/>
      <c r="R1250" s="17"/>
      <c r="S1250" s="39"/>
      <c r="T1250" s="39"/>
      <c r="U1250" s="19"/>
      <c r="V1250" s="17"/>
    </row>
    <row r="1251" spans="2:22" ht="17.25" customHeight="1" x14ac:dyDescent="0.2">
      <c r="B1251" s="17"/>
      <c r="C1251" s="145"/>
      <c r="D1251" s="8"/>
      <c r="E1251" s="8"/>
      <c r="F1251" s="8"/>
      <c r="G1251" s="38"/>
      <c r="H1251" s="38"/>
      <c r="I1251" s="38"/>
      <c r="J1251" s="9"/>
      <c r="K1251" s="9"/>
      <c r="L1251" s="9"/>
      <c r="M1251" s="9"/>
      <c r="N1251" s="11"/>
      <c r="O1251" s="17"/>
      <c r="P1251" s="17"/>
      <c r="Q1251" s="18"/>
      <c r="R1251" s="17"/>
      <c r="S1251" s="39"/>
      <c r="T1251" s="39"/>
      <c r="U1251" s="19"/>
      <c r="V1251" s="17"/>
    </row>
    <row r="1252" spans="2:22" ht="17.25" customHeight="1" x14ac:dyDescent="0.2">
      <c r="B1252" s="17"/>
      <c r="C1252" s="145"/>
      <c r="D1252" s="8"/>
      <c r="E1252" s="8"/>
      <c r="F1252" s="8"/>
      <c r="G1252" s="38"/>
      <c r="H1252" s="38"/>
      <c r="I1252" s="38"/>
      <c r="J1252" s="9"/>
      <c r="K1252" s="9"/>
      <c r="L1252" s="9"/>
      <c r="M1252" s="9"/>
      <c r="N1252" s="11"/>
      <c r="O1252" s="17"/>
      <c r="P1252" s="17"/>
      <c r="Q1252" s="18"/>
      <c r="R1252" s="17"/>
      <c r="S1252" s="39"/>
      <c r="T1252" s="39"/>
      <c r="U1252" s="19"/>
      <c r="V1252" s="17"/>
    </row>
    <row r="1253" spans="2:22" ht="17.25" customHeight="1" x14ac:dyDescent="0.2">
      <c r="B1253" s="17"/>
      <c r="C1253" s="145"/>
      <c r="D1253" s="8"/>
      <c r="E1253" s="8"/>
      <c r="F1253" s="8"/>
      <c r="G1253" s="38"/>
      <c r="H1253" s="38"/>
      <c r="I1253" s="38"/>
      <c r="J1253" s="9"/>
      <c r="K1253" s="9"/>
      <c r="L1253" s="9"/>
      <c r="M1253" s="9"/>
      <c r="N1253" s="11"/>
      <c r="O1253" s="17"/>
      <c r="P1253" s="17"/>
      <c r="Q1253" s="18"/>
      <c r="R1253" s="17"/>
      <c r="S1253" s="39"/>
      <c r="T1253" s="39"/>
      <c r="U1253" s="19"/>
      <c r="V1253" s="17"/>
    </row>
    <row r="1254" spans="2:22" ht="17.25" customHeight="1" x14ac:dyDescent="0.2">
      <c r="B1254" s="17"/>
      <c r="C1254" s="145"/>
      <c r="D1254" s="8"/>
      <c r="E1254" s="8"/>
      <c r="F1254" s="8"/>
      <c r="G1254" s="38"/>
      <c r="H1254" s="38"/>
      <c r="I1254" s="38"/>
      <c r="J1254" s="9"/>
      <c r="K1254" s="9"/>
      <c r="L1254" s="9"/>
      <c r="M1254" s="9"/>
      <c r="N1254" s="11"/>
      <c r="O1254" s="17"/>
      <c r="P1254" s="17"/>
      <c r="Q1254" s="18"/>
      <c r="R1254" s="17"/>
      <c r="S1254" s="39"/>
      <c r="T1254" s="39"/>
      <c r="U1254" s="19"/>
      <c r="V1254" s="17"/>
    </row>
    <row r="1255" spans="2:22" ht="17.25" customHeight="1" x14ac:dyDescent="0.2">
      <c r="B1255" s="17"/>
      <c r="C1255" s="145"/>
      <c r="D1255" s="8"/>
      <c r="E1255" s="8"/>
      <c r="F1255" s="8"/>
      <c r="G1255" s="38"/>
      <c r="H1255" s="38"/>
      <c r="I1255" s="38"/>
      <c r="J1255" s="9"/>
      <c r="K1255" s="9"/>
      <c r="L1255" s="9"/>
      <c r="M1255" s="9"/>
      <c r="N1255" s="11"/>
      <c r="O1255" s="17"/>
      <c r="P1255" s="17"/>
      <c r="Q1255" s="18"/>
      <c r="R1255" s="17"/>
      <c r="S1255" s="39"/>
      <c r="T1255" s="39"/>
      <c r="U1255" s="19"/>
      <c r="V1255" s="17"/>
    </row>
    <row r="1256" spans="2:22" ht="17.25" customHeight="1" x14ac:dyDescent="0.2">
      <c r="B1256" s="17"/>
      <c r="C1256" s="145"/>
      <c r="D1256" s="8"/>
      <c r="E1256" s="8"/>
      <c r="F1256" s="8"/>
      <c r="G1256" s="38"/>
      <c r="H1256" s="38"/>
      <c r="I1256" s="38"/>
      <c r="J1256" s="9"/>
      <c r="K1256" s="9"/>
      <c r="L1256" s="9"/>
      <c r="M1256" s="9"/>
      <c r="N1256" s="11"/>
      <c r="O1256" s="17"/>
      <c r="P1256" s="17"/>
      <c r="Q1256" s="18"/>
      <c r="R1256" s="17"/>
      <c r="S1256" s="39"/>
      <c r="T1256" s="39"/>
      <c r="U1256" s="19"/>
      <c r="V1256" s="17"/>
    </row>
    <row r="1257" spans="2:22" ht="17.25" customHeight="1" x14ac:dyDescent="0.2">
      <c r="B1257" s="17"/>
      <c r="C1257" s="145"/>
      <c r="D1257" s="8"/>
      <c r="E1257" s="8"/>
      <c r="F1257" s="8"/>
      <c r="G1257" s="38"/>
      <c r="H1257" s="38"/>
      <c r="I1257" s="38"/>
      <c r="J1257" s="9"/>
      <c r="K1257" s="9"/>
      <c r="L1257" s="9"/>
      <c r="M1257" s="9"/>
      <c r="N1257" s="11"/>
      <c r="O1257" s="17"/>
      <c r="P1257" s="17"/>
      <c r="Q1257" s="18"/>
      <c r="R1257" s="17"/>
      <c r="S1257" s="39"/>
      <c r="T1257" s="39"/>
      <c r="U1257" s="19"/>
      <c r="V1257" s="17"/>
    </row>
    <row r="1258" spans="2:22" ht="17.25" customHeight="1" x14ac:dyDescent="0.2">
      <c r="B1258" s="17"/>
      <c r="C1258" s="145"/>
      <c r="D1258" s="8"/>
      <c r="E1258" s="8"/>
      <c r="F1258" s="8"/>
      <c r="G1258" s="38"/>
      <c r="H1258" s="38"/>
      <c r="I1258" s="38"/>
      <c r="J1258" s="9"/>
      <c r="K1258" s="9"/>
      <c r="L1258" s="9"/>
      <c r="M1258" s="9"/>
      <c r="N1258" s="11"/>
      <c r="O1258" s="17"/>
      <c r="P1258" s="17"/>
      <c r="Q1258" s="18"/>
      <c r="R1258" s="17"/>
      <c r="S1258" s="39"/>
      <c r="T1258" s="39"/>
      <c r="U1258" s="19"/>
      <c r="V1258" s="17"/>
    </row>
    <row r="1259" spans="2:22" ht="17.25" customHeight="1" x14ac:dyDescent="0.2">
      <c r="B1259" s="17"/>
      <c r="C1259" s="145"/>
      <c r="D1259" s="8"/>
      <c r="E1259" s="8"/>
      <c r="F1259" s="8"/>
      <c r="G1259" s="38"/>
      <c r="H1259" s="38"/>
      <c r="I1259" s="38"/>
      <c r="J1259" s="9"/>
      <c r="K1259" s="9"/>
      <c r="L1259" s="9"/>
      <c r="M1259" s="9"/>
      <c r="N1259" s="11"/>
      <c r="O1259" s="17"/>
      <c r="P1259" s="17"/>
      <c r="Q1259" s="18"/>
      <c r="R1259" s="17"/>
      <c r="S1259" s="39"/>
      <c r="T1259" s="39"/>
      <c r="U1259" s="19"/>
      <c r="V1259" s="17"/>
    </row>
    <row r="1260" spans="2:22" ht="17.25" customHeight="1" x14ac:dyDescent="0.2">
      <c r="B1260" s="17"/>
      <c r="C1260" s="145"/>
      <c r="D1260" s="8"/>
      <c r="E1260" s="8"/>
      <c r="F1260" s="8"/>
      <c r="G1260" s="38"/>
      <c r="H1260" s="38"/>
      <c r="I1260" s="38"/>
      <c r="J1260" s="9"/>
      <c r="K1260" s="9"/>
      <c r="L1260" s="9"/>
      <c r="M1260" s="9"/>
      <c r="N1260" s="11"/>
      <c r="O1260" s="17"/>
      <c r="P1260" s="17"/>
      <c r="Q1260" s="18"/>
      <c r="R1260" s="17"/>
      <c r="S1260" s="39"/>
      <c r="T1260" s="39"/>
      <c r="U1260" s="19"/>
      <c r="V1260" s="17"/>
    </row>
  </sheetData>
  <autoFilter ref="B1:AB890" xr:uid="{00000000-0001-0000-0300-000000000000}"/>
  <sortState xmlns:xlrd2="http://schemas.microsoft.com/office/spreadsheetml/2017/richdata2" ref="B2:V1261">
    <sortCondition ref="B1:B1261"/>
  </sortState>
  <hyperlinks>
    <hyperlink ref="Q266" r:id="rId1" xr:uid="{13A58A93-444B-475B-A204-9CAC64F7AEB1}"/>
    <hyperlink ref="Q765" r:id="rId2" xr:uid="{035FBB11-409E-4147-BB7B-D6F7A529FF26}"/>
    <hyperlink ref="Q462" r:id="rId3" xr:uid="{DDB14BD6-95CF-434F-BECA-B1E35A67AAEE}"/>
    <hyperlink ref="Q626" r:id="rId4" xr:uid="{7890F120-AC63-46A2-BE85-C508BFDE5FE0}"/>
    <hyperlink ref="Q794" r:id="rId5" xr:uid="{EFC2F940-B4B6-4408-B472-E914240F4E7E}"/>
    <hyperlink ref="Q182" r:id="rId6" xr:uid="{91F6A0B1-05E1-4F14-B1C0-D4958B1FB4E8}"/>
    <hyperlink ref="Q722" r:id="rId7" xr:uid="{960989A9-67AB-4BFC-92AE-B9B48FA85D9C}"/>
    <hyperlink ref="Q818" r:id="rId8" xr:uid="{CC4E4E23-A259-49F8-A259-4E950C51358A}"/>
    <hyperlink ref="Q817" r:id="rId9" xr:uid="{F071491C-7BB5-471F-83CD-8F117642216D}"/>
    <hyperlink ref="Q96" r:id="rId10" xr:uid="{3B060A09-B449-4A1B-99B1-19ED64EDACF6}"/>
    <hyperlink ref="Q171" r:id="rId11" xr:uid="{616D3DAF-893A-4C3C-BD17-FAE4B4B3C0F8}"/>
    <hyperlink ref="Q184" r:id="rId12" xr:uid="{8583F900-CFFF-4AB1-A9B5-FA588617EBA1}"/>
    <hyperlink ref="Q475" r:id="rId13" xr:uid="{8FE7449B-3D5C-4723-9E82-3391671A4704}"/>
    <hyperlink ref="Q273" r:id="rId14" xr:uid="{05573453-915C-4C48-8C9E-80A6DAD734BB}"/>
    <hyperlink ref="Q622" r:id="rId15" xr:uid="{2D51D505-8A06-4FC1-A920-D00C378259B1}"/>
    <hyperlink ref="Q225" r:id="rId16" display="info@grada.cl" xr:uid="{D47DA11C-03CC-4ED2-A769-4B7363AF6CE6}"/>
    <hyperlink ref="Q827" r:id="rId17" xr:uid="{420F12A1-67FC-4336-B8F0-E7B78BDF56BC}"/>
    <hyperlink ref="Q826" r:id="rId18" xr:uid="{473FAA96-F776-4D49-855A-A197E099BEBE}"/>
    <hyperlink ref="Q828" r:id="rId19" display="mailto:ps.robertomorales@gmail.com" xr:uid="{2508536A-C6B2-447B-879B-CE87D8B1F146}"/>
    <hyperlink ref="Q148" r:id="rId20" xr:uid="{DA5F68C4-1F97-4083-9FD3-B211366D10F3}"/>
    <hyperlink ref="Q195" r:id="rId21" xr:uid="{4EBEE2DD-683F-4364-A2DD-3E61A3C2585B}"/>
    <hyperlink ref="Q579" r:id="rId22" xr:uid="{0F56DC3A-8B31-4BC3-9B9D-63D837B23BBB}"/>
    <hyperlink ref="Q356" r:id="rId23" xr:uid="{60840B87-29F5-472C-8BBF-ECD9E4218839}"/>
    <hyperlink ref="Q366" r:id="rId24" display="mailto:daniel.jadue@recoleta.cl" xr:uid="{0F8C9E79-37A4-4492-874A-0AF1729964AA}"/>
    <hyperlink ref="Q453" r:id="rId25" xr:uid="{36D13C46-83C0-4281-8024-B4501B3FBB2B}"/>
    <hyperlink ref="Q368" r:id="rId26" display="mailto:alcaldecuadrado@huechuraba.cl" xr:uid="{440FBF13-7B4B-4BA9-8CF3-602B89A597B8}"/>
    <hyperlink ref="Q286" r:id="rId27" xr:uid="{48386315-371C-43EA-9AC5-96E5D7DBF58A}"/>
    <hyperlink ref="Q296" r:id="rId28" xr:uid="{E22E581F-71E5-4E1C-BA40-E9F34E16B819}"/>
    <hyperlink ref="Q545" r:id="rId29" display="mailto:mcataldo@ubiobio.cl" xr:uid="{A771DA8C-9BC9-41DE-B7E4-88C5CD15A923}"/>
    <hyperlink ref="Q717" r:id="rId30" xr:uid="{717146B0-EC8D-4192-87CE-EA055D33655A}"/>
    <hyperlink ref="Q300" r:id="rId31" xr:uid="{E8C79331-A543-4887-9979-D5616BA700A1}"/>
    <hyperlink ref="Q359" r:id="rId32" xr:uid="{CD9C09F5-827D-4BBB-B53F-CF3A4C938A0F}"/>
    <hyperlink ref="Q117" r:id="rId33" xr:uid="{A063C01E-5841-4A91-898B-8EC9FB13BF46}"/>
    <hyperlink ref="Q831" r:id="rId34" display="mailto:fundacionhabitos@gmail.com" xr:uid="{51BF0939-7155-4812-88DD-8D0FD98641BC}"/>
    <hyperlink ref="Q60" r:id="rId35" xr:uid="{6B935F78-8414-4DAA-8F7C-E9A83EB36D54}"/>
    <hyperlink ref="Q440" r:id="rId36" xr:uid="{1E507E79-FEF8-4E9E-A32A-CEE2674B808A}"/>
    <hyperlink ref="Q830" r:id="rId37" xr:uid="{3191D6F8-F6A2-4597-9567-264F2A53186A}"/>
    <hyperlink ref="Q553" r:id="rId38" xr:uid="{F67A8169-33F5-4D79-9D15-A53D184C96A0}"/>
    <hyperlink ref="Q15" r:id="rId39" display="rosarico56@hotmail.com" xr:uid="{0F2C5786-7B29-4FB9-B4CD-8715D94CB7E2}"/>
    <hyperlink ref="Q833" r:id="rId40" xr:uid="{EF69385D-D7AE-4B06-9504-D1131A3DB953}"/>
    <hyperlink ref="Q542" r:id="rId41" xr:uid="{D041EB9A-C688-45D0-9968-16ACCBD30E00}"/>
    <hyperlink ref="Q836" r:id="rId42" xr:uid="{9CFA6AE3-943F-4F5E-907C-9F2F116238ED}"/>
    <hyperlink ref="Q192" r:id="rId43" xr:uid="{018C8139-BAE9-4DCE-B880-F383F660A3CE}"/>
    <hyperlink ref="Q348" r:id="rId44" xr:uid="{C6568B40-E8C3-4138-9BD6-6CD48D53D3BF}"/>
    <hyperlink ref="Q41" r:id="rId45" xr:uid="{F1F047ED-5982-4D5F-9F49-267A5B3FC67C}"/>
    <hyperlink ref="Q136" r:id="rId46" xr:uid="{3C8D84C5-3FDD-4F83-8020-5CA3D64C4F7B}"/>
    <hyperlink ref="Q391" r:id="rId47" xr:uid="{18F3DA81-429C-4776-86FF-30E56AA34014}"/>
    <hyperlink ref="Q224" r:id="rId48" xr:uid="{139A8314-DB58-44B6-BDFC-3F0D1C6746CB}"/>
    <hyperlink ref="Q137" r:id="rId49" xr:uid="{4D36D956-28C7-4F02-8D48-BAA9AE55FAAD}"/>
    <hyperlink ref="Q810" r:id="rId50" xr:uid="{5F2A63CD-4954-4E03-898B-38E8962E0BE3}"/>
    <hyperlink ref="Q837" r:id="rId51" xr:uid="{ABCE2BA4-98EA-413A-BC9D-CB0385FE9395}"/>
    <hyperlink ref="Q106" r:id="rId52" display="parroquihualqui@gmail.com" xr:uid="{0422B4CB-F00F-4AEB-8B25-CFD784FD11BD}"/>
    <hyperlink ref="Q561" r:id="rId53" xr:uid="{957E5A48-A952-46AF-8572-D0FC8C26F23F}"/>
    <hyperlink ref="Q505" r:id="rId54" display="corpelconquistador@gmail.com, " xr:uid="{B1F1541C-B215-475B-A1FF-344DF7F18416}"/>
    <hyperlink ref="Q838" r:id="rId55" xr:uid="{B3907D55-DFB6-4098-AFAD-8D53310532BE}"/>
    <hyperlink ref="Q839" r:id="rId56" xr:uid="{D1372630-2A0C-498D-96FE-DDF4BB586011}"/>
    <hyperlink ref="Q316" r:id="rId57" xr:uid="{02225BC6-EFB3-4D17-AAC5-B9D831C2CAF6}"/>
    <hyperlink ref="Q840" r:id="rId58" xr:uid="{C826C89C-B23D-4A79-AC48-BA88AE907F4C}"/>
    <hyperlink ref="Q843" r:id="rId59" xr:uid="{906C49A9-789B-4FCC-B384-989AF697DBA9}"/>
    <hyperlink ref="Q846" r:id="rId60" xr:uid="{45058FF7-6075-42EE-96A8-25915C97AF24}"/>
    <hyperlink ref="Q138" r:id="rId61" xr:uid="{B6D74C4A-DEE1-40EF-89F0-815509B5D447}"/>
    <hyperlink ref="Q847" r:id="rId62" xr:uid="{A1D72C1E-1F53-4E9A-8B7A-0C629D3518AB}"/>
    <hyperlink ref="Q850" r:id="rId63" xr:uid="{16BC6CDD-F3CA-400B-9DCD-9499C97EB666}"/>
    <hyperlink ref="Q849" r:id="rId64" xr:uid="{0E7B15D2-B4E1-4CBD-842D-A479119FC7DF}"/>
    <hyperlink ref="Q54" r:id="rId65" xr:uid="{6FBC7310-B56F-432A-BDC9-255D911D72C3}"/>
    <hyperlink ref="Q851" r:id="rId66" xr:uid="{03988D0E-F9BE-4CCC-A9A4-BA1F7ED54D86}"/>
    <hyperlink ref="Q68" r:id="rId67" xr:uid="{08C22A5C-B1A3-46B3-9EC9-2B4079C7BE45}"/>
    <hyperlink ref="Q852" r:id="rId68" xr:uid="{69F6AFC1-E25F-4EB7-B68C-0F7A6F8220DB}"/>
    <hyperlink ref="Q853" r:id="rId69" xr:uid="{E4DF523E-AB15-4430-8454-1234452FBC3B}"/>
    <hyperlink ref="Q854" r:id="rId70" xr:uid="{28AFC026-2D27-4E69-B630-0F7A2D214D94}"/>
    <hyperlink ref="Q646" r:id="rId71" xr:uid="{CD7FA409-851E-4D06-A094-E63BA6314BC9}"/>
    <hyperlink ref="Q855" r:id="rId72" xr:uid="{D62EFBF3-B491-498E-B34E-281219F27535}"/>
    <hyperlink ref="Q860" r:id="rId73" xr:uid="{B2C863B4-CE81-4C34-9E5F-40D287DDAE34}"/>
    <hyperlink ref="Q696" r:id="rId74" display="opdtiltil@gmail.com_x000a_" xr:uid="{437E11E7-C62E-4F6B-964E-BE27EF392516}"/>
    <hyperlink ref="Q103" r:id="rId75" xr:uid="{4D821C48-40CF-4E83-AB8C-908AB6FB4D91}"/>
    <hyperlink ref="Q150" r:id="rId76" xr:uid="{A5B5A906-07D9-4422-A4FC-D2C7E1668D85}"/>
    <hyperlink ref="Q253" r:id="rId77" xr:uid="{1A871826-DA63-4FBD-88CB-BD4152834826}"/>
    <hyperlink ref="Q190" r:id="rId78" xr:uid="{2D5F129A-FDA0-4EFC-BD6F-7E1B71F28215}"/>
    <hyperlink ref="Q84" r:id="rId79" xr:uid="{BC0B831F-BCE8-4E81-85B9-33AFC9F5A278}"/>
    <hyperlink ref="Q274" r:id="rId80" display="direccion@chilederechos.cl " xr:uid="{DF432340-E1F9-4282-9802-9155B8411201}"/>
    <hyperlink ref="Q293" r:id="rId81" xr:uid="{6A2247CE-100F-45DD-896C-7E4A800C6E85}"/>
    <hyperlink ref="Q862" r:id="rId82" xr:uid="{7DBC8E89-ADE4-414F-988B-4523D42B5346}"/>
    <hyperlink ref="Q863" r:id="rId83" xr:uid="{76E235AB-5725-4DE2-A6A5-98AE903721A3}"/>
    <hyperlink ref="Q110" r:id="rId84" xr:uid="{FCCAE22C-F990-410B-BFA0-7749F4F1AA81}"/>
    <hyperlink ref="Q888" r:id="rId85" xr:uid="{15F5D55A-5452-49EA-B534-BA777F82B671}"/>
    <hyperlink ref="Q866" r:id="rId86" xr:uid="{CC87281D-840D-42F3-94CB-CC7B7D776602}"/>
    <hyperlink ref="Q867" r:id="rId87" xr:uid="{EE933780-D478-403D-B9BE-B9D8B8D44A90}"/>
    <hyperlink ref="Q517" r:id="rId88" xr:uid="{E4D19DC6-F2C7-4C62-BC4A-4A20A9AC5986}"/>
    <hyperlink ref="Q530" r:id="rId89" xr:uid="{8DE13596-D276-48AC-B749-96E8D11BB4D2}"/>
    <hyperlink ref="Q170" r:id="rId90" xr:uid="{B42BF651-1DAB-47DF-B2D8-38633769D4FA}"/>
    <hyperlink ref="Q803" r:id="rId91" xr:uid="{C0D023AD-B802-45A7-AAD5-FD0B87868E48}"/>
    <hyperlink ref="Q147" r:id="rId92" xr:uid="{2F22C3E3-F5D7-4086-B39D-65F4D7973321}"/>
    <hyperlink ref="Q209" r:id="rId93" xr:uid="{7044FAC3-9527-4648-8A42-43A11742CCE8}"/>
    <hyperlink ref="Q845" r:id="rId94" xr:uid="{BB7139B3-6FA5-4287-8E0A-85F659D9E367}"/>
    <hyperlink ref="Q90" r:id="rId95" xr:uid="{7F0AFBE4-4412-4DEF-89F1-666B3D86FC81}"/>
    <hyperlink ref="Q869" r:id="rId96" xr:uid="{44B49A85-66BF-4ECD-B4A3-7B9DFB67B2CD}"/>
    <hyperlink ref="Q194" r:id="rId97" xr:uid="{88292899-09DA-43BD-A0D9-52CD180F9FDB}"/>
    <hyperlink ref="Q870" r:id="rId98" xr:uid="{BFBC9CE0-63CB-4F8E-A5AF-0AFB340C6BC9}"/>
    <hyperlink ref="Q872" r:id="rId99" xr:uid="{3EC6BF8F-6E1D-412E-8BF8-C7560C322129}"/>
    <hyperlink ref="Q338" r:id="rId100" xr:uid="{6963C3CC-5B58-4654-BDFD-E719BD00B130}"/>
    <hyperlink ref="Q873" r:id="rId101" xr:uid="{B9232B27-2D9C-43D8-9B2C-6B2969BC105C}"/>
    <hyperlink ref="Q874" r:id="rId102" xr:uid="{331A35CF-EBCA-472A-BC06-D6B12E7AB632}"/>
    <hyperlink ref="Q875" r:id="rId103" xr:uid="{8A3E4512-BEA4-40F5-96D7-EDF73468241C}"/>
    <hyperlink ref="Q876" r:id="rId104" xr:uid="{1EEA5B47-61AC-4105-A34A-E5EF9BFBB583}"/>
    <hyperlink ref="Q878" r:id="rId105" xr:uid="{A4F525B6-A893-487C-BF69-9531E39239C8}"/>
    <hyperlink ref="Q879" r:id="rId106" xr:uid="{774E1AE6-8F67-45A7-BAAB-114630AC11DA}"/>
    <hyperlink ref="Q284" r:id="rId107" xr:uid="{E222F78B-E978-4030-9601-EF9C2004B95C}"/>
    <hyperlink ref="Q535" r:id="rId108" display="adolfo.farias@ongrenuevo.cl" xr:uid="{B0ECAE42-BE89-4D46-A33C-5D605A741320}"/>
    <hyperlink ref="Q403" r:id="rId109" xr:uid="{9575859F-CB63-42D7-953B-3BDD2AB6C070}"/>
    <hyperlink ref="Q881" r:id="rId110" xr:uid="{D942308D-7034-4EF2-8FE9-021EF18F2CA1}"/>
    <hyperlink ref="Q230" r:id="rId111" xr:uid="{ABA3034D-5041-4DA7-9321-82C5BB6CE76C}"/>
    <hyperlink ref="Q289" r:id="rId112" xr:uid="{EDE0AC55-F3A5-4A3A-8B24-34803B8F8B12}"/>
    <hyperlink ref="Q708" r:id="rId113" xr:uid="{211A2A14-5F63-4A62-9852-165DE06F0CE8}"/>
    <hyperlink ref="Q871" r:id="rId114" xr:uid="{A6C3FFC4-8E35-43C9-9761-4E0B4EBCF5A9}"/>
    <hyperlink ref="Q600" r:id="rId115" xr:uid="{15A6D4A0-43F6-4614-AD42-AEE8438A6412}"/>
    <hyperlink ref="Q255" r:id="rId116" xr:uid="{E9997A5F-DD5C-4948-8742-F7E5F7A52B13}"/>
    <hyperlink ref="Q746" r:id="rId117" xr:uid="{FAAFAEB8-5F8F-4200-9E8B-D6D64445B7E4}"/>
    <hyperlink ref="Q387" r:id="rId118" xr:uid="{68C11E0B-3DDE-4BCE-8D2E-CEFCAC4CAB99}"/>
    <hyperlink ref="Q244" r:id="rId119" xr:uid="{152D8994-893F-4536-943A-17BAF163337A}"/>
    <hyperlink ref="Q334" r:id="rId120" display="naimcurico@gmail.com_x000a__x000a_" xr:uid="{E523D11D-B94B-4701-835E-23506C7FA968}"/>
    <hyperlink ref="Q407" r:id="rId121" xr:uid="{2E1483E8-7305-45ED-8531-FD42BE8A1743}"/>
    <hyperlink ref="Q205" r:id="rId122" xr:uid="{6D364149-91C4-43C0-86F7-5A8D470A79E4}"/>
    <hyperlink ref="Q27" r:id="rId123" xr:uid="{617B075E-2BF9-455D-A5B2-F477206A2C67}"/>
    <hyperlink ref="Q261" r:id="rId124" display="secretaria@corpocas.cl" xr:uid="{FD426A9B-E5A4-44D2-B032-02273F92B8CA}"/>
    <hyperlink ref="Q883" r:id="rId125" xr:uid="{B06F4C77-00EA-44CC-95E6-4CD982D665E8}"/>
    <hyperlink ref="Q882" r:id="rId126" xr:uid="{AC350C47-4BBF-4175-898D-764F1F5A647D}"/>
    <hyperlink ref="Q625" r:id="rId127" xr:uid="{BD9272B2-94CF-425D-8725-21DCDD88384D}"/>
    <hyperlink ref="Q884" r:id="rId128" xr:uid="{EDDF8214-80D2-4E41-8558-40F4B0FFE804}"/>
    <hyperlink ref="Q48" r:id="rId129" xr:uid="{05B453A7-CC25-4309-BC2B-EFF219E43A63}"/>
    <hyperlink ref="Q197" r:id="rId130" xr:uid="{725DBE89-5212-42B9-A1BE-E1781D8AB056}"/>
    <hyperlink ref="Q264" r:id="rId131" xr:uid="{C01FB424-4F6C-47F2-9DFB-188B2ACAC13A}"/>
    <hyperlink ref="Q660" r:id="rId132" xr:uid="{D260D061-E3E2-4C8C-BF13-1751B4B67219}"/>
    <hyperlink ref="Q467" r:id="rId133" xr:uid="{4724A722-94B4-4159-AE6A-1577D7A09128}"/>
  </hyperlinks>
  <pageMargins left="0.7" right="0.7" top="0.75" bottom="0.75" header="0.3" footer="0.3"/>
  <pageSetup paperSize="9" orientation="portrait" horizontalDpi="300" verticalDpi="300" r:id="rId13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7125-6104-4B6D-9B03-335B5AAFF02B}">
  <dimension ref="A1:E2"/>
  <sheetViews>
    <sheetView workbookViewId="0">
      <selection activeCell="E2" sqref="A1:E2"/>
    </sheetView>
  </sheetViews>
  <sheetFormatPr baseColWidth="10" defaultRowHeight="12.75" x14ac:dyDescent="0.2"/>
  <sheetData>
    <row r="1" spans="1:5" ht="33.75" x14ac:dyDescent="0.2">
      <c r="A1" s="155" t="s">
        <v>9198</v>
      </c>
      <c r="B1" s="155" t="s">
        <v>9199</v>
      </c>
      <c r="C1" s="155" t="s">
        <v>3127</v>
      </c>
      <c r="D1" s="156" t="s">
        <v>9200</v>
      </c>
      <c r="E1" s="155" t="s">
        <v>7882</v>
      </c>
    </row>
    <row r="2" spans="1:5" x14ac:dyDescent="0.2">
      <c r="A2" s="157" t="s">
        <v>9201</v>
      </c>
      <c r="B2" s="160">
        <v>6958</v>
      </c>
      <c r="C2" s="159" t="s">
        <v>9202</v>
      </c>
      <c r="D2" s="161" t="s">
        <v>8237</v>
      </c>
      <c r="E2" s="158">
        <v>6000000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6C20B-20E8-4425-9F2E-339736C1F6FE}">
  <dimension ref="C1:G23"/>
  <sheetViews>
    <sheetView workbookViewId="0">
      <selection activeCell="C43" sqref="C43"/>
    </sheetView>
  </sheetViews>
  <sheetFormatPr baseColWidth="10" defaultColWidth="34.85546875" defaultRowHeight="12" customHeight="1" x14ac:dyDescent="0.2"/>
  <cols>
    <col min="1" max="1" width="34.85546875" style="57"/>
    <col min="2" max="2" width="10.85546875" style="57" customWidth="1"/>
    <col min="3" max="3" width="7" style="172" bestFit="1" customWidth="1"/>
    <col min="4" max="4" width="9.140625" style="57" bestFit="1" customWidth="1"/>
    <col min="5" max="5" width="66" style="57" bestFit="1" customWidth="1"/>
    <col min="6" max="6" width="16.5703125" style="57" bestFit="1" customWidth="1"/>
    <col min="7" max="7" width="40.140625" style="57" bestFit="1" customWidth="1"/>
    <col min="8" max="16384" width="34.85546875" style="57"/>
  </cols>
  <sheetData>
    <row r="1" spans="3:6" ht="12" customHeight="1" x14ac:dyDescent="0.2">
      <c r="C1" s="73" t="s">
        <v>7881</v>
      </c>
      <c r="D1" s="73" t="s">
        <v>3126</v>
      </c>
      <c r="E1" s="74" t="s">
        <v>3127</v>
      </c>
      <c r="F1" s="133" t="s">
        <v>8861</v>
      </c>
    </row>
    <row r="2" spans="3:6" ht="12" customHeight="1" x14ac:dyDescent="0.2">
      <c r="C2" s="173">
        <v>5070</v>
      </c>
      <c r="D2" s="173" t="s">
        <v>7889</v>
      </c>
      <c r="E2" s="174" t="s">
        <v>3205</v>
      </c>
      <c r="F2" s="133">
        <v>7476</v>
      </c>
    </row>
    <row r="3" spans="3:6" ht="12" customHeight="1" x14ac:dyDescent="0.2">
      <c r="C3" s="173">
        <v>7172</v>
      </c>
      <c r="D3" s="173" t="s">
        <v>7987</v>
      </c>
      <c r="E3" s="174" t="s">
        <v>3170</v>
      </c>
      <c r="F3" s="133">
        <v>7171</v>
      </c>
    </row>
    <row r="4" spans="3:6" ht="12" customHeight="1" x14ac:dyDescent="0.2">
      <c r="C4" s="173">
        <v>7701</v>
      </c>
      <c r="D4" s="177" t="s">
        <v>7992</v>
      </c>
      <c r="E4" s="174" t="s">
        <v>3238</v>
      </c>
      <c r="F4" s="133">
        <v>7714</v>
      </c>
    </row>
    <row r="5" spans="3:6" ht="12" customHeight="1" x14ac:dyDescent="0.2">
      <c r="C5" s="173">
        <v>7714</v>
      </c>
      <c r="D5" s="173" t="s">
        <v>7971</v>
      </c>
      <c r="E5" s="174" t="s">
        <v>3237</v>
      </c>
      <c r="F5" s="134">
        <v>7692</v>
      </c>
    </row>
    <row r="6" spans="3:6" ht="12" customHeight="1" x14ac:dyDescent="0.2">
      <c r="C6" s="176">
        <v>6871</v>
      </c>
      <c r="D6" s="175" t="s">
        <v>8254</v>
      </c>
      <c r="E6" s="175" t="s">
        <v>9441</v>
      </c>
      <c r="F6" s="133">
        <v>6988</v>
      </c>
    </row>
    <row r="7" spans="3:6" ht="12" customHeight="1" x14ac:dyDescent="0.2">
      <c r="C7" s="176">
        <v>7727</v>
      </c>
      <c r="D7" s="175" t="s">
        <v>8806</v>
      </c>
      <c r="E7" s="175" t="s">
        <v>9233</v>
      </c>
      <c r="F7" s="133">
        <v>7696</v>
      </c>
    </row>
    <row r="8" spans="3:6" ht="12" customHeight="1" x14ac:dyDescent="0.2">
      <c r="C8" s="176">
        <v>7731</v>
      </c>
      <c r="D8" s="175" t="s">
        <v>8805</v>
      </c>
      <c r="E8" s="175" t="s">
        <v>9273</v>
      </c>
      <c r="F8" s="133">
        <v>7694</v>
      </c>
    </row>
    <row r="9" spans="3:6" ht="12" customHeight="1" x14ac:dyDescent="0.2">
      <c r="C9" s="176">
        <v>7726</v>
      </c>
      <c r="D9" s="175" t="s">
        <v>8804</v>
      </c>
      <c r="E9" s="175" t="s">
        <v>9206</v>
      </c>
      <c r="F9" s="133">
        <v>7691</v>
      </c>
    </row>
    <row r="10" spans="3:6" ht="12" customHeight="1" x14ac:dyDescent="0.2">
      <c r="C10" s="176">
        <v>7729</v>
      </c>
      <c r="D10" s="175" t="s">
        <v>8818</v>
      </c>
      <c r="E10" s="175" t="s">
        <v>9255</v>
      </c>
      <c r="F10" s="133">
        <v>7708</v>
      </c>
    </row>
    <row r="11" spans="3:6" ht="12" customHeight="1" x14ac:dyDescent="0.2">
      <c r="C11" s="176">
        <v>7700</v>
      </c>
      <c r="D11" s="175" t="s">
        <v>8823</v>
      </c>
      <c r="E11" s="175" t="s">
        <v>9314</v>
      </c>
      <c r="F11" s="133">
        <v>7713</v>
      </c>
    </row>
    <row r="12" spans="3:6" ht="12" customHeight="1" x14ac:dyDescent="0.2">
      <c r="C12" s="176">
        <v>6720</v>
      </c>
      <c r="D12" s="175" t="s">
        <v>8672</v>
      </c>
      <c r="E12" s="175" t="s">
        <v>9363</v>
      </c>
      <c r="F12" s="133">
        <v>7524</v>
      </c>
    </row>
    <row r="13" spans="3:6" ht="12" customHeight="1" x14ac:dyDescent="0.2">
      <c r="C13" s="176">
        <v>7708</v>
      </c>
      <c r="D13" s="175" t="s">
        <v>8825</v>
      </c>
      <c r="E13" s="175" t="s">
        <v>9319</v>
      </c>
      <c r="F13" s="133">
        <v>7717</v>
      </c>
    </row>
    <row r="14" spans="3:6" ht="12" customHeight="1" x14ac:dyDescent="0.2">
      <c r="C14" s="176">
        <v>7730</v>
      </c>
      <c r="D14" s="175" t="s">
        <v>8814</v>
      </c>
      <c r="E14" s="175" t="s">
        <v>9219</v>
      </c>
      <c r="F14" s="133">
        <v>7704</v>
      </c>
    </row>
    <row r="15" spans="3:6" ht="12" customHeight="1" x14ac:dyDescent="0.2">
      <c r="C15" s="176">
        <v>7739</v>
      </c>
      <c r="D15" s="175" t="s">
        <v>8813</v>
      </c>
      <c r="E15" s="175" t="s">
        <v>9335</v>
      </c>
      <c r="F15" s="133">
        <v>7703</v>
      </c>
    </row>
    <row r="16" spans="3:6" ht="12" customHeight="1" x14ac:dyDescent="0.2">
      <c r="C16" s="176">
        <v>7740</v>
      </c>
      <c r="D16" s="175" t="s">
        <v>8807</v>
      </c>
      <c r="E16" s="175" t="s">
        <v>9445</v>
      </c>
      <c r="F16" s="133">
        <v>7697</v>
      </c>
    </row>
    <row r="17" spans="3:7" ht="12" customHeight="1" x14ac:dyDescent="0.2">
      <c r="C17" s="176">
        <v>7745</v>
      </c>
      <c r="D17" s="175" t="s">
        <v>8831</v>
      </c>
      <c r="E17" s="175" t="s">
        <v>9408</v>
      </c>
      <c r="F17" s="133">
        <v>7723</v>
      </c>
    </row>
    <row r="18" spans="3:7" ht="12" customHeight="1" x14ac:dyDescent="0.2">
      <c r="C18" s="176">
        <v>7757</v>
      </c>
      <c r="D18" s="175" t="s">
        <v>8836</v>
      </c>
      <c r="E18" s="175" t="s">
        <v>9215</v>
      </c>
      <c r="F18" s="133">
        <v>7729</v>
      </c>
    </row>
    <row r="19" spans="3:7" ht="12" customHeight="1" x14ac:dyDescent="0.2">
      <c r="C19" s="176">
        <v>7764</v>
      </c>
      <c r="D19" s="175" t="s">
        <v>8840</v>
      </c>
      <c r="E19" s="175" t="s">
        <v>9396</v>
      </c>
      <c r="F19" s="133">
        <v>7733</v>
      </c>
    </row>
    <row r="22" spans="3:7" ht="12" customHeight="1" x14ac:dyDescent="0.2">
      <c r="C22" s="73" t="s">
        <v>7881</v>
      </c>
      <c r="D22" s="73" t="s">
        <v>3126</v>
      </c>
      <c r="E22" s="74" t="s">
        <v>3127</v>
      </c>
    </row>
    <row r="23" spans="3:7" ht="12" customHeight="1" x14ac:dyDescent="0.2">
      <c r="C23" s="162">
        <v>7186</v>
      </c>
      <c r="D23" s="168" t="s">
        <v>9428</v>
      </c>
      <c r="E23" s="168" t="s">
        <v>9429</v>
      </c>
      <c r="G23" s="57" t="s">
        <v>9599</v>
      </c>
    </row>
  </sheetData>
  <phoneticPr fontId="129" type="noConversion"/>
  <pageMargins left="0.70866141732283472" right="0.70866141732283472" top="0.74803149606299213" bottom="0.74803149606299213" header="0.31496062992125984" footer="0.31496062992125984"/>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DICIEMBRE 2021</vt:lpstr>
      <vt:lpstr>CGR</vt:lpstr>
      <vt:lpstr>TRABAJO DICIEMBRE 2021</vt:lpstr>
      <vt:lpstr>BASE ACUMULADA DICIEMBRE</vt:lpstr>
      <vt:lpstr>BASE REGISTRO NOVIEMBRE</vt:lpstr>
      <vt:lpstr>Hoja1</vt:lpstr>
      <vt:lpstr>CORREGIR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Caniulao Muñoz Daniel (Jefe Unidad de Procesos y Pagos)</dc:creator>
  <cp:keywords/>
  <dc:description/>
  <cp:lastModifiedBy>Sebastian Henriquez Vergara</cp:lastModifiedBy>
  <cp:revision/>
  <cp:lastPrinted>2021-12-13T18:36:59Z</cp:lastPrinted>
  <dcterms:created xsi:type="dcterms:W3CDTF">2006-10-16T21:23:02Z</dcterms:created>
  <dcterms:modified xsi:type="dcterms:W3CDTF">2022-01-25T12:19:50Z</dcterms:modified>
  <cp:category/>
  <cp:contentStatus/>
</cp:coreProperties>
</file>